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Käyttäjä\Documents\omat160225\kotisivu\kotisivu\"/>
    </mc:Choice>
  </mc:AlternateContent>
  <xr:revisionPtr revIDLastSave="0" documentId="13_ncr:1_{26175BB7-C1CA-4538-B907-CCDAAF0CFADE}" xr6:coauthVersionLast="47" xr6:coauthVersionMax="47" xr10:uidLastSave="{00000000-0000-0000-0000-000000000000}"/>
  <bookViews>
    <workbookView xWindow="-108" yWindow="-108" windowWidth="23256" windowHeight="12456" tabRatio="301" xr2:uid="{00000000-000D-0000-FFFF-FFFF00000000}"/>
  </bookViews>
  <sheets>
    <sheet name="Tulokset" sheetId="1" r:id="rId1"/>
    <sheet name="Laskijat" sheetId="2" r:id="rId2"/>
    <sheet name="Lukuohjeita" sheetId="3" r:id="rId3"/>
  </sheets>
  <definedNames>
    <definedName name="_xlnm.Print_Titles" localSheetId="0">(Tulokset!$A:$A,Tulokset!$2:$4)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I182" i="1" l="1"/>
  <c r="AI183" i="1"/>
  <c r="O123" i="1"/>
  <c r="O4" i="1"/>
  <c r="N123" i="1"/>
  <c r="P123" i="1"/>
  <c r="P4" i="1"/>
  <c r="Q123" i="1"/>
  <c r="G123" i="1"/>
  <c r="O58" i="1"/>
  <c r="N58" i="1"/>
  <c r="P58" i="1"/>
  <c r="Q58" i="1"/>
  <c r="G58" i="1"/>
  <c r="BR183" i="1"/>
  <c r="BR182" i="1"/>
  <c r="BI183" i="1"/>
  <c r="BI182" i="1"/>
  <c r="BE183" i="1"/>
  <c r="BE182" i="1"/>
  <c r="G100" i="1"/>
  <c r="P100" i="1"/>
  <c r="Q100" i="1"/>
  <c r="O100" i="1"/>
  <c r="N100" i="1"/>
  <c r="P8" i="1"/>
  <c r="O53" i="1"/>
  <c r="DB182" i="1"/>
  <c r="DB183" i="1"/>
  <c r="AB182" i="1"/>
  <c r="AB183" i="1"/>
  <c r="AS182" i="1"/>
  <c r="AS183" i="1"/>
  <c r="V182" i="1"/>
  <c r="V183" i="1"/>
  <c r="CF182" i="1"/>
  <c r="CF183" i="1"/>
  <c r="G16" i="1"/>
  <c r="G17" i="1"/>
  <c r="O16" i="1"/>
  <c r="O69" i="1"/>
  <c r="N69" i="1"/>
  <c r="P16" i="1"/>
  <c r="Q103" i="1"/>
  <c r="Q16" i="1"/>
  <c r="O17" i="1"/>
  <c r="N17" i="1"/>
  <c r="P17" i="1"/>
  <c r="Q17" i="1"/>
  <c r="CJ182" i="1"/>
  <c r="CJ183" i="1"/>
  <c r="BY182" i="1"/>
  <c r="BY183" i="1"/>
  <c r="BQ182" i="1"/>
  <c r="BQ183" i="1"/>
  <c r="P53" i="1"/>
  <c r="AG182" i="1"/>
  <c r="AG183" i="1"/>
  <c r="BN182" i="1"/>
  <c r="BN183" i="1"/>
  <c r="G182" i="1"/>
  <c r="G183" i="1"/>
  <c r="G5" i="1"/>
  <c r="G6" i="1"/>
  <c r="G7" i="1"/>
  <c r="G8" i="1"/>
  <c r="G9" i="1"/>
  <c r="G10" i="1"/>
  <c r="G11" i="1"/>
  <c r="G12" i="1"/>
  <c r="G13" i="1"/>
  <c r="G14" i="1"/>
  <c r="G15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4" i="1"/>
  <c r="AE182" i="1"/>
  <c r="AE183" i="1"/>
  <c r="AA182" i="1"/>
  <c r="AA183" i="1"/>
  <c r="BK182" i="1"/>
  <c r="BK183" i="1"/>
  <c r="CH182" i="1"/>
  <c r="CH183" i="1"/>
  <c r="BP182" i="1"/>
  <c r="BP183" i="1"/>
  <c r="BH182" i="1"/>
  <c r="BH183" i="1"/>
  <c r="CD182" i="1"/>
  <c r="CD183" i="1"/>
  <c r="BJ182" i="1"/>
  <c r="BJ183" i="1"/>
  <c r="AC182" i="1"/>
  <c r="AC183" i="1"/>
  <c r="O98" i="1"/>
  <c r="P98" i="1"/>
  <c r="O91" i="1"/>
  <c r="P91" i="1"/>
  <c r="Q91" i="1"/>
  <c r="O46" i="1"/>
  <c r="N46" i="1"/>
  <c r="P46" i="1"/>
  <c r="O44" i="1"/>
  <c r="P44" i="1"/>
  <c r="Q44" i="1"/>
  <c r="BX182" i="1"/>
  <c r="BX183" i="1"/>
  <c r="Q5" i="1"/>
  <c r="P73" i="1"/>
  <c r="Q73" i="1"/>
  <c r="O6" i="1"/>
  <c r="N6" i="1"/>
  <c r="P6" i="1"/>
  <c r="O8" i="1"/>
  <c r="Q8" i="1"/>
  <c r="O9" i="1"/>
  <c r="O10" i="1"/>
  <c r="P10" i="1"/>
  <c r="Q10" i="1"/>
  <c r="O13" i="1"/>
  <c r="P13" i="1"/>
  <c r="O14" i="1"/>
  <c r="P14" i="1"/>
  <c r="O15" i="1"/>
  <c r="P15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Q26" i="1"/>
  <c r="O27" i="1"/>
  <c r="P27" i="1"/>
  <c r="O28" i="1"/>
  <c r="P28" i="1"/>
  <c r="Q28" i="1"/>
  <c r="O29" i="1"/>
  <c r="P29" i="1"/>
  <c r="Q29" i="1"/>
  <c r="O30" i="1"/>
  <c r="P30" i="1"/>
  <c r="O31" i="1"/>
  <c r="P31" i="1"/>
  <c r="Q31" i="1"/>
  <c r="O32" i="1"/>
  <c r="P32" i="1"/>
  <c r="Q32" i="1"/>
  <c r="O33" i="1"/>
  <c r="P33" i="1"/>
  <c r="O34" i="1"/>
  <c r="P34" i="1"/>
  <c r="O35" i="1"/>
  <c r="P35" i="1"/>
  <c r="O36" i="1"/>
  <c r="P36" i="1"/>
  <c r="Q36" i="1"/>
  <c r="O37" i="1"/>
  <c r="P37" i="1"/>
  <c r="O38" i="1"/>
  <c r="P38" i="1"/>
  <c r="Q38" i="1"/>
  <c r="O39" i="1"/>
  <c r="P39" i="1"/>
  <c r="O40" i="1"/>
  <c r="P40" i="1"/>
  <c r="O41" i="1"/>
  <c r="P41" i="1"/>
  <c r="O42" i="1"/>
  <c r="P42" i="1"/>
  <c r="Q42" i="1"/>
  <c r="O43" i="1"/>
  <c r="P43" i="1"/>
  <c r="O45" i="1"/>
  <c r="P45" i="1"/>
  <c r="O47" i="1"/>
  <c r="P47" i="1"/>
  <c r="O48" i="1"/>
  <c r="P48" i="1"/>
  <c r="Q48" i="1"/>
  <c r="O49" i="1"/>
  <c r="P49" i="1"/>
  <c r="O51" i="1"/>
  <c r="P51" i="1"/>
  <c r="Q51" i="1"/>
  <c r="O52" i="1"/>
  <c r="P52" i="1"/>
  <c r="O57" i="1"/>
  <c r="P57" i="1"/>
  <c r="O59" i="1"/>
  <c r="P59" i="1"/>
  <c r="O60" i="1"/>
  <c r="P60" i="1"/>
  <c r="O63" i="1"/>
  <c r="P63" i="1"/>
  <c r="O64" i="1"/>
  <c r="P64" i="1"/>
  <c r="O65" i="1"/>
  <c r="P65" i="1"/>
  <c r="O66" i="1"/>
  <c r="P66" i="1"/>
  <c r="O67" i="1"/>
  <c r="P67" i="1"/>
  <c r="P69" i="1"/>
  <c r="O72" i="1"/>
  <c r="P72" i="1"/>
  <c r="O73" i="1"/>
  <c r="O74" i="1"/>
  <c r="P74" i="1"/>
  <c r="O75" i="1"/>
  <c r="P75" i="1"/>
  <c r="O76" i="1"/>
  <c r="P76" i="1"/>
  <c r="O77" i="1"/>
  <c r="P77" i="1"/>
  <c r="O78" i="1"/>
  <c r="P78" i="1"/>
  <c r="O79" i="1"/>
  <c r="P79" i="1"/>
  <c r="O80" i="1"/>
  <c r="P80" i="1"/>
  <c r="O81" i="1"/>
  <c r="P81" i="1"/>
  <c r="O82" i="1"/>
  <c r="P82" i="1"/>
  <c r="O83" i="1"/>
  <c r="P83" i="1"/>
  <c r="O84" i="1"/>
  <c r="P84" i="1"/>
  <c r="O85" i="1"/>
  <c r="P85" i="1"/>
  <c r="O86" i="1"/>
  <c r="P86" i="1"/>
  <c r="O87" i="1"/>
  <c r="P87" i="1"/>
  <c r="O88" i="1"/>
  <c r="P88" i="1"/>
  <c r="O89" i="1"/>
  <c r="P89" i="1"/>
  <c r="O90" i="1"/>
  <c r="P90" i="1"/>
  <c r="O92" i="1"/>
  <c r="P92" i="1"/>
  <c r="O93" i="1"/>
  <c r="P93" i="1"/>
  <c r="O94" i="1"/>
  <c r="P94" i="1"/>
  <c r="O95" i="1"/>
  <c r="P95" i="1"/>
  <c r="O96" i="1"/>
  <c r="P96" i="1"/>
  <c r="O97" i="1"/>
  <c r="P97" i="1"/>
  <c r="O101" i="1"/>
  <c r="P101" i="1"/>
  <c r="O102" i="1"/>
  <c r="P102" i="1"/>
  <c r="O104" i="1"/>
  <c r="P104" i="1"/>
  <c r="Q104" i="1"/>
  <c r="O105" i="1"/>
  <c r="P105" i="1"/>
  <c r="O106" i="1"/>
  <c r="P106" i="1"/>
  <c r="O107" i="1"/>
  <c r="P107" i="1"/>
  <c r="O108" i="1"/>
  <c r="P108" i="1"/>
  <c r="O109" i="1"/>
  <c r="P109" i="1"/>
  <c r="Q109" i="1"/>
  <c r="O110" i="1"/>
  <c r="P110" i="1"/>
  <c r="O111" i="1"/>
  <c r="P111" i="1"/>
  <c r="O112" i="1"/>
  <c r="P112" i="1"/>
  <c r="O113" i="1"/>
  <c r="P113" i="1"/>
  <c r="O114" i="1"/>
  <c r="P114" i="1"/>
  <c r="O115" i="1"/>
  <c r="P115" i="1"/>
  <c r="O116" i="1"/>
  <c r="P116" i="1"/>
  <c r="O117" i="1"/>
  <c r="P117" i="1"/>
  <c r="O118" i="1"/>
  <c r="P118" i="1"/>
  <c r="O119" i="1"/>
  <c r="P119" i="1"/>
  <c r="O120" i="1"/>
  <c r="P120" i="1"/>
  <c r="O121" i="1"/>
  <c r="P121" i="1"/>
  <c r="Q121" i="1"/>
  <c r="O122" i="1"/>
  <c r="P122" i="1"/>
  <c r="O124" i="1"/>
  <c r="P124" i="1"/>
  <c r="O125" i="1"/>
  <c r="P125" i="1"/>
  <c r="O126" i="1"/>
  <c r="P126" i="1"/>
  <c r="Q126" i="1"/>
  <c r="O127" i="1"/>
  <c r="P127" i="1"/>
  <c r="O128" i="1"/>
  <c r="P128" i="1"/>
  <c r="O129" i="1"/>
  <c r="P129" i="1"/>
  <c r="O130" i="1"/>
  <c r="P130" i="1"/>
  <c r="O131" i="1"/>
  <c r="P131" i="1"/>
  <c r="O132" i="1"/>
  <c r="P132" i="1"/>
  <c r="O133" i="1"/>
  <c r="P133" i="1"/>
  <c r="O134" i="1"/>
  <c r="P134" i="1"/>
  <c r="O135" i="1"/>
  <c r="P135" i="1"/>
  <c r="O136" i="1"/>
  <c r="P136" i="1"/>
  <c r="O137" i="1"/>
  <c r="P137" i="1"/>
  <c r="O138" i="1"/>
  <c r="P138" i="1"/>
  <c r="O139" i="1"/>
  <c r="P139" i="1"/>
  <c r="O140" i="1"/>
  <c r="P140" i="1"/>
  <c r="O141" i="1"/>
  <c r="P141" i="1"/>
  <c r="O142" i="1"/>
  <c r="P142" i="1"/>
  <c r="Q142" i="1"/>
  <c r="O143" i="1"/>
  <c r="P143" i="1"/>
  <c r="O144" i="1"/>
  <c r="P144" i="1"/>
  <c r="O145" i="1"/>
  <c r="P145" i="1"/>
  <c r="O146" i="1"/>
  <c r="P146" i="1"/>
  <c r="Q146" i="1"/>
  <c r="O147" i="1"/>
  <c r="P147" i="1"/>
  <c r="O148" i="1"/>
  <c r="P148" i="1"/>
  <c r="Q148" i="1"/>
  <c r="O149" i="1"/>
  <c r="P149" i="1"/>
  <c r="O150" i="1"/>
  <c r="P150" i="1"/>
  <c r="O151" i="1"/>
  <c r="P151" i="1"/>
  <c r="O152" i="1"/>
  <c r="P152" i="1"/>
  <c r="O153" i="1"/>
  <c r="P153" i="1"/>
  <c r="O154" i="1"/>
  <c r="P154" i="1"/>
  <c r="O155" i="1"/>
  <c r="P155" i="1"/>
  <c r="O156" i="1"/>
  <c r="P156" i="1"/>
  <c r="O157" i="1"/>
  <c r="P157" i="1"/>
  <c r="O158" i="1"/>
  <c r="P158" i="1"/>
  <c r="O159" i="1"/>
  <c r="P159" i="1"/>
  <c r="O160" i="1"/>
  <c r="P160" i="1"/>
  <c r="O161" i="1"/>
  <c r="P161" i="1"/>
  <c r="Q161" i="1"/>
  <c r="O162" i="1"/>
  <c r="P162" i="1"/>
  <c r="Q162" i="1"/>
  <c r="O163" i="1"/>
  <c r="P163" i="1"/>
  <c r="Q163" i="1"/>
  <c r="O164" i="1"/>
  <c r="P164" i="1"/>
  <c r="Q164" i="1"/>
  <c r="O165" i="1"/>
  <c r="P165" i="1"/>
  <c r="Q165" i="1"/>
  <c r="O166" i="1"/>
  <c r="P166" i="1"/>
  <c r="Q166" i="1"/>
  <c r="O167" i="1"/>
  <c r="P167" i="1"/>
  <c r="O168" i="1"/>
  <c r="P168" i="1"/>
  <c r="O169" i="1"/>
  <c r="P169" i="1"/>
  <c r="O170" i="1"/>
  <c r="P170" i="1"/>
  <c r="O171" i="1"/>
  <c r="P171" i="1"/>
  <c r="Q171" i="1"/>
  <c r="O172" i="1"/>
  <c r="P172" i="1"/>
  <c r="O173" i="1"/>
  <c r="P173" i="1"/>
  <c r="O174" i="1"/>
  <c r="P174" i="1"/>
  <c r="Q174" i="1"/>
  <c r="O175" i="1"/>
  <c r="P175" i="1"/>
  <c r="Q175" i="1"/>
  <c r="O176" i="1"/>
  <c r="P176" i="1"/>
  <c r="O177" i="1"/>
  <c r="P177" i="1"/>
  <c r="O178" i="1"/>
  <c r="P178" i="1"/>
  <c r="O179" i="1"/>
  <c r="P179" i="1"/>
  <c r="Q179" i="1"/>
  <c r="O180" i="1"/>
  <c r="P180" i="1"/>
  <c r="O181" i="1"/>
  <c r="P181" i="1"/>
  <c r="Q181" i="1"/>
  <c r="B182" i="1"/>
  <c r="C182" i="1"/>
  <c r="D182" i="1"/>
  <c r="E182" i="1"/>
  <c r="R182" i="1"/>
  <c r="S182" i="1"/>
  <c r="T182" i="1"/>
  <c r="U182" i="1"/>
  <c r="W182" i="1"/>
  <c r="X182" i="1"/>
  <c r="Y182" i="1"/>
  <c r="Z182" i="1"/>
  <c r="AD182" i="1"/>
  <c r="AF182" i="1"/>
  <c r="AH182" i="1"/>
  <c r="AJ182" i="1"/>
  <c r="AK182" i="1"/>
  <c r="AL182" i="1"/>
  <c r="AM182" i="1"/>
  <c r="AN182" i="1"/>
  <c r="AO182" i="1"/>
  <c r="AP182" i="1"/>
  <c r="AQ182" i="1"/>
  <c r="AR182" i="1"/>
  <c r="AT182" i="1"/>
  <c r="AU182" i="1"/>
  <c r="AV182" i="1"/>
  <c r="AW182" i="1"/>
  <c r="AX182" i="1"/>
  <c r="AY182" i="1"/>
  <c r="AZ182" i="1"/>
  <c r="BA182" i="1"/>
  <c r="BB182" i="1"/>
  <c r="BC182" i="1"/>
  <c r="BD182" i="1"/>
  <c r="BF182" i="1"/>
  <c r="BG182" i="1"/>
  <c r="BL182" i="1"/>
  <c r="BM182" i="1"/>
  <c r="BO182" i="1"/>
  <c r="BS182" i="1"/>
  <c r="BT182" i="1"/>
  <c r="BU182" i="1"/>
  <c r="BV182" i="1"/>
  <c r="BW182" i="1"/>
  <c r="BZ182" i="1"/>
  <c r="CA182" i="1"/>
  <c r="CB182" i="1"/>
  <c r="CC182" i="1"/>
  <c r="CE182" i="1"/>
  <c r="CG182" i="1"/>
  <c r="CI182" i="1"/>
  <c r="CK182" i="1"/>
  <c r="CL182" i="1"/>
  <c r="CM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DC182" i="1"/>
  <c r="R183" i="1"/>
  <c r="S183" i="1"/>
  <c r="T183" i="1"/>
  <c r="U183" i="1"/>
  <c r="W183" i="1"/>
  <c r="X183" i="1"/>
  <c r="Y183" i="1"/>
  <c r="Z183" i="1"/>
  <c r="AD183" i="1"/>
  <c r="AF183" i="1"/>
  <c r="AH183" i="1"/>
  <c r="AJ183" i="1"/>
  <c r="AK183" i="1"/>
  <c r="AL183" i="1"/>
  <c r="AM183" i="1"/>
  <c r="AN183" i="1"/>
  <c r="AO183" i="1"/>
  <c r="AP183" i="1"/>
  <c r="AQ183" i="1"/>
  <c r="AR183" i="1"/>
  <c r="AT183" i="1"/>
  <c r="AU183" i="1"/>
  <c r="AV183" i="1"/>
  <c r="AW183" i="1"/>
  <c r="AX183" i="1"/>
  <c r="AY183" i="1"/>
  <c r="AZ183" i="1"/>
  <c r="BA183" i="1"/>
  <c r="BB183" i="1"/>
  <c r="BC183" i="1"/>
  <c r="BD183" i="1"/>
  <c r="BF183" i="1"/>
  <c r="BG183" i="1"/>
  <c r="BL183" i="1"/>
  <c r="BM183" i="1"/>
  <c r="BO183" i="1"/>
  <c r="BS183" i="1"/>
  <c r="BT183" i="1"/>
  <c r="BU183" i="1"/>
  <c r="BV183" i="1"/>
  <c r="BW183" i="1"/>
  <c r="BZ183" i="1"/>
  <c r="CA183" i="1"/>
  <c r="CB183" i="1"/>
  <c r="CC183" i="1"/>
  <c r="CE183" i="1"/>
  <c r="CG183" i="1"/>
  <c r="CI183" i="1"/>
  <c r="CK183" i="1"/>
  <c r="CL183" i="1"/>
  <c r="CM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DC183" i="1"/>
  <c r="Q55" i="1"/>
  <c r="Q131" i="1"/>
  <c r="Q69" i="1"/>
  <c r="Q154" i="1"/>
  <c r="Q169" i="1"/>
  <c r="Q22" i="1"/>
  <c r="Q53" i="1"/>
  <c r="Q83" i="1"/>
  <c r="Q172" i="1"/>
  <c r="Q141" i="1"/>
  <c r="Q94" i="1"/>
  <c r="Q117" i="1"/>
  <c r="Q66" i="1"/>
  <c r="Q152" i="1"/>
  <c r="Q116" i="1"/>
  <c r="Q110" i="1"/>
  <c r="Q40" i="1"/>
  <c r="G185" i="1"/>
  <c r="Q61" i="1"/>
  <c r="Q127" i="1"/>
  <c r="Q19" i="1"/>
  <c r="Q72" i="1"/>
  <c r="Q77" i="1"/>
  <c r="Q24" i="1"/>
  <c r="Q80" i="1"/>
  <c r="Q95" i="1"/>
  <c r="Q54" i="1"/>
  <c r="Q96" i="1"/>
  <c r="Q167" i="1"/>
  <c r="Q120" i="1"/>
  <c r="Q92" i="1"/>
  <c r="Q176" i="1"/>
  <c r="Q147" i="1"/>
  <c r="Q30" i="1"/>
  <c r="Q71" i="1"/>
  <c r="Q139" i="1"/>
  <c r="Q137" i="1"/>
  <c r="Q129" i="1"/>
  <c r="Q93" i="1"/>
  <c r="Q86" i="1"/>
  <c r="Q67" i="1"/>
  <c r="Q63" i="1"/>
  <c r="Q59" i="1"/>
  <c r="Q49" i="1"/>
  <c r="Q35" i="1"/>
  <c r="N39" i="1"/>
  <c r="N154" i="1"/>
  <c r="N141" i="1"/>
  <c r="N81" i="1"/>
  <c r="Q52" i="1"/>
  <c r="Q37" i="1"/>
  <c r="Q112" i="1"/>
  <c r="Q34" i="1"/>
  <c r="Q87" i="1"/>
  <c r="Q133" i="1"/>
  <c r="Q12" i="1"/>
  <c r="Q145" i="1"/>
  <c r="Q62" i="1"/>
  <c r="Q153" i="1"/>
  <c r="Q11" i="1"/>
  <c r="Q114" i="1"/>
  <c r="Q82" i="1"/>
  <c r="Q149" i="1"/>
  <c r="Q140" i="1"/>
  <c r="Q138" i="1"/>
  <c r="Q134" i="1"/>
  <c r="Q132" i="1"/>
  <c r="Q78" i="1"/>
  <c r="Q76" i="1"/>
  <c r="Q33" i="1"/>
  <c r="N105" i="1"/>
  <c r="N45" i="1"/>
  <c r="N159" i="1"/>
  <c r="N144" i="1"/>
  <c r="N108" i="1"/>
  <c r="N51" i="1"/>
  <c r="N48" i="1"/>
  <c r="N28" i="1"/>
  <c r="N73" i="1"/>
  <c r="N79" i="1"/>
  <c r="N129" i="1"/>
  <c r="N125" i="1"/>
  <c r="N65" i="1"/>
  <c r="Q68" i="1"/>
  <c r="Q84" i="1"/>
  <c r="Q70" i="1"/>
  <c r="Q79" i="1"/>
  <c r="Q50" i="1"/>
  <c r="Q128" i="1"/>
  <c r="Q98" i="1"/>
  <c r="Q106" i="1"/>
  <c r="Q125" i="1"/>
  <c r="Q156" i="1"/>
  <c r="Q89" i="1"/>
  <c r="Q143" i="1"/>
  <c r="Q85" i="1"/>
  <c r="Q20" i="1"/>
  <c r="Q157" i="1"/>
  <c r="Q99" i="1"/>
  <c r="Q173" i="1"/>
  <c r="Q178" i="1"/>
  <c r="N158" i="1"/>
  <c r="N25" i="1"/>
  <c r="N166" i="1"/>
  <c r="N164" i="1"/>
  <c r="Q158" i="1"/>
  <c r="Q118" i="1"/>
  <c r="Q105" i="1"/>
  <c r="Q43" i="1"/>
  <c r="Q27" i="1"/>
  <c r="Q25" i="1"/>
  <c r="Q15" i="1"/>
  <c r="O182" i="1"/>
  <c r="N182" i="1"/>
  <c r="N103" i="1"/>
  <c r="N9" i="1"/>
  <c r="N15" i="1"/>
  <c r="N18" i="1"/>
  <c r="N30" i="1"/>
  <c r="N43" i="1"/>
  <c r="N83" i="1"/>
  <c r="N106" i="1"/>
  <c r="N110" i="1"/>
  <c r="N122" i="1"/>
  <c r="N146" i="1"/>
  <c r="N152" i="1"/>
  <c r="N165" i="1"/>
  <c r="N170" i="1"/>
  <c r="N175" i="1"/>
  <c r="N169" i="1"/>
  <c r="N127" i="1"/>
  <c r="N35" i="1"/>
  <c r="N109" i="1"/>
  <c r="N92" i="1"/>
  <c r="N63" i="1"/>
  <c r="N128" i="1"/>
  <c r="N36" i="1"/>
  <c r="N62" i="1"/>
  <c r="N78" i="1"/>
  <c r="N27" i="1"/>
  <c r="N12" i="1"/>
  <c r="N8" i="1"/>
  <c r="N54" i="1"/>
  <c r="N96" i="1"/>
  <c r="N21" i="1"/>
  <c r="N107" i="1"/>
  <c r="N178" i="1"/>
  <c r="N171" i="1"/>
  <c r="N167" i="1"/>
  <c r="N150" i="1"/>
  <c r="N137" i="1"/>
  <c r="N132" i="1"/>
  <c r="N130" i="1"/>
  <c r="N117" i="1"/>
  <c r="N111" i="1"/>
  <c r="N97" i="1"/>
  <c r="N95" i="1"/>
  <c r="N87" i="1"/>
  <c r="N86" i="1"/>
  <c r="N77" i="1"/>
  <c r="N66" i="1"/>
  <c r="N59" i="1"/>
  <c r="N52" i="1"/>
  <c r="N37" i="1"/>
  <c r="N34" i="1"/>
  <c r="N33" i="1"/>
  <c r="N26" i="1"/>
  <c r="N24" i="1"/>
  <c r="N22" i="1"/>
  <c r="N13" i="1"/>
  <c r="N98" i="1"/>
  <c r="N16" i="1"/>
  <c r="N177" i="1"/>
  <c r="N91" i="1"/>
  <c r="N173" i="1"/>
  <c r="N11" i="1"/>
  <c r="N116" i="1"/>
  <c r="N19" i="1"/>
  <c r="N55" i="1"/>
  <c r="N181" i="1"/>
  <c r="N176" i="1"/>
  <c r="N174" i="1"/>
  <c r="N172" i="1"/>
  <c r="N163" i="1"/>
  <c r="N160" i="1"/>
  <c r="N155" i="1"/>
  <c r="N148" i="1"/>
  <c r="N145" i="1"/>
  <c r="N143" i="1"/>
  <c r="N142" i="1"/>
  <c r="N120" i="1"/>
  <c r="N104" i="1"/>
  <c r="N101" i="1"/>
  <c r="N93" i="1"/>
  <c r="N90" i="1"/>
  <c r="N84" i="1"/>
  <c r="N80" i="1"/>
  <c r="N72" i="1"/>
  <c r="N31" i="1"/>
  <c r="N68" i="1"/>
  <c r="N50" i="1"/>
  <c r="N119" i="1"/>
  <c r="N180" i="1"/>
  <c r="N136" i="1"/>
  <c r="N118" i="1"/>
  <c r="N131" i="1"/>
  <c r="N179" i="1"/>
  <c r="N168" i="1"/>
  <c r="N161" i="1"/>
  <c r="N156" i="1"/>
  <c r="N153" i="1"/>
  <c r="N151" i="1"/>
  <c r="N124" i="1"/>
  <c r="N114" i="1"/>
  <c r="N88" i="1"/>
  <c r="N64" i="1"/>
  <c r="N60" i="1"/>
  <c r="N57" i="1"/>
  <c r="N47" i="1"/>
  <c r="N42" i="1"/>
  <c r="N40" i="1"/>
  <c r="N38" i="1"/>
  <c r="N29" i="1"/>
  <c r="N44" i="1"/>
  <c r="Q56" i="1"/>
  <c r="Q74" i="1"/>
  <c r="Q102" i="1"/>
  <c r="Q60" i="1"/>
  <c r="Q90" i="1"/>
  <c r="Q130" i="1"/>
  <c r="Q151" i="1"/>
  <c r="Q9" i="1"/>
  <c r="Q88" i="1"/>
  <c r="Q108" i="1"/>
  <c r="Q122" i="1"/>
  <c r="Q150" i="1"/>
  <c r="Q57" i="1"/>
  <c r="Q97" i="1"/>
  <c r="Q101" i="1"/>
  <c r="Q170" i="1"/>
  <c r="Q14" i="1"/>
  <c r="Q18" i="1"/>
  <c r="Q75" i="1"/>
  <c r="Q159" i="1"/>
  <c r="Q177" i="1"/>
  <c r="Q23" i="1"/>
  <c r="Q46" i="1"/>
  <c r="Q135" i="1"/>
  <c r="Q180" i="1"/>
  <c r="Q168" i="1"/>
  <c r="N162" i="1"/>
  <c r="Q160" i="1"/>
  <c r="N157" i="1"/>
  <c r="Q155" i="1"/>
  <c r="N149" i="1"/>
  <c r="Q144" i="1"/>
  <c r="N138" i="1"/>
  <c r="Q136" i="1"/>
  <c r="N135" i="1"/>
  <c r="N126" i="1"/>
  <c r="Q124" i="1"/>
  <c r="N121" i="1"/>
  <c r="Q119" i="1"/>
  <c r="Q115" i="1"/>
  <c r="Q113" i="1"/>
  <c r="Q111" i="1"/>
  <c r="Q107" i="1"/>
  <c r="N102" i="1"/>
  <c r="Q81" i="1"/>
  <c r="N67" i="1"/>
  <c r="Q65" i="1"/>
  <c r="Q64" i="1"/>
  <c r="N49" i="1"/>
  <c r="Q47" i="1"/>
  <c r="Q45" i="1"/>
  <c r="Q41" i="1"/>
  <c r="Q39" i="1"/>
  <c r="N32" i="1"/>
  <c r="N23" i="1"/>
  <c r="Q21" i="1"/>
  <c r="N20" i="1"/>
  <c r="Q13" i="1"/>
  <c r="Q6" i="1"/>
  <c r="N5" i="1"/>
  <c r="N133" i="1"/>
  <c r="N53" i="1"/>
  <c r="N14" i="1"/>
  <c r="N74" i="1"/>
  <c r="N112" i="1"/>
  <c r="N75" i="1"/>
  <c r="N10" i="1"/>
  <c r="N70" i="1"/>
  <c r="N7" i="1"/>
  <c r="N61" i="1"/>
  <c r="N99" i="1"/>
  <c r="N41" i="1"/>
  <c r="N56" i="1"/>
  <c r="N140" i="1"/>
  <c r="N4" i="1"/>
  <c r="N147" i="1"/>
  <c r="N113" i="1"/>
  <c r="N71" i="1"/>
  <c r="N89" i="1"/>
  <c r="N85" i="1"/>
  <c r="N94" i="1"/>
  <c r="N139" i="1"/>
  <c r="N115" i="1"/>
  <c r="N134" i="1"/>
  <c r="N82" i="1"/>
  <c r="N76" i="1"/>
  <c r="N18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83" authorId="0" shapeId="0" xr:uid="{00000000-0006-0000-0000-000001000000}">
      <text>
        <r>
          <rPr>
            <b/>
            <sz val="9"/>
            <color indexed="8"/>
            <rFont val="Tahoma"/>
            <family val="2"/>
            <charset val="1"/>
          </rPr>
          <t xml:space="preserve">Esko Gustafsson:
Lajimäärä tällä rivillä on laskettu niistä lajeista, joiden vuosikymmenen keskiarvo on vähintään 0,01. + tarkoittaa, että laji on tavattu vähintään kerran vuosikymmenessä, mutta ei sisälly lajimäärään. Yksittäisen vuoden lajimäärä on oikea. Ei koske saraketta G, jossa on 2020-luvun keskiarvo. Huomaa kuitenkin, että Loxia sp lasketaan lajiksi, samoin 2025 alkaen lajilleen määrittämätön metsähanhi. </t>
        </r>
      </text>
    </comment>
    <comment ref="G183" authorId="0" shapeId="0" xr:uid="{00000000-0006-0000-0000-000002000000}">
      <text>
        <r>
          <rPr>
            <sz val="9"/>
            <color indexed="8"/>
            <rFont val="Tahoma"/>
            <family val="2"/>
            <charset val="1"/>
          </rPr>
          <t xml:space="preserve">Luku EI OLE 2020-luvun lajisumma, vaan keskiarvo 2020-luvun eri syksyjen lajimäärästä. Vuosikymmenen lajimäärä on solussa G180.
</t>
        </r>
      </text>
    </comment>
    <comment ref="A185" authorId="0" shapeId="0" xr:uid="{00000000-0006-0000-0000-000003000000}">
      <text>
        <r>
          <rPr>
            <sz val="9"/>
            <color indexed="8"/>
            <rFont val="Tahoma"/>
            <family val="2"/>
            <charset val="1"/>
          </rPr>
          <t xml:space="preserve">Esko Gustafsson:
Tässä mukana myös + merkityt lajit, joiden vuosikymmenkeskiarvo ei yllä lukuun 0,01. Mukana ovat myös alla olevat lajit, joita ei ole tavattu 2000-luvulla. Nämä lajit on kuitenkin tavattu ko. vuosikymmenellä. Nämä luvut ovat verrannollisia 2020-luvun lajimäärään solussa G185
</t>
        </r>
      </text>
    </comment>
  </commentList>
</comments>
</file>

<file path=xl/sharedStrings.xml><?xml version="1.0" encoding="utf-8"?>
<sst xmlns="http://schemas.openxmlformats.org/spreadsheetml/2006/main" count="785" uniqueCount="458">
  <si>
    <t>Syyslaskentojen 1975/76-78/79 yks./10km keskiarvo</t>
  </si>
  <si>
    <t>Syyslaskentojen 1979/80-88/89 yks./10km keskiarvo</t>
  </si>
  <si>
    <t>Syyslaskentojen 1989/90-98/99 yks./10km keskiarvo</t>
  </si>
  <si>
    <t>Syyslaskentojen 1999/00-08/09 yks./10km keskiarvo</t>
  </si>
  <si>
    <t>Syyslaskentojen 2009/10-18/19 yks./10km keskiarvo</t>
  </si>
  <si>
    <t>Syyslaskentojen 2019/20-22/23 yks./10km keskiarvo</t>
  </si>
  <si>
    <t xml:space="preserve">
RIVIT 5 - 174:
Lajikohtainen yksilömäärä
/ 10 havainnointikm
</t>
  </si>
  <si>
    <t>Yhteensä yks.</t>
  </si>
  <si>
    <t>Monellako reitillä lajia esiintyi (kpl)</t>
  </si>
  <si>
    <t xml:space="preserve">Monellako reitillä lajia esiintyi (%) </t>
  </si>
  <si>
    <t>Koskenkylä</t>
  </si>
  <si>
    <t>Kirkonkylä</t>
  </si>
  <si>
    <t>Louhisaari</t>
  </si>
  <si>
    <t>Kasnäs</t>
  </si>
  <si>
    <t>Empo - Vuolahti</t>
  </si>
  <si>
    <t>K-laakso-Alalemu</t>
  </si>
  <si>
    <t>Kuusisto-Itäpää</t>
  </si>
  <si>
    <t>Pohjanpelto</t>
  </si>
  <si>
    <t>Utö</t>
  </si>
  <si>
    <t>Koivukylä</t>
  </si>
  <si>
    <t>Kiparluoto</t>
  </si>
  <si>
    <t>Vartsala</t>
  </si>
  <si>
    <t>Pahojoki</t>
  </si>
  <si>
    <t>Palttila</t>
  </si>
  <si>
    <t>Pehtjärvi</t>
  </si>
  <si>
    <t>Littoistenjärvi</t>
  </si>
  <si>
    <t>Rauhakylä</t>
  </si>
  <si>
    <t>Vierunpuisto</t>
  </si>
  <si>
    <t>Metsäkulma</t>
  </si>
  <si>
    <t>Keskusta</t>
  </si>
  <si>
    <t>Tuohimaa</t>
  </si>
  <si>
    <t>Laajokivarsi</t>
  </si>
  <si>
    <t>Mynälahti</t>
  </si>
  <si>
    <t>Keskusta-Parsila</t>
  </si>
  <si>
    <t>Suorsala</t>
  </si>
  <si>
    <t>Luolalanjärvi</t>
  </si>
  <si>
    <t>Luonnonmaa</t>
  </si>
  <si>
    <t>Ruona-Muumimaailma</t>
  </si>
  <si>
    <t>Palo</t>
  </si>
  <si>
    <t>Kevolan ymp.</t>
  </si>
  <si>
    <t>Kiirula-Vista</t>
  </si>
  <si>
    <t>Attu</t>
  </si>
  <si>
    <t>Heisala</t>
  </si>
  <si>
    <t>Stortervo-Mågby</t>
  </si>
  <si>
    <t>Harvaluoto</t>
  </si>
  <si>
    <t>Mathildedal</t>
  </si>
  <si>
    <t>Järämäki-Ihala</t>
  </si>
  <si>
    <t>Krookila-Metsäaro</t>
  </si>
  <si>
    <t>Keskusta-Merttelä</t>
  </si>
  <si>
    <t>Vahto</t>
  </si>
  <si>
    <t>Brunnila-Röölä</t>
  </si>
  <si>
    <t>Heinäinen</t>
  </si>
  <si>
    <t>Halikonlahti</t>
  </si>
  <si>
    <t>Hankkaa-Karistola</t>
  </si>
  <si>
    <t>Sirkkula</t>
  </si>
  <si>
    <t>Finby ja Förby</t>
  </si>
  <si>
    <t>Prunkila</t>
  </si>
  <si>
    <t>Halinen III</t>
  </si>
  <si>
    <t>Hirvensalo</t>
  </si>
  <si>
    <t>Kohmo-Pääskyvuori</t>
  </si>
  <si>
    <t>Nummi II</t>
  </si>
  <si>
    <t>Pansio-Perno</t>
  </si>
  <si>
    <t>Pikisaari-Maanpää</t>
  </si>
  <si>
    <t>Rauvolanlahti</t>
  </si>
  <si>
    <t>Ruissalo</t>
  </si>
  <si>
    <t>Ruissalo, keski</t>
  </si>
  <si>
    <t>Ruissalo, Kuuva</t>
  </si>
  <si>
    <t>Takakirves</t>
  </si>
  <si>
    <t>Golf-kentän kierto</t>
  </si>
  <si>
    <t>Lepäinen</t>
  </si>
  <si>
    <t>Lokalahti</t>
  </si>
  <si>
    <t>Pyhämaa</t>
  </si>
  <si>
    <t>Sundholma</t>
  </si>
  <si>
    <t>Vartsaari</t>
  </si>
  <si>
    <t>Vaskijärvi</t>
  </si>
  <si>
    <t>1970-l</t>
  </si>
  <si>
    <t>1980-l</t>
  </si>
  <si>
    <t>1990-l</t>
  </si>
  <si>
    <t>2000-l</t>
  </si>
  <si>
    <t>2010-l</t>
  </si>
  <si>
    <t>2020-l</t>
  </si>
  <si>
    <t>2019</t>
  </si>
  <si>
    <t>2020</t>
  </si>
  <si>
    <t>2021</t>
  </si>
  <si>
    <t>2022</t>
  </si>
  <si>
    <t>2023</t>
  </si>
  <si>
    <t>ALA</t>
  </si>
  <si>
    <t>ASK</t>
  </si>
  <si>
    <t>DRA</t>
  </si>
  <si>
    <t>KAA</t>
  </si>
  <si>
    <t>KOR</t>
  </si>
  <si>
    <t>KOS</t>
  </si>
  <si>
    <t>KUS</t>
  </si>
  <si>
    <t>LAI</t>
  </si>
  <si>
    <t>LIE</t>
  </si>
  <si>
    <t>LOI</t>
  </si>
  <si>
    <t>MAR</t>
  </si>
  <si>
    <t>MEL</t>
  </si>
  <si>
    <t>MIE</t>
  </si>
  <si>
    <t>MYN</t>
  </si>
  <si>
    <t>NAA</t>
  </si>
  <si>
    <t>NOU</t>
  </si>
  <si>
    <t>PAI</t>
  </si>
  <si>
    <t>PAR</t>
  </si>
  <si>
    <t>PII</t>
  </si>
  <si>
    <t>PRN</t>
  </si>
  <si>
    <t>RAI</t>
  </si>
  <si>
    <t>RUS</t>
  </si>
  <si>
    <t>RYM</t>
  </si>
  <si>
    <t>SAL</t>
  </si>
  <si>
    <t>SÄR</t>
  </si>
  <si>
    <t>TAR</t>
  </si>
  <si>
    <t>TUR</t>
  </si>
  <si>
    <t>UUS</t>
  </si>
  <si>
    <t>YLÄ</t>
  </si>
  <si>
    <t>Km</t>
  </si>
  <si>
    <t>Kaakkuri</t>
  </si>
  <si>
    <t>+</t>
  </si>
  <si>
    <t>Kuikka</t>
  </si>
  <si>
    <t>Pikku-uikku</t>
  </si>
  <si>
    <t>Silkkiuikku</t>
  </si>
  <si>
    <t>Härkälintu</t>
  </si>
  <si>
    <t>Merimetso</t>
  </si>
  <si>
    <t>Harmaahaikara</t>
  </si>
  <si>
    <t>Jalohaikara</t>
  </si>
  <si>
    <t>Kyhmyjoutsen</t>
  </si>
  <si>
    <t>Pikkujoutsen</t>
  </si>
  <si>
    <t>Laulujoutsen</t>
  </si>
  <si>
    <t>Lyhytnokkahanhi</t>
  </si>
  <si>
    <t>Merihanhi</t>
  </si>
  <si>
    <t>Tundrahanhi</t>
  </si>
  <si>
    <t>Kanadanhanhi</t>
  </si>
  <si>
    <t>Sepelhanhi</t>
  </si>
  <si>
    <t>Valkoposkihanhi</t>
  </si>
  <si>
    <t>Mandariinisorsa</t>
  </si>
  <si>
    <t>Haapana</t>
  </si>
  <si>
    <t>Tavi</t>
  </si>
  <si>
    <t>Sinisorsa</t>
  </si>
  <si>
    <t>Harmaasorsa</t>
  </si>
  <si>
    <t>Lapasorsa</t>
  </si>
  <si>
    <t>Jouhisorsa</t>
  </si>
  <si>
    <t>Punasotka</t>
  </si>
  <si>
    <t>Tukkasotka</t>
  </si>
  <si>
    <t>Lapasotka</t>
  </si>
  <si>
    <t>Haahka</t>
  </si>
  <si>
    <t>Allihaahka</t>
  </si>
  <si>
    <t>Alli</t>
  </si>
  <si>
    <t>Mustalintu</t>
  </si>
  <si>
    <t>Pilkkasiipi</t>
  </si>
  <si>
    <t>Telkkä</t>
  </si>
  <si>
    <t>Uivelo</t>
  </si>
  <si>
    <t>Tukkakoskelo</t>
  </si>
  <si>
    <t>Isokoskelo</t>
  </si>
  <si>
    <t>Merikotka</t>
  </si>
  <si>
    <t>Sinisuohaukka</t>
  </si>
  <si>
    <t>Kanahaukka</t>
  </si>
  <si>
    <t>Varpushaukka</t>
  </si>
  <si>
    <t>Hiirihaukka</t>
  </si>
  <si>
    <t>Piekana</t>
  </si>
  <si>
    <t>Maakotka</t>
  </si>
  <si>
    <t>Ampuhaukka</t>
  </si>
  <si>
    <t>Tuulihaukka</t>
  </si>
  <si>
    <t>Muuttohaukka</t>
  </si>
  <si>
    <t>Pyy</t>
  </si>
  <si>
    <t>Teeri</t>
  </si>
  <si>
    <t>Metso</t>
  </si>
  <si>
    <t>Peltopyy</t>
  </si>
  <si>
    <t>Fasaani</t>
  </si>
  <si>
    <t>Nokikana</t>
  </si>
  <si>
    <t>Liejukana</t>
  </si>
  <si>
    <t>Luhtakana</t>
  </si>
  <si>
    <t>Kurki</t>
  </si>
  <si>
    <t>Tundrakurmitsa</t>
  </si>
  <si>
    <t>Töyhtöhyyppä</t>
  </si>
  <si>
    <t>Suokukko</t>
  </si>
  <si>
    <t>Isovesipääsky</t>
  </si>
  <si>
    <t>Jänkäkurppa</t>
  </si>
  <si>
    <t>Heinäkurppa</t>
  </si>
  <si>
    <t>Taivaanvuohi</t>
  </si>
  <si>
    <t>Lehtokurppa</t>
  </si>
  <si>
    <t>Merisirri</t>
  </si>
  <si>
    <t>Kuovi</t>
  </si>
  <si>
    <t>Pikkukajava</t>
  </si>
  <si>
    <t>Naurulokki</t>
  </si>
  <si>
    <t>Pikkulokki</t>
  </si>
  <si>
    <t>Mustanmerenlokki</t>
  </si>
  <si>
    <t>Kalalokki</t>
  </si>
  <si>
    <t>Selkälokki</t>
  </si>
  <si>
    <t>Harmaalokki</t>
  </si>
  <si>
    <t>Aroharmaalokki</t>
  </si>
  <si>
    <t>Isolokki</t>
  </si>
  <si>
    <t>Merilokki</t>
  </si>
  <si>
    <t>Ruokki</t>
  </si>
  <si>
    <t>Riskilä</t>
  </si>
  <si>
    <t>Kesykyyhky</t>
  </si>
  <si>
    <t>Uuttukyyhky</t>
  </si>
  <si>
    <t>Sepelkyyhky</t>
  </si>
  <si>
    <t>Turkinkyyhky</t>
  </si>
  <si>
    <t>Turturikyyhky</t>
  </si>
  <si>
    <t>Huuhkaja</t>
  </si>
  <si>
    <t>Sarvipöllö</t>
  </si>
  <si>
    <t>Suopöllö</t>
  </si>
  <si>
    <t>Hiiripöllö</t>
  </si>
  <si>
    <t>Helmipöllö</t>
  </si>
  <si>
    <t>Varpuspöllö</t>
  </si>
  <si>
    <t>Lehtopöllö</t>
  </si>
  <si>
    <t>Viirupöllö</t>
  </si>
  <si>
    <t>Kuningaskalastaja</t>
  </si>
  <si>
    <t>Harmaapäätikka</t>
  </si>
  <si>
    <t>Palokärki</t>
  </si>
  <si>
    <t>Valkoselkätikka</t>
  </si>
  <si>
    <t>Käpytikka</t>
  </si>
  <si>
    <t>Pikkutikka</t>
  </si>
  <si>
    <t>Pohjantikka</t>
  </si>
  <si>
    <t>Kangaskiuru</t>
  </si>
  <si>
    <t>Kiuru</t>
  </si>
  <si>
    <t>Tunturikiuru</t>
  </si>
  <si>
    <t>Haarapääsky</t>
  </si>
  <si>
    <t>Niittykirvinen</t>
  </si>
  <si>
    <t>Isokirvinen</t>
  </si>
  <si>
    <t>Luotokirvinen</t>
  </si>
  <si>
    <t>Virtavästäräkki</t>
  </si>
  <si>
    <t>Västäräkki</t>
  </si>
  <si>
    <t>Tilhi</t>
  </si>
  <si>
    <t>Koskikara</t>
  </si>
  <si>
    <t>Peukaloinen</t>
  </si>
  <si>
    <t>Rautiainen</t>
  </si>
  <si>
    <t>Punarinta</t>
  </si>
  <si>
    <t>Mustaleppälintu</t>
  </si>
  <si>
    <t>Pensastasku</t>
  </si>
  <si>
    <t>Mustarastas</t>
  </si>
  <si>
    <t>Sepelrastas</t>
  </si>
  <si>
    <t>Räkättirastas</t>
  </si>
  <si>
    <t>Laulurastas</t>
  </si>
  <si>
    <t>Punakylkirastas</t>
  </si>
  <si>
    <t>Kulorastas</t>
  </si>
  <si>
    <t>Hernekerttu</t>
  </si>
  <si>
    <t>Lehtokerttu</t>
  </si>
  <si>
    <t>Mustapääkerttu</t>
  </si>
  <si>
    <t>Tiltaltti</t>
  </si>
  <si>
    <t>Idäntiltaltti</t>
  </si>
  <si>
    <t>Taigauunilintu</t>
  </si>
  <si>
    <t>Kashmirinuunilintu</t>
  </si>
  <si>
    <t>Hippiäinen</t>
  </si>
  <si>
    <t>Tulipäähippiäinen</t>
  </si>
  <si>
    <t>Pikkusieppo</t>
  </si>
  <si>
    <t>Viiksitimali</t>
  </si>
  <si>
    <t>Pyrstötiainen</t>
  </si>
  <si>
    <t>Hömötiainen</t>
  </si>
  <si>
    <t>Töyhtötiainen</t>
  </si>
  <si>
    <t>Kuusitiainen</t>
  </si>
  <si>
    <t>Sinitiainen</t>
  </si>
  <si>
    <t>Talitiainen</t>
  </si>
  <si>
    <t>Pähkinänakkeli</t>
  </si>
  <si>
    <t>Puukiipijä</t>
  </si>
  <si>
    <t>Isolepinkäinen</t>
  </si>
  <si>
    <t>Närhi</t>
  </si>
  <si>
    <t>Harakka</t>
  </si>
  <si>
    <t>Pähkinähakki</t>
  </si>
  <si>
    <t>Naakka</t>
  </si>
  <si>
    <t>Mustavaris</t>
  </si>
  <si>
    <t>Varis</t>
  </si>
  <si>
    <t>Korppi</t>
  </si>
  <si>
    <t>Kottarainen</t>
  </si>
  <si>
    <t>Punakottarainen</t>
  </si>
  <si>
    <t>Varpunen</t>
  </si>
  <si>
    <t>Pikkuvarpunen</t>
  </si>
  <si>
    <t>Peippo</t>
  </si>
  <si>
    <t>Järripeippo</t>
  </si>
  <si>
    <t>Viherpeippo</t>
  </si>
  <si>
    <t>Tikli</t>
  </si>
  <si>
    <t>Vihervarpunen</t>
  </si>
  <si>
    <t>Hemppo</t>
  </si>
  <si>
    <t>Vuorihemppo</t>
  </si>
  <si>
    <t>Urpiainen</t>
  </si>
  <si>
    <t>Tundraurpiainen</t>
  </si>
  <si>
    <t>Kirjosiipikäpylintu</t>
  </si>
  <si>
    <t>Pikkukäpylintu</t>
  </si>
  <si>
    <t>Käpylintulaji</t>
  </si>
  <si>
    <t>Isokäpylintu</t>
  </si>
  <si>
    <t>Taviokuurna</t>
  </si>
  <si>
    <t>Punatulkku</t>
  </si>
  <si>
    <t>Nokkavarpunen</t>
  </si>
  <si>
    <t>Pulmunen</t>
  </si>
  <si>
    <t>Lapinsirkku</t>
  </si>
  <si>
    <t>Keltasirkku</t>
  </si>
  <si>
    <t>Pikkusirkku</t>
  </si>
  <si>
    <t>Pajusirkku</t>
  </si>
  <si>
    <t>Yhteensä lajeja</t>
  </si>
  <si>
    <t>* tarkoittaa, että tulokset on kopioitu Luonnontieteellisen keskusmuseon sivuilta</t>
  </si>
  <si>
    <t>Alastaro</t>
  </si>
  <si>
    <t>*Erkki Kallio</t>
  </si>
  <si>
    <t>Askainen</t>
  </si>
  <si>
    <t>Dragsfjärd</t>
  </si>
  <si>
    <t>Jorma Kirjonen</t>
  </si>
  <si>
    <t>Kaarina</t>
  </si>
  <si>
    <t>Empo-Vuolahti</t>
  </si>
  <si>
    <t>Katariinanlaakso-Alalemu</t>
  </si>
  <si>
    <t>*Aapo Sirén</t>
  </si>
  <si>
    <t>Korppoo</t>
  </si>
  <si>
    <t>Koski</t>
  </si>
  <si>
    <t>*Erkki Hellman</t>
  </si>
  <si>
    <t>Kustavi</t>
  </si>
  <si>
    <t>*Timo Kurki</t>
  </si>
  <si>
    <t>Laitila</t>
  </si>
  <si>
    <t>Lieto</t>
  </si>
  <si>
    <t>*Samu Numminen</t>
  </si>
  <si>
    <t>Loimaa</t>
  </si>
  <si>
    <t>Marttila</t>
  </si>
  <si>
    <t>Mellilä</t>
  </si>
  <si>
    <t>Mietoinen</t>
  </si>
  <si>
    <t>Mynämäki</t>
  </si>
  <si>
    <t>*Peter Uppstu, Päivi Sirkiä</t>
  </si>
  <si>
    <t>Naantali</t>
  </si>
  <si>
    <t>*Ismo Hyvärinen</t>
  </si>
  <si>
    <t>*Pentti Perttula</t>
  </si>
  <si>
    <t>Nousiainen</t>
  </si>
  <si>
    <t>Paimio</t>
  </si>
  <si>
    <t>*Arto Kalliola, Matti Eloranta</t>
  </si>
  <si>
    <t>Parainen</t>
  </si>
  <si>
    <t>Perniö</t>
  </si>
  <si>
    <t>*Mika Laurila</t>
  </si>
  <si>
    <t>Piikkiö</t>
  </si>
  <si>
    <t>Raisio</t>
  </si>
  <si>
    <t>*Kaj Norrdahl</t>
  </si>
  <si>
    <t>Rusko</t>
  </si>
  <si>
    <t>Rymättylä</t>
  </si>
  <si>
    <t>Salo</t>
  </si>
  <si>
    <t>*Lähteenoja Jari, Sällylä Seppo</t>
  </si>
  <si>
    <t>*Kleemola Lauri, Markku Kleemola</t>
  </si>
  <si>
    <t>*Jari Lähteenoja, Seppo Sällylä</t>
  </si>
  <si>
    <t>Särkisalo</t>
  </si>
  <si>
    <t>Finnby-Förby</t>
  </si>
  <si>
    <t>Tarvasjoki</t>
  </si>
  <si>
    <t>Turku</t>
  </si>
  <si>
    <t>*Päivi Sirkiä, Peter Uppstu</t>
  </si>
  <si>
    <t>*Jessica Koivistoinen</t>
  </si>
  <si>
    <t>*Markus Ahola</t>
  </si>
  <si>
    <t>*Seppo Kallio</t>
  </si>
  <si>
    <t>*Jouko Lehtonen</t>
  </si>
  <si>
    <t>Ruissalo, Keski</t>
  </si>
  <si>
    <t>Uusikaupunki</t>
  </si>
  <si>
    <t>*Kari Airikkala</t>
  </si>
  <si>
    <t xml:space="preserve">  </t>
  </si>
  <si>
    <t>*Antti Karlin</t>
  </si>
  <si>
    <t>*Turkka Kulmala</t>
  </si>
  <si>
    <t>*Timo Alppi</t>
  </si>
  <si>
    <t>Yläne</t>
  </si>
  <si>
    <t>*Hyvönen Raimo</t>
  </si>
  <si>
    <r>
      <t>Taulukossa</t>
    </r>
    <r>
      <rPr>
        <sz val="10"/>
        <rFont val="Arial"/>
        <family val="2"/>
      </rPr>
      <t xml:space="preserve"> on useita alataulukkoja: Tulokset, laskijat ja lukuohjeita. Tutustu niihin kaikkiin.</t>
    </r>
  </si>
  <si>
    <r>
      <t>Tulokset taulukossa</t>
    </r>
    <r>
      <rPr>
        <sz val="10"/>
        <rFont val="Arial"/>
        <family val="2"/>
      </rPr>
      <t xml:space="preserve"> on sarakkeessa A lajit (jotka on nähty 2000-luvulla), sarakkeissa B-G eri vuosikymmenten keskiarvot yks/10reittikm, sarakkeesta H eteenpäin lähivuosien keskiarvot</t>
    </r>
  </si>
  <si>
    <t>Rivillä 4 on (lähes kaikissa sarakkeissa) reittikilometrejä</t>
  </si>
  <si>
    <t>Syyslaskennalle uudet lajit on merkitty ruskealla värillä</t>
  </si>
  <si>
    <r>
      <t>Taulukossa Laskijat</t>
    </r>
    <r>
      <rPr>
        <sz val="10"/>
        <rFont val="Arial"/>
        <family val="2"/>
      </rPr>
      <t xml:space="preserve"> on reittejä laskeneiden henkilöiden nimet</t>
    </r>
  </si>
  <si>
    <t>2024</t>
  </si>
  <si>
    <t>Huomaa, että sarakkeessa G olevassa 2020-luvun keskiarvossa ei ole mukana kuluva syksy</t>
  </si>
  <si>
    <t>Kemiönsaari</t>
  </si>
  <si>
    <t>Sandö</t>
  </si>
  <si>
    <t>KEM</t>
  </si>
  <si>
    <t>Jermo</t>
  </si>
  <si>
    <t>Sauvo</t>
  </si>
  <si>
    <t>SAU</t>
  </si>
  <si>
    <t>Hoggais</t>
  </si>
  <si>
    <t>*Mirkka Kaukametsä</t>
  </si>
  <si>
    <t>*Kari Lehtonen, Arto Huhta</t>
  </si>
  <si>
    <t>*Jukka Saario</t>
  </si>
  <si>
    <t>*Kai Kankare, Kaija Koskinen, Ari Koskinen</t>
  </si>
  <si>
    <t>*Kim Kuntze, Meri Öhman</t>
  </si>
  <si>
    <t>Friskalanlahti</t>
  </si>
  <si>
    <t>*Aaro Luoma</t>
  </si>
  <si>
    <t>Pöytyä</t>
  </si>
  <si>
    <t>Niittykulma</t>
  </si>
  <si>
    <t>*Taina Hellsten, Katja Korhonen, Tero Saarinen</t>
  </si>
  <si>
    <t>PÖY</t>
  </si>
  <si>
    <t>*Rainer Grönholm, Kimmo Jarpa, Rolf Karlson, Jyrki Kuusela</t>
  </si>
  <si>
    <t>Levo</t>
  </si>
  <si>
    <t>Veitenmäki</t>
  </si>
  <si>
    <t>*Marja Hallikainen</t>
  </si>
  <si>
    <t>Kk-Väsby-Strömma</t>
  </si>
  <si>
    <t>*Kari Degerstedt</t>
  </si>
  <si>
    <t>Raadelma-Tuorla</t>
  </si>
  <si>
    <t>*Mikko Ylitalo</t>
  </si>
  <si>
    <t>2025</t>
  </si>
  <si>
    <t>Sarakkeissa N-Q on tämän syksyn tulokset: N yks/10 reittikm(=runsaus), O yhteensä yksilöt, P reittien lkm (yleisyys), joilla ko. laji näkyi ja Q reittien %-osuus, jolla lajia näkyi. Sarakkeesta R eteenpäin ovat reittikohtaiset tulokset</t>
  </si>
  <si>
    <t>Kaurissalo</t>
  </si>
  <si>
    <t>*Volter Lukander, Nik Nummi</t>
  </si>
  <si>
    <t>*Kolme laskijaa</t>
  </si>
  <si>
    <t>Esko Gustafsson, Hannu Klemola</t>
  </si>
  <si>
    <t>Västanfjärd</t>
  </si>
  <si>
    <t>kk</t>
  </si>
  <si>
    <t>*Marko Pirttijärvi, Ilkka Välimäki</t>
  </si>
  <si>
    <t>VÄS</t>
  </si>
  <si>
    <t>*Neljä laskijaa</t>
  </si>
  <si>
    <t>*2 laskijaa</t>
  </si>
  <si>
    <t>*Arvi Uotila, Perttu Uotila</t>
  </si>
  <si>
    <t>*Emma Kosonen, Jarmo Laine, Kirsi Kupsala</t>
  </si>
  <si>
    <t>Halinen-Lonttinen</t>
  </si>
  <si>
    <t>*Santeri Hiltunen</t>
  </si>
  <si>
    <t>Uitonkulma-Tilkanen</t>
  </si>
  <si>
    <t>*Teemu Rantanen</t>
  </si>
  <si>
    <t>*Emma Kosonen, Kirsi Kupsala</t>
  </si>
  <si>
    <t>*Kaj-Ove Pettersson, Bertil Blomqvist, Marcus Duncker, Riitta-Liisa Petterson</t>
  </si>
  <si>
    <t>Ruokorauma</t>
  </si>
  <si>
    <t>Heikki Lehtonen, Esko Matti Pulkkinen</t>
  </si>
  <si>
    <t>Esko Gustafsson</t>
  </si>
  <si>
    <t>* 1 laskija</t>
  </si>
  <si>
    <t>Masku</t>
  </si>
  <si>
    <t>Taipale</t>
  </si>
  <si>
    <t>*Aleksi Pudas, Katja Haimakka</t>
  </si>
  <si>
    <t>MAS</t>
  </si>
  <si>
    <t>*1 laskija</t>
  </si>
  <si>
    <t>*Kaija Koskinen, Kai Kankare, Ari Koskinen, Kirsi Tiihonen</t>
  </si>
  <si>
    <t>Killala</t>
  </si>
  <si>
    <t>*Lauri Jorasmaa</t>
  </si>
  <si>
    <t>*Severi Heikkilä</t>
  </si>
  <si>
    <t>Taigametsähanhi</t>
  </si>
  <si>
    <t>Tundrametsähanhi</t>
  </si>
  <si>
    <t>Marko Pirttijärvi, Ilkka Välimäki</t>
  </si>
  <si>
    <t>Halikko-Asema</t>
  </si>
  <si>
    <t>Halikko</t>
  </si>
  <si>
    <t>HAL</t>
  </si>
  <si>
    <t>*Petri Varjonen, Mariella Varjonen, Kari Tuominen</t>
  </si>
  <si>
    <t>*Asko Suoranta, Mika Hemmilä</t>
  </si>
  <si>
    <t>*3 laskijaa</t>
  </si>
  <si>
    <t>Luonnontieteellisen keskusmuseon järjestelmässä on salattuina merkitty useita laskennan lajeja. Ne on merkitty reittikohtaisiin tietoihin vaalean kellanruskella värillä ja niistä näkyvissä on vain yhteistieto yks/10km</t>
  </si>
  <si>
    <t>*Petri Laine, Pekka Salmi, Jari Virtanen</t>
  </si>
  <si>
    <t>*Koskela Tapio, Talja Kristiina, Minni Taulo</t>
  </si>
  <si>
    <t>Harjalintu</t>
  </si>
  <si>
    <t>*Niklas Haxberg</t>
  </si>
  <si>
    <t>*Uppstu Peter, Päivi Sirkiä</t>
  </si>
  <si>
    <t>Hauninen-Papumäki</t>
  </si>
  <si>
    <t>*Timo Lainema</t>
  </si>
  <si>
    <t>Hyvilemp-Skyttala</t>
  </si>
  <si>
    <t>Metsähanhilaji</t>
  </si>
  <si>
    <t>Ali-Kirjala</t>
  </si>
  <si>
    <t>*Kari Haataja</t>
  </si>
  <si>
    <t>*4 laskijaa</t>
  </si>
  <si>
    <t>*Veli-Matti Karlin, Roosa-Liina Karlin, Paula Mäkiö</t>
  </si>
  <si>
    <r>
      <t xml:space="preserve">Syyslaskennat 
TLY:n alueella
</t>
    </r>
    <r>
      <rPr>
        <b/>
        <sz val="8"/>
        <rFont val="Arial"/>
        <family val="2"/>
      </rPr>
      <t>(laji mainittu, jos esiintynyt vähintään kerran 2000-luvulla)
Aiemmin nähdyt lajit listattu loppuun</t>
    </r>
  </si>
  <si>
    <t>Lumihanhi</t>
  </si>
  <si>
    <t>Harjakoskelo</t>
  </si>
  <si>
    <t>Viiriäinen</t>
  </si>
  <si>
    <t>Pikkuruokki</t>
  </si>
  <si>
    <t>Tervapääsky</t>
  </si>
  <si>
    <t>Leppälintu</t>
  </si>
  <si>
    <t>Kivitasku</t>
  </si>
  <si>
    <t>Hippiäisuunilintu</t>
  </si>
  <si>
    <t>Pajulintu</t>
  </si>
  <si>
    <t>Kirjosieppo</t>
  </si>
  <si>
    <t>Lajit, jotka on tavattu laskennoissa vain ennen 2000-lukua</t>
  </si>
  <si>
    <t>Riveillä 183 ja 185 on yhteensä lukuja</t>
  </si>
  <si>
    <t xml:space="preserve">Huomaa punaisella kolmiolla merkityt solut A183 ja A185. Vie kursori niiden päälle, niin näet lisätietoja tarjoavan kommentin. Kommentin näkeminen edellyttää excelin muokkauksen käyttöön ottoa. </t>
  </si>
  <si>
    <t>Huomaa punaisella kolmiolla merkitty solu G183. Vie kursori solun päälle, niin näet lisätietoja tarjoavan kommentin. Kommentin näkeminen edellyttää excelin muokkauksen käyttöön ottoa.</t>
  </si>
  <si>
    <t>*Hannu Ekblom, Susanna Ekblom, Timo Helle, Pekka Loivaranta, Katja Tamminen</t>
  </si>
  <si>
    <t>Kivimaa-Iso-Rahi</t>
  </si>
  <si>
    <t>x</t>
  </si>
  <si>
    <t>Nummi-Ravattula</t>
  </si>
  <si>
    <t>*Tuukka Ståhlberg, Severi Heikkilä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</si>
</sst>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h:mm"/>
  </numFmts>
  <fonts count="9" x14ac:knownFonts="1"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8"/>
      <name val="Tahoma"/>
      <family val="2"/>
      <charset val="1"/>
    </font>
    <font>
      <sz val="9"/>
      <color indexed="8"/>
      <name val="Tahoma"/>
      <family val="2"/>
      <charset val="1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rgb="FFFFFF99"/>
        <bgColor indexed="34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87"/>
        <bgColor indexed="3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3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/>
      <top style="hair">
        <color indexed="8"/>
      </top>
      <bottom/>
      <diagonal/>
    </border>
  </borders>
  <cellStyleXfs count="4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1" applyFont="1" applyAlignment="1">
      <alignment horizontal="center" textRotation="90" wrapText="1"/>
    </xf>
    <xf numFmtId="0" fontId="3" fillId="0" borderId="1" xfId="1" applyFont="1" applyBorder="1" applyAlignment="1">
      <alignment horizontal="center" textRotation="90" wrapText="1"/>
    </xf>
    <xf numFmtId="0" fontId="0" fillId="0" borderId="1" xfId="0" applyBorder="1" applyAlignment="1">
      <alignment horizontal="center" textRotation="90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textRotation="90" wrapText="1"/>
    </xf>
    <xf numFmtId="0" fontId="0" fillId="0" borderId="0" xfId="0" applyAlignment="1">
      <alignment horizontal="center" textRotation="90"/>
    </xf>
    <xf numFmtId="0" fontId="1" fillId="0" borderId="0" xfId="0" applyFont="1" applyAlignment="1">
      <alignment horizontal="center"/>
    </xf>
    <xf numFmtId="0" fontId="0" fillId="0" borderId="3" xfId="1" applyFont="1" applyBorder="1" applyAlignment="1">
      <alignment horizontal="center"/>
    </xf>
    <xf numFmtId="0" fontId="0" fillId="0" borderId="4" xfId="1" applyFont="1" applyBorder="1" applyAlignment="1">
      <alignment horizontal="center"/>
    </xf>
    <xf numFmtId="0" fontId="0" fillId="0" borderId="5" xfId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1" fontId="1" fillId="3" borderId="7" xfId="0" applyNumberFormat="1" applyFont="1" applyFill="1" applyBorder="1"/>
    <xf numFmtId="1" fontId="0" fillId="0" borderId="0" xfId="0" applyNumberFormat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2" fontId="1" fillId="3" borderId="7" xfId="0" applyNumberFormat="1" applyFont="1" applyFill="1" applyBorder="1"/>
    <xf numFmtId="2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1" fontId="0" fillId="4" borderId="6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4" borderId="0" xfId="0" applyFill="1" applyAlignment="1">
      <alignment horizontal="right"/>
    </xf>
    <xf numFmtId="2" fontId="1" fillId="0" borderId="0" xfId="0" applyNumberFormat="1" applyFont="1" applyAlignment="1">
      <alignment horizontal="center"/>
    </xf>
    <xf numFmtId="0" fontId="0" fillId="2" borderId="10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0" borderId="0" xfId="0" applyNumberFormat="1"/>
    <xf numFmtId="1" fontId="0" fillId="4" borderId="0" xfId="0" applyNumberFormat="1" applyFill="1"/>
    <xf numFmtId="0" fontId="0" fillId="4" borderId="0" xfId="0" applyFill="1"/>
    <xf numFmtId="165" fontId="0" fillId="0" borderId="0" xfId="0" applyNumberFormat="1"/>
    <xf numFmtId="2" fontId="1" fillId="0" borderId="1" xfId="0" applyNumberFormat="1" applyFont="1" applyBorder="1" applyAlignment="1">
      <alignment horizontal="right"/>
    </xf>
    <xf numFmtId="0" fontId="1" fillId="0" borderId="11" xfId="0" applyFont="1" applyBorder="1"/>
    <xf numFmtId="1" fontId="1" fillId="0" borderId="4" xfId="0" applyNumberFormat="1" applyFont="1" applyBorder="1"/>
    <xf numFmtId="1" fontId="1" fillId="0" borderId="0" xfId="0" applyNumberFormat="1" applyFont="1" applyAlignment="1">
      <alignment horizontal="right"/>
    </xf>
    <xf numFmtId="1" fontId="0" fillId="0" borderId="4" xfId="0" applyNumberFormat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2" borderId="12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3" xfId="0" applyFont="1" applyBorder="1"/>
    <xf numFmtId="1" fontId="1" fillId="0" borderId="1" xfId="0" applyNumberFormat="1" applyFont="1" applyBorder="1"/>
    <xf numFmtId="1" fontId="1" fillId="0" borderId="1" xfId="0" applyNumberFormat="1" applyFont="1" applyBorder="1" applyAlignment="1">
      <alignment horizontal="right"/>
    </xf>
    <xf numFmtId="1" fontId="0" fillId="0" borderId="1" xfId="0" applyNumberFormat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1" applyFont="1" applyAlignment="1">
      <alignment horizontal="center" vertical="center" wrapText="1"/>
    </xf>
    <xf numFmtId="0" fontId="1" fillId="2" borderId="0" xfId="0" applyFont="1" applyFill="1"/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0" xfId="0" applyNumberFormat="1" applyFont="1" applyFill="1"/>
    <xf numFmtId="1" fontId="0" fillId="5" borderId="6" xfId="0" applyNumberForma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1" fontId="0" fillId="6" borderId="0" xfId="0" applyNumberFormat="1" applyFill="1" applyAlignment="1">
      <alignment horizontal="center"/>
    </xf>
    <xf numFmtId="0" fontId="0" fillId="7" borderId="0" xfId="0" applyFill="1" applyAlignment="1">
      <alignment horizontal="right"/>
    </xf>
    <xf numFmtId="164" fontId="0" fillId="7" borderId="15" xfId="0" applyNumberFormat="1" applyFill="1" applyBorder="1"/>
    <xf numFmtId="1" fontId="0" fillId="7" borderId="15" xfId="0" applyNumberFormat="1" applyFill="1" applyBorder="1"/>
    <xf numFmtId="0" fontId="0" fillId="7" borderId="15" xfId="0" applyFill="1" applyBorder="1"/>
    <xf numFmtId="1" fontId="0" fillId="5" borderId="0" xfId="0" applyNumberFormat="1" applyFill="1" applyAlignment="1">
      <alignment horizontal="center"/>
    </xf>
    <xf numFmtId="0" fontId="0" fillId="7" borderId="0" xfId="0" applyFill="1"/>
    <xf numFmtId="1" fontId="0" fillId="7" borderId="0" xfId="0" applyNumberFormat="1" applyFill="1"/>
    <xf numFmtId="1" fontId="0" fillId="8" borderId="6" xfId="0" applyNumberFormat="1" applyFill="1" applyBorder="1" applyAlignment="1">
      <alignment horizontal="center"/>
    </xf>
    <xf numFmtId="1" fontId="0" fillId="6" borderId="6" xfId="0" applyNumberFormat="1" applyFill="1" applyBorder="1" applyAlignment="1">
      <alignment horizontal="center"/>
    </xf>
    <xf numFmtId="164" fontId="0" fillId="7" borderId="0" xfId="0" applyNumberFormat="1" applyFill="1"/>
    <xf numFmtId="0" fontId="1" fillId="9" borderId="0" xfId="0" applyFont="1" applyFill="1"/>
    <xf numFmtId="0" fontId="1" fillId="7" borderId="0" xfId="0" applyFont="1" applyFill="1" applyAlignment="1">
      <alignment horizontal="right"/>
    </xf>
    <xf numFmtId="1" fontId="0" fillId="10" borderId="6" xfId="0" applyNumberFormat="1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1" fontId="0" fillId="10" borderId="0" xfId="0" applyNumberFormat="1" applyFill="1" applyAlignment="1">
      <alignment horizontal="center"/>
    </xf>
    <xf numFmtId="1" fontId="0" fillId="11" borderId="6" xfId="0" applyNumberForma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2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4">
    <cellStyle name="Avattu hyperlinkki" xfId="3" builtinId="9" hidden="1"/>
    <cellStyle name="Hyperlinkki" xfId="2" builtinId="8" hidden="1"/>
    <cellStyle name="Normaali" xfId="0" builtinId="0"/>
    <cellStyle name="Normaali_Tulokset" xfId="1" xr:uid="{00000000-0005-0000-0000-000003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C195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R5" sqref="R5"/>
    </sheetView>
  </sheetViews>
  <sheetFormatPr defaultColWidth="5.6640625" defaultRowHeight="13.2" x14ac:dyDescent="0.25"/>
  <cols>
    <col min="1" max="1" width="17" style="1" customWidth="1"/>
    <col min="2" max="4" width="5.6640625" style="1" customWidth="1"/>
    <col min="5" max="5" width="5.6640625" customWidth="1"/>
    <col min="6" max="7" width="6.44140625" customWidth="1"/>
    <col min="8" max="14" width="6.6640625" style="2" customWidth="1"/>
    <col min="15" max="15" width="8.109375" style="2" customWidth="1"/>
    <col min="16" max="17" width="7.109375" style="2" customWidth="1"/>
    <col min="18" max="21" width="7.109375" style="3" customWidth="1"/>
    <col min="23" max="97" width="5.6640625" customWidth="1"/>
    <col min="98" max="98" width="7.33203125" bestFit="1" customWidth="1"/>
  </cols>
  <sheetData>
    <row r="2" spans="1:107" s="10" customFormat="1" ht="77.400000000000006" customHeight="1" x14ac:dyDescent="0.25">
      <c r="A2" s="83" t="s">
        <v>438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5" t="s">
        <v>5</v>
      </c>
      <c r="H2" s="86" t="s">
        <v>6</v>
      </c>
      <c r="I2" s="86"/>
      <c r="J2" s="86"/>
      <c r="K2" s="86"/>
      <c r="L2" s="86"/>
      <c r="M2" s="86"/>
      <c r="N2" s="86"/>
      <c r="O2" s="6" t="s">
        <v>7</v>
      </c>
      <c r="P2" s="7" t="s">
        <v>8</v>
      </c>
      <c r="Q2" s="8" t="s">
        <v>9</v>
      </c>
      <c r="R2" s="9" t="s">
        <v>10</v>
      </c>
      <c r="S2" s="9" t="s">
        <v>11</v>
      </c>
      <c r="T2" s="9" t="s">
        <v>12</v>
      </c>
      <c r="U2" s="9" t="s">
        <v>13</v>
      </c>
      <c r="V2" s="10" t="s">
        <v>418</v>
      </c>
      <c r="W2" s="10" t="s">
        <v>14</v>
      </c>
      <c r="X2" s="10" t="s">
        <v>15</v>
      </c>
      <c r="Y2" s="10" t="s">
        <v>16</v>
      </c>
      <c r="Z2" s="10" t="s">
        <v>17</v>
      </c>
      <c r="AA2" s="10" t="s">
        <v>376</v>
      </c>
      <c r="AB2" s="10" t="s">
        <v>388</v>
      </c>
      <c r="AC2" s="10" t="s">
        <v>357</v>
      </c>
      <c r="AD2" s="10" t="s">
        <v>18</v>
      </c>
      <c r="AE2" s="10" t="s">
        <v>378</v>
      </c>
      <c r="AF2" s="10" t="s">
        <v>19</v>
      </c>
      <c r="AG2" s="10" t="s">
        <v>384</v>
      </c>
      <c r="AH2" s="10" t="s">
        <v>20</v>
      </c>
      <c r="AI2" s="10" t="s">
        <v>454</v>
      </c>
      <c r="AJ2" s="10" t="s">
        <v>21</v>
      </c>
      <c r="AK2" s="10" t="s">
        <v>22</v>
      </c>
      <c r="AL2" s="10" t="s">
        <v>23</v>
      </c>
      <c r="AM2" s="10" t="s">
        <v>24</v>
      </c>
      <c r="AN2" s="10" t="s">
        <v>25</v>
      </c>
      <c r="AO2" s="10" t="s">
        <v>26</v>
      </c>
      <c r="AP2" s="10" t="s">
        <v>27</v>
      </c>
      <c r="AQ2" s="10" t="s">
        <v>28</v>
      </c>
      <c r="AR2" s="10" t="s">
        <v>29</v>
      </c>
      <c r="AS2" s="10" t="s">
        <v>407</v>
      </c>
      <c r="AT2" s="10" t="s">
        <v>30</v>
      </c>
      <c r="AU2" s="10" t="s">
        <v>31</v>
      </c>
      <c r="AV2" s="10" t="s">
        <v>32</v>
      </c>
      <c r="AW2" s="10" t="s">
        <v>33</v>
      </c>
      <c r="AX2" s="10" t="s">
        <v>34</v>
      </c>
      <c r="AY2" s="10" t="s">
        <v>35</v>
      </c>
      <c r="AZ2" s="10" t="s">
        <v>36</v>
      </c>
      <c r="BA2" s="10" t="s">
        <v>37</v>
      </c>
      <c r="BB2" s="10" t="s">
        <v>38</v>
      </c>
      <c r="BC2" s="10" t="s">
        <v>39</v>
      </c>
      <c r="BD2" s="10" t="s">
        <v>40</v>
      </c>
      <c r="BE2" s="10" t="s">
        <v>434</v>
      </c>
      <c r="BF2" s="10" t="s">
        <v>41</v>
      </c>
      <c r="BG2" s="10" t="s">
        <v>42</v>
      </c>
      <c r="BH2" s="10" t="s">
        <v>362</v>
      </c>
      <c r="BI2" s="10" t="s">
        <v>432</v>
      </c>
      <c r="BJ2" s="10" t="s">
        <v>359</v>
      </c>
      <c r="BK2" s="10" t="s">
        <v>375</v>
      </c>
      <c r="BL2" s="10" t="s">
        <v>43</v>
      </c>
      <c r="BM2" s="10" t="s">
        <v>44</v>
      </c>
      <c r="BN2" s="10" t="s">
        <v>380</v>
      </c>
      <c r="BO2" s="10" t="s">
        <v>45</v>
      </c>
      <c r="BP2" s="10" t="s">
        <v>371</v>
      </c>
      <c r="BQ2" s="10" t="s">
        <v>398</v>
      </c>
      <c r="BR2" s="10" t="s">
        <v>430</v>
      </c>
      <c r="BS2" s="10" t="s">
        <v>46</v>
      </c>
      <c r="BT2" s="10" t="s">
        <v>47</v>
      </c>
      <c r="BU2" s="10" t="s">
        <v>48</v>
      </c>
      <c r="BV2" s="10" t="s">
        <v>49</v>
      </c>
      <c r="BW2" s="10" t="s">
        <v>50</v>
      </c>
      <c r="BX2" s="10" t="s">
        <v>51</v>
      </c>
      <c r="BY2" s="10" t="s">
        <v>402</v>
      </c>
      <c r="BZ2" s="10" t="s">
        <v>52</v>
      </c>
      <c r="CA2" s="10" t="s">
        <v>53</v>
      </c>
      <c r="CB2" s="10" t="s">
        <v>29</v>
      </c>
      <c r="CC2" s="10" t="s">
        <v>54</v>
      </c>
      <c r="CD2" s="10" t="s">
        <v>29</v>
      </c>
      <c r="CE2" s="10" t="s">
        <v>55</v>
      </c>
      <c r="CF2" s="10" t="s">
        <v>412</v>
      </c>
      <c r="CG2" s="10" t="s">
        <v>56</v>
      </c>
      <c r="CH2" s="10" t="s">
        <v>368</v>
      </c>
      <c r="CI2" s="10" t="s">
        <v>57</v>
      </c>
      <c r="CJ2" s="10" t="s">
        <v>396</v>
      </c>
      <c r="CK2" s="10" t="s">
        <v>58</v>
      </c>
      <c r="CL2" s="10" t="s">
        <v>59</v>
      </c>
      <c r="CM2" s="10" t="s">
        <v>60</v>
      </c>
      <c r="CN2" s="10" t="s">
        <v>456</v>
      </c>
      <c r="CO2" s="10" t="s">
        <v>61</v>
      </c>
      <c r="CP2" s="10" t="s">
        <v>62</v>
      </c>
      <c r="CQ2" s="10" t="s">
        <v>63</v>
      </c>
      <c r="CR2" s="10" t="s">
        <v>64</v>
      </c>
      <c r="CS2" s="10" t="s">
        <v>65</v>
      </c>
      <c r="CT2" s="10" t="s">
        <v>66</v>
      </c>
      <c r="CU2" s="10" t="s">
        <v>67</v>
      </c>
      <c r="CV2" s="10" t="s">
        <v>68</v>
      </c>
      <c r="CW2" s="10" t="s">
        <v>69</v>
      </c>
      <c r="CX2" s="10" t="s">
        <v>70</v>
      </c>
      <c r="CY2" s="10" t="s">
        <v>71</v>
      </c>
      <c r="CZ2" s="10" t="s">
        <v>72</v>
      </c>
      <c r="DA2" s="10" t="s">
        <v>73</v>
      </c>
      <c r="DB2" s="10" t="s">
        <v>389</v>
      </c>
      <c r="DC2" s="10" t="s">
        <v>74</v>
      </c>
    </row>
    <row r="3" spans="1:107" s="2" customFormat="1" x14ac:dyDescent="0.25">
      <c r="A3" s="11"/>
      <c r="B3" s="12" t="s">
        <v>75</v>
      </c>
      <c r="C3" s="13" t="s">
        <v>76</v>
      </c>
      <c r="D3" s="12" t="s">
        <v>77</v>
      </c>
      <c r="E3" s="14" t="s">
        <v>78</v>
      </c>
      <c r="F3" s="14" t="s">
        <v>79</v>
      </c>
      <c r="G3" s="14" t="s">
        <v>80</v>
      </c>
      <c r="H3" s="15" t="s">
        <v>81</v>
      </c>
      <c r="I3" s="15" t="s">
        <v>82</v>
      </c>
      <c r="J3" s="15" t="s">
        <v>83</v>
      </c>
      <c r="K3" s="15" t="s">
        <v>84</v>
      </c>
      <c r="L3" s="15" t="s">
        <v>85</v>
      </c>
      <c r="M3" s="15" t="s">
        <v>354</v>
      </c>
      <c r="N3" s="16" t="s">
        <v>382</v>
      </c>
      <c r="O3" s="17" t="s">
        <v>382</v>
      </c>
      <c r="P3" s="16" t="s">
        <v>382</v>
      </c>
      <c r="Q3" s="16" t="s">
        <v>382</v>
      </c>
      <c r="R3" s="15" t="s">
        <v>86</v>
      </c>
      <c r="S3" s="15" t="s">
        <v>86</v>
      </c>
      <c r="T3" s="15" t="s">
        <v>87</v>
      </c>
      <c r="U3" s="15" t="s">
        <v>88</v>
      </c>
      <c r="V3" s="2" t="s">
        <v>420</v>
      </c>
      <c r="W3" s="2" t="s">
        <v>89</v>
      </c>
      <c r="X3" s="2" t="s">
        <v>89</v>
      </c>
      <c r="Y3" s="2" t="s">
        <v>89</v>
      </c>
      <c r="Z3" s="2" t="s">
        <v>89</v>
      </c>
      <c r="AA3" s="2" t="s">
        <v>89</v>
      </c>
      <c r="AB3" s="2" t="s">
        <v>358</v>
      </c>
      <c r="AC3" s="2" t="s">
        <v>358</v>
      </c>
      <c r="AD3" s="2" t="s">
        <v>90</v>
      </c>
      <c r="AE3" s="2" t="s">
        <v>90</v>
      </c>
      <c r="AF3" s="2" t="s">
        <v>91</v>
      </c>
      <c r="AG3" s="2" t="s">
        <v>92</v>
      </c>
      <c r="AH3" s="2" t="s">
        <v>92</v>
      </c>
      <c r="AI3" s="2" t="s">
        <v>92</v>
      </c>
      <c r="AJ3" s="2" t="s">
        <v>92</v>
      </c>
      <c r="AK3" s="2" t="s">
        <v>93</v>
      </c>
      <c r="AL3" s="2" t="s">
        <v>93</v>
      </c>
      <c r="AM3" s="2" t="s">
        <v>93</v>
      </c>
      <c r="AN3" s="2" t="s">
        <v>94</v>
      </c>
      <c r="AO3" s="2" t="s">
        <v>94</v>
      </c>
      <c r="AP3" s="2" t="s">
        <v>94</v>
      </c>
      <c r="AQ3" s="2" t="s">
        <v>95</v>
      </c>
      <c r="AR3" s="2" t="s">
        <v>96</v>
      </c>
      <c r="AS3" s="2" t="s">
        <v>409</v>
      </c>
      <c r="AT3" s="2" t="s">
        <v>97</v>
      </c>
      <c r="AU3" s="2" t="s">
        <v>98</v>
      </c>
      <c r="AV3" s="2" t="s">
        <v>98</v>
      </c>
      <c r="AW3" s="2" t="s">
        <v>99</v>
      </c>
      <c r="AX3" s="2" t="s">
        <v>99</v>
      </c>
      <c r="AY3" s="2" t="s">
        <v>100</v>
      </c>
      <c r="AZ3" s="2" t="s">
        <v>100</v>
      </c>
      <c r="BA3" s="2" t="s">
        <v>100</v>
      </c>
      <c r="BB3" s="2" t="s">
        <v>101</v>
      </c>
      <c r="BC3" s="2" t="s">
        <v>102</v>
      </c>
      <c r="BD3" s="2" t="s">
        <v>102</v>
      </c>
      <c r="BE3" s="2" t="s">
        <v>103</v>
      </c>
      <c r="BF3" s="2" t="s">
        <v>103</v>
      </c>
      <c r="BG3" s="2" t="s">
        <v>103</v>
      </c>
      <c r="BH3" s="2" t="s">
        <v>103</v>
      </c>
      <c r="BI3" s="2" t="s">
        <v>103</v>
      </c>
      <c r="BJ3" s="2" t="s">
        <v>103</v>
      </c>
      <c r="BK3" s="2" t="s">
        <v>103</v>
      </c>
      <c r="BL3" s="2" t="s">
        <v>103</v>
      </c>
      <c r="BM3" s="2" t="s">
        <v>104</v>
      </c>
      <c r="BN3" s="2" t="s">
        <v>104</v>
      </c>
      <c r="BO3" s="2" t="s">
        <v>105</v>
      </c>
      <c r="BP3" s="2" t="s">
        <v>373</v>
      </c>
      <c r="BQ3" s="2" t="s">
        <v>373</v>
      </c>
      <c r="BR3" s="2" t="s">
        <v>106</v>
      </c>
      <c r="BS3" s="2" t="s">
        <v>106</v>
      </c>
      <c r="BT3" s="2" t="s">
        <v>106</v>
      </c>
      <c r="BU3" s="2" t="s">
        <v>107</v>
      </c>
      <c r="BV3" s="2" t="s">
        <v>107</v>
      </c>
      <c r="BW3" s="2" t="s">
        <v>108</v>
      </c>
      <c r="BX3" s="2" t="s">
        <v>108</v>
      </c>
      <c r="BY3" s="2" t="s">
        <v>108</v>
      </c>
      <c r="BZ3" s="2" t="s">
        <v>109</v>
      </c>
      <c r="CA3" s="2" t="s">
        <v>109</v>
      </c>
      <c r="CB3" s="2" t="s">
        <v>109</v>
      </c>
      <c r="CC3" s="2" t="s">
        <v>109</v>
      </c>
      <c r="CD3" s="2" t="s">
        <v>361</v>
      </c>
      <c r="CE3" s="2" t="s">
        <v>110</v>
      </c>
      <c r="CF3" s="2" t="s">
        <v>111</v>
      </c>
      <c r="CG3" s="2" t="s">
        <v>111</v>
      </c>
      <c r="CH3" s="2" t="s">
        <v>112</v>
      </c>
      <c r="CI3" s="2" t="s">
        <v>112</v>
      </c>
      <c r="CJ3" s="2" t="s">
        <v>112</v>
      </c>
      <c r="CK3" s="2" t="s">
        <v>112</v>
      </c>
      <c r="CL3" s="2" t="s">
        <v>112</v>
      </c>
      <c r="CM3" s="2" t="s">
        <v>112</v>
      </c>
      <c r="CN3" s="2" t="s">
        <v>112</v>
      </c>
      <c r="CO3" s="2" t="s">
        <v>112</v>
      </c>
      <c r="CP3" s="2" t="s">
        <v>112</v>
      </c>
      <c r="CQ3" s="2" t="s">
        <v>112</v>
      </c>
      <c r="CR3" s="2" t="s">
        <v>112</v>
      </c>
      <c r="CS3" s="2" t="s">
        <v>112</v>
      </c>
      <c r="CT3" s="2" t="s">
        <v>112</v>
      </c>
      <c r="CU3" s="2" t="s">
        <v>112</v>
      </c>
      <c r="CV3" s="2" t="s">
        <v>113</v>
      </c>
      <c r="CW3" s="2" t="s">
        <v>113</v>
      </c>
      <c r="CX3" s="2" t="s">
        <v>113</v>
      </c>
      <c r="CY3" s="2" t="s">
        <v>113</v>
      </c>
      <c r="CZ3" s="2" t="s">
        <v>113</v>
      </c>
      <c r="DA3" s="2" t="s">
        <v>113</v>
      </c>
      <c r="DB3" s="2" t="s">
        <v>391</v>
      </c>
      <c r="DC3" s="2" t="s">
        <v>114</v>
      </c>
    </row>
    <row r="4" spans="1:107" x14ac:dyDescent="0.25">
      <c r="A4" s="18" t="s">
        <v>115</v>
      </c>
      <c r="B4" s="19">
        <v>239</v>
      </c>
      <c r="C4" s="19">
        <v>299</v>
      </c>
      <c r="D4" s="19">
        <v>370</v>
      </c>
      <c r="E4">
        <v>449</v>
      </c>
      <c r="F4">
        <v>621.97</v>
      </c>
      <c r="G4" s="20">
        <f>(H4+I4+J4+K4+L4+M4)/6</f>
        <v>623.15499999999997</v>
      </c>
      <c r="H4" s="21">
        <v>562</v>
      </c>
      <c r="I4" s="21">
        <v>601.6</v>
      </c>
      <c r="J4" s="21">
        <v>637.79999999999995</v>
      </c>
      <c r="K4" s="21">
        <v>634.5</v>
      </c>
      <c r="L4" s="21">
        <v>630.30000000000007</v>
      </c>
      <c r="M4" s="21">
        <v>672.73000000000013</v>
      </c>
      <c r="N4" s="22">
        <f>O4</f>
        <v>723.30000000000007</v>
      </c>
      <c r="O4" s="23">
        <f>SUM(R4:DC4)</f>
        <v>723.30000000000007</v>
      </c>
      <c r="P4" s="24">
        <f>COUNTA(R4:DC4)</f>
        <v>79</v>
      </c>
      <c r="Q4" s="24"/>
      <c r="R4" s="25">
        <v>10</v>
      </c>
      <c r="S4" s="25">
        <v>7.7</v>
      </c>
      <c r="T4" s="25">
        <v>13.2</v>
      </c>
      <c r="U4" s="25">
        <v>12</v>
      </c>
      <c r="V4" s="27">
        <v>11</v>
      </c>
      <c r="W4" s="26">
        <v>12</v>
      </c>
      <c r="X4" s="26">
        <v>14.4</v>
      </c>
      <c r="Y4" s="26">
        <v>7.7</v>
      </c>
      <c r="Z4" s="26">
        <v>9.9</v>
      </c>
      <c r="AA4" s="26"/>
      <c r="AB4" s="26">
        <v>7.1</v>
      </c>
      <c r="AC4" s="26"/>
      <c r="AD4" s="26">
        <v>7.1</v>
      </c>
      <c r="AE4" s="26"/>
      <c r="AF4" s="26">
        <v>10</v>
      </c>
      <c r="AG4" s="26">
        <v>5.2</v>
      </c>
      <c r="AH4" s="26">
        <v>11.7</v>
      </c>
      <c r="AI4" s="26">
        <v>11.2</v>
      </c>
      <c r="AJ4" s="19"/>
      <c r="AK4" s="27">
        <v>6.3</v>
      </c>
      <c r="AL4" s="27">
        <v>8.3000000000000007</v>
      </c>
      <c r="AM4" s="27">
        <v>6.2</v>
      </c>
      <c r="AN4" s="26">
        <v>8.3000000000000007</v>
      </c>
      <c r="AO4" s="27">
        <v>7.9</v>
      </c>
      <c r="AP4" s="27">
        <v>6.9</v>
      </c>
      <c r="AQ4" s="27">
        <v>7.3</v>
      </c>
      <c r="AR4" s="27">
        <v>11</v>
      </c>
      <c r="AS4" s="27">
        <v>5.0999999999999996</v>
      </c>
      <c r="AT4" s="27">
        <v>12.5</v>
      </c>
      <c r="AU4" s="26">
        <v>11.3</v>
      </c>
      <c r="AV4" s="26">
        <v>7.3</v>
      </c>
      <c r="AW4" s="27">
        <v>11.4</v>
      </c>
      <c r="AX4" s="27">
        <v>9.8000000000000007</v>
      </c>
      <c r="AY4" s="27">
        <v>6.3</v>
      </c>
      <c r="AZ4" s="27">
        <v>13.2</v>
      </c>
      <c r="BA4" s="27">
        <v>10.5</v>
      </c>
      <c r="BB4" s="27">
        <v>12.9</v>
      </c>
      <c r="BC4" s="27">
        <v>14</v>
      </c>
      <c r="BD4" s="27">
        <v>5.5</v>
      </c>
      <c r="BE4" s="27">
        <v>12.95</v>
      </c>
      <c r="BF4" s="27">
        <v>10.4</v>
      </c>
      <c r="BG4" s="27">
        <v>11.5</v>
      </c>
      <c r="BH4" s="27">
        <v>7.2</v>
      </c>
      <c r="BI4" s="27">
        <v>8.4</v>
      </c>
      <c r="BJ4" s="27">
        <v>5.8</v>
      </c>
      <c r="BK4" s="27">
        <v>6.6</v>
      </c>
      <c r="BL4" s="27">
        <v>11.5</v>
      </c>
      <c r="BM4" s="27">
        <v>10.7</v>
      </c>
      <c r="BN4" s="27"/>
      <c r="BO4" s="27">
        <v>9.6999999999999993</v>
      </c>
      <c r="BP4" s="27">
        <v>9.4</v>
      </c>
      <c r="BQ4" s="27">
        <v>10.8</v>
      </c>
      <c r="BR4" s="27">
        <v>12.5</v>
      </c>
      <c r="BS4" s="27">
        <v>9.3000000000000007</v>
      </c>
      <c r="BT4" s="26">
        <v>4.9000000000000004</v>
      </c>
      <c r="BU4" s="26">
        <v>11.2</v>
      </c>
      <c r="BV4" s="26">
        <v>10.8</v>
      </c>
      <c r="BW4" s="27">
        <v>10.7</v>
      </c>
      <c r="BX4" s="27">
        <v>10.4</v>
      </c>
      <c r="BY4" s="27">
        <v>10.5</v>
      </c>
      <c r="BZ4" s="27">
        <v>6</v>
      </c>
      <c r="CA4" s="27">
        <v>7.7</v>
      </c>
      <c r="CB4" s="27">
        <v>8.5</v>
      </c>
      <c r="CC4" s="27"/>
      <c r="CD4" s="27">
        <v>7.3</v>
      </c>
      <c r="CE4" s="27">
        <v>7.1</v>
      </c>
      <c r="CF4" s="27">
        <v>8.85</v>
      </c>
      <c r="CG4" s="27">
        <v>12</v>
      </c>
      <c r="CH4" s="27">
        <v>6.8</v>
      </c>
      <c r="CI4" s="27">
        <v>7.7</v>
      </c>
      <c r="CJ4" s="27">
        <v>4</v>
      </c>
      <c r="CK4" s="27">
        <v>7.6</v>
      </c>
      <c r="CL4" s="27"/>
      <c r="CM4" s="27">
        <v>4</v>
      </c>
      <c r="CN4" s="27">
        <v>12.5</v>
      </c>
      <c r="CO4" s="27">
        <v>10.3</v>
      </c>
      <c r="CP4" s="27"/>
      <c r="CQ4" s="27">
        <v>6.7</v>
      </c>
      <c r="CR4" s="27"/>
      <c r="CS4" s="27">
        <v>10.3</v>
      </c>
      <c r="CT4" s="27">
        <v>11.1</v>
      </c>
      <c r="CU4" s="27">
        <v>7.5</v>
      </c>
      <c r="CV4" s="27">
        <v>11</v>
      </c>
      <c r="CW4" s="27"/>
      <c r="CX4" s="27"/>
      <c r="CY4" s="27">
        <v>9.6999999999999993</v>
      </c>
      <c r="CZ4" s="27">
        <v>7</v>
      </c>
      <c r="DA4" s="27">
        <v>7</v>
      </c>
      <c r="DB4" s="27">
        <v>7.1</v>
      </c>
      <c r="DC4" s="27">
        <v>8.1</v>
      </c>
    </row>
    <row r="5" spans="1:107" x14ac:dyDescent="0.25">
      <c r="A5" s="1" t="s">
        <v>116</v>
      </c>
      <c r="C5" s="11" t="s">
        <v>117</v>
      </c>
      <c r="E5" s="28">
        <v>1.2E-2</v>
      </c>
      <c r="F5" s="29">
        <v>1.7101618000889756E-2</v>
      </c>
      <c r="G5" s="30">
        <f t="shared" ref="G5:G71" si="0">(H5+I5+J5+K5+L5+M5)/6</f>
        <v>2.7294366827951388E-2</v>
      </c>
      <c r="H5" s="31"/>
      <c r="I5" s="31">
        <v>0.1163563829787234</v>
      </c>
      <c r="J5" s="31">
        <v>1.5678896205707119E-2</v>
      </c>
      <c r="K5" s="31"/>
      <c r="L5" s="31">
        <v>3.1730921783277799E-2</v>
      </c>
      <c r="M5" s="31"/>
      <c r="N5" s="32">
        <f t="shared" ref="N5:N51" si="1">O5*10/O$4</f>
        <v>0.16590626296142677</v>
      </c>
      <c r="O5" s="64">
        <v>12</v>
      </c>
      <c r="P5" s="65">
        <v>2</v>
      </c>
      <c r="Q5" s="66">
        <f>P5*100/P$4</f>
        <v>2.5316455696202533</v>
      </c>
      <c r="R5" s="78"/>
      <c r="S5" s="67"/>
      <c r="T5" s="67"/>
      <c r="U5" s="67"/>
      <c r="V5" s="70"/>
      <c r="W5" s="68"/>
      <c r="X5" s="68"/>
      <c r="Y5" s="68"/>
      <c r="Z5" s="68"/>
      <c r="AA5" s="68"/>
      <c r="AB5" s="68"/>
      <c r="AC5" s="68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70"/>
      <c r="BY5" s="70"/>
      <c r="BZ5" s="68"/>
      <c r="CA5" s="68"/>
      <c r="CB5" s="68"/>
      <c r="CC5" s="68"/>
      <c r="CD5" s="68"/>
      <c r="CE5" s="68"/>
      <c r="CF5" s="69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9"/>
      <c r="CU5" s="68"/>
      <c r="CV5" s="68"/>
      <c r="CW5" s="68"/>
      <c r="CX5" s="68"/>
      <c r="CY5" s="68"/>
      <c r="CZ5" s="68"/>
      <c r="DA5" s="68"/>
      <c r="DB5" s="68"/>
      <c r="DC5" s="70"/>
    </row>
    <row r="6" spans="1:107" x14ac:dyDescent="0.25">
      <c r="A6" s="1" t="s">
        <v>118</v>
      </c>
      <c r="B6" s="11" t="s">
        <v>117</v>
      </c>
      <c r="C6" s="1">
        <v>0.02</v>
      </c>
      <c r="D6" s="1">
        <v>0.01</v>
      </c>
      <c r="E6" s="37" t="s">
        <v>117</v>
      </c>
      <c r="F6" s="29">
        <v>8.9999999999999993E-3</v>
      </c>
      <c r="G6" s="30">
        <f t="shared" si="0"/>
        <v>3.0543353171245988E-2</v>
      </c>
      <c r="H6" s="31">
        <v>1.7793594306049827E-2</v>
      </c>
      <c r="I6" s="31">
        <v>0.14960106382978722</v>
      </c>
      <c r="J6" s="31"/>
      <c r="K6" s="31"/>
      <c r="L6" s="31">
        <v>1.5865460891638899E-2</v>
      </c>
      <c r="M6" s="31"/>
      <c r="N6" s="32">
        <f t="shared" si="1"/>
        <v>8.2953131480713385E-2</v>
      </c>
      <c r="O6" s="23">
        <f>SUM(R6:DC6)</f>
        <v>6</v>
      </c>
      <c r="P6" s="38">
        <f>COUNTA(R6:DC6)</f>
        <v>2</v>
      </c>
      <c r="Q6" s="39">
        <f>P6*100/P$4</f>
        <v>2.5316455696202533</v>
      </c>
      <c r="W6" s="27"/>
      <c r="X6" s="27"/>
      <c r="Y6" s="27"/>
      <c r="Z6" s="27"/>
      <c r="AA6" s="27"/>
      <c r="AB6" s="27"/>
      <c r="AC6" s="27"/>
      <c r="AD6" s="40">
        <v>4</v>
      </c>
      <c r="AE6" s="40"/>
      <c r="AF6" s="40"/>
      <c r="AG6" s="40"/>
      <c r="AH6" s="40"/>
      <c r="AI6" s="40"/>
      <c r="AJ6" s="40"/>
      <c r="AK6" s="40"/>
      <c r="AL6" s="40"/>
      <c r="AM6" s="40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40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>
        <v>2</v>
      </c>
      <c r="BZ6" s="27"/>
      <c r="CA6" s="27"/>
      <c r="CB6" s="27"/>
      <c r="CC6" s="27"/>
      <c r="CD6" s="27"/>
      <c r="CE6" s="27"/>
      <c r="CF6" s="40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</row>
    <row r="7" spans="1:107" x14ac:dyDescent="0.25">
      <c r="A7" s="1" t="s">
        <v>119</v>
      </c>
      <c r="B7" s="11"/>
      <c r="E7" s="37"/>
      <c r="F7" s="37" t="s">
        <v>117</v>
      </c>
      <c r="G7" s="30">
        <f t="shared" si="0"/>
        <v>0</v>
      </c>
      <c r="H7" s="31"/>
      <c r="I7" s="31"/>
      <c r="J7" s="31"/>
      <c r="K7" s="31"/>
      <c r="L7" s="31"/>
      <c r="M7" s="31"/>
      <c r="N7" s="32">
        <f t="shared" si="1"/>
        <v>1.3825521913452231E-2</v>
      </c>
      <c r="O7" s="74">
        <v>1</v>
      </c>
      <c r="P7" s="74">
        <v>1</v>
      </c>
      <c r="Q7" s="74">
        <v>2</v>
      </c>
      <c r="R7" s="67"/>
      <c r="S7" s="67"/>
      <c r="T7" s="67"/>
      <c r="U7" s="67"/>
      <c r="V7" s="72"/>
      <c r="W7" s="76"/>
      <c r="X7" s="76"/>
      <c r="Y7" s="76"/>
      <c r="Z7" s="76"/>
      <c r="AA7" s="76"/>
      <c r="AB7" s="76"/>
      <c r="AC7" s="76"/>
      <c r="AD7" s="73"/>
      <c r="AE7" s="73"/>
      <c r="AF7" s="73"/>
      <c r="AG7" s="73"/>
      <c r="AH7" s="76"/>
      <c r="AI7" s="76"/>
      <c r="AJ7" s="73"/>
      <c r="AK7" s="73"/>
      <c r="AL7" s="73"/>
      <c r="AM7" s="73"/>
      <c r="AN7" s="73"/>
      <c r="AO7" s="73"/>
      <c r="AP7" s="73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2"/>
      <c r="BY7" s="72"/>
      <c r="BZ7" s="76"/>
      <c r="CA7" s="76"/>
      <c r="CB7" s="76"/>
      <c r="CC7" s="76"/>
      <c r="CD7" s="76"/>
      <c r="CE7" s="76"/>
      <c r="CF7" s="73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2"/>
    </row>
    <row r="8" spans="1:107" x14ac:dyDescent="0.25">
      <c r="A8" s="1" t="s">
        <v>120</v>
      </c>
      <c r="B8" s="1">
        <v>0.34</v>
      </c>
      <c r="C8" s="1">
        <v>0.38</v>
      </c>
      <c r="D8" s="1">
        <v>0.32</v>
      </c>
      <c r="E8" s="28">
        <v>0.36083026502124216</v>
      </c>
      <c r="F8" s="29">
        <v>0.25348210356561335</v>
      </c>
      <c r="G8" s="30">
        <f t="shared" si="0"/>
        <v>0.20467985271428282</v>
      </c>
      <c r="H8" s="31">
        <v>7.1174377224199309E-2</v>
      </c>
      <c r="I8" s="31">
        <v>0.2327127659574468</v>
      </c>
      <c r="J8" s="31">
        <v>0.36061461273126372</v>
      </c>
      <c r="K8" s="31">
        <v>0.2364066193853428</v>
      </c>
      <c r="L8" s="31">
        <v>0.23798191337458349</v>
      </c>
      <c r="M8" s="31">
        <v>8.918882761286101E-2</v>
      </c>
      <c r="N8" s="32">
        <f t="shared" si="1"/>
        <v>4.1476565740356693E-2</v>
      </c>
      <c r="O8" s="23">
        <f>SUM(R8:DC8)</f>
        <v>3</v>
      </c>
      <c r="P8" s="38">
        <f>COUNTA(R8:DC8)</f>
        <v>3</v>
      </c>
      <c r="Q8" s="39">
        <f>P8*100/P$4</f>
        <v>3.7974683544303796</v>
      </c>
      <c r="W8" s="40"/>
      <c r="X8" s="40"/>
      <c r="Y8" s="40"/>
      <c r="Z8" s="40"/>
      <c r="AA8" s="40"/>
      <c r="AB8" s="40"/>
      <c r="AC8" s="40"/>
      <c r="AD8" s="40">
        <v>1</v>
      </c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>
        <v>1</v>
      </c>
      <c r="BN8" s="40"/>
      <c r="BO8" s="40"/>
      <c r="BP8" s="40"/>
      <c r="BQ8" s="40"/>
      <c r="BR8" s="40"/>
      <c r="BS8" s="40"/>
      <c r="BT8" s="40"/>
      <c r="BU8" s="40"/>
      <c r="BV8" s="40"/>
      <c r="BW8" s="40"/>
      <c r="BY8">
        <v>1</v>
      </c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</row>
    <row r="9" spans="1:107" x14ac:dyDescent="0.25">
      <c r="A9" s="1" t="s">
        <v>121</v>
      </c>
      <c r="B9" s="1">
        <v>0.02</v>
      </c>
      <c r="C9" s="1">
        <v>0.03</v>
      </c>
      <c r="D9" s="11" t="s">
        <v>117</v>
      </c>
      <c r="E9" s="28"/>
      <c r="F9" s="37" t="s">
        <v>117</v>
      </c>
      <c r="G9" s="30">
        <f t="shared" si="0"/>
        <v>2.7703900709219859E-3</v>
      </c>
      <c r="H9" s="31"/>
      <c r="I9" s="31">
        <v>1.6622340425531915E-2</v>
      </c>
      <c r="J9" s="31"/>
      <c r="K9" s="31"/>
      <c r="L9" s="31"/>
      <c r="M9" s="31"/>
      <c r="N9" s="32">
        <f t="shared" si="1"/>
        <v>0</v>
      </c>
      <c r="O9" s="23">
        <f>SUM(R9:DC9)</f>
        <v>0</v>
      </c>
      <c r="P9" s="38"/>
      <c r="Q9" s="39">
        <f t="shared" ref="Q9:Q77" si="2">P9*100/P$4</f>
        <v>0</v>
      </c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</row>
    <row r="10" spans="1:107" x14ac:dyDescent="0.25">
      <c r="A10" s="1" t="s">
        <v>122</v>
      </c>
      <c r="B10" s="28"/>
      <c r="C10" s="1">
        <v>0.15</v>
      </c>
      <c r="D10" s="1">
        <v>0.22</v>
      </c>
      <c r="E10" s="28">
        <v>0.73665223548452352</v>
      </c>
      <c r="F10" s="29">
        <v>3.3231584690280336</v>
      </c>
      <c r="G10" s="30">
        <f t="shared" si="0"/>
        <v>4.7250496587919608</v>
      </c>
      <c r="H10" s="31">
        <v>2.3843416370106767</v>
      </c>
      <c r="I10" s="31">
        <v>5.1030585106382977</v>
      </c>
      <c r="J10" s="31">
        <v>4.3273753527751646</v>
      </c>
      <c r="K10" s="31">
        <v>2.8053585500394012</v>
      </c>
      <c r="L10" s="31">
        <v>9.8207202919244789</v>
      </c>
      <c r="M10" s="31">
        <v>3.9094436103637409</v>
      </c>
      <c r="N10" s="32">
        <f t="shared" si="1"/>
        <v>9.8990736900317984</v>
      </c>
      <c r="O10" s="23">
        <f>SUM(R10:DC10)</f>
        <v>716</v>
      </c>
      <c r="P10" s="38">
        <f>COUNTA(R10:DC10)</f>
        <v>27</v>
      </c>
      <c r="Q10" s="39">
        <f t="shared" si="2"/>
        <v>34.177215189873415</v>
      </c>
      <c r="T10" s="3">
        <v>129</v>
      </c>
      <c r="U10" s="3">
        <v>5</v>
      </c>
      <c r="W10" s="40">
        <v>61</v>
      </c>
      <c r="X10" s="40">
        <v>3</v>
      </c>
      <c r="Y10" s="40">
        <v>2</v>
      </c>
      <c r="Z10" s="40"/>
      <c r="AA10" s="40"/>
      <c r="AB10" s="40">
        <v>2</v>
      </c>
      <c r="AC10" s="40"/>
      <c r="AD10" s="40">
        <v>52</v>
      </c>
      <c r="AE10" s="40"/>
      <c r="AF10" s="40"/>
      <c r="AG10" s="40">
        <v>17</v>
      </c>
      <c r="AH10" s="40">
        <v>1</v>
      </c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V10">
        <v>131</v>
      </c>
      <c r="AY10">
        <v>1</v>
      </c>
      <c r="BA10">
        <v>1</v>
      </c>
      <c r="BE10">
        <v>12</v>
      </c>
      <c r="BG10">
        <v>8</v>
      </c>
      <c r="BH10">
        <v>10</v>
      </c>
      <c r="BI10">
        <v>137</v>
      </c>
      <c r="BJ10">
        <v>1</v>
      </c>
      <c r="BK10">
        <v>6</v>
      </c>
      <c r="BL10">
        <v>1</v>
      </c>
      <c r="BM10">
        <v>40</v>
      </c>
      <c r="BX10">
        <v>49</v>
      </c>
      <c r="CE10">
        <v>2</v>
      </c>
      <c r="CF10" s="40"/>
      <c r="CH10">
        <v>2</v>
      </c>
      <c r="CQ10">
        <v>7</v>
      </c>
      <c r="CT10" s="40">
        <v>33</v>
      </c>
      <c r="CV10">
        <v>1</v>
      </c>
      <c r="DB10">
        <v>2</v>
      </c>
    </row>
    <row r="11" spans="1:107" x14ac:dyDescent="0.25">
      <c r="A11" s="1" t="s">
        <v>123</v>
      </c>
      <c r="D11" s="28">
        <v>0.1</v>
      </c>
      <c r="E11" s="28">
        <v>0.28923787860191807</v>
      </c>
      <c r="F11" s="29">
        <v>0.42121655195568242</v>
      </c>
      <c r="G11" s="30">
        <f t="shared" si="0"/>
        <v>0.77370986074646242</v>
      </c>
      <c r="H11" s="31">
        <v>0.5516014234875446</v>
      </c>
      <c r="I11" s="31">
        <v>1.3297872340425532</v>
      </c>
      <c r="J11" s="31">
        <v>0.89369708372530576</v>
      </c>
      <c r="K11" s="31">
        <v>0.67769897557131598</v>
      </c>
      <c r="L11" s="31">
        <v>0.47596382674916698</v>
      </c>
      <c r="M11" s="31">
        <v>0.71351062090288808</v>
      </c>
      <c r="N11" s="32">
        <f t="shared" si="1"/>
        <v>0.95396101202820394</v>
      </c>
      <c r="O11" s="75">
        <v>69</v>
      </c>
      <c r="P11" s="34">
        <v>29</v>
      </c>
      <c r="Q11" s="35">
        <f t="shared" si="2"/>
        <v>36.708860759493668</v>
      </c>
      <c r="R11" s="36"/>
      <c r="S11" s="36"/>
      <c r="T11" s="36"/>
      <c r="U11" s="36"/>
      <c r="V11" s="42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1"/>
      <c r="BN11" s="41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1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</row>
    <row r="12" spans="1:107" x14ac:dyDescent="0.25">
      <c r="A12" s="1" t="s">
        <v>124</v>
      </c>
      <c r="D12" s="28"/>
      <c r="E12" s="28"/>
      <c r="F12" s="37" t="s">
        <v>117</v>
      </c>
      <c r="G12" s="30">
        <f t="shared" si="0"/>
        <v>8.1675203572366684E-3</v>
      </c>
      <c r="H12" s="31"/>
      <c r="I12" s="31">
        <v>3.3244680851063829E-2</v>
      </c>
      <c r="J12" s="31"/>
      <c r="K12" s="31">
        <v>1.5760441292356184E-2</v>
      </c>
      <c r="L12" s="31"/>
      <c r="M12" s="31"/>
      <c r="N12" s="32">
        <f t="shared" si="1"/>
        <v>5.5302087653808923E-2</v>
      </c>
      <c r="O12" s="33">
        <v>4</v>
      </c>
      <c r="P12" s="34">
        <v>2</v>
      </c>
      <c r="Q12" s="35">
        <f t="shared" si="2"/>
        <v>2.5316455696202533</v>
      </c>
      <c r="R12" s="36"/>
      <c r="S12" s="36"/>
      <c r="T12" s="36"/>
      <c r="U12" s="36"/>
      <c r="V12" s="42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1"/>
      <c r="BN12" s="41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1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</row>
    <row r="13" spans="1:107" x14ac:dyDescent="0.25">
      <c r="A13" s="1" t="s">
        <v>125</v>
      </c>
      <c r="B13" s="1">
        <v>2.93</v>
      </c>
      <c r="C13" s="1">
        <v>3.14</v>
      </c>
      <c r="D13" s="1">
        <v>7.13</v>
      </c>
      <c r="E13" s="28">
        <v>3.7378201497066557</v>
      </c>
      <c r="F13" s="29">
        <v>7.005912036259863</v>
      </c>
      <c r="G13" s="30">
        <f t="shared" si="0"/>
        <v>10.387574316217702</v>
      </c>
      <c r="H13" s="31">
        <v>7.8825622775800728</v>
      </c>
      <c r="I13" s="31">
        <v>13.513962765957446</v>
      </c>
      <c r="J13" s="31">
        <v>12.872373784885545</v>
      </c>
      <c r="K13" s="31">
        <v>8.3372734436564215</v>
      </c>
      <c r="L13" s="31">
        <v>12.390924956369981</v>
      </c>
      <c r="M13" s="31">
        <v>7.3283486688567461</v>
      </c>
      <c r="N13" s="32">
        <f t="shared" si="1"/>
        <v>8.8206829807825233</v>
      </c>
      <c r="O13" s="23">
        <f t="shared" ref="O13:O49" si="3">SUM(R13:DC13)</f>
        <v>638</v>
      </c>
      <c r="P13" s="38">
        <f t="shared" ref="P13:P49" si="4">COUNTA(R13:DC13)</f>
        <v>32</v>
      </c>
      <c r="Q13" s="39">
        <f t="shared" si="2"/>
        <v>40.506329113924053</v>
      </c>
      <c r="T13" s="3">
        <v>9</v>
      </c>
      <c r="U13" s="3">
        <v>101</v>
      </c>
      <c r="W13" s="40"/>
      <c r="X13" s="40"/>
      <c r="Y13" s="40"/>
      <c r="Z13" s="40"/>
      <c r="AA13" s="40"/>
      <c r="AB13" s="40"/>
      <c r="AC13" s="40"/>
      <c r="AD13" s="40">
        <v>14</v>
      </c>
      <c r="AE13" s="40"/>
      <c r="AF13" s="40"/>
      <c r="AG13" s="40">
        <v>4</v>
      </c>
      <c r="AH13" s="40">
        <v>92</v>
      </c>
      <c r="AI13" s="40">
        <v>4</v>
      </c>
      <c r="AJ13" s="40"/>
      <c r="AK13" s="40"/>
      <c r="AL13" s="40"/>
      <c r="AM13" s="40"/>
      <c r="AN13" s="40">
        <v>105</v>
      </c>
      <c r="AO13" s="40"/>
      <c r="AP13" s="40"/>
      <c r="AQ13" s="40"/>
      <c r="AR13" s="40"/>
      <c r="AS13" s="40">
        <v>6</v>
      </c>
      <c r="AT13" s="40"/>
      <c r="AV13">
        <v>1</v>
      </c>
      <c r="AY13">
        <v>6</v>
      </c>
      <c r="AZ13">
        <v>6</v>
      </c>
      <c r="BA13">
        <v>20</v>
      </c>
      <c r="BE13">
        <v>2</v>
      </c>
      <c r="BF13">
        <v>12</v>
      </c>
      <c r="BG13">
        <v>22</v>
      </c>
      <c r="BH13">
        <v>10</v>
      </c>
      <c r="BI13">
        <v>30</v>
      </c>
      <c r="BJ13">
        <v>6</v>
      </c>
      <c r="BL13">
        <v>3</v>
      </c>
      <c r="BM13">
        <v>11</v>
      </c>
      <c r="BT13">
        <v>2</v>
      </c>
      <c r="BW13">
        <v>8</v>
      </c>
      <c r="BX13">
        <v>17</v>
      </c>
      <c r="BY13">
        <v>1</v>
      </c>
      <c r="CE13">
        <v>57</v>
      </c>
      <c r="CF13" s="40"/>
      <c r="CH13">
        <v>21</v>
      </c>
      <c r="CO13">
        <v>4</v>
      </c>
      <c r="CS13">
        <v>1</v>
      </c>
      <c r="CT13">
        <v>7</v>
      </c>
      <c r="CV13">
        <v>19</v>
      </c>
      <c r="CY13">
        <v>25</v>
      </c>
      <c r="DA13">
        <v>12</v>
      </c>
    </row>
    <row r="14" spans="1:107" x14ac:dyDescent="0.25">
      <c r="A14" s="1" t="s">
        <v>126</v>
      </c>
      <c r="E14" s="28">
        <v>8.9999999999999993E-3</v>
      </c>
      <c r="F14" s="29">
        <v>8.3608798584643984E-3</v>
      </c>
      <c r="G14" s="30">
        <f t="shared" si="0"/>
        <v>2.0112662106756069E-2</v>
      </c>
      <c r="H14" s="31"/>
      <c r="I14" s="31">
        <v>1.6622340425531915E-2</v>
      </c>
      <c r="J14" s="31"/>
      <c r="K14" s="31"/>
      <c r="L14" s="31"/>
      <c r="M14" s="31">
        <v>0.10405363221500451</v>
      </c>
      <c r="N14" s="32">
        <f t="shared" si="1"/>
        <v>0</v>
      </c>
      <c r="O14" s="23">
        <f t="shared" si="3"/>
        <v>0</v>
      </c>
      <c r="P14" s="38">
        <f t="shared" si="4"/>
        <v>0</v>
      </c>
      <c r="Q14" s="39">
        <f t="shared" si="2"/>
        <v>0</v>
      </c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CF14" s="40"/>
    </row>
    <row r="15" spans="1:107" x14ac:dyDescent="0.25">
      <c r="A15" s="1" t="s">
        <v>127</v>
      </c>
      <c r="B15" s="28">
        <v>1</v>
      </c>
      <c r="C15" s="1">
        <v>0.87</v>
      </c>
      <c r="D15" s="1">
        <v>0.56999999999999995</v>
      </c>
      <c r="E15" s="28">
        <v>2.3906439409265632</v>
      </c>
      <c r="F15" s="29">
        <v>6.4388777908343116</v>
      </c>
      <c r="G15" s="30">
        <f t="shared" si="0"/>
        <v>11.645029761964798</v>
      </c>
      <c r="H15" s="31">
        <v>7.7224199288256248</v>
      </c>
      <c r="I15" s="31">
        <v>8.7932180851063819</v>
      </c>
      <c r="J15" s="31">
        <v>13.499529633113831</v>
      </c>
      <c r="K15" s="31">
        <v>9.2513790386130808</v>
      </c>
      <c r="L15" s="31">
        <v>16.214501031254954</v>
      </c>
      <c r="M15" s="31">
        <v>14.38913085487491</v>
      </c>
      <c r="N15" s="32">
        <f t="shared" si="1"/>
        <v>9.5534356421954918</v>
      </c>
      <c r="O15" s="23">
        <f t="shared" si="3"/>
        <v>691</v>
      </c>
      <c r="P15" s="38">
        <f t="shared" si="4"/>
        <v>32</v>
      </c>
      <c r="Q15" s="39">
        <f t="shared" si="2"/>
        <v>40.506329113924053</v>
      </c>
      <c r="R15" s="3">
        <v>180</v>
      </c>
      <c r="T15" s="3">
        <v>6</v>
      </c>
      <c r="W15" s="40"/>
      <c r="X15" s="40">
        <v>35</v>
      </c>
      <c r="Y15" s="40">
        <v>86</v>
      </c>
      <c r="Z15" s="40"/>
      <c r="AA15" s="40"/>
      <c r="AB15" s="40">
        <v>4</v>
      </c>
      <c r="AC15" s="40"/>
      <c r="AD15" s="40">
        <v>3</v>
      </c>
      <c r="AE15" s="40"/>
      <c r="AF15" s="40">
        <v>18</v>
      </c>
      <c r="AG15" s="40"/>
      <c r="AH15" s="40"/>
      <c r="AI15" s="40"/>
      <c r="AJ15" s="40"/>
      <c r="AK15" s="40">
        <v>1</v>
      </c>
      <c r="AL15" s="40">
        <v>110</v>
      </c>
      <c r="AM15" s="40"/>
      <c r="AN15" s="40">
        <v>13</v>
      </c>
      <c r="AO15" s="40"/>
      <c r="AP15" s="40">
        <v>16</v>
      </c>
      <c r="AQ15" s="40"/>
      <c r="AR15" s="40">
        <v>3</v>
      </c>
      <c r="AS15" s="40"/>
      <c r="AT15" s="40"/>
      <c r="AU15" s="40">
        <v>17</v>
      </c>
      <c r="AV15">
        <v>15</v>
      </c>
      <c r="AW15" s="40">
        <v>25</v>
      </c>
      <c r="AX15" s="40"/>
      <c r="AY15" s="40"/>
      <c r="AZ15">
        <v>2</v>
      </c>
      <c r="BA15">
        <v>7</v>
      </c>
      <c r="BF15">
        <v>5</v>
      </c>
      <c r="BI15">
        <v>1</v>
      </c>
      <c r="BK15">
        <v>29</v>
      </c>
      <c r="BR15">
        <v>18</v>
      </c>
      <c r="BT15">
        <v>6</v>
      </c>
      <c r="BU15">
        <v>5</v>
      </c>
      <c r="BZ15">
        <v>2</v>
      </c>
      <c r="CA15">
        <v>8</v>
      </c>
      <c r="CD15">
        <v>22</v>
      </c>
      <c r="CE15">
        <v>10</v>
      </c>
      <c r="CF15" s="40"/>
      <c r="CG15">
        <v>1</v>
      </c>
      <c r="CO15">
        <v>5</v>
      </c>
      <c r="CY15">
        <v>3</v>
      </c>
      <c r="DA15">
        <v>31</v>
      </c>
      <c r="DB15">
        <v>4</v>
      </c>
    </row>
    <row r="16" spans="1:107" x14ac:dyDescent="0.25">
      <c r="A16" s="1" t="s">
        <v>416</v>
      </c>
      <c r="B16" s="28"/>
      <c r="E16" s="28"/>
      <c r="F16" s="29"/>
      <c r="G16" s="30">
        <f t="shared" si="0"/>
        <v>0</v>
      </c>
      <c r="H16" s="31"/>
      <c r="I16" s="31"/>
      <c r="J16" s="31"/>
      <c r="K16" s="31"/>
      <c r="L16" s="31"/>
      <c r="M16" s="31"/>
      <c r="N16" s="32">
        <f t="shared" ref="N16:N17" si="5">O16*10/O$4</f>
        <v>0.51154431079773255</v>
      </c>
      <c r="O16" s="23">
        <f t="shared" si="3"/>
        <v>37</v>
      </c>
      <c r="P16" s="38">
        <f t="shared" si="4"/>
        <v>1</v>
      </c>
      <c r="Q16" s="39">
        <f t="shared" ref="Q16:Q17" si="6">P16*100/P$4</f>
        <v>1.2658227848101267</v>
      </c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>
        <v>37</v>
      </c>
      <c r="AM16" s="40"/>
      <c r="AN16" s="40"/>
      <c r="AO16" s="40"/>
      <c r="AP16" s="40"/>
      <c r="AQ16" s="40"/>
      <c r="AR16" s="40"/>
      <c r="AS16" s="40"/>
      <c r="AT16" s="40"/>
      <c r="AU16" s="40"/>
      <c r="AX16" s="40"/>
      <c r="AY16" s="40"/>
      <c r="CF16" s="40"/>
    </row>
    <row r="17" spans="1:106" x14ac:dyDescent="0.25">
      <c r="A17" s="1" t="s">
        <v>415</v>
      </c>
      <c r="B17" s="28"/>
      <c r="E17" s="28"/>
      <c r="F17" s="29"/>
      <c r="G17" s="30">
        <f t="shared" si="0"/>
        <v>0</v>
      </c>
      <c r="H17" s="31"/>
      <c r="I17" s="31"/>
      <c r="J17" s="31"/>
      <c r="K17" s="31"/>
      <c r="L17" s="31"/>
      <c r="M17" s="31"/>
      <c r="N17" s="32">
        <f t="shared" si="5"/>
        <v>0.67745057375915929</v>
      </c>
      <c r="O17" s="23">
        <f t="shared" si="3"/>
        <v>49</v>
      </c>
      <c r="P17" s="38">
        <f t="shared" si="4"/>
        <v>1</v>
      </c>
      <c r="Q17" s="39">
        <f t="shared" si="6"/>
        <v>1.2658227848101267</v>
      </c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>
        <v>49</v>
      </c>
      <c r="AM17" s="40"/>
      <c r="AN17" s="40"/>
      <c r="AO17" s="40"/>
      <c r="AP17" s="40"/>
      <c r="AQ17" s="40"/>
      <c r="AR17" s="40"/>
      <c r="AS17" s="40"/>
      <c r="AT17" s="40"/>
      <c r="AU17" s="40"/>
      <c r="AX17" s="40"/>
      <c r="AY17" s="40"/>
      <c r="CF17" s="40"/>
    </row>
    <row r="18" spans="1:106" x14ac:dyDescent="0.25">
      <c r="A18" s="1" t="s">
        <v>433</v>
      </c>
      <c r="D18" s="1">
        <v>0.05</v>
      </c>
      <c r="E18" s="28">
        <v>6.8999999999999992E-2</v>
      </c>
      <c r="F18" s="29">
        <v>0.17618045996306866</v>
      </c>
      <c r="G18" s="30">
        <f t="shared" si="0"/>
        <v>8.1672833600819654</v>
      </c>
      <c r="H18" s="31"/>
      <c r="I18" s="31">
        <v>3.1083776595744679</v>
      </c>
      <c r="J18" s="31"/>
      <c r="K18" s="31">
        <v>1.5760441292356187</v>
      </c>
      <c r="L18" s="31">
        <v>16.849119466920513</v>
      </c>
      <c r="M18" s="31">
        <v>27.470158904761192</v>
      </c>
      <c r="N18" s="32">
        <f t="shared" si="1"/>
        <v>1.3825521913452231E-2</v>
      </c>
      <c r="O18" s="23">
        <f t="shared" si="3"/>
        <v>1</v>
      </c>
      <c r="P18" s="38">
        <f t="shared" si="4"/>
        <v>1</v>
      </c>
      <c r="Q18" s="39">
        <f t="shared" si="2"/>
        <v>1.2658227848101267</v>
      </c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V18">
        <v>1</v>
      </c>
      <c r="CF18" s="40"/>
    </row>
    <row r="19" spans="1:106" x14ac:dyDescent="0.25">
      <c r="A19" s="1" t="s">
        <v>128</v>
      </c>
      <c r="E19" s="37" t="s">
        <v>117</v>
      </c>
      <c r="F19" s="37" t="s">
        <v>117</v>
      </c>
      <c r="G19" s="30">
        <f t="shared" si="0"/>
        <v>2.6442434819398167E-3</v>
      </c>
      <c r="H19" s="31"/>
      <c r="I19" s="31"/>
      <c r="J19" s="31"/>
      <c r="K19" s="31"/>
      <c r="L19" s="31">
        <v>1.5865460891638899E-2</v>
      </c>
      <c r="M19" s="31"/>
      <c r="N19" s="32">
        <f t="shared" si="1"/>
        <v>0</v>
      </c>
      <c r="O19" s="23">
        <f t="shared" si="3"/>
        <v>0</v>
      </c>
      <c r="P19" s="38">
        <f t="shared" si="4"/>
        <v>0</v>
      </c>
      <c r="Q19" s="39">
        <f t="shared" si="2"/>
        <v>0</v>
      </c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CF19" s="40"/>
    </row>
    <row r="20" spans="1:106" x14ac:dyDescent="0.25">
      <c r="A20" s="1" t="s">
        <v>129</v>
      </c>
      <c r="E20" s="28">
        <v>3.6999999999999998E-2</v>
      </c>
      <c r="F20" s="29">
        <v>6.283192947938966E-3</v>
      </c>
      <c r="G20" s="30">
        <f t="shared" si="0"/>
        <v>0.14573905722361163</v>
      </c>
      <c r="H20" s="31">
        <v>7.1174377224199309E-2</v>
      </c>
      <c r="I20" s="31">
        <v>0.33244680851063829</v>
      </c>
      <c r="J20" s="31">
        <v>0.14111006585136407</v>
      </c>
      <c r="K20" s="31">
        <v>0.22064617809298662</v>
      </c>
      <c r="L20" s="31">
        <v>7.9327304458194497E-2</v>
      </c>
      <c r="M20" s="31">
        <v>2.9729609204287005E-2</v>
      </c>
      <c r="N20" s="32">
        <f t="shared" si="1"/>
        <v>5.5302087653808923E-2</v>
      </c>
      <c r="O20" s="23">
        <f t="shared" si="3"/>
        <v>4</v>
      </c>
      <c r="P20" s="38">
        <f t="shared" si="4"/>
        <v>3</v>
      </c>
      <c r="Q20" s="39">
        <f t="shared" si="2"/>
        <v>3.7974683544303796</v>
      </c>
      <c r="W20" s="40"/>
      <c r="X20" s="40"/>
      <c r="Y20" s="40">
        <v>2</v>
      </c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>
        <v>1</v>
      </c>
      <c r="AM20" s="40"/>
      <c r="AN20" s="40">
        <v>1</v>
      </c>
      <c r="AO20" s="40"/>
      <c r="AP20" s="40"/>
      <c r="AQ20" s="40"/>
      <c r="AR20" s="40"/>
      <c r="AS20" s="40"/>
      <c r="AT20" s="40"/>
      <c r="CF20" s="40"/>
    </row>
    <row r="21" spans="1:106" x14ac:dyDescent="0.25">
      <c r="A21" s="1" t="s">
        <v>130</v>
      </c>
      <c r="E21" s="28">
        <v>8.0000000000000002E-3</v>
      </c>
      <c r="F21" s="37" t="s">
        <v>117</v>
      </c>
      <c r="G21" s="30">
        <f t="shared" si="0"/>
        <v>3.4261545370221518E-2</v>
      </c>
      <c r="H21" s="31">
        <v>3.5587188612099654E-2</v>
      </c>
      <c r="I21" s="31">
        <v>1.6622340425531915E-2</v>
      </c>
      <c r="J21" s="31">
        <v>1.5678896205707119E-2</v>
      </c>
      <c r="K21" s="31">
        <v>1.5760441292356184E-2</v>
      </c>
      <c r="L21" s="31">
        <v>4.7596382674916698E-2</v>
      </c>
      <c r="M21" s="31">
        <v>7.4324023010717513E-2</v>
      </c>
      <c r="N21" s="32">
        <f t="shared" si="1"/>
        <v>6.9127609567261161E-2</v>
      </c>
      <c r="O21" s="23">
        <f t="shared" si="3"/>
        <v>5</v>
      </c>
      <c r="P21" s="38">
        <f t="shared" si="4"/>
        <v>1</v>
      </c>
      <c r="Q21" s="39">
        <f t="shared" si="2"/>
        <v>1.2658227848101267</v>
      </c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>
        <v>5</v>
      </c>
      <c r="AM21" s="40"/>
      <c r="AN21" s="40"/>
      <c r="AO21" s="40"/>
      <c r="AP21" s="40"/>
      <c r="AQ21" s="40"/>
      <c r="AR21" s="40"/>
      <c r="AS21" s="40"/>
      <c r="AT21" s="40"/>
      <c r="CF21" s="40"/>
    </row>
    <row r="22" spans="1:106" x14ac:dyDescent="0.25">
      <c r="A22" s="1" t="s">
        <v>131</v>
      </c>
      <c r="B22" s="1">
        <v>0.06</v>
      </c>
      <c r="C22" s="1">
        <v>1.84</v>
      </c>
      <c r="D22" s="28">
        <v>11.92</v>
      </c>
      <c r="E22" s="28">
        <v>13.697345943758851</v>
      </c>
      <c r="F22" s="29">
        <v>3.9426496558670472</v>
      </c>
      <c r="G22" s="30">
        <f t="shared" si="0"/>
        <v>10.803913079840511</v>
      </c>
      <c r="H22" s="31">
        <v>6.6548042704626349</v>
      </c>
      <c r="I22" s="31">
        <v>16.223404255319149</v>
      </c>
      <c r="J22" s="31">
        <v>4.2489808717466291</v>
      </c>
      <c r="K22" s="31">
        <v>7.8329393223010246</v>
      </c>
      <c r="L22" s="31">
        <v>11.312073615738536</v>
      </c>
      <c r="M22" s="31">
        <v>18.551276143475089</v>
      </c>
      <c r="N22" s="32">
        <f t="shared" si="1"/>
        <v>20.779759435918702</v>
      </c>
      <c r="O22" s="23">
        <f t="shared" si="3"/>
        <v>1503</v>
      </c>
      <c r="P22" s="38">
        <f t="shared" si="4"/>
        <v>12</v>
      </c>
      <c r="Q22" s="39">
        <f t="shared" si="2"/>
        <v>15.189873417721518</v>
      </c>
      <c r="W22" s="40">
        <v>45</v>
      </c>
      <c r="X22" s="40"/>
      <c r="Y22" s="40">
        <v>480</v>
      </c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>
        <v>545</v>
      </c>
      <c r="AO22" s="40"/>
      <c r="AP22" s="40"/>
      <c r="AQ22" s="40">
        <v>1</v>
      </c>
      <c r="AR22" s="40"/>
      <c r="AS22" s="40"/>
      <c r="AT22" s="40"/>
      <c r="BA22">
        <v>235</v>
      </c>
      <c r="BO22">
        <v>3</v>
      </c>
      <c r="BR22">
        <v>12</v>
      </c>
      <c r="BS22">
        <v>14</v>
      </c>
      <c r="BT22">
        <v>32</v>
      </c>
      <c r="BW22">
        <v>4</v>
      </c>
      <c r="CF22" s="40"/>
      <c r="CH22">
        <v>2</v>
      </c>
      <c r="CQ22">
        <v>130</v>
      </c>
    </row>
    <row r="23" spans="1:106" x14ac:dyDescent="0.25">
      <c r="A23" s="1" t="s">
        <v>132</v>
      </c>
      <c r="E23" s="28"/>
      <c r="F23" s="29">
        <v>0.1372957864696995</v>
      </c>
      <c r="G23" s="30">
        <f t="shared" si="0"/>
        <v>0</v>
      </c>
      <c r="H23" s="31"/>
      <c r="I23" s="31"/>
      <c r="J23" s="31"/>
      <c r="K23" s="31"/>
      <c r="L23" s="31"/>
      <c r="M23" s="31"/>
      <c r="N23" s="32">
        <f t="shared" si="1"/>
        <v>0</v>
      </c>
      <c r="O23" s="23">
        <f t="shared" si="3"/>
        <v>0</v>
      </c>
      <c r="P23" s="38">
        <f t="shared" si="4"/>
        <v>0</v>
      </c>
      <c r="Q23" s="39">
        <f t="shared" si="2"/>
        <v>0</v>
      </c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CF23" s="40"/>
    </row>
    <row r="24" spans="1:106" x14ac:dyDescent="0.25">
      <c r="A24" s="1" t="s">
        <v>133</v>
      </c>
      <c r="C24" s="28">
        <v>0.1</v>
      </c>
      <c r="D24" s="1">
        <v>7.0000000000000007E-2</v>
      </c>
      <c r="E24" s="28">
        <v>0.38494201404955708</v>
      </c>
      <c r="F24" s="29">
        <v>0.4026500892198186</v>
      </c>
      <c r="G24" s="30">
        <f t="shared" si="0"/>
        <v>7.540602299329958</v>
      </c>
      <c r="H24" s="31"/>
      <c r="I24" s="31">
        <v>17.436835106382979</v>
      </c>
      <c r="J24" s="31">
        <v>2.5556600815302604</v>
      </c>
      <c r="K24" s="31">
        <v>6.4302600472813243</v>
      </c>
      <c r="L24" s="31">
        <v>1.6817388545137235</v>
      </c>
      <c r="M24" s="31">
        <v>17.139119706271458</v>
      </c>
      <c r="N24" s="32">
        <f t="shared" si="1"/>
        <v>62.823171574726942</v>
      </c>
      <c r="O24" s="23">
        <f t="shared" si="3"/>
        <v>4544</v>
      </c>
      <c r="P24" s="38">
        <f t="shared" si="4"/>
        <v>9</v>
      </c>
      <c r="Q24" s="39">
        <f t="shared" si="2"/>
        <v>11.39240506329114</v>
      </c>
      <c r="W24" s="40"/>
      <c r="X24" s="40">
        <v>4</v>
      </c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>
        <v>10</v>
      </c>
      <c r="AM24" s="40"/>
      <c r="AN24" s="40">
        <v>1</v>
      </c>
      <c r="AO24" s="40"/>
      <c r="AP24" s="40"/>
      <c r="AQ24" s="40"/>
      <c r="AR24" s="40"/>
      <c r="AS24" s="40"/>
      <c r="AT24" s="40"/>
      <c r="AU24">
        <v>400</v>
      </c>
      <c r="AV24">
        <v>250</v>
      </c>
      <c r="AW24">
        <v>50</v>
      </c>
      <c r="BA24">
        <v>1</v>
      </c>
      <c r="BT24">
        <v>28</v>
      </c>
      <c r="BZ24">
        <v>3800</v>
      </c>
      <c r="CF24" s="40"/>
    </row>
    <row r="25" spans="1:106" x14ac:dyDescent="0.25">
      <c r="A25" s="1" t="s">
        <v>134</v>
      </c>
      <c r="C25" s="28"/>
      <c r="E25" s="28"/>
      <c r="F25" s="29"/>
      <c r="G25" s="30">
        <f t="shared" si="0"/>
        <v>2.6442434819398167E-3</v>
      </c>
      <c r="H25" s="31"/>
      <c r="I25" s="31"/>
      <c r="J25" s="31"/>
      <c r="K25" s="31"/>
      <c r="L25" s="31">
        <v>1.5865460891638899E-2</v>
      </c>
      <c r="M25" s="31"/>
      <c r="N25" s="32">
        <f t="shared" si="1"/>
        <v>0</v>
      </c>
      <c r="O25" s="23">
        <f t="shared" si="3"/>
        <v>0</v>
      </c>
      <c r="P25" s="38">
        <f t="shared" si="4"/>
        <v>0</v>
      </c>
      <c r="Q25" s="39">
        <f t="shared" si="2"/>
        <v>0</v>
      </c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CF25" s="40"/>
    </row>
    <row r="26" spans="1:106" x14ac:dyDescent="0.25">
      <c r="A26" s="1" t="s">
        <v>135</v>
      </c>
      <c r="B26" s="1">
        <v>0.21</v>
      </c>
      <c r="C26" s="1">
        <v>0.67</v>
      </c>
      <c r="D26" s="1">
        <v>0.55000000000000004</v>
      </c>
      <c r="E26" s="28">
        <v>0.37076107626947197</v>
      </c>
      <c r="F26" s="29">
        <v>0.54379783582889174</v>
      </c>
      <c r="G26" s="30">
        <f t="shared" si="0"/>
        <v>2.9470505838642969</v>
      </c>
      <c r="H26" s="31">
        <v>1.7615658362989328</v>
      </c>
      <c r="I26" s="31">
        <v>5.3191489361702127</v>
      </c>
      <c r="J26" s="31">
        <v>4.6879899655064285</v>
      </c>
      <c r="K26" s="31">
        <v>1.2293144208037825</v>
      </c>
      <c r="L26" s="31">
        <v>1.44375694113914</v>
      </c>
      <c r="M26" s="31">
        <v>3.2405274032672833</v>
      </c>
      <c r="N26" s="32">
        <f t="shared" si="1"/>
        <v>5.7237660721692238</v>
      </c>
      <c r="O26" s="23">
        <f t="shared" si="3"/>
        <v>414</v>
      </c>
      <c r="P26" s="38">
        <f t="shared" si="4"/>
        <v>10</v>
      </c>
      <c r="Q26" s="39">
        <f t="shared" si="2"/>
        <v>12.658227848101266</v>
      </c>
      <c r="R26" s="3">
        <v>15</v>
      </c>
      <c r="W26" s="40"/>
      <c r="X26" s="40"/>
      <c r="Y26" s="40"/>
      <c r="Z26" s="40"/>
      <c r="AA26" s="40"/>
      <c r="AB26" s="40"/>
      <c r="AC26" s="40"/>
      <c r="AD26" s="40">
        <v>98</v>
      </c>
      <c r="AE26" s="40"/>
      <c r="AF26" s="40"/>
      <c r="AG26" s="40"/>
      <c r="AH26" s="40"/>
      <c r="AI26" s="40"/>
      <c r="AJ26" s="40"/>
      <c r="AK26" s="40"/>
      <c r="AL26" s="40"/>
      <c r="AM26" s="40">
        <v>27</v>
      </c>
      <c r="AN26" s="40">
        <v>197</v>
      </c>
      <c r="AO26" s="40"/>
      <c r="AP26" s="40"/>
      <c r="AQ26" s="40"/>
      <c r="AR26" s="40"/>
      <c r="AS26" s="40"/>
      <c r="AT26" s="40"/>
      <c r="BG26">
        <v>7</v>
      </c>
      <c r="BM26">
        <v>1</v>
      </c>
      <c r="BT26">
        <v>7</v>
      </c>
      <c r="BZ26">
        <v>50</v>
      </c>
      <c r="CE26">
        <v>8</v>
      </c>
      <c r="CF26" s="40"/>
      <c r="CH26">
        <v>4</v>
      </c>
    </row>
    <row r="27" spans="1:106" x14ac:dyDescent="0.25">
      <c r="A27" s="1" t="s">
        <v>136</v>
      </c>
      <c r="B27" s="1">
        <v>0.06</v>
      </c>
      <c r="C27" s="1">
        <v>0.22</v>
      </c>
      <c r="D27" s="1">
        <v>0.16</v>
      </c>
      <c r="E27" s="28">
        <v>0.17653044709690474</v>
      </c>
      <c r="F27" s="29">
        <v>0.47210827597784116</v>
      </c>
      <c r="G27" s="30">
        <f t="shared" si="0"/>
        <v>3.6747453454321355</v>
      </c>
      <c r="H27" s="31">
        <v>1.3345195729537369</v>
      </c>
      <c r="I27" s="31">
        <v>3.5904255319148937</v>
      </c>
      <c r="J27" s="31">
        <v>12.982126058325495</v>
      </c>
      <c r="K27" s="31">
        <v>1.52876280535855</v>
      </c>
      <c r="L27" s="31">
        <v>0.65048389655719496</v>
      </c>
      <c r="M27" s="31">
        <v>1.9621542074829423</v>
      </c>
      <c r="N27" s="32">
        <f t="shared" si="1"/>
        <v>1.9217475459698601</v>
      </c>
      <c r="O27" s="23">
        <f t="shared" si="3"/>
        <v>139</v>
      </c>
      <c r="P27" s="38">
        <f t="shared" si="4"/>
        <v>13</v>
      </c>
      <c r="Q27" s="39">
        <f t="shared" si="2"/>
        <v>16.455696202531644</v>
      </c>
      <c r="T27" s="3">
        <v>2</v>
      </c>
      <c r="W27" s="40"/>
      <c r="X27" s="40"/>
      <c r="Y27" s="40"/>
      <c r="Z27" s="40"/>
      <c r="AA27" s="40"/>
      <c r="AB27" s="40">
        <v>1</v>
      </c>
      <c r="AC27" s="40"/>
      <c r="AD27" s="40">
        <v>12</v>
      </c>
      <c r="AE27" s="40"/>
      <c r="AF27" s="40"/>
      <c r="AG27" s="40"/>
      <c r="AH27" s="40"/>
      <c r="AI27" s="40"/>
      <c r="AJ27" s="40"/>
      <c r="AK27" s="40">
        <v>2</v>
      </c>
      <c r="AL27" s="40"/>
      <c r="AM27" s="40">
        <v>1</v>
      </c>
      <c r="AN27" s="40">
        <v>43</v>
      </c>
      <c r="AO27" s="40"/>
      <c r="AP27" s="40"/>
      <c r="AQ27" s="40"/>
      <c r="AR27" s="40"/>
      <c r="AS27" s="40"/>
      <c r="AT27" s="40"/>
      <c r="AU27" s="43"/>
      <c r="AV27">
        <v>2</v>
      </c>
      <c r="AY27" s="40"/>
      <c r="AZ27">
        <v>1</v>
      </c>
      <c r="BC27" s="43"/>
      <c r="BD27" s="43"/>
      <c r="BE27" s="43"/>
      <c r="BG27" s="40"/>
      <c r="BH27" s="40"/>
      <c r="BI27" s="40"/>
      <c r="BJ27" s="40"/>
      <c r="BK27" s="40"/>
      <c r="BM27" s="40"/>
      <c r="BN27" s="40"/>
      <c r="BO27" s="43"/>
      <c r="BP27" s="43"/>
      <c r="BQ27" s="43"/>
      <c r="BR27" s="43"/>
      <c r="BS27">
        <v>1</v>
      </c>
      <c r="BT27">
        <v>11</v>
      </c>
      <c r="BZ27">
        <v>60</v>
      </c>
      <c r="CF27" s="40"/>
      <c r="CH27">
        <v>2</v>
      </c>
      <c r="DB27">
        <v>1</v>
      </c>
    </row>
    <row r="28" spans="1:106" x14ac:dyDescent="0.25">
      <c r="A28" s="1" t="s">
        <v>137</v>
      </c>
      <c r="B28" s="28">
        <v>32.21</v>
      </c>
      <c r="C28" s="28">
        <v>34.6</v>
      </c>
      <c r="D28" s="28">
        <v>19.34</v>
      </c>
      <c r="E28" s="28">
        <v>21.743503944972691</v>
      </c>
      <c r="F28" s="29">
        <v>17.268232499580328</v>
      </c>
      <c r="G28" s="30">
        <f t="shared" si="0"/>
        <v>25.165455426941559</v>
      </c>
      <c r="H28" s="31">
        <v>16.209964412811392</v>
      </c>
      <c r="I28" s="31">
        <v>26.845079787234042</v>
      </c>
      <c r="J28" s="31">
        <v>29.350893697083727</v>
      </c>
      <c r="K28" s="31">
        <v>22.017336485421591</v>
      </c>
      <c r="L28" s="31">
        <v>17.816912581310486</v>
      </c>
      <c r="M28" s="31">
        <v>38.752545597788107</v>
      </c>
      <c r="N28" s="32">
        <f t="shared" si="1"/>
        <v>18.581501451679799</v>
      </c>
      <c r="O28" s="23">
        <f t="shared" si="3"/>
        <v>1344</v>
      </c>
      <c r="P28" s="38">
        <f t="shared" si="4"/>
        <v>45</v>
      </c>
      <c r="Q28" s="39">
        <f t="shared" si="2"/>
        <v>56.962025316455694</v>
      </c>
      <c r="R28" s="3">
        <v>52</v>
      </c>
      <c r="T28" s="3">
        <v>13</v>
      </c>
      <c r="U28" s="3">
        <v>22</v>
      </c>
      <c r="W28" s="40"/>
      <c r="X28" s="40">
        <v>50</v>
      </c>
      <c r="Y28" s="40">
        <v>10</v>
      </c>
      <c r="Z28" s="40"/>
      <c r="AA28" s="40"/>
      <c r="AB28" s="40"/>
      <c r="AC28" s="40"/>
      <c r="AD28" s="40">
        <v>90</v>
      </c>
      <c r="AE28" s="40"/>
      <c r="AF28" s="40"/>
      <c r="AG28" s="40"/>
      <c r="AH28" s="40">
        <v>44</v>
      </c>
      <c r="AI28" s="40">
        <v>14</v>
      </c>
      <c r="AJ28" s="40"/>
      <c r="AK28" s="40"/>
      <c r="AL28" s="40"/>
      <c r="AM28" s="40">
        <v>150</v>
      </c>
      <c r="AN28" s="40">
        <v>38</v>
      </c>
      <c r="AO28" s="40"/>
      <c r="AP28" s="40"/>
      <c r="AQ28" s="40"/>
      <c r="AR28" s="40"/>
      <c r="AS28" s="40">
        <v>1</v>
      </c>
      <c r="AT28" s="40">
        <v>2</v>
      </c>
      <c r="AU28" s="40"/>
      <c r="AV28" s="40">
        <v>55</v>
      </c>
      <c r="AW28" s="40">
        <v>30</v>
      </c>
      <c r="AX28" s="40"/>
      <c r="AY28" s="40">
        <v>4</v>
      </c>
      <c r="AZ28" s="40">
        <v>6</v>
      </c>
      <c r="BA28">
        <v>61</v>
      </c>
      <c r="BD28">
        <v>2</v>
      </c>
      <c r="BE28">
        <v>2</v>
      </c>
      <c r="BF28">
        <v>7</v>
      </c>
      <c r="BG28">
        <v>119</v>
      </c>
      <c r="BH28">
        <v>16</v>
      </c>
      <c r="BJ28">
        <v>6</v>
      </c>
      <c r="BL28">
        <v>3</v>
      </c>
      <c r="BM28">
        <v>14</v>
      </c>
      <c r="BO28">
        <v>1</v>
      </c>
      <c r="BR28">
        <v>28</v>
      </c>
      <c r="BS28">
        <v>4</v>
      </c>
      <c r="BT28">
        <v>16</v>
      </c>
      <c r="BW28">
        <v>4</v>
      </c>
      <c r="BX28">
        <v>55</v>
      </c>
      <c r="BZ28">
        <v>106</v>
      </c>
      <c r="CA28">
        <v>50</v>
      </c>
      <c r="CB28">
        <v>89</v>
      </c>
      <c r="CE28">
        <v>7</v>
      </c>
      <c r="CF28" s="40"/>
      <c r="CH28">
        <v>10</v>
      </c>
      <c r="CI28">
        <v>3</v>
      </c>
      <c r="CN28">
        <v>2</v>
      </c>
      <c r="CO28">
        <v>10</v>
      </c>
      <c r="CQ28">
        <v>56</v>
      </c>
      <c r="CS28">
        <v>9</v>
      </c>
      <c r="CT28">
        <v>3</v>
      </c>
      <c r="CV28">
        <v>63</v>
      </c>
      <c r="CY28">
        <v>7</v>
      </c>
      <c r="DA28">
        <v>10</v>
      </c>
    </row>
    <row r="29" spans="1:106" x14ac:dyDescent="0.25">
      <c r="A29" s="1" t="s">
        <v>138</v>
      </c>
      <c r="C29" s="28"/>
      <c r="E29" s="28"/>
      <c r="F29" s="29">
        <v>0.10367869733087125</v>
      </c>
      <c r="G29" s="30">
        <f t="shared" si="0"/>
        <v>0.42544631387476856</v>
      </c>
      <c r="H29" s="31">
        <v>3.5587188612099654E-2</v>
      </c>
      <c r="I29" s="31">
        <v>1.146941489361702</v>
      </c>
      <c r="J29" s="31">
        <v>3.1357792411414238E-2</v>
      </c>
      <c r="K29" s="31">
        <v>1.1662726556343577</v>
      </c>
      <c r="L29" s="31">
        <v>0.1427891480247501</v>
      </c>
      <c r="M29" s="31">
        <v>2.9729609204287005E-2</v>
      </c>
      <c r="N29" s="32">
        <f t="shared" si="1"/>
        <v>0.37328909166321023</v>
      </c>
      <c r="O29" s="23">
        <f t="shared" si="3"/>
        <v>27</v>
      </c>
      <c r="P29" s="38">
        <f t="shared" si="4"/>
        <v>4</v>
      </c>
      <c r="Q29" s="39">
        <f t="shared" si="2"/>
        <v>5.0632911392405067</v>
      </c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BS29">
        <v>5</v>
      </c>
      <c r="BT29">
        <v>9</v>
      </c>
      <c r="CE29">
        <v>11</v>
      </c>
      <c r="CF29" s="40"/>
      <c r="CH29">
        <v>2</v>
      </c>
    </row>
    <row r="30" spans="1:106" x14ac:dyDescent="0.25">
      <c r="A30" s="1" t="s">
        <v>139</v>
      </c>
      <c r="C30" s="28"/>
      <c r="E30" s="28"/>
      <c r="F30" s="29">
        <v>7.6420458916954146E-3</v>
      </c>
      <c r="G30" s="30">
        <f t="shared" si="0"/>
        <v>4.6573229489852319E-2</v>
      </c>
      <c r="H30" s="31">
        <v>7.1174377224199309E-2</v>
      </c>
      <c r="I30" s="31">
        <v>8.3111702127659573E-2</v>
      </c>
      <c r="J30" s="31">
        <v>4.7036688617121361E-2</v>
      </c>
      <c r="K30" s="31">
        <v>3.1520882584712369E-2</v>
      </c>
      <c r="L30" s="31">
        <v>3.1730921783277799E-2</v>
      </c>
      <c r="M30" s="31">
        <v>1.4864804602143502E-2</v>
      </c>
      <c r="N30" s="32">
        <f t="shared" si="1"/>
        <v>6.9127609567261161E-2</v>
      </c>
      <c r="O30" s="23">
        <f t="shared" si="3"/>
        <v>5</v>
      </c>
      <c r="P30" s="38">
        <f t="shared" si="4"/>
        <v>3</v>
      </c>
      <c r="Q30" s="39">
        <f t="shared" si="2"/>
        <v>3.7974683544303796</v>
      </c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>
        <v>1</v>
      </c>
      <c r="AO30" s="40"/>
      <c r="AP30" s="40"/>
      <c r="AQ30" s="40"/>
      <c r="AR30" s="40"/>
      <c r="AS30" s="40"/>
      <c r="AT30" s="40"/>
      <c r="BT30">
        <v>3</v>
      </c>
      <c r="CF30" s="40"/>
      <c r="CH30">
        <v>1</v>
      </c>
    </row>
    <row r="31" spans="1:106" x14ac:dyDescent="0.25">
      <c r="A31" s="1" t="s">
        <v>140</v>
      </c>
      <c r="B31" s="28">
        <v>0.1</v>
      </c>
      <c r="C31" s="28">
        <v>0.1</v>
      </c>
      <c r="D31" s="1">
        <v>0.01</v>
      </c>
      <c r="E31" s="28">
        <v>9.0230629172567273E-3</v>
      </c>
      <c r="F31" s="29">
        <v>7.140779530734517E-3</v>
      </c>
      <c r="G31" s="30">
        <f t="shared" si="0"/>
        <v>8.9428331326179208E-2</v>
      </c>
      <c r="H31" s="31"/>
      <c r="I31" s="31">
        <v>1.6622340425531915E-2</v>
      </c>
      <c r="J31" s="31">
        <v>0.21950454687989968</v>
      </c>
      <c r="K31" s="31"/>
      <c r="L31" s="31">
        <v>0.28557829604950019</v>
      </c>
      <c r="M31" s="31">
        <v>1.4864804602143502E-2</v>
      </c>
      <c r="N31" s="32">
        <f t="shared" si="1"/>
        <v>8.2953131480713385E-2</v>
      </c>
      <c r="O31" s="23">
        <f t="shared" si="3"/>
        <v>6</v>
      </c>
      <c r="P31" s="38">
        <f t="shared" si="4"/>
        <v>4</v>
      </c>
      <c r="Q31" s="39">
        <f t="shared" si="2"/>
        <v>5.0632911392405067</v>
      </c>
      <c r="W31" s="40"/>
      <c r="X31" s="40"/>
      <c r="Y31" s="40"/>
      <c r="Z31" s="40"/>
      <c r="AA31" s="40"/>
      <c r="AB31" s="40"/>
      <c r="AC31" s="40"/>
      <c r="AD31" s="40">
        <v>3</v>
      </c>
      <c r="AE31" s="40"/>
      <c r="AF31" s="40"/>
      <c r="AG31" s="40"/>
      <c r="AH31" s="40"/>
      <c r="AI31" s="40"/>
      <c r="AJ31" s="40"/>
      <c r="AK31" s="40"/>
      <c r="AL31" s="40"/>
      <c r="AM31" s="40">
        <v>1</v>
      </c>
      <c r="AN31" s="40">
        <v>1</v>
      </c>
      <c r="AO31" s="40"/>
      <c r="AP31" s="40"/>
      <c r="AQ31" s="40"/>
      <c r="AR31" s="40"/>
      <c r="AS31" s="40"/>
      <c r="AT31" s="40"/>
      <c r="BZ31">
        <v>1</v>
      </c>
      <c r="CF31" s="40"/>
    </row>
    <row r="32" spans="1:106" x14ac:dyDescent="0.25">
      <c r="A32" s="1" t="s">
        <v>141</v>
      </c>
      <c r="B32" s="1">
        <v>0.33</v>
      </c>
      <c r="C32" s="1">
        <v>0.17</v>
      </c>
      <c r="D32" s="1">
        <v>0.06</v>
      </c>
      <c r="E32" s="28">
        <v>7.2023062917256728E-2</v>
      </c>
      <c r="F32" s="29">
        <v>4.2292181069958849E-2</v>
      </c>
      <c r="G32" s="30">
        <f t="shared" si="0"/>
        <v>0.1232810796311553</v>
      </c>
      <c r="H32" s="31"/>
      <c r="I32" s="31">
        <v>0.2327127659574468</v>
      </c>
      <c r="J32" s="31">
        <v>0.1724678582627783</v>
      </c>
      <c r="K32" s="31">
        <v>7.8802206461780933E-2</v>
      </c>
      <c r="L32" s="31">
        <v>4.7596382674916698E-2</v>
      </c>
      <c r="M32" s="31">
        <v>0.20810726443000901</v>
      </c>
      <c r="N32" s="32">
        <f t="shared" si="1"/>
        <v>0.11060417530761785</v>
      </c>
      <c r="O32" s="23">
        <f t="shared" si="3"/>
        <v>8</v>
      </c>
      <c r="P32" s="38">
        <f t="shared" si="4"/>
        <v>1</v>
      </c>
      <c r="Q32" s="39">
        <f t="shared" si="2"/>
        <v>1.2658227848101267</v>
      </c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BZ32">
        <v>8</v>
      </c>
      <c r="CF32" s="40"/>
    </row>
    <row r="33" spans="1:106" x14ac:dyDescent="0.25">
      <c r="A33" s="1" t="s">
        <v>142</v>
      </c>
      <c r="B33" s="1">
        <v>9.1300000000000008</v>
      </c>
      <c r="C33" s="28">
        <v>12.29</v>
      </c>
      <c r="D33" s="1">
        <v>5.18</v>
      </c>
      <c r="E33" s="28">
        <v>8.019839571110662</v>
      </c>
      <c r="F33" s="29">
        <v>8.2847139499748206</v>
      </c>
      <c r="G33" s="30">
        <f t="shared" si="0"/>
        <v>12.616803066633402</v>
      </c>
      <c r="H33" s="31">
        <v>11.476868327402137</v>
      </c>
      <c r="I33" s="31">
        <v>12.616356382978722</v>
      </c>
      <c r="J33" s="31">
        <v>20.962684227030419</v>
      </c>
      <c r="K33" s="31">
        <v>9.8975571315996849</v>
      </c>
      <c r="L33" s="31">
        <v>9.8365857528161182</v>
      </c>
      <c r="M33" s="31">
        <v>10.91076657797333</v>
      </c>
      <c r="N33" s="32">
        <f t="shared" si="1"/>
        <v>29.904603898797177</v>
      </c>
      <c r="O33" s="23">
        <f t="shared" si="3"/>
        <v>2163</v>
      </c>
      <c r="P33" s="38">
        <f t="shared" si="4"/>
        <v>20</v>
      </c>
      <c r="Q33" s="39">
        <f t="shared" si="2"/>
        <v>25.316455696202532</v>
      </c>
      <c r="U33" s="3">
        <v>1083</v>
      </c>
      <c r="W33" s="40"/>
      <c r="X33" s="40"/>
      <c r="Y33" s="40"/>
      <c r="Z33" s="40"/>
      <c r="AA33" s="40"/>
      <c r="AB33" s="40"/>
      <c r="AC33" s="40"/>
      <c r="AD33" s="40">
        <v>32</v>
      </c>
      <c r="AE33" s="40"/>
      <c r="AF33" s="40"/>
      <c r="AG33" s="40"/>
      <c r="AH33" s="40"/>
      <c r="AI33" s="40">
        <v>45</v>
      </c>
      <c r="AJ33" s="40"/>
      <c r="AK33" s="40"/>
      <c r="AL33" s="40"/>
      <c r="AM33" s="40">
        <v>10</v>
      </c>
      <c r="AN33" s="40">
        <v>261</v>
      </c>
      <c r="AO33" s="40"/>
      <c r="AP33" s="40"/>
      <c r="AQ33" s="40"/>
      <c r="AR33" s="40"/>
      <c r="AS33" s="40">
        <v>1</v>
      </c>
      <c r="AT33" s="40"/>
      <c r="AY33">
        <v>19</v>
      </c>
      <c r="BE33">
        <v>1</v>
      </c>
      <c r="BG33">
        <v>4</v>
      </c>
      <c r="BH33">
        <v>2</v>
      </c>
      <c r="BI33">
        <v>2</v>
      </c>
      <c r="BM33">
        <v>20</v>
      </c>
      <c r="BT33">
        <v>3</v>
      </c>
      <c r="BZ33">
        <v>1</v>
      </c>
      <c r="CE33">
        <v>63</v>
      </c>
      <c r="CF33" s="40"/>
      <c r="CH33">
        <v>4</v>
      </c>
      <c r="CO33">
        <v>1</v>
      </c>
      <c r="CV33">
        <v>28</v>
      </c>
      <c r="CY33">
        <v>13</v>
      </c>
      <c r="DA33">
        <v>570</v>
      </c>
    </row>
    <row r="34" spans="1:106" x14ac:dyDescent="0.25">
      <c r="A34" s="1" t="s">
        <v>143</v>
      </c>
      <c r="B34" s="1">
        <v>0.15</v>
      </c>
      <c r="C34" s="28">
        <v>0.2</v>
      </c>
      <c r="D34" s="1">
        <v>0.05</v>
      </c>
      <c r="E34" s="28">
        <v>2.4046125834513453E-2</v>
      </c>
      <c r="F34" s="29">
        <v>8.5691370263581673E-2</v>
      </c>
      <c r="G34" s="30">
        <f t="shared" si="0"/>
        <v>7.7181824940037377E-2</v>
      </c>
      <c r="H34" s="31">
        <v>1.7793594306049827E-2</v>
      </c>
      <c r="I34" s="31">
        <v>0.21609042553191488</v>
      </c>
      <c r="J34" s="31">
        <v>4.7036688617121361E-2</v>
      </c>
      <c r="K34" s="31">
        <v>3.1520882584712369E-2</v>
      </c>
      <c r="L34" s="31">
        <v>3.1730921783277799E-2</v>
      </c>
      <c r="M34" s="31">
        <v>0.11891843681714802</v>
      </c>
      <c r="N34" s="32">
        <f t="shared" si="1"/>
        <v>0.16590626296142677</v>
      </c>
      <c r="O34" s="23">
        <f t="shared" si="3"/>
        <v>12</v>
      </c>
      <c r="P34" s="38">
        <f t="shared" si="4"/>
        <v>3</v>
      </c>
      <c r="Q34" s="39">
        <f t="shared" si="2"/>
        <v>3.7974683544303796</v>
      </c>
      <c r="U34" s="3">
        <v>3</v>
      </c>
      <c r="W34" s="40"/>
      <c r="X34" s="40"/>
      <c r="Y34" s="40"/>
      <c r="Z34" s="40"/>
      <c r="AA34" s="40"/>
      <c r="AB34" s="40"/>
      <c r="AC34" s="40"/>
      <c r="AD34" s="40">
        <v>1</v>
      </c>
      <c r="AE34" s="40"/>
      <c r="AF34" s="40"/>
      <c r="AG34" s="40"/>
      <c r="AH34" s="40"/>
      <c r="AI34" s="40"/>
      <c r="AJ34" s="40"/>
      <c r="AK34" s="40"/>
      <c r="AL34" s="40"/>
      <c r="AM34" s="40"/>
      <c r="AN34" s="40">
        <v>8</v>
      </c>
      <c r="AO34" s="40"/>
      <c r="AP34" s="40"/>
      <c r="AQ34" s="40"/>
      <c r="AR34" s="40"/>
      <c r="AS34" s="40"/>
      <c r="AT34" s="40"/>
      <c r="CF34" s="40"/>
    </row>
    <row r="35" spans="1:106" x14ac:dyDescent="0.25">
      <c r="A35" s="1" t="s">
        <v>144</v>
      </c>
      <c r="B35" s="1">
        <v>0.45</v>
      </c>
      <c r="C35" s="1">
        <v>2.35</v>
      </c>
      <c r="D35" s="1">
        <v>0.98</v>
      </c>
      <c r="E35" s="28">
        <v>0.52720756625531029</v>
      </c>
      <c r="F35" s="29">
        <v>0.24381744347681167</v>
      </c>
      <c r="G35" s="30">
        <f t="shared" si="0"/>
        <v>5.9112200061289144E-2</v>
      </c>
      <c r="H35" s="31">
        <v>1.7793594306049827E-2</v>
      </c>
      <c r="I35" s="31">
        <v>0.14960106382978722</v>
      </c>
      <c r="J35" s="31"/>
      <c r="K35" s="31">
        <v>1.5760441292356184E-2</v>
      </c>
      <c r="L35" s="31">
        <v>0.1269236871331112</v>
      </c>
      <c r="M35" s="31">
        <v>4.4594413806430505E-2</v>
      </c>
      <c r="N35" s="32">
        <f t="shared" si="1"/>
        <v>1.3825521913452231E-2</v>
      </c>
      <c r="O35" s="23">
        <f t="shared" si="3"/>
        <v>1</v>
      </c>
      <c r="P35" s="38">
        <f t="shared" si="4"/>
        <v>1</v>
      </c>
      <c r="Q35" s="39">
        <f t="shared" si="2"/>
        <v>1.2658227848101267</v>
      </c>
      <c r="W35" s="40"/>
      <c r="X35" s="40"/>
      <c r="Y35" s="40"/>
      <c r="Z35" s="40"/>
      <c r="AA35" s="40"/>
      <c r="AB35" s="40"/>
      <c r="AC35" s="40"/>
      <c r="AD35" s="40">
        <v>1</v>
      </c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CF35" s="40"/>
    </row>
    <row r="36" spans="1:106" x14ac:dyDescent="0.25">
      <c r="A36" s="1" t="s">
        <v>145</v>
      </c>
      <c r="E36" s="37" t="s">
        <v>117</v>
      </c>
      <c r="F36" s="29"/>
      <c r="G36" s="30">
        <f t="shared" si="0"/>
        <v>0</v>
      </c>
      <c r="H36" s="31"/>
      <c r="I36" s="31"/>
      <c r="J36" s="31"/>
      <c r="K36" s="31"/>
      <c r="L36" s="31"/>
      <c r="M36" s="31"/>
      <c r="N36" s="32">
        <f t="shared" si="1"/>
        <v>0</v>
      </c>
      <c r="O36" s="23">
        <f t="shared" si="3"/>
        <v>0</v>
      </c>
      <c r="P36" s="38">
        <f t="shared" si="4"/>
        <v>0</v>
      </c>
      <c r="Q36" s="39">
        <f t="shared" si="2"/>
        <v>0</v>
      </c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CF36" s="40"/>
    </row>
    <row r="37" spans="1:106" x14ac:dyDescent="0.25">
      <c r="A37" s="1" t="s">
        <v>146</v>
      </c>
      <c r="B37" s="28">
        <v>0.2</v>
      </c>
      <c r="C37" s="28">
        <v>2.7</v>
      </c>
      <c r="D37" s="1">
        <v>0.89</v>
      </c>
      <c r="E37" s="28">
        <v>0.14399999999999999</v>
      </c>
      <c r="F37" s="29">
        <v>4.8190431425214033</v>
      </c>
      <c r="G37" s="30">
        <f t="shared" si="0"/>
        <v>2.7709434787169052</v>
      </c>
      <c r="H37" s="31">
        <v>0.5516014234875446</v>
      </c>
      <c r="I37" s="31">
        <v>3.5904255319148937</v>
      </c>
      <c r="J37" s="31">
        <v>9.4073377234242722E-2</v>
      </c>
      <c r="K37" s="31">
        <v>6.4617809298660358</v>
      </c>
      <c r="L37" s="31">
        <v>1.1264477233063619</v>
      </c>
      <c r="M37" s="31">
        <v>4.8013318864923509</v>
      </c>
      <c r="N37" s="32">
        <f t="shared" si="1"/>
        <v>44.462878473662379</v>
      </c>
      <c r="O37" s="23">
        <f t="shared" si="3"/>
        <v>3216</v>
      </c>
      <c r="P37" s="38">
        <f t="shared" si="4"/>
        <v>5</v>
      </c>
      <c r="Q37" s="39">
        <f t="shared" si="2"/>
        <v>6.3291139240506329</v>
      </c>
      <c r="W37" s="40"/>
      <c r="X37" s="40"/>
      <c r="Y37" s="40"/>
      <c r="Z37" s="40"/>
      <c r="AA37" s="40"/>
      <c r="AB37" s="40"/>
      <c r="AC37" s="40"/>
      <c r="AD37" s="40">
        <v>3200</v>
      </c>
      <c r="AE37" s="40"/>
      <c r="AF37" s="40"/>
      <c r="AG37" s="40"/>
      <c r="AH37" s="40"/>
      <c r="AI37" s="40"/>
      <c r="AJ37" s="40"/>
      <c r="AK37" s="40"/>
      <c r="AL37" s="40"/>
      <c r="AM37" s="40"/>
      <c r="AN37" s="40">
        <v>5</v>
      </c>
      <c r="AO37" s="40"/>
      <c r="AP37" s="40"/>
      <c r="AQ37" s="40"/>
      <c r="AR37" s="40"/>
      <c r="AS37" s="40"/>
      <c r="AT37" s="40">
        <v>2</v>
      </c>
      <c r="BF37">
        <v>5</v>
      </c>
      <c r="BR37">
        <v>4</v>
      </c>
      <c r="CF37" s="40"/>
    </row>
    <row r="38" spans="1:106" x14ac:dyDescent="0.25">
      <c r="A38" s="1" t="s">
        <v>147</v>
      </c>
      <c r="B38" s="1">
        <v>0.28999999999999998</v>
      </c>
      <c r="C38" s="1">
        <v>0.31</v>
      </c>
      <c r="D38" s="1">
        <v>0.43</v>
      </c>
      <c r="E38" s="28">
        <v>0.73148432126239127</v>
      </c>
      <c r="F38" s="29">
        <v>0.50853661459941646</v>
      </c>
      <c r="G38" s="30">
        <f t="shared" si="0"/>
        <v>1.1568915946908016</v>
      </c>
      <c r="H38" s="31">
        <v>0.65836298932384352</v>
      </c>
      <c r="I38" s="31">
        <v>3.3244680851063828</v>
      </c>
      <c r="J38" s="31">
        <v>0.53308247099404205</v>
      </c>
      <c r="K38" s="31">
        <v>0.48857368006304175</v>
      </c>
      <c r="L38" s="31">
        <v>0.77740758369030616</v>
      </c>
      <c r="M38" s="31">
        <v>1.1594547589671931</v>
      </c>
      <c r="N38" s="32">
        <f t="shared" si="1"/>
        <v>0.99543757776856068</v>
      </c>
      <c r="O38" s="23">
        <f t="shared" si="3"/>
        <v>72</v>
      </c>
      <c r="P38" s="38">
        <f t="shared" si="4"/>
        <v>5</v>
      </c>
      <c r="Q38" s="39">
        <f t="shared" si="2"/>
        <v>6.3291139240506329</v>
      </c>
      <c r="T38" s="3">
        <v>1</v>
      </c>
      <c r="W38" s="40"/>
      <c r="X38" s="40"/>
      <c r="Y38" s="40"/>
      <c r="Z38" s="40"/>
      <c r="AA38" s="40"/>
      <c r="AB38" s="40"/>
      <c r="AC38" s="40"/>
      <c r="AD38" s="40">
        <v>21</v>
      </c>
      <c r="AE38" s="40"/>
      <c r="AF38" s="40"/>
      <c r="AG38" s="40"/>
      <c r="AH38" s="40">
        <v>7</v>
      </c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BF38">
        <v>39</v>
      </c>
      <c r="BM38">
        <v>4</v>
      </c>
      <c r="CF38" s="40"/>
    </row>
    <row r="39" spans="1:106" x14ac:dyDescent="0.25">
      <c r="A39" s="1" t="s">
        <v>148</v>
      </c>
      <c r="B39" s="1">
        <v>0.28999999999999998</v>
      </c>
      <c r="C39" s="1">
        <v>0.33</v>
      </c>
      <c r="D39" s="1">
        <v>0.08</v>
      </c>
      <c r="E39" s="28">
        <v>0.15120756625531054</v>
      </c>
      <c r="F39" s="29">
        <v>0.16978450992507788</v>
      </c>
      <c r="G39" s="30">
        <f t="shared" si="0"/>
        <v>0.14924742250860842</v>
      </c>
      <c r="H39" s="31">
        <v>0.17793594306049826</v>
      </c>
      <c r="I39" s="31">
        <v>0.49867021276595741</v>
      </c>
      <c r="J39" s="31">
        <v>1.5678896205707119E-2</v>
      </c>
      <c r="K39" s="31">
        <v>0.15760441292356187</v>
      </c>
      <c r="L39" s="31">
        <v>1.5865460891638899E-2</v>
      </c>
      <c r="M39" s="31">
        <v>2.9729609204287005E-2</v>
      </c>
      <c r="N39" s="32">
        <f t="shared" si="1"/>
        <v>0.42859117931701918</v>
      </c>
      <c r="O39" s="23">
        <f t="shared" si="3"/>
        <v>31</v>
      </c>
      <c r="P39" s="38">
        <f t="shared" si="4"/>
        <v>2</v>
      </c>
      <c r="Q39" s="39">
        <f t="shared" si="2"/>
        <v>2.5316455696202533</v>
      </c>
      <c r="W39" s="40"/>
      <c r="X39" s="40"/>
      <c r="Y39" s="40"/>
      <c r="Z39" s="40"/>
      <c r="AA39" s="40"/>
      <c r="AB39" s="40"/>
      <c r="AC39" s="40"/>
      <c r="AD39" s="40">
        <v>25</v>
      </c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BM39">
        <v>6</v>
      </c>
      <c r="CF39" s="40"/>
    </row>
    <row r="40" spans="1:106" x14ac:dyDescent="0.25">
      <c r="A40" s="1" t="s">
        <v>149</v>
      </c>
      <c r="B40" s="28">
        <v>19</v>
      </c>
      <c r="C40" s="28">
        <v>27.89</v>
      </c>
      <c r="D40" s="28">
        <v>19.600000000000001</v>
      </c>
      <c r="E40" s="28">
        <v>13.086730730325712</v>
      </c>
      <c r="F40" s="29">
        <v>16.911954339432601</v>
      </c>
      <c r="G40" s="30">
        <f t="shared" si="0"/>
        <v>19.445291591820752</v>
      </c>
      <c r="H40" s="31">
        <v>24.786476868327409</v>
      </c>
      <c r="I40" s="31">
        <v>21.343085106382979</v>
      </c>
      <c r="J40" s="31">
        <v>17.105675760426468</v>
      </c>
      <c r="K40" s="31">
        <v>20.86682427107959</v>
      </c>
      <c r="L40" s="31">
        <v>20.990004759638264</v>
      </c>
      <c r="M40" s="31">
        <v>11.579682785069789</v>
      </c>
      <c r="N40" s="32">
        <f t="shared" si="1"/>
        <v>14.62740218443246</v>
      </c>
      <c r="O40" s="23">
        <f t="shared" si="3"/>
        <v>1058</v>
      </c>
      <c r="P40" s="38">
        <f t="shared" si="4"/>
        <v>39</v>
      </c>
      <c r="Q40" s="39">
        <f t="shared" si="2"/>
        <v>49.367088607594937</v>
      </c>
      <c r="T40" s="3">
        <v>3</v>
      </c>
      <c r="U40" s="3">
        <v>107</v>
      </c>
      <c r="W40" s="40">
        <v>4</v>
      </c>
      <c r="X40" s="40"/>
      <c r="Y40" s="40">
        <v>1</v>
      </c>
      <c r="Z40" s="40"/>
      <c r="AA40" s="40"/>
      <c r="AB40" s="40">
        <v>2</v>
      </c>
      <c r="AC40" s="40"/>
      <c r="AD40" s="40">
        <v>62</v>
      </c>
      <c r="AE40" s="40"/>
      <c r="AF40" s="40"/>
      <c r="AG40" s="40">
        <v>21</v>
      </c>
      <c r="AH40" s="40">
        <v>178</v>
      </c>
      <c r="AI40" s="40"/>
      <c r="AJ40" s="40"/>
      <c r="AK40" s="40"/>
      <c r="AL40" s="40"/>
      <c r="AM40" s="40">
        <v>21</v>
      </c>
      <c r="AN40" s="40">
        <v>177</v>
      </c>
      <c r="AO40" s="40"/>
      <c r="AP40" s="40"/>
      <c r="AQ40" s="40"/>
      <c r="AR40" s="40"/>
      <c r="AS40" s="40"/>
      <c r="AT40" s="40">
        <v>2</v>
      </c>
      <c r="AV40">
        <v>3</v>
      </c>
      <c r="AY40">
        <v>14</v>
      </c>
      <c r="AZ40">
        <v>3</v>
      </c>
      <c r="BA40">
        <v>3</v>
      </c>
      <c r="BF40">
        <v>44</v>
      </c>
      <c r="BG40">
        <v>78</v>
      </c>
      <c r="BH40">
        <v>5</v>
      </c>
      <c r="BI40">
        <v>14</v>
      </c>
      <c r="BJ40">
        <v>28</v>
      </c>
      <c r="BL40">
        <v>25</v>
      </c>
      <c r="BM40">
        <v>16</v>
      </c>
      <c r="BO40">
        <v>1</v>
      </c>
      <c r="BR40">
        <v>3</v>
      </c>
      <c r="BT40">
        <v>1</v>
      </c>
      <c r="BV40">
        <v>1</v>
      </c>
      <c r="BX40">
        <v>27</v>
      </c>
      <c r="BY40">
        <v>1</v>
      </c>
      <c r="CA40">
        <v>7</v>
      </c>
      <c r="CD40">
        <v>2</v>
      </c>
      <c r="CE40">
        <v>52</v>
      </c>
      <c r="CF40" s="40"/>
      <c r="CH40">
        <v>5</v>
      </c>
      <c r="CO40">
        <v>10</v>
      </c>
      <c r="CS40">
        <v>1</v>
      </c>
      <c r="CT40">
        <v>13</v>
      </c>
      <c r="CV40">
        <v>40</v>
      </c>
      <c r="CY40">
        <v>55</v>
      </c>
      <c r="DA40">
        <v>26</v>
      </c>
      <c r="DB40">
        <v>2</v>
      </c>
    </row>
    <row r="41" spans="1:106" x14ac:dyDescent="0.25">
      <c r="A41" s="1" t="s">
        <v>150</v>
      </c>
      <c r="B41" s="1">
        <v>0.44</v>
      </c>
      <c r="C41" s="1">
        <v>7.0000000000000007E-2</v>
      </c>
      <c r="D41" s="1">
        <v>0.35</v>
      </c>
      <c r="E41" s="28">
        <v>1.3052536920898239</v>
      </c>
      <c r="F41" s="29">
        <v>0.55789524928655365</v>
      </c>
      <c r="G41" s="30">
        <f t="shared" si="0"/>
        <v>0.87097105119143292</v>
      </c>
      <c r="H41" s="31">
        <v>0.26690391459074736</v>
      </c>
      <c r="I41" s="31">
        <v>0.71476063829787229</v>
      </c>
      <c r="J41" s="31">
        <v>0.32925682031984949</v>
      </c>
      <c r="K41" s="31">
        <v>1.0717100078802206</v>
      </c>
      <c r="L41" s="31">
        <v>1.7134697762970013</v>
      </c>
      <c r="M41" s="31">
        <v>1.1297251497629062</v>
      </c>
      <c r="N41" s="32">
        <f t="shared" si="1"/>
        <v>0.16590626296142677</v>
      </c>
      <c r="O41" s="23">
        <f t="shared" si="3"/>
        <v>12</v>
      </c>
      <c r="P41" s="38">
        <f t="shared" si="4"/>
        <v>3</v>
      </c>
      <c r="Q41" s="39">
        <f t="shared" si="2"/>
        <v>3.7974683544303796</v>
      </c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BF41">
        <v>5</v>
      </c>
      <c r="CE41">
        <v>2</v>
      </c>
      <c r="CF41" s="40"/>
      <c r="CY41">
        <v>5</v>
      </c>
    </row>
    <row r="42" spans="1:106" x14ac:dyDescent="0.25">
      <c r="A42" s="1" t="s">
        <v>151</v>
      </c>
      <c r="B42" s="1">
        <v>0.26</v>
      </c>
      <c r="C42" s="28">
        <v>0.7</v>
      </c>
      <c r="D42" s="1">
        <v>0.15</v>
      </c>
      <c r="E42" s="28">
        <v>6.3138377503540372E-2</v>
      </c>
      <c r="F42" s="29">
        <v>3.2140010495537844E-2</v>
      </c>
      <c r="G42" s="30">
        <f t="shared" si="0"/>
        <v>3.9078263148787186E-2</v>
      </c>
      <c r="H42" s="31">
        <v>8.8967971530249129E-2</v>
      </c>
      <c r="I42" s="31">
        <v>6.6489361702127658E-2</v>
      </c>
      <c r="J42" s="31"/>
      <c r="K42" s="31">
        <v>4.7281323877068557E-2</v>
      </c>
      <c r="L42" s="31">
        <v>3.1730921783277799E-2</v>
      </c>
      <c r="M42" s="31"/>
      <c r="N42" s="32">
        <f t="shared" si="1"/>
        <v>0.26268491635559238</v>
      </c>
      <c r="O42" s="23">
        <f t="shared" si="3"/>
        <v>19</v>
      </c>
      <c r="P42" s="38">
        <f t="shared" si="4"/>
        <v>4</v>
      </c>
      <c r="Q42" s="39">
        <f t="shared" si="2"/>
        <v>5.0632911392405067</v>
      </c>
      <c r="U42" s="3">
        <v>1</v>
      </c>
      <c r="W42" s="40"/>
      <c r="X42" s="40"/>
      <c r="Y42" s="40"/>
      <c r="Z42" s="40"/>
      <c r="AA42" s="40"/>
      <c r="AB42" s="40"/>
      <c r="AC42" s="40"/>
      <c r="AD42" s="40">
        <v>13</v>
      </c>
      <c r="AE42" s="40"/>
      <c r="AF42" s="40"/>
      <c r="AG42" s="40"/>
      <c r="AH42" s="40">
        <v>2</v>
      </c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BZ42">
        <v>3</v>
      </c>
      <c r="CF42" s="40"/>
    </row>
    <row r="43" spans="1:106" x14ac:dyDescent="0.25">
      <c r="A43" s="1" t="s">
        <v>152</v>
      </c>
      <c r="B43" s="28">
        <v>18.12</v>
      </c>
      <c r="C43" s="28">
        <v>47.36</v>
      </c>
      <c r="D43" s="28">
        <v>20.65</v>
      </c>
      <c r="E43" s="28">
        <v>21.391469755209386</v>
      </c>
      <c r="F43" s="29">
        <v>24.673010072183981</v>
      </c>
      <c r="G43" s="30">
        <f t="shared" si="0"/>
        <v>24.880401254636908</v>
      </c>
      <c r="H43" s="31">
        <v>18.701067615658367</v>
      </c>
      <c r="I43" s="31">
        <v>13.447473404255319</v>
      </c>
      <c r="J43" s="31">
        <v>19.959234869865163</v>
      </c>
      <c r="K43" s="31">
        <v>14.657210401891254</v>
      </c>
      <c r="L43" s="31">
        <v>68.15801999048071</v>
      </c>
      <c r="M43" s="31">
        <v>14.359401245670623</v>
      </c>
      <c r="N43" s="32">
        <f t="shared" si="1"/>
        <v>13.673441172404257</v>
      </c>
      <c r="O43" s="23">
        <f t="shared" si="3"/>
        <v>989</v>
      </c>
      <c r="P43" s="38">
        <f t="shared" si="4"/>
        <v>44</v>
      </c>
      <c r="Q43" s="39">
        <f t="shared" si="2"/>
        <v>55.696202531645568</v>
      </c>
      <c r="T43" s="3">
        <v>62</v>
      </c>
      <c r="U43" s="3">
        <v>59</v>
      </c>
      <c r="W43" s="40">
        <v>6</v>
      </c>
      <c r="X43" s="40"/>
      <c r="Y43" s="40">
        <v>1</v>
      </c>
      <c r="Z43" s="40"/>
      <c r="AA43" s="40"/>
      <c r="AB43" s="40">
        <v>62</v>
      </c>
      <c r="AC43" s="40"/>
      <c r="AD43" s="40">
        <v>8</v>
      </c>
      <c r="AE43" s="40"/>
      <c r="AF43" s="40"/>
      <c r="AG43" s="40">
        <v>1</v>
      </c>
      <c r="AH43" s="40">
        <v>190</v>
      </c>
      <c r="AI43" s="40"/>
      <c r="AJ43" s="40"/>
      <c r="AK43" s="40"/>
      <c r="AL43" s="40">
        <v>18</v>
      </c>
      <c r="AM43" s="40">
        <v>1</v>
      </c>
      <c r="AN43" s="40">
        <v>33</v>
      </c>
      <c r="AO43" s="40"/>
      <c r="AP43" s="40"/>
      <c r="AQ43" s="40"/>
      <c r="AR43" s="40"/>
      <c r="AS43" s="40">
        <v>6</v>
      </c>
      <c r="AT43" s="40"/>
      <c r="AU43" s="40"/>
      <c r="AV43">
        <v>4</v>
      </c>
      <c r="AW43">
        <v>16</v>
      </c>
      <c r="AY43">
        <v>26</v>
      </c>
      <c r="AZ43">
        <v>9</v>
      </c>
      <c r="BA43">
        <v>8</v>
      </c>
      <c r="BC43">
        <v>18</v>
      </c>
      <c r="BD43">
        <v>10</v>
      </c>
      <c r="BF43">
        <v>7</v>
      </c>
      <c r="BG43">
        <v>15</v>
      </c>
      <c r="BH43">
        <v>26</v>
      </c>
      <c r="BI43">
        <v>6</v>
      </c>
      <c r="BJ43">
        <v>34</v>
      </c>
      <c r="BK43">
        <v>3</v>
      </c>
      <c r="BL43">
        <v>7</v>
      </c>
      <c r="BM43">
        <v>1</v>
      </c>
      <c r="BO43">
        <v>7</v>
      </c>
      <c r="BQ43">
        <v>2</v>
      </c>
      <c r="BR43">
        <v>47</v>
      </c>
      <c r="BT43">
        <v>7</v>
      </c>
      <c r="BV43">
        <v>20</v>
      </c>
      <c r="BW43">
        <v>6</v>
      </c>
      <c r="BX43">
        <v>4</v>
      </c>
      <c r="BY43">
        <v>1</v>
      </c>
      <c r="BZ43">
        <v>62</v>
      </c>
      <c r="CA43">
        <v>6</v>
      </c>
      <c r="CE43">
        <v>17</v>
      </c>
      <c r="CF43" s="40"/>
      <c r="CK43">
        <v>2</v>
      </c>
      <c r="CO43">
        <v>55</v>
      </c>
      <c r="CT43">
        <v>10</v>
      </c>
      <c r="CV43">
        <v>35</v>
      </c>
      <c r="CY43">
        <v>9</v>
      </c>
      <c r="DB43">
        <v>62</v>
      </c>
    </row>
    <row r="44" spans="1:106" x14ac:dyDescent="0.25">
      <c r="A44" s="1" t="s">
        <v>153</v>
      </c>
      <c r="B44" s="1">
        <v>0.01</v>
      </c>
      <c r="C44" s="1">
        <v>0.08</v>
      </c>
      <c r="D44" s="1">
        <v>0.12</v>
      </c>
      <c r="E44" s="28">
        <v>0.3647841391867287</v>
      </c>
      <c r="F44" s="29">
        <v>1.3501575992383443</v>
      </c>
      <c r="G44" s="30">
        <f t="shared" si="0"/>
        <v>3.0504467798293753</v>
      </c>
      <c r="H44" s="31">
        <v>2.0462633451957299</v>
      </c>
      <c r="I44" s="31">
        <v>3.1582446808510638</v>
      </c>
      <c r="J44" s="31">
        <v>2.5870178739416745</v>
      </c>
      <c r="K44" s="31">
        <v>4.318360914105595</v>
      </c>
      <c r="L44" s="31">
        <v>3.4428050134856414</v>
      </c>
      <c r="M44" s="31">
        <v>2.749988851396548</v>
      </c>
      <c r="N44" s="32">
        <f t="shared" si="1"/>
        <v>1.6867136734411723</v>
      </c>
      <c r="O44" s="23">
        <f t="shared" si="3"/>
        <v>122</v>
      </c>
      <c r="P44" s="38">
        <f t="shared" si="4"/>
        <v>46</v>
      </c>
      <c r="Q44" s="39">
        <f t="shared" si="2"/>
        <v>58.22784810126582</v>
      </c>
      <c r="R44" s="3">
        <v>1</v>
      </c>
      <c r="T44" s="3">
        <v>17</v>
      </c>
      <c r="U44" s="3">
        <v>6</v>
      </c>
      <c r="W44" s="40"/>
      <c r="X44" s="40">
        <v>3</v>
      </c>
      <c r="Y44" s="40">
        <v>1</v>
      </c>
      <c r="Z44" s="40"/>
      <c r="AA44" s="40"/>
      <c r="AB44" s="40">
        <v>1</v>
      </c>
      <c r="AC44" s="40"/>
      <c r="AD44" s="40">
        <v>6</v>
      </c>
      <c r="AE44" s="40"/>
      <c r="AF44" s="40">
        <v>2</v>
      </c>
      <c r="AG44" s="40"/>
      <c r="AH44" s="40">
        <v>1</v>
      </c>
      <c r="AI44" s="40">
        <v>2</v>
      </c>
      <c r="AJ44" s="40"/>
      <c r="AK44" s="40"/>
      <c r="AL44" s="40">
        <v>3</v>
      </c>
      <c r="AM44" s="40"/>
      <c r="AN44" s="40">
        <v>2</v>
      </c>
      <c r="AO44" s="40">
        <v>3</v>
      </c>
      <c r="AP44" s="40"/>
      <c r="AQ44" s="40">
        <v>3</v>
      </c>
      <c r="AR44" s="40">
        <v>4</v>
      </c>
      <c r="AS44" s="40">
        <v>1</v>
      </c>
      <c r="AT44" s="40">
        <v>1</v>
      </c>
      <c r="AU44" s="40">
        <v>1</v>
      </c>
      <c r="AV44" s="40">
        <v>9</v>
      </c>
      <c r="AW44" s="40">
        <v>3</v>
      </c>
      <c r="AX44" s="40">
        <v>2</v>
      </c>
      <c r="AY44" s="40"/>
      <c r="AZ44" s="40">
        <v>1</v>
      </c>
      <c r="BA44" s="40">
        <v>5</v>
      </c>
      <c r="BB44" s="40">
        <v>1</v>
      </c>
      <c r="BC44" s="40">
        <v>1</v>
      </c>
      <c r="BF44" s="40">
        <v>2</v>
      </c>
      <c r="BG44" s="40">
        <v>3</v>
      </c>
      <c r="BH44">
        <v>1</v>
      </c>
      <c r="BL44">
        <v>6</v>
      </c>
      <c r="BM44">
        <v>1</v>
      </c>
      <c r="BP44">
        <v>3</v>
      </c>
      <c r="BQ44">
        <v>1</v>
      </c>
      <c r="BX44">
        <v>4</v>
      </c>
      <c r="BY44">
        <v>1</v>
      </c>
      <c r="CD44">
        <v>1</v>
      </c>
      <c r="CE44">
        <v>1</v>
      </c>
      <c r="CF44" s="40"/>
      <c r="CG44">
        <v>4</v>
      </c>
      <c r="CJ44">
        <v>1</v>
      </c>
      <c r="CO44">
        <v>1</v>
      </c>
      <c r="CS44">
        <v>1</v>
      </c>
      <c r="CT44">
        <v>2</v>
      </c>
      <c r="CV44">
        <v>1</v>
      </c>
      <c r="CY44">
        <v>2</v>
      </c>
      <c r="CZ44">
        <v>2</v>
      </c>
      <c r="DA44">
        <v>3</v>
      </c>
      <c r="DB44">
        <v>1</v>
      </c>
    </row>
    <row r="45" spans="1:106" x14ac:dyDescent="0.25">
      <c r="A45" s="1" t="s">
        <v>154</v>
      </c>
      <c r="C45" s="1">
        <v>0.02</v>
      </c>
      <c r="E45" s="28">
        <v>2.6253692089823994E-2</v>
      </c>
      <c r="F45" s="29">
        <v>2.1717796418650716E-2</v>
      </c>
      <c r="G45" s="30">
        <f t="shared" si="0"/>
        <v>4.9844656760387941E-2</v>
      </c>
      <c r="H45" s="31"/>
      <c r="I45" s="31">
        <v>4.9867021276595744E-2</v>
      </c>
      <c r="J45" s="31">
        <v>9.4073377234242722E-2</v>
      </c>
      <c r="K45" s="31">
        <v>7.8802206461780933E-2</v>
      </c>
      <c r="L45" s="31">
        <v>3.1730921783277799E-2</v>
      </c>
      <c r="M45" s="31">
        <v>4.4594413806430505E-2</v>
      </c>
      <c r="N45" s="32">
        <f t="shared" si="1"/>
        <v>0.11060417530761785</v>
      </c>
      <c r="O45" s="23">
        <f t="shared" si="3"/>
        <v>8</v>
      </c>
      <c r="P45" s="38">
        <f t="shared" si="4"/>
        <v>7</v>
      </c>
      <c r="Q45" s="39">
        <f t="shared" si="2"/>
        <v>8.8607594936708853</v>
      </c>
      <c r="W45" s="40"/>
      <c r="X45" s="40"/>
      <c r="Y45" s="40"/>
      <c r="Z45" s="40"/>
      <c r="AA45" s="40"/>
      <c r="AB45" s="40"/>
      <c r="AC45" s="40"/>
      <c r="AD45" s="40">
        <v>2</v>
      </c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>
        <v>1</v>
      </c>
      <c r="BE45">
        <v>1</v>
      </c>
      <c r="BP45">
        <v>1</v>
      </c>
      <c r="BQ45">
        <v>1</v>
      </c>
      <c r="BU45">
        <v>1</v>
      </c>
      <c r="CF45" s="40"/>
      <c r="CG45">
        <v>1</v>
      </c>
    </row>
    <row r="46" spans="1:106" x14ac:dyDescent="0.25">
      <c r="A46" s="1" t="s">
        <v>155</v>
      </c>
      <c r="B46" s="28">
        <v>0.3</v>
      </c>
      <c r="C46" s="1">
        <v>0.31</v>
      </c>
      <c r="D46" s="1">
        <v>0.18</v>
      </c>
      <c r="E46" s="28">
        <v>0.20732288084159417</v>
      </c>
      <c r="F46" s="29">
        <v>0.32420487303475226</v>
      </c>
      <c r="G46" s="30">
        <f t="shared" si="0"/>
        <v>0.33571108749486228</v>
      </c>
      <c r="H46" s="31">
        <v>0.46263345195729549</v>
      </c>
      <c r="I46" s="31">
        <v>0.34906914893617019</v>
      </c>
      <c r="J46" s="31">
        <v>0.21950454687989968</v>
      </c>
      <c r="K46" s="31">
        <v>0.34672970843183609</v>
      </c>
      <c r="L46" s="31">
        <v>0.19038553069966679</v>
      </c>
      <c r="M46" s="31">
        <v>0.44594413806430505</v>
      </c>
      <c r="N46" s="32">
        <f t="shared" si="1"/>
        <v>0.30416148209594912</v>
      </c>
      <c r="O46" s="23">
        <f t="shared" si="3"/>
        <v>22</v>
      </c>
      <c r="P46" s="38">
        <f t="shared" si="4"/>
        <v>15</v>
      </c>
      <c r="Q46" s="39">
        <f>P46*100/P$4</f>
        <v>18.9873417721519</v>
      </c>
      <c r="U46" s="3">
        <v>1</v>
      </c>
      <c r="W46" s="40"/>
      <c r="X46" s="40"/>
      <c r="Y46" s="40">
        <v>1</v>
      </c>
      <c r="Z46" s="40"/>
      <c r="AA46" s="40"/>
      <c r="AB46" s="40"/>
      <c r="AC46" s="40"/>
      <c r="AD46" s="40">
        <v>2</v>
      </c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>
        <v>1</v>
      </c>
      <c r="AR46" s="40">
        <v>2</v>
      </c>
      <c r="AS46" s="40"/>
      <c r="AT46" s="40"/>
      <c r="AU46" s="40"/>
      <c r="AW46">
        <v>1</v>
      </c>
      <c r="AY46">
        <v>3</v>
      </c>
      <c r="BA46">
        <v>3</v>
      </c>
      <c r="BB46">
        <v>1</v>
      </c>
      <c r="BL46">
        <v>1</v>
      </c>
      <c r="BT46">
        <v>1</v>
      </c>
      <c r="BU46">
        <v>2</v>
      </c>
      <c r="BX46">
        <v>1</v>
      </c>
      <c r="BY46">
        <v>1</v>
      </c>
      <c r="CF46" s="40"/>
      <c r="CJ46">
        <v>1</v>
      </c>
    </row>
    <row r="47" spans="1:106" x14ac:dyDescent="0.25">
      <c r="A47" s="1" t="s">
        <v>156</v>
      </c>
      <c r="B47" s="1">
        <v>0.26</v>
      </c>
      <c r="C47" s="1">
        <v>0.33</v>
      </c>
      <c r="D47" s="1">
        <v>0.31</v>
      </c>
      <c r="E47" s="28">
        <v>0.4177149504349586</v>
      </c>
      <c r="F47" s="29">
        <v>0.41593093790872959</v>
      </c>
      <c r="G47" s="30">
        <f t="shared" si="0"/>
        <v>0.48707129457225729</v>
      </c>
      <c r="H47" s="31">
        <v>0.53380782918149472</v>
      </c>
      <c r="I47" s="31">
        <v>0.46542553191489361</v>
      </c>
      <c r="J47" s="31">
        <v>0.54876136719974922</v>
      </c>
      <c r="K47" s="31">
        <v>0.53585500394011032</v>
      </c>
      <c r="L47" s="31">
        <v>0.33317467872441692</v>
      </c>
      <c r="M47" s="31">
        <v>0.50540335647287904</v>
      </c>
      <c r="N47" s="32">
        <f t="shared" si="1"/>
        <v>0.49771878888428034</v>
      </c>
      <c r="O47" s="23">
        <f t="shared" si="3"/>
        <v>36</v>
      </c>
      <c r="P47" s="38">
        <f t="shared" si="4"/>
        <v>25</v>
      </c>
      <c r="Q47" s="39">
        <f t="shared" si="2"/>
        <v>31.645569620253166</v>
      </c>
      <c r="S47" s="3">
        <v>1</v>
      </c>
      <c r="T47" s="3">
        <v>3</v>
      </c>
      <c r="V47">
        <v>1</v>
      </c>
      <c r="W47" s="40">
        <v>1</v>
      </c>
      <c r="X47" s="40"/>
      <c r="Y47" s="40">
        <v>1</v>
      </c>
      <c r="Z47" s="40"/>
      <c r="AA47" s="40"/>
      <c r="AB47" s="40"/>
      <c r="AC47" s="40"/>
      <c r="AD47" s="40">
        <v>8</v>
      </c>
      <c r="AE47" s="40"/>
      <c r="AF47" s="40"/>
      <c r="AG47" s="40"/>
      <c r="AH47" s="40"/>
      <c r="AI47" s="40"/>
      <c r="AJ47" s="40"/>
      <c r="AK47" s="40"/>
      <c r="AL47" s="40">
        <v>1</v>
      </c>
      <c r="AM47" s="40"/>
      <c r="AN47" s="40"/>
      <c r="AO47" s="40"/>
      <c r="AP47" s="40"/>
      <c r="AQ47" s="40"/>
      <c r="AR47" s="40"/>
      <c r="AS47" s="40"/>
      <c r="AT47" s="40">
        <v>2</v>
      </c>
      <c r="AU47" s="40">
        <v>1</v>
      </c>
      <c r="AV47" s="40">
        <v>1</v>
      </c>
      <c r="AW47" s="40">
        <v>1</v>
      </c>
      <c r="AX47" s="40"/>
      <c r="AY47" s="40"/>
      <c r="AZ47" s="40"/>
      <c r="BA47" s="40"/>
      <c r="BB47" s="40"/>
      <c r="BC47" s="40">
        <v>1</v>
      </c>
      <c r="BD47" s="40"/>
      <c r="BE47" s="40"/>
      <c r="BF47" s="40">
        <v>1</v>
      </c>
      <c r="BG47" s="40"/>
      <c r="BH47" s="40">
        <v>1</v>
      </c>
      <c r="BI47" s="40">
        <v>1</v>
      </c>
      <c r="BJ47" s="40"/>
      <c r="BK47" s="40">
        <v>1</v>
      </c>
      <c r="BL47" s="40"/>
      <c r="BM47" s="40"/>
      <c r="BN47" s="40"/>
      <c r="BO47" s="40"/>
      <c r="BP47" s="40"/>
      <c r="BQ47" s="40"/>
      <c r="BR47" s="40"/>
      <c r="BS47">
        <v>2</v>
      </c>
      <c r="BX47">
        <v>1</v>
      </c>
      <c r="BY47">
        <v>1</v>
      </c>
      <c r="BZ47">
        <v>1</v>
      </c>
      <c r="CD47">
        <v>1</v>
      </c>
      <c r="CF47" s="40"/>
      <c r="CI47">
        <v>1</v>
      </c>
      <c r="CJ47">
        <v>1</v>
      </c>
      <c r="CQ47">
        <v>1</v>
      </c>
      <c r="CS47">
        <v>1</v>
      </c>
    </row>
    <row r="48" spans="1:106" x14ac:dyDescent="0.25">
      <c r="A48" s="1" t="s">
        <v>157</v>
      </c>
      <c r="B48" s="1">
        <v>0.02</v>
      </c>
      <c r="D48" s="1">
        <v>0.02</v>
      </c>
      <c r="E48" s="28">
        <v>7.1415132510621079E-2</v>
      </c>
      <c r="F48" s="29">
        <v>9.7426197148795329E-2</v>
      </c>
      <c r="G48" s="30">
        <f t="shared" si="0"/>
        <v>0.33795590483492927</v>
      </c>
      <c r="H48" s="31">
        <v>0.23131672597864775</v>
      </c>
      <c r="I48" s="31">
        <v>0.31582446808510639</v>
      </c>
      <c r="J48" s="31">
        <v>0.14111006585136407</v>
      </c>
      <c r="K48" s="31">
        <v>0.26792750197005516</v>
      </c>
      <c r="L48" s="31">
        <v>0.49182928764080591</v>
      </c>
      <c r="M48" s="31">
        <v>0.57972737948359654</v>
      </c>
      <c r="N48" s="32">
        <f t="shared" si="1"/>
        <v>0.53919535462463708</v>
      </c>
      <c r="O48" s="23">
        <f t="shared" si="3"/>
        <v>39</v>
      </c>
      <c r="P48" s="38">
        <f t="shared" si="4"/>
        <v>24</v>
      </c>
      <c r="Q48" s="39">
        <f t="shared" si="2"/>
        <v>30.379746835443036</v>
      </c>
      <c r="R48" s="3">
        <v>1</v>
      </c>
      <c r="W48" s="40">
        <v>2</v>
      </c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>
        <v>1</v>
      </c>
      <c r="AN48" s="40"/>
      <c r="AO48" s="40"/>
      <c r="AP48" s="40"/>
      <c r="AQ48" s="40"/>
      <c r="AR48" s="40">
        <v>1</v>
      </c>
      <c r="AS48" s="40"/>
      <c r="AT48" s="40">
        <v>1</v>
      </c>
      <c r="AU48" s="40"/>
      <c r="AV48" s="40">
        <v>2</v>
      </c>
      <c r="AW48" s="40">
        <v>1</v>
      </c>
      <c r="AX48" s="40"/>
      <c r="AY48">
        <v>1</v>
      </c>
      <c r="BA48">
        <v>1</v>
      </c>
      <c r="BB48">
        <v>2</v>
      </c>
      <c r="BC48">
        <v>1</v>
      </c>
      <c r="BE48">
        <v>2</v>
      </c>
      <c r="BF48">
        <v>1</v>
      </c>
      <c r="BG48">
        <v>1</v>
      </c>
      <c r="BI48">
        <v>3</v>
      </c>
      <c r="BK48">
        <v>2</v>
      </c>
      <c r="BL48">
        <v>4</v>
      </c>
      <c r="BM48">
        <v>2</v>
      </c>
      <c r="BP48">
        <v>1</v>
      </c>
      <c r="BQ48">
        <v>2</v>
      </c>
      <c r="BW48">
        <v>2</v>
      </c>
      <c r="BY48">
        <v>2</v>
      </c>
      <c r="CD48">
        <v>1</v>
      </c>
      <c r="CF48" s="40"/>
      <c r="CG48">
        <v>2</v>
      </c>
    </row>
    <row r="49" spans="1:107" x14ac:dyDescent="0.25">
      <c r="A49" s="1" t="s">
        <v>158</v>
      </c>
      <c r="B49" s="1">
        <v>0.02</v>
      </c>
      <c r="C49" s="1">
        <v>0.03</v>
      </c>
      <c r="D49" s="1">
        <v>0.03</v>
      </c>
      <c r="E49" s="28">
        <v>3.0207566255310542E-2</v>
      </c>
      <c r="F49" s="29">
        <v>3.7073143289980681E-2</v>
      </c>
      <c r="G49" s="30">
        <f t="shared" si="0"/>
        <v>7.8883625654686998E-2</v>
      </c>
      <c r="H49" s="31">
        <v>8.8967971530249129E-2</v>
      </c>
      <c r="I49" s="31">
        <v>0.14960106382978722</v>
      </c>
      <c r="J49" s="31">
        <v>7.8394481028535593E-2</v>
      </c>
      <c r="K49" s="31">
        <v>4.7281323877068557E-2</v>
      </c>
      <c r="L49" s="31">
        <v>7.9327304458194497E-2</v>
      </c>
      <c r="M49" s="31">
        <v>2.9729609204287005E-2</v>
      </c>
      <c r="N49" s="32">
        <f t="shared" si="1"/>
        <v>0.17973178487487901</v>
      </c>
      <c r="O49" s="23">
        <f t="shared" si="3"/>
        <v>13</v>
      </c>
      <c r="P49" s="38">
        <f t="shared" si="4"/>
        <v>10</v>
      </c>
      <c r="Q49" s="39">
        <f t="shared" si="2"/>
        <v>12.658227848101266</v>
      </c>
      <c r="R49" s="3">
        <v>1</v>
      </c>
      <c r="S49" s="3">
        <v>1</v>
      </c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>
        <v>1</v>
      </c>
      <c r="AN49" s="40"/>
      <c r="AO49" s="40">
        <v>1</v>
      </c>
      <c r="AP49" s="40"/>
      <c r="AQ49" s="40"/>
      <c r="AR49" s="40"/>
      <c r="AS49" s="40"/>
      <c r="AT49" s="40">
        <v>1</v>
      </c>
      <c r="AV49" s="40">
        <v>1</v>
      </c>
      <c r="BE49">
        <v>1</v>
      </c>
      <c r="BQ49">
        <v>4</v>
      </c>
      <c r="BU49">
        <v>1</v>
      </c>
      <c r="CA49">
        <v>1</v>
      </c>
      <c r="CF49" s="40"/>
    </row>
    <row r="50" spans="1:107" x14ac:dyDescent="0.25">
      <c r="A50" s="1" t="s">
        <v>159</v>
      </c>
      <c r="B50" s="1">
        <v>0.02</v>
      </c>
      <c r="C50" s="1">
        <v>0.02</v>
      </c>
      <c r="D50" s="1">
        <v>0.03</v>
      </c>
      <c r="E50" s="28">
        <v>2.9000000000000005E-2</v>
      </c>
      <c r="F50" s="29">
        <v>4.5616629401838048E-2</v>
      </c>
      <c r="G50" s="30">
        <f t="shared" si="0"/>
        <v>5.3310410853145744E-2</v>
      </c>
      <c r="H50" s="31">
        <v>3.5587188612099654E-2</v>
      </c>
      <c r="I50" s="31">
        <v>8.3111702127659573E-2</v>
      </c>
      <c r="J50" s="31">
        <v>4.7036688617121361E-2</v>
      </c>
      <c r="K50" s="31">
        <v>7.8802206461780933E-2</v>
      </c>
      <c r="L50" s="31">
        <v>1.5865460891638899E-2</v>
      </c>
      <c r="M50" s="31">
        <v>5.9459218408574009E-2</v>
      </c>
      <c r="N50" s="32">
        <f t="shared" si="1"/>
        <v>1.3825521913452231E-2</v>
      </c>
      <c r="O50" s="33">
        <v>1</v>
      </c>
      <c r="P50" s="34">
        <v>1</v>
      </c>
      <c r="Q50" s="35">
        <f t="shared" si="2"/>
        <v>1.2658227848101267</v>
      </c>
      <c r="R50" s="36"/>
      <c r="S50" s="36"/>
      <c r="T50" s="36"/>
      <c r="U50" s="36"/>
      <c r="V50" s="42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1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</row>
    <row r="51" spans="1:107" x14ac:dyDescent="0.25">
      <c r="A51" s="1" t="s">
        <v>160</v>
      </c>
      <c r="B51" s="1">
        <v>0.02</v>
      </c>
      <c r="C51" s="1">
        <v>0.01</v>
      </c>
      <c r="D51" s="1">
        <v>0.01</v>
      </c>
      <c r="E51" s="28">
        <v>9.0230629172567273E-3</v>
      </c>
      <c r="F51" s="29">
        <v>1.5817443476811636E-2</v>
      </c>
      <c r="G51" s="30">
        <f t="shared" si="0"/>
        <v>1.3493975597898488E-2</v>
      </c>
      <c r="H51" s="31">
        <v>1.7793594306049827E-2</v>
      </c>
      <c r="I51" s="31"/>
      <c r="J51" s="31">
        <v>1.5678896205707119E-2</v>
      </c>
      <c r="K51" s="31">
        <v>1.5760441292356184E-2</v>
      </c>
      <c r="L51" s="31">
        <v>3.1730921783277799E-2</v>
      </c>
      <c r="M51" s="31"/>
      <c r="N51" s="32">
        <f t="shared" si="1"/>
        <v>0</v>
      </c>
      <c r="O51" s="23">
        <f>SUM(R51:DC51)</f>
        <v>0</v>
      </c>
      <c r="P51" s="38">
        <f>COUNTA(R51:DC51)</f>
        <v>0</v>
      </c>
      <c r="Q51" s="39">
        <f t="shared" si="2"/>
        <v>0</v>
      </c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CF51" s="40"/>
    </row>
    <row r="52" spans="1:107" x14ac:dyDescent="0.25">
      <c r="A52" s="1" t="s">
        <v>161</v>
      </c>
      <c r="C52" s="11" t="s">
        <v>117</v>
      </c>
      <c r="E52" s="28"/>
      <c r="F52" s="29">
        <v>6.2921810699588477E-3</v>
      </c>
      <c r="G52" s="30">
        <f t="shared" si="0"/>
        <v>2.7636187407254941E-2</v>
      </c>
      <c r="H52" s="31">
        <v>3.5587188612099654E-2</v>
      </c>
      <c r="I52" s="31">
        <v>8.3111702127659573E-2</v>
      </c>
      <c r="J52" s="31">
        <v>3.1357792411414238E-2</v>
      </c>
      <c r="K52" s="31">
        <v>1.5760441292356184E-2</v>
      </c>
      <c r="L52" s="31"/>
      <c r="M52" s="31"/>
      <c r="N52" s="32">
        <f t="shared" ref="N52:N57" si="7">O52*10/O$4</f>
        <v>4.1476565740356693E-2</v>
      </c>
      <c r="O52" s="23">
        <f>SUM(R52:DC52)</f>
        <v>3</v>
      </c>
      <c r="P52" s="38">
        <f>COUNTA(R52:DC52)</f>
        <v>2</v>
      </c>
      <c r="Q52" s="39">
        <f t="shared" si="2"/>
        <v>2.5316455696202533</v>
      </c>
      <c r="V52">
        <v>1</v>
      </c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BQ52">
        <v>2</v>
      </c>
      <c r="CF52" s="40"/>
    </row>
    <row r="53" spans="1:107" x14ac:dyDescent="0.25">
      <c r="A53" s="1" t="s">
        <v>162</v>
      </c>
      <c r="C53" s="11"/>
      <c r="E53" s="28"/>
      <c r="F53" s="37" t="s">
        <v>117</v>
      </c>
      <c r="G53" s="30">
        <f t="shared" si="0"/>
        <v>5.5407801418439718E-3</v>
      </c>
      <c r="H53" s="31"/>
      <c r="I53" s="31">
        <v>3.3244680851063829E-2</v>
      </c>
      <c r="J53" s="31"/>
      <c r="K53" s="31"/>
      <c r="L53" s="31"/>
      <c r="M53" s="31"/>
      <c r="N53" s="32">
        <f t="shared" si="7"/>
        <v>1.3825521913452231E-2</v>
      </c>
      <c r="O53" s="23">
        <f>SUM(R53:DC53)</f>
        <v>1</v>
      </c>
      <c r="P53" s="38">
        <f>COUNTA(R53:DC53)</f>
        <v>1</v>
      </c>
      <c r="Q53" s="39">
        <f>P53*100/P$4</f>
        <v>1.2658227848101267</v>
      </c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CF53" s="40"/>
      <c r="CZ53">
        <v>1</v>
      </c>
    </row>
    <row r="54" spans="1:107" x14ac:dyDescent="0.25">
      <c r="A54" s="1" t="s">
        <v>163</v>
      </c>
      <c r="B54" s="1">
        <v>0.31</v>
      </c>
      <c r="C54" s="1">
        <v>0.63</v>
      </c>
      <c r="D54" s="1">
        <v>0.41</v>
      </c>
      <c r="E54" s="28">
        <v>0.34685198982221965</v>
      </c>
      <c r="F54" s="29">
        <v>0.35275648172274371</v>
      </c>
      <c r="G54" s="30">
        <f t="shared" si="0"/>
        <v>0.36711436090310107</v>
      </c>
      <c r="H54" s="31">
        <v>0.44483985765124562</v>
      </c>
      <c r="I54" s="31">
        <v>0.24933510638297871</v>
      </c>
      <c r="J54" s="31">
        <v>0.75258701787394178</v>
      </c>
      <c r="K54" s="31">
        <v>0.22064617809298662</v>
      </c>
      <c r="L54" s="31">
        <v>0.23798191337458349</v>
      </c>
      <c r="M54" s="31">
        <v>0.29729609204287005</v>
      </c>
      <c r="N54" s="32">
        <f t="shared" si="7"/>
        <v>0.22120835061523569</v>
      </c>
      <c r="O54" s="33">
        <v>16</v>
      </c>
      <c r="P54" s="34">
        <v>14</v>
      </c>
      <c r="Q54" s="35">
        <f t="shared" si="2"/>
        <v>17.721518987341771</v>
      </c>
      <c r="R54" s="36"/>
      <c r="S54" s="36"/>
      <c r="T54" s="36"/>
      <c r="U54" s="36"/>
      <c r="V54" s="42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2"/>
      <c r="AV54" s="42"/>
      <c r="AW54" s="42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1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</row>
    <row r="55" spans="1:107" x14ac:dyDescent="0.25">
      <c r="A55" s="1" t="s">
        <v>164</v>
      </c>
      <c r="B55" s="1">
        <v>1.28</v>
      </c>
      <c r="C55" s="1">
        <v>1.38</v>
      </c>
      <c r="D55" s="1">
        <v>0.68</v>
      </c>
      <c r="E55" s="28">
        <v>0.46711531458628358</v>
      </c>
      <c r="F55" s="29">
        <v>0.3204213682281315</v>
      </c>
      <c r="G55" s="30">
        <f t="shared" si="0"/>
        <v>0.42492467905701975</v>
      </c>
      <c r="H55" s="31">
        <v>0.10676156583629895</v>
      </c>
      <c r="I55" s="31">
        <v>0.41555851063829785</v>
      </c>
      <c r="J55" s="31">
        <v>0.37629350893697089</v>
      </c>
      <c r="K55" s="31">
        <v>0.26792750197005516</v>
      </c>
      <c r="L55" s="31">
        <v>0.95192765349833397</v>
      </c>
      <c r="M55" s="31">
        <v>0.43107933346216154</v>
      </c>
      <c r="N55" s="32">
        <f t="shared" si="7"/>
        <v>0.23503387252868793</v>
      </c>
      <c r="O55" s="33">
        <v>17</v>
      </c>
      <c r="P55" s="34">
        <v>5</v>
      </c>
      <c r="Q55" s="35">
        <f t="shared" si="2"/>
        <v>6.3291139240506329</v>
      </c>
      <c r="R55" s="36"/>
      <c r="S55" s="36"/>
      <c r="T55" s="36"/>
      <c r="U55" s="36"/>
      <c r="V55" s="42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1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</row>
    <row r="56" spans="1:107" x14ac:dyDescent="0.25">
      <c r="A56" s="1" t="s">
        <v>165</v>
      </c>
      <c r="B56" s="1">
        <v>0.01</v>
      </c>
      <c r="C56" s="1">
        <v>0.02</v>
      </c>
      <c r="D56" s="1">
        <v>0.02</v>
      </c>
      <c r="E56" s="28">
        <v>2.042536198298037E-2</v>
      </c>
      <c r="F56" s="29">
        <v>2.6575728216969852E-2</v>
      </c>
      <c r="G56" s="30">
        <f t="shared" si="0"/>
        <v>4.319809655757554E-2</v>
      </c>
      <c r="H56" s="31">
        <v>5.3380782918149475E-2</v>
      </c>
      <c r="I56" s="31">
        <v>3.3244680851063829E-2</v>
      </c>
      <c r="J56" s="31">
        <v>6.2715584822828477E-2</v>
      </c>
      <c r="K56" s="31">
        <v>3.1520882584712369E-2</v>
      </c>
      <c r="L56" s="31">
        <v>6.3461843566555598E-2</v>
      </c>
      <c r="M56" s="31">
        <v>1.4864804602143502E-2</v>
      </c>
      <c r="N56" s="32">
        <f t="shared" si="7"/>
        <v>5.5302087653808923E-2</v>
      </c>
      <c r="O56" s="33">
        <v>4</v>
      </c>
      <c r="P56" s="34">
        <v>3</v>
      </c>
      <c r="Q56" s="35">
        <f t="shared" si="2"/>
        <v>3.7974683544303796</v>
      </c>
      <c r="R56" s="36"/>
      <c r="S56" s="36"/>
      <c r="T56" s="36"/>
      <c r="U56" s="36"/>
      <c r="V56" s="42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1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</row>
    <row r="57" spans="1:107" x14ac:dyDescent="0.25">
      <c r="A57" s="1" t="s">
        <v>166</v>
      </c>
      <c r="E57" s="28"/>
      <c r="F57" s="29">
        <v>6.3999999999999987E-2</v>
      </c>
      <c r="G57" s="30">
        <f t="shared" si="0"/>
        <v>2.4933510638297868E-2</v>
      </c>
      <c r="H57" s="31"/>
      <c r="I57" s="31">
        <v>0.14960106382978722</v>
      </c>
      <c r="J57" s="31"/>
      <c r="K57" s="31"/>
      <c r="L57" s="31"/>
      <c r="M57" s="31"/>
      <c r="N57" s="32">
        <f t="shared" si="7"/>
        <v>0.13825521913452232</v>
      </c>
      <c r="O57" s="23">
        <f>SUM(R57:DC57)</f>
        <v>10</v>
      </c>
      <c r="P57" s="38">
        <f>COUNTA(R57:DC57)</f>
        <v>1</v>
      </c>
      <c r="Q57" s="39">
        <f t="shared" si="2"/>
        <v>1.2658227848101267</v>
      </c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BC57">
        <v>10</v>
      </c>
      <c r="CF57" s="40"/>
    </row>
    <row r="58" spans="1:107" x14ac:dyDescent="0.25">
      <c r="A58" s="1" t="s">
        <v>441</v>
      </c>
      <c r="E58" s="84" t="s">
        <v>117</v>
      </c>
      <c r="F58" s="29"/>
      <c r="G58" s="30">
        <f t="shared" si="0"/>
        <v>0</v>
      </c>
      <c r="H58" s="31"/>
      <c r="I58" s="31"/>
      <c r="J58" s="31"/>
      <c r="K58" s="31"/>
      <c r="L58" s="31"/>
      <c r="M58" s="31"/>
      <c r="N58" s="32">
        <f t="shared" ref="N58" si="8">O58*10/O$4</f>
        <v>0</v>
      </c>
      <c r="O58" s="23">
        <f>SUM(R58:DC58)</f>
        <v>0</v>
      </c>
      <c r="P58" s="38">
        <f>COUNTA(R58:DC58)</f>
        <v>0</v>
      </c>
      <c r="Q58" s="39">
        <f t="shared" ref="Q58" si="9">P58*100/P$4</f>
        <v>0</v>
      </c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CF58" s="40"/>
    </row>
    <row r="59" spans="1:107" x14ac:dyDescent="0.25">
      <c r="A59" s="1" t="s">
        <v>167</v>
      </c>
      <c r="B59" s="1">
        <v>2.17</v>
      </c>
      <c r="C59" s="1">
        <v>2.77</v>
      </c>
      <c r="D59" s="1">
        <v>1.23</v>
      </c>
      <c r="E59" s="28">
        <v>2.2575221525389439</v>
      </c>
      <c r="F59" s="29">
        <v>2.5332561692126911</v>
      </c>
      <c r="G59" s="30">
        <f t="shared" si="0"/>
        <v>1.4690073028553305</v>
      </c>
      <c r="H59" s="31">
        <v>2.2953736654804273</v>
      </c>
      <c r="I59" s="31">
        <v>1.6788563829787233</v>
      </c>
      <c r="J59" s="31">
        <v>1.6306052053935405</v>
      </c>
      <c r="K59" s="31">
        <v>0.75650118203309691</v>
      </c>
      <c r="L59" s="31">
        <v>1.6500079327304455</v>
      </c>
      <c r="M59" s="31">
        <v>0.80269944851574915</v>
      </c>
      <c r="N59" s="32">
        <f t="shared" ref="N59:N91" si="10">O59*10/O$4</f>
        <v>1.4102032351721276</v>
      </c>
      <c r="O59" s="23">
        <f>SUM(R59:DC59)</f>
        <v>102</v>
      </c>
      <c r="P59" s="38">
        <f>COUNTA(R59:DC59)</f>
        <v>12</v>
      </c>
      <c r="Q59" s="39">
        <f t="shared" si="2"/>
        <v>15.189873417721518</v>
      </c>
      <c r="R59" s="3">
        <v>3</v>
      </c>
      <c r="S59" s="3">
        <v>3</v>
      </c>
      <c r="V59">
        <v>1</v>
      </c>
      <c r="W59" s="40"/>
      <c r="X59" s="40"/>
      <c r="Y59" s="40">
        <v>2</v>
      </c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>
        <v>1</v>
      </c>
      <c r="AP59" s="40"/>
      <c r="AQ59" s="40"/>
      <c r="AR59" s="40">
        <v>20</v>
      </c>
      <c r="AS59" s="40"/>
      <c r="AT59" s="40"/>
      <c r="BU59">
        <v>8</v>
      </c>
      <c r="BV59">
        <v>10</v>
      </c>
      <c r="BZ59">
        <v>49</v>
      </c>
      <c r="CB59">
        <v>1</v>
      </c>
      <c r="CF59" s="40"/>
      <c r="CJ59">
        <v>3</v>
      </c>
      <c r="CN59">
        <v>1</v>
      </c>
    </row>
    <row r="60" spans="1:107" x14ac:dyDescent="0.25">
      <c r="A60" s="1" t="s">
        <v>168</v>
      </c>
      <c r="B60" s="28">
        <v>13.39</v>
      </c>
      <c r="C60" s="1">
        <v>4.0199999999999996</v>
      </c>
      <c r="D60" s="1">
        <v>1.27</v>
      </c>
      <c r="E60" s="28">
        <v>0.73304612583451356</v>
      </c>
      <c r="F60" s="29">
        <v>0.45630612185684649</v>
      </c>
      <c r="G60" s="30">
        <f t="shared" si="0"/>
        <v>1.6201030691702314</v>
      </c>
      <c r="H60" s="31">
        <v>1.5302491103202851</v>
      </c>
      <c r="I60" s="31">
        <v>3.2579787234042552</v>
      </c>
      <c r="J60" s="31">
        <v>2.1009720915647541</v>
      </c>
      <c r="K60" s="31">
        <v>0.39401103230890466</v>
      </c>
      <c r="L60" s="31">
        <v>0.9360621926066951</v>
      </c>
      <c r="M60" s="31">
        <v>1.5013452648164938</v>
      </c>
      <c r="N60" s="32">
        <f t="shared" si="10"/>
        <v>2.6545002073828283</v>
      </c>
      <c r="O60" s="23">
        <f>SUM(R60:DC60)</f>
        <v>192</v>
      </c>
      <c r="P60" s="38">
        <f>COUNTA(R60:DC60)</f>
        <v>2</v>
      </c>
      <c r="Q60" s="39">
        <f t="shared" si="2"/>
        <v>2.5316455696202533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>
        <v>190</v>
      </c>
      <c r="AO60" s="40"/>
      <c r="AP60" s="40"/>
      <c r="AQ60" s="40"/>
      <c r="AR60" s="40"/>
      <c r="AS60" s="40"/>
      <c r="AT60" s="40"/>
      <c r="CF60" s="40"/>
      <c r="CH60">
        <v>2</v>
      </c>
    </row>
    <row r="61" spans="1:107" x14ac:dyDescent="0.25">
      <c r="A61" s="1" t="s">
        <v>169</v>
      </c>
      <c r="B61" s="85" t="s">
        <v>117</v>
      </c>
      <c r="C61" s="11"/>
      <c r="D61" s="85" t="s">
        <v>117</v>
      </c>
      <c r="E61" s="28"/>
      <c r="F61" s="37" t="s">
        <v>117</v>
      </c>
      <c r="G61" s="30">
        <f t="shared" si="0"/>
        <v>5.4146335528618026E-3</v>
      </c>
      <c r="H61" s="31"/>
      <c r="I61" s="31">
        <v>1.6622340425531915E-2</v>
      </c>
      <c r="J61" s="31"/>
      <c r="K61" s="31"/>
      <c r="L61" s="31">
        <v>1.5865460891638899E-2</v>
      </c>
      <c r="M61" s="31"/>
      <c r="N61" s="32">
        <f t="shared" si="10"/>
        <v>0</v>
      </c>
      <c r="O61" s="33"/>
      <c r="P61" s="34"/>
      <c r="Q61" s="35">
        <f t="shared" si="2"/>
        <v>0</v>
      </c>
      <c r="R61" s="36"/>
      <c r="S61" s="36"/>
      <c r="T61" s="36"/>
      <c r="U61" s="36"/>
      <c r="V61" s="42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1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</row>
    <row r="62" spans="1:107" x14ac:dyDescent="0.25">
      <c r="A62" s="1" t="s">
        <v>170</v>
      </c>
      <c r="E62" s="28">
        <v>8.0461258345134543E-3</v>
      </c>
      <c r="F62" s="37" t="s">
        <v>117</v>
      </c>
      <c r="G62" s="30">
        <f t="shared" si="0"/>
        <v>8.2365827483408191E-3</v>
      </c>
      <c r="H62" s="31">
        <v>1.7793594306049827E-2</v>
      </c>
      <c r="I62" s="31"/>
      <c r="J62" s="31"/>
      <c r="K62" s="31">
        <v>1.5760441292356184E-2</v>
      </c>
      <c r="L62" s="31">
        <v>1.5865460891638899E-2</v>
      </c>
      <c r="M62" s="31"/>
      <c r="N62" s="32">
        <f t="shared" si="10"/>
        <v>8.2953131480713385E-2</v>
      </c>
      <c r="O62" s="33">
        <v>6</v>
      </c>
      <c r="P62" s="34">
        <v>5</v>
      </c>
      <c r="Q62" s="35">
        <f t="shared" si="2"/>
        <v>6.3291139240506329</v>
      </c>
      <c r="R62" s="36"/>
      <c r="S62" s="36"/>
      <c r="T62" s="36"/>
      <c r="U62" s="36"/>
      <c r="V62" s="42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1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</row>
    <row r="63" spans="1:107" x14ac:dyDescent="0.25">
      <c r="A63" s="1" t="s">
        <v>171</v>
      </c>
      <c r="D63" s="85" t="s">
        <v>117</v>
      </c>
      <c r="E63" s="28">
        <v>7.0461258345134534E-3</v>
      </c>
      <c r="F63" s="37" t="s">
        <v>117</v>
      </c>
      <c r="G63" s="30">
        <f t="shared" si="0"/>
        <v>2.4933510638297868E-2</v>
      </c>
      <c r="H63" s="31"/>
      <c r="I63" s="31">
        <v>0.14960106382978722</v>
      </c>
      <c r="J63" s="31"/>
      <c r="K63" s="31"/>
      <c r="L63" s="31"/>
      <c r="M63" s="31"/>
      <c r="N63" s="32">
        <f t="shared" si="10"/>
        <v>1.3825521913452231E-2</v>
      </c>
      <c r="O63" s="23">
        <f>SUM(R63:DC63)</f>
        <v>1</v>
      </c>
      <c r="P63" s="38">
        <f>COUNTA(R63:DC63)</f>
        <v>1</v>
      </c>
      <c r="Q63" s="39">
        <f t="shared" si="2"/>
        <v>1.2658227848101267</v>
      </c>
      <c r="W63" s="40"/>
      <c r="X63" s="40"/>
      <c r="Y63" s="40"/>
      <c r="Z63" s="40"/>
      <c r="AA63" s="40"/>
      <c r="AB63" s="40"/>
      <c r="AC63" s="40"/>
      <c r="AD63" s="40"/>
      <c r="AE63" s="40"/>
      <c r="AF63" s="40">
        <v>1</v>
      </c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CF63" s="40"/>
    </row>
    <row r="64" spans="1:107" x14ac:dyDescent="0.25">
      <c r="A64" s="1" t="s">
        <v>172</v>
      </c>
      <c r="C64" s="85" t="s">
        <v>117</v>
      </c>
      <c r="D64" s="85" t="s">
        <v>117</v>
      </c>
      <c r="E64" s="28"/>
      <c r="F64" s="37" t="s">
        <v>117</v>
      </c>
      <c r="G64" s="30">
        <f t="shared" si="0"/>
        <v>5.8108007670239171E-3</v>
      </c>
      <c r="H64" s="31"/>
      <c r="I64" s="31"/>
      <c r="J64" s="31"/>
      <c r="K64" s="31"/>
      <c r="L64" s="31">
        <v>0.02</v>
      </c>
      <c r="M64" s="31">
        <v>1.4864804602143502E-2</v>
      </c>
      <c r="N64" s="32">
        <f t="shared" si="10"/>
        <v>0</v>
      </c>
      <c r="O64" s="23">
        <f>SUM(R64:DC64)</f>
        <v>0</v>
      </c>
      <c r="P64" s="38">
        <f>COUNTA(R64:DC64)</f>
        <v>0</v>
      </c>
      <c r="Q64" s="39">
        <f t="shared" si="2"/>
        <v>0</v>
      </c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CF64" s="40"/>
    </row>
    <row r="65" spans="1:107" x14ac:dyDescent="0.25">
      <c r="A65" s="1" t="s">
        <v>173</v>
      </c>
      <c r="C65" s="28">
        <v>0.6</v>
      </c>
      <c r="E65" s="28">
        <v>0.06</v>
      </c>
      <c r="F65" s="29">
        <v>0.41535900591695951</v>
      </c>
      <c r="G65" s="30">
        <f t="shared" si="0"/>
        <v>1.4583191995758664</v>
      </c>
      <c r="H65" s="31">
        <v>1.7793594306049827E-2</v>
      </c>
      <c r="I65" s="31">
        <v>4.7041223404255321</v>
      </c>
      <c r="J65" s="31">
        <v>0.31357792411414237</v>
      </c>
      <c r="K65" s="31">
        <v>0.5043341213553979</v>
      </c>
      <c r="L65" s="31">
        <v>0.46009836585752811</v>
      </c>
      <c r="M65" s="31">
        <v>2.749988851396548</v>
      </c>
      <c r="N65" s="32">
        <f t="shared" si="10"/>
        <v>4.2582607493432869</v>
      </c>
      <c r="O65" s="23">
        <f>SUM(R65:DC65)</f>
        <v>308</v>
      </c>
      <c r="P65" s="38">
        <f>COUNTA(R65:DC65)</f>
        <v>5</v>
      </c>
      <c r="Q65" s="39">
        <f t="shared" si="2"/>
        <v>6.3291139240506329</v>
      </c>
      <c r="T65" s="3">
        <v>120</v>
      </c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>
        <v>90</v>
      </c>
      <c r="AM65" s="40"/>
      <c r="AN65" s="40"/>
      <c r="AO65" s="40"/>
      <c r="AP65" s="40"/>
      <c r="AQ65" s="40"/>
      <c r="AR65" s="40"/>
      <c r="AS65" s="40"/>
      <c r="AT65" s="40"/>
      <c r="AV65">
        <v>96</v>
      </c>
      <c r="BP65">
        <v>1</v>
      </c>
      <c r="CF65" s="40"/>
      <c r="CH65">
        <v>1</v>
      </c>
    </row>
    <row r="66" spans="1:107" x14ac:dyDescent="0.25">
      <c r="A66" s="1" t="s">
        <v>174</v>
      </c>
      <c r="C66" s="84" t="s">
        <v>117</v>
      </c>
      <c r="E66" s="28"/>
      <c r="F66" s="29"/>
      <c r="G66" s="30">
        <f t="shared" si="0"/>
        <v>2.7703900709219859E-3</v>
      </c>
      <c r="H66" s="31"/>
      <c r="I66" s="31">
        <v>1.6622340425531915E-2</v>
      </c>
      <c r="J66" s="31"/>
      <c r="K66" s="31"/>
      <c r="L66" s="31"/>
      <c r="M66" s="31"/>
      <c r="N66" s="32">
        <f t="shared" si="10"/>
        <v>0</v>
      </c>
      <c r="O66" s="23">
        <f>SUM(R66:DC66)</f>
        <v>0</v>
      </c>
      <c r="P66" s="38">
        <f>COUNTA(R66:DC66)</f>
        <v>0</v>
      </c>
      <c r="Q66" s="39">
        <f t="shared" si="2"/>
        <v>0</v>
      </c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CF66" s="40"/>
    </row>
    <row r="67" spans="1:107" x14ac:dyDescent="0.25">
      <c r="A67" s="1" t="s">
        <v>175</v>
      </c>
      <c r="C67" s="28"/>
      <c r="E67" s="28"/>
      <c r="F67" s="29"/>
      <c r="G67" s="30">
        <f t="shared" si="0"/>
        <v>2.6267402153926974E-3</v>
      </c>
      <c r="H67" s="31"/>
      <c r="I67" s="31"/>
      <c r="J67" s="31"/>
      <c r="K67" s="31">
        <v>1.5760441292356184E-2</v>
      </c>
      <c r="L67" s="31"/>
      <c r="M67" s="31"/>
      <c r="N67" s="32">
        <f t="shared" si="10"/>
        <v>0</v>
      </c>
      <c r="O67" s="23">
        <f>SUM(R67:DC67)</f>
        <v>0</v>
      </c>
      <c r="P67" s="38">
        <f>COUNTA(R67:DC67)</f>
        <v>0</v>
      </c>
      <c r="Q67" s="39">
        <f t="shared" si="2"/>
        <v>0</v>
      </c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CF67" s="40"/>
    </row>
    <row r="68" spans="1:107" x14ac:dyDescent="0.25">
      <c r="A68" s="1" t="s">
        <v>176</v>
      </c>
      <c r="B68" s="1">
        <v>0.04</v>
      </c>
      <c r="C68" s="1">
        <v>0.01</v>
      </c>
      <c r="D68" s="1">
        <v>0.01</v>
      </c>
      <c r="E68" s="28">
        <v>6.0230629172567272E-3</v>
      </c>
      <c r="F68" s="29">
        <v>7.0587558590546936E-3</v>
      </c>
      <c r="G68" s="30">
        <f t="shared" si="0"/>
        <v>5.4146335528618026E-3</v>
      </c>
      <c r="H68" s="31"/>
      <c r="I68" s="31">
        <v>1.6622340425531915E-2</v>
      </c>
      <c r="J68" s="31"/>
      <c r="K68" s="31"/>
      <c r="L68" s="31">
        <v>1.5865460891638899E-2</v>
      </c>
      <c r="M68" s="31"/>
      <c r="N68" s="32">
        <f t="shared" si="10"/>
        <v>2.7651043826904462E-2</v>
      </c>
      <c r="O68" s="33">
        <v>2</v>
      </c>
      <c r="P68" s="34">
        <v>2</v>
      </c>
      <c r="Q68" s="35">
        <f t="shared" si="2"/>
        <v>2.5316455696202533</v>
      </c>
      <c r="R68" s="36"/>
      <c r="S68" s="36"/>
      <c r="T68" s="36"/>
      <c r="U68" s="36"/>
      <c r="V68" s="42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1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</row>
    <row r="69" spans="1:107" x14ac:dyDescent="0.25">
      <c r="A69" s="1" t="s">
        <v>177</v>
      </c>
      <c r="E69" s="37" t="s">
        <v>117</v>
      </c>
      <c r="F69" s="29"/>
      <c r="G69" s="30">
        <f t="shared" si="0"/>
        <v>0</v>
      </c>
      <c r="H69" s="31"/>
      <c r="I69" s="31"/>
      <c r="J69" s="31"/>
      <c r="K69" s="31"/>
      <c r="L69" s="31"/>
      <c r="M69" s="31"/>
      <c r="N69" s="32">
        <f t="shared" si="10"/>
        <v>0</v>
      </c>
      <c r="O69" s="23">
        <f>SUM(R69:DC69)</f>
        <v>0</v>
      </c>
      <c r="P69" s="38">
        <f>COUNTA(R69:DC69)</f>
        <v>0</v>
      </c>
      <c r="Q69" s="39">
        <f t="shared" si="2"/>
        <v>0</v>
      </c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CF69" s="40"/>
    </row>
    <row r="70" spans="1:107" x14ac:dyDescent="0.25">
      <c r="A70" s="1" t="s">
        <v>178</v>
      </c>
      <c r="B70" s="1">
        <v>0.12</v>
      </c>
      <c r="C70" s="1">
        <v>0.06</v>
      </c>
      <c r="D70" s="1">
        <v>0.05</v>
      </c>
      <c r="E70" s="28">
        <v>0.1189334499910019</v>
      </c>
      <c r="F70" s="29">
        <v>5.7437768645652622E-2</v>
      </c>
      <c r="G70" s="30">
        <f t="shared" si="0"/>
        <v>0.12658774313119966</v>
      </c>
      <c r="H70" s="31">
        <v>0.17793594306049826</v>
      </c>
      <c r="I70" s="31">
        <v>0.34906914893617019</v>
      </c>
      <c r="J70" s="31">
        <v>7.8394481028535593E-2</v>
      </c>
      <c r="K70" s="31">
        <v>7.8802206461780933E-2</v>
      </c>
      <c r="L70" s="31">
        <v>1.5865460891638899E-2</v>
      </c>
      <c r="M70" s="31">
        <v>5.9459218408574009E-2</v>
      </c>
      <c r="N70" s="32">
        <f t="shared" si="10"/>
        <v>0.22120835061523569</v>
      </c>
      <c r="O70" s="33">
        <v>16</v>
      </c>
      <c r="P70" s="34">
        <v>4</v>
      </c>
      <c r="Q70" s="35">
        <f t="shared" si="2"/>
        <v>5.0632911392405067</v>
      </c>
      <c r="R70" s="36"/>
      <c r="S70" s="36"/>
      <c r="T70" s="36"/>
      <c r="U70" s="36"/>
      <c r="V70" s="42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1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</row>
    <row r="71" spans="1:107" x14ac:dyDescent="0.25">
      <c r="A71" s="1" t="s">
        <v>179</v>
      </c>
      <c r="C71" s="1">
        <v>0.05</v>
      </c>
      <c r="D71" s="1">
        <v>0.04</v>
      </c>
      <c r="E71" s="28">
        <v>8.0095547726401192E-2</v>
      </c>
      <c r="F71" s="29">
        <v>0.10997156226489398</v>
      </c>
      <c r="G71" s="30">
        <f t="shared" si="0"/>
        <v>0.15282108349971038</v>
      </c>
      <c r="H71" s="31">
        <v>5.3380782918149475E-2</v>
      </c>
      <c r="I71" s="31">
        <v>0.14960106382978722</v>
      </c>
      <c r="J71" s="31">
        <v>1.5678896205707119E-2</v>
      </c>
      <c r="K71" s="31">
        <v>7.8802206461780933E-2</v>
      </c>
      <c r="L71" s="31">
        <v>0.15865460891638899</v>
      </c>
      <c r="M71" s="31">
        <v>0.46080894266644856</v>
      </c>
      <c r="N71" s="32">
        <f t="shared" si="10"/>
        <v>0.64979952993225487</v>
      </c>
      <c r="O71" s="33">
        <v>47</v>
      </c>
      <c r="P71" s="34">
        <v>9</v>
      </c>
      <c r="Q71" s="35">
        <f t="shared" si="2"/>
        <v>11.39240506329114</v>
      </c>
      <c r="R71" s="36"/>
      <c r="S71" s="36"/>
      <c r="T71" s="36"/>
      <c r="U71" s="36"/>
      <c r="V71" s="42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1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</row>
    <row r="72" spans="1:107" x14ac:dyDescent="0.25">
      <c r="A72" s="1" t="s">
        <v>180</v>
      </c>
      <c r="D72" s="85" t="s">
        <v>117</v>
      </c>
      <c r="E72" s="28">
        <v>3.5999999999999997E-2</v>
      </c>
      <c r="F72" s="29">
        <v>0.13860200953591145</v>
      </c>
      <c r="G72" s="30">
        <f t="shared" ref="G72:G137" si="11">(H72+I72+J72+K72+L72+M72)/6</f>
        <v>0.2548064411139902</v>
      </c>
      <c r="H72" s="31"/>
      <c r="I72" s="31">
        <v>0.58178191489361697</v>
      </c>
      <c r="J72" s="31"/>
      <c r="K72" s="31">
        <v>0.70921985815602839</v>
      </c>
      <c r="L72" s="31"/>
      <c r="M72" s="31">
        <v>0.23783687363429604</v>
      </c>
      <c r="N72" s="32">
        <f t="shared" si="10"/>
        <v>2.0047006774505736</v>
      </c>
      <c r="O72" s="23">
        <f t="shared" ref="O72:O98" si="12">SUM(R72:DC72)</f>
        <v>145</v>
      </c>
      <c r="P72" s="38">
        <f t="shared" ref="P72:P98" si="13">COUNTA(R72:DC72)</f>
        <v>1</v>
      </c>
      <c r="Q72" s="39">
        <f t="shared" si="2"/>
        <v>1.2658227848101267</v>
      </c>
      <c r="W72" s="40"/>
      <c r="X72" s="40"/>
      <c r="Y72" s="40"/>
      <c r="Z72" s="40"/>
      <c r="AA72" s="40"/>
      <c r="AB72" s="40"/>
      <c r="AC72" s="40"/>
      <c r="AD72" s="40">
        <v>145</v>
      </c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CF72" s="40"/>
    </row>
    <row r="73" spans="1:107" x14ac:dyDescent="0.25">
      <c r="A73" s="1" t="s">
        <v>181</v>
      </c>
      <c r="C73" s="85" t="s">
        <v>117</v>
      </c>
      <c r="E73" s="28"/>
      <c r="F73" s="37" t="s">
        <v>117</v>
      </c>
      <c r="G73" s="30">
        <f t="shared" si="11"/>
        <v>0</v>
      </c>
      <c r="H73" s="31"/>
      <c r="I73" s="31"/>
      <c r="J73" s="31"/>
      <c r="K73" s="31"/>
      <c r="L73" s="31"/>
      <c r="M73" s="31"/>
      <c r="N73" s="32">
        <f t="shared" si="10"/>
        <v>0</v>
      </c>
      <c r="O73" s="23">
        <f t="shared" si="12"/>
        <v>0</v>
      </c>
      <c r="P73" s="38">
        <f t="shared" si="13"/>
        <v>0</v>
      </c>
      <c r="Q73" s="39">
        <f t="shared" si="2"/>
        <v>0</v>
      </c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CF73" s="40"/>
    </row>
    <row r="74" spans="1:107" x14ac:dyDescent="0.25">
      <c r="A74" s="1" t="s">
        <v>182</v>
      </c>
      <c r="E74" s="37" t="s">
        <v>117</v>
      </c>
      <c r="F74" s="29"/>
      <c r="G74" s="30">
        <f t="shared" si="11"/>
        <v>2.7703900709219859E-3</v>
      </c>
      <c r="H74" s="31"/>
      <c r="I74" s="31">
        <v>1.6622340425531915E-2</v>
      </c>
      <c r="J74" s="31"/>
      <c r="K74" s="31"/>
      <c r="L74" s="31"/>
      <c r="M74" s="31"/>
      <c r="N74" s="32">
        <f t="shared" si="10"/>
        <v>0</v>
      </c>
      <c r="O74" s="23">
        <f t="shared" si="12"/>
        <v>0</v>
      </c>
      <c r="P74" s="38">
        <f t="shared" si="13"/>
        <v>0</v>
      </c>
      <c r="Q74" s="39">
        <f t="shared" si="2"/>
        <v>0</v>
      </c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CF74" s="40"/>
    </row>
    <row r="75" spans="1:107" x14ac:dyDescent="0.25">
      <c r="A75" s="1" t="s">
        <v>183</v>
      </c>
      <c r="B75" s="1">
        <v>2.98</v>
      </c>
      <c r="C75" s="1">
        <v>0.71</v>
      </c>
      <c r="D75" s="1">
        <v>0.38</v>
      </c>
      <c r="E75" s="28">
        <v>0.13703426571858399</v>
      </c>
      <c r="F75" s="29">
        <v>0.3399313412791673</v>
      </c>
      <c r="G75" s="30">
        <f t="shared" si="11"/>
        <v>0.96408849428854315</v>
      </c>
      <c r="H75" s="31">
        <v>1.4768683274021355</v>
      </c>
      <c r="I75" s="31">
        <v>1.6954787234042552</v>
      </c>
      <c r="J75" s="31">
        <v>1.1445594230166196</v>
      </c>
      <c r="K75" s="31">
        <v>0.53585500394011032</v>
      </c>
      <c r="L75" s="31">
        <v>0.39663652229097252</v>
      </c>
      <c r="M75" s="31">
        <v>0.53513296567716606</v>
      </c>
      <c r="N75" s="32">
        <f t="shared" si="10"/>
        <v>0.82953131480713393</v>
      </c>
      <c r="O75" s="23">
        <f t="shared" si="12"/>
        <v>60</v>
      </c>
      <c r="P75" s="38">
        <f t="shared" si="13"/>
        <v>6</v>
      </c>
      <c r="Q75" s="39">
        <f t="shared" si="2"/>
        <v>7.5949367088607591</v>
      </c>
      <c r="U75" s="3">
        <v>39</v>
      </c>
      <c r="W75" s="40"/>
      <c r="X75" s="40"/>
      <c r="Y75" s="40"/>
      <c r="Z75" s="40"/>
      <c r="AA75" s="40"/>
      <c r="AB75" s="40"/>
      <c r="AC75" s="40"/>
      <c r="AD75" s="40">
        <v>7</v>
      </c>
      <c r="AE75" s="40"/>
      <c r="AF75" s="40"/>
      <c r="AG75" s="40"/>
      <c r="AH75" s="40"/>
      <c r="AI75" s="40"/>
      <c r="AJ75" s="40"/>
      <c r="AK75" s="40"/>
      <c r="AL75" s="40"/>
      <c r="AM75" s="40"/>
      <c r="AN75" s="40">
        <v>1</v>
      </c>
      <c r="AO75" s="40"/>
      <c r="AP75" s="40"/>
      <c r="AQ75" s="40"/>
      <c r="AR75" s="40"/>
      <c r="AS75" s="40"/>
      <c r="AT75" s="40"/>
      <c r="BO75">
        <v>8</v>
      </c>
      <c r="BZ75">
        <v>2</v>
      </c>
      <c r="CB75">
        <v>3</v>
      </c>
      <c r="CF75" s="40"/>
    </row>
    <row r="76" spans="1:107" x14ac:dyDescent="0.25">
      <c r="A76" s="1" t="s">
        <v>184</v>
      </c>
      <c r="D76" s="84">
        <v>0.4</v>
      </c>
      <c r="E76" s="84" t="s">
        <v>117</v>
      </c>
      <c r="F76" s="29">
        <v>0.61613874614594033</v>
      </c>
      <c r="G76" s="30">
        <f t="shared" si="11"/>
        <v>2.7703900709219859E-3</v>
      </c>
      <c r="H76" s="31"/>
      <c r="I76" s="31">
        <v>1.6622340425531915E-2</v>
      </c>
      <c r="J76" s="31"/>
      <c r="K76" s="31"/>
      <c r="L76" s="31"/>
      <c r="M76" s="31"/>
      <c r="N76" s="32">
        <f t="shared" si="10"/>
        <v>0</v>
      </c>
      <c r="O76" s="23">
        <f t="shared" si="12"/>
        <v>0</v>
      </c>
      <c r="P76" s="38">
        <f t="shared" si="13"/>
        <v>0</v>
      </c>
      <c r="Q76" s="39">
        <f t="shared" si="2"/>
        <v>0</v>
      </c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CF76" s="40"/>
    </row>
    <row r="77" spans="1:107" x14ac:dyDescent="0.25">
      <c r="A77" s="1" t="s">
        <v>185</v>
      </c>
      <c r="E77" s="28"/>
      <c r="F77" s="37" t="s">
        <v>117</v>
      </c>
      <c r="G77" s="30">
        <f t="shared" si="11"/>
        <v>0</v>
      </c>
      <c r="H77" s="31"/>
      <c r="I77" s="31"/>
      <c r="J77" s="31"/>
      <c r="K77" s="31"/>
      <c r="L77" s="31"/>
      <c r="M77" s="31"/>
      <c r="N77" s="32">
        <f t="shared" si="10"/>
        <v>0</v>
      </c>
      <c r="O77" s="23">
        <f t="shared" si="12"/>
        <v>0</v>
      </c>
      <c r="P77" s="38">
        <f t="shared" si="13"/>
        <v>0</v>
      </c>
      <c r="Q77" s="39">
        <f t="shared" si="2"/>
        <v>0</v>
      </c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CF77" s="40"/>
    </row>
    <row r="78" spans="1:107" x14ac:dyDescent="0.25">
      <c r="A78" s="1" t="s">
        <v>186</v>
      </c>
      <c r="B78" s="1">
        <v>5.56</v>
      </c>
      <c r="C78" s="1">
        <v>4.5199999999999996</v>
      </c>
      <c r="D78" s="1">
        <v>3.23</v>
      </c>
      <c r="E78" s="28">
        <v>2.2579898846854136</v>
      </c>
      <c r="F78" s="29">
        <v>5.3437649823736777</v>
      </c>
      <c r="G78" s="30">
        <f t="shared" si="11"/>
        <v>11.056453631238233</v>
      </c>
      <c r="H78" s="31">
        <v>14.27046263345196</v>
      </c>
      <c r="I78" s="31">
        <v>15.924202127659575</v>
      </c>
      <c r="J78" s="31">
        <v>14.377547820633428</v>
      </c>
      <c r="K78" s="31">
        <v>9.8660362490149716</v>
      </c>
      <c r="L78" s="31">
        <v>6.0288751388227819</v>
      </c>
      <c r="M78" s="31">
        <v>5.8715978178466832</v>
      </c>
      <c r="N78" s="32">
        <f t="shared" si="10"/>
        <v>4.6315498410064979</v>
      </c>
      <c r="O78" s="23">
        <f t="shared" si="12"/>
        <v>335</v>
      </c>
      <c r="P78" s="38">
        <f t="shared" si="13"/>
        <v>29</v>
      </c>
      <c r="Q78" s="39">
        <f t="shared" ref="Q78:Q145" si="14">P78*100/P$4</f>
        <v>36.708860759493668</v>
      </c>
      <c r="T78" s="3">
        <v>1</v>
      </c>
      <c r="U78" s="3">
        <v>15</v>
      </c>
      <c r="W78" s="40"/>
      <c r="X78" s="40"/>
      <c r="Y78" s="40"/>
      <c r="Z78" s="40">
        <v>75</v>
      </c>
      <c r="AA78" s="40"/>
      <c r="AB78" s="40"/>
      <c r="AC78" s="40"/>
      <c r="AD78" s="40">
        <v>60</v>
      </c>
      <c r="AE78" s="40"/>
      <c r="AF78" s="40"/>
      <c r="AG78" s="40">
        <v>1</v>
      </c>
      <c r="AH78" s="40">
        <v>17</v>
      </c>
      <c r="AI78" s="40"/>
      <c r="AJ78" s="40"/>
      <c r="AK78" s="40"/>
      <c r="AL78" s="40">
        <v>8</v>
      </c>
      <c r="AM78" s="40"/>
      <c r="AN78" s="40"/>
      <c r="AO78" s="40">
        <v>2</v>
      </c>
      <c r="AP78" s="40"/>
      <c r="AQ78" s="40"/>
      <c r="AR78" s="40"/>
      <c r="AS78" s="40">
        <v>1</v>
      </c>
      <c r="AT78" s="40"/>
      <c r="AU78">
        <v>1</v>
      </c>
      <c r="AV78">
        <v>2</v>
      </c>
      <c r="AW78" s="40">
        <v>2</v>
      </c>
      <c r="AZ78">
        <v>2</v>
      </c>
      <c r="BF78">
        <v>9</v>
      </c>
      <c r="BG78">
        <v>3</v>
      </c>
      <c r="BH78">
        <v>2</v>
      </c>
      <c r="BI78">
        <v>1</v>
      </c>
      <c r="BM78">
        <v>10</v>
      </c>
      <c r="BO78">
        <v>2</v>
      </c>
      <c r="BP78">
        <v>1</v>
      </c>
      <c r="BQ78">
        <v>1</v>
      </c>
      <c r="BX78">
        <v>22</v>
      </c>
      <c r="BZ78">
        <v>17</v>
      </c>
      <c r="CE78">
        <v>17</v>
      </c>
      <c r="CF78" s="40"/>
      <c r="CN78">
        <v>46</v>
      </c>
      <c r="CO78">
        <v>2</v>
      </c>
      <c r="CS78">
        <v>1</v>
      </c>
      <c r="CY78">
        <v>2</v>
      </c>
      <c r="CZ78">
        <v>12</v>
      </c>
    </row>
    <row r="79" spans="1:107" x14ac:dyDescent="0.25">
      <c r="A79" s="1" t="s">
        <v>187</v>
      </c>
      <c r="B79" s="11" t="s">
        <v>117</v>
      </c>
      <c r="C79" s="11"/>
      <c r="D79" s="11" t="s">
        <v>117</v>
      </c>
      <c r="E79" s="28">
        <v>1.2E-2</v>
      </c>
      <c r="F79" s="29">
        <v>5.9241870309794118E-3</v>
      </c>
      <c r="G79" s="30">
        <f t="shared" si="11"/>
        <v>1.5836136909011252E-2</v>
      </c>
      <c r="H79" s="31"/>
      <c r="I79" s="31">
        <v>1.6622340425531915E-2</v>
      </c>
      <c r="J79" s="31">
        <v>7.8394481028535593E-2</v>
      </c>
      <c r="K79" s="31"/>
      <c r="L79" s="31"/>
      <c r="M79" s="31"/>
      <c r="N79" s="32">
        <f t="shared" si="10"/>
        <v>0</v>
      </c>
      <c r="O79" s="23">
        <f t="shared" si="12"/>
        <v>0</v>
      </c>
      <c r="P79" s="38">
        <f t="shared" si="13"/>
        <v>0</v>
      </c>
      <c r="Q79" s="39">
        <f t="shared" si="14"/>
        <v>0</v>
      </c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CF79" s="40"/>
    </row>
    <row r="80" spans="1:107" x14ac:dyDescent="0.25">
      <c r="A80" s="1" t="s">
        <v>188</v>
      </c>
      <c r="B80" s="28">
        <v>17.899999999999999</v>
      </c>
      <c r="C80" s="28">
        <v>55.45</v>
      </c>
      <c r="D80" s="28">
        <v>44.38</v>
      </c>
      <c r="E80" s="28">
        <v>49.906120169937282</v>
      </c>
      <c r="F80" s="29">
        <v>37.367133120698341</v>
      </c>
      <c r="G80" s="30">
        <f t="shared" si="11"/>
        <v>54.159184787533441</v>
      </c>
      <c r="H80" s="31">
        <v>104.41281138790038</v>
      </c>
      <c r="I80" s="31">
        <v>66.605718085106375</v>
      </c>
      <c r="J80" s="31">
        <v>67.71715271244905</v>
      </c>
      <c r="K80" s="31">
        <v>42.06461780929866</v>
      </c>
      <c r="L80" s="31">
        <v>21.783277804220209</v>
      </c>
      <c r="M80" s="31">
        <v>22.371530926225969</v>
      </c>
      <c r="N80" s="32">
        <f t="shared" si="10"/>
        <v>23.945803954099265</v>
      </c>
      <c r="O80" s="23">
        <f t="shared" si="12"/>
        <v>1732</v>
      </c>
      <c r="P80" s="38">
        <f t="shared" si="13"/>
        <v>42</v>
      </c>
      <c r="Q80" s="39">
        <f t="shared" si="14"/>
        <v>53.164556962025316</v>
      </c>
      <c r="T80" s="3">
        <v>16</v>
      </c>
      <c r="U80" s="3">
        <v>137</v>
      </c>
      <c r="W80" s="40">
        <v>8</v>
      </c>
      <c r="X80" s="40">
        <v>25</v>
      </c>
      <c r="Y80" s="40">
        <v>11</v>
      </c>
      <c r="Z80" s="40">
        <v>9</v>
      </c>
      <c r="AA80" s="40"/>
      <c r="AB80" s="40"/>
      <c r="AC80" s="40"/>
      <c r="AD80" s="40">
        <v>8</v>
      </c>
      <c r="AE80" s="40"/>
      <c r="AF80" s="40"/>
      <c r="AG80" s="40">
        <v>3</v>
      </c>
      <c r="AH80" s="40">
        <v>14</v>
      </c>
      <c r="AI80" s="40"/>
      <c r="AJ80" s="40"/>
      <c r="AK80" s="40"/>
      <c r="AL80" s="40"/>
      <c r="AM80" s="40"/>
      <c r="AN80" s="40">
        <v>211</v>
      </c>
      <c r="AO80" s="40"/>
      <c r="AP80" s="40">
        <v>1</v>
      </c>
      <c r="AQ80" s="40"/>
      <c r="AR80" s="40"/>
      <c r="AS80" s="40">
        <v>1</v>
      </c>
      <c r="AT80" s="40"/>
      <c r="AV80">
        <v>7</v>
      </c>
      <c r="AY80">
        <v>2</v>
      </c>
      <c r="AZ80">
        <v>14</v>
      </c>
      <c r="BA80">
        <v>4</v>
      </c>
      <c r="BE80">
        <v>4</v>
      </c>
      <c r="BF80">
        <v>1</v>
      </c>
      <c r="BG80">
        <v>1</v>
      </c>
      <c r="BJ80">
        <v>2</v>
      </c>
      <c r="BL80">
        <v>7</v>
      </c>
      <c r="BM80">
        <v>7</v>
      </c>
      <c r="BO80">
        <v>3</v>
      </c>
      <c r="BP80">
        <v>12</v>
      </c>
      <c r="BR80">
        <v>3</v>
      </c>
      <c r="BS80">
        <v>3</v>
      </c>
      <c r="BT80">
        <v>4</v>
      </c>
      <c r="BX80">
        <v>2</v>
      </c>
      <c r="BZ80">
        <v>2</v>
      </c>
      <c r="CE80">
        <v>6</v>
      </c>
      <c r="CF80" s="40"/>
      <c r="CH80">
        <v>3</v>
      </c>
      <c r="CI80">
        <v>206</v>
      </c>
      <c r="CJ80">
        <v>162</v>
      </c>
      <c r="CK80">
        <v>3</v>
      </c>
      <c r="CM80">
        <v>155</v>
      </c>
      <c r="CN80">
        <v>600</v>
      </c>
      <c r="CO80">
        <v>35</v>
      </c>
      <c r="CS80">
        <v>14</v>
      </c>
      <c r="CT80">
        <v>15</v>
      </c>
      <c r="CU80">
        <v>2</v>
      </c>
      <c r="CY80">
        <v>7</v>
      </c>
      <c r="CZ80">
        <v>2</v>
      </c>
    </row>
    <row r="81" spans="1:106" x14ac:dyDescent="0.25">
      <c r="A81" s="1" t="s">
        <v>189</v>
      </c>
      <c r="B81" s="28"/>
      <c r="E81" s="28"/>
      <c r="F81" s="29">
        <v>5.2026608989993511E-3</v>
      </c>
      <c r="G81" s="30">
        <f t="shared" si="11"/>
        <v>2.7703900709219859E-3</v>
      </c>
      <c r="H81" s="31"/>
      <c r="I81" s="31">
        <v>1.6622340425531915E-2</v>
      </c>
      <c r="J81" s="31"/>
      <c r="K81" s="31"/>
      <c r="L81" s="31"/>
      <c r="M81" s="31"/>
      <c r="N81" s="32">
        <f t="shared" si="10"/>
        <v>0</v>
      </c>
      <c r="O81" s="23">
        <f t="shared" si="12"/>
        <v>0</v>
      </c>
      <c r="P81" s="38">
        <f t="shared" si="13"/>
        <v>0</v>
      </c>
      <c r="Q81" s="39">
        <f t="shared" si="14"/>
        <v>0</v>
      </c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CF81" s="40"/>
    </row>
    <row r="82" spans="1:106" x14ac:dyDescent="0.25">
      <c r="A82" s="1" t="s">
        <v>190</v>
      </c>
      <c r="D82" s="11" t="s">
        <v>117</v>
      </c>
      <c r="E82" s="28"/>
      <c r="F82" s="29"/>
      <c r="G82" s="30">
        <f t="shared" si="11"/>
        <v>0</v>
      </c>
      <c r="H82" s="31"/>
      <c r="I82" s="31"/>
      <c r="J82" s="31"/>
      <c r="K82" s="31"/>
      <c r="L82" s="31"/>
      <c r="M82" s="31"/>
      <c r="N82" s="32">
        <f t="shared" si="10"/>
        <v>0</v>
      </c>
      <c r="O82" s="23">
        <f t="shared" si="12"/>
        <v>0</v>
      </c>
      <c r="P82" s="38">
        <f t="shared" si="13"/>
        <v>0</v>
      </c>
      <c r="Q82" s="39">
        <f t="shared" si="14"/>
        <v>0</v>
      </c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CF82" s="40"/>
    </row>
    <row r="83" spans="1:106" x14ac:dyDescent="0.25">
      <c r="A83" s="1" t="s">
        <v>191</v>
      </c>
      <c r="B83" s="1">
        <v>0.51</v>
      </c>
      <c r="C83" s="1">
        <v>1.37</v>
      </c>
      <c r="D83" s="1">
        <v>2.35</v>
      </c>
      <c r="E83" s="28">
        <v>2.7268598017398338</v>
      </c>
      <c r="F83" s="29">
        <v>3.216876783615914</v>
      </c>
      <c r="G83" s="30">
        <f t="shared" si="11"/>
        <v>2.724760311099145</v>
      </c>
      <c r="H83" s="31">
        <v>2.9715302491103208</v>
      </c>
      <c r="I83" s="31">
        <v>2.8091755319148937</v>
      </c>
      <c r="J83" s="31">
        <v>3.6218250235183445</v>
      </c>
      <c r="K83" s="31">
        <v>3.4357762017336486</v>
      </c>
      <c r="L83" s="31">
        <v>1.919720767888307</v>
      </c>
      <c r="M83" s="31">
        <v>1.5905340924293547</v>
      </c>
      <c r="N83" s="32">
        <f t="shared" si="10"/>
        <v>0.99543757776856068</v>
      </c>
      <c r="O83" s="23">
        <f t="shared" si="12"/>
        <v>72</v>
      </c>
      <c r="P83" s="38">
        <f t="shared" si="13"/>
        <v>26</v>
      </c>
      <c r="Q83" s="39">
        <f t="shared" si="14"/>
        <v>32.911392405063289</v>
      </c>
      <c r="T83" s="3">
        <v>5</v>
      </c>
      <c r="U83" s="3">
        <v>1</v>
      </c>
      <c r="W83" s="40"/>
      <c r="X83" s="40">
        <v>8</v>
      </c>
      <c r="Y83" s="40">
        <v>1</v>
      </c>
      <c r="Z83" s="40"/>
      <c r="AA83" s="40"/>
      <c r="AB83" s="40"/>
      <c r="AC83" s="40"/>
      <c r="AD83" s="40">
        <v>2</v>
      </c>
      <c r="AE83" s="40"/>
      <c r="AF83" s="40"/>
      <c r="AG83" s="40"/>
      <c r="AH83" s="40">
        <v>3</v>
      </c>
      <c r="AI83" s="40"/>
      <c r="AJ83" s="40"/>
      <c r="AK83" s="40"/>
      <c r="AL83" s="40"/>
      <c r="AM83" s="40"/>
      <c r="AN83" s="40">
        <v>3</v>
      </c>
      <c r="AO83" s="40"/>
      <c r="AP83" s="40"/>
      <c r="AQ83" s="40"/>
      <c r="AR83" s="40"/>
      <c r="AS83" s="40"/>
      <c r="AT83" s="40"/>
      <c r="AV83">
        <v>1</v>
      </c>
      <c r="AZ83">
        <v>1</v>
      </c>
      <c r="BA83">
        <v>2</v>
      </c>
      <c r="BE83">
        <v>6</v>
      </c>
      <c r="BH83">
        <v>1</v>
      </c>
      <c r="BM83">
        <v>3</v>
      </c>
      <c r="BO83">
        <v>1</v>
      </c>
      <c r="BT83">
        <v>2</v>
      </c>
      <c r="BX83">
        <v>4</v>
      </c>
      <c r="BY83">
        <v>1</v>
      </c>
      <c r="CE83">
        <v>3</v>
      </c>
      <c r="CF83" s="40"/>
      <c r="CH83">
        <v>1</v>
      </c>
      <c r="CI83">
        <v>1</v>
      </c>
      <c r="CN83">
        <v>8</v>
      </c>
      <c r="CO83">
        <v>4</v>
      </c>
      <c r="CQ83">
        <v>4</v>
      </c>
      <c r="CS83">
        <v>2</v>
      </c>
      <c r="CT83">
        <v>3</v>
      </c>
      <c r="CZ83">
        <v>1</v>
      </c>
    </row>
    <row r="84" spans="1:106" x14ac:dyDescent="0.25">
      <c r="A84" s="1" t="s">
        <v>192</v>
      </c>
      <c r="B84" s="85" t="s">
        <v>117</v>
      </c>
      <c r="C84" s="85" t="s">
        <v>117</v>
      </c>
      <c r="D84" s="85" t="s">
        <v>117</v>
      </c>
      <c r="E84" s="28"/>
      <c r="F84" s="29">
        <v>2.8287673880685184E-2</v>
      </c>
      <c r="G84" s="30">
        <f t="shared" si="11"/>
        <v>8.0698683393807646E-2</v>
      </c>
      <c r="H84" s="31"/>
      <c r="I84" s="31">
        <v>3.3244680851063829E-2</v>
      </c>
      <c r="J84" s="31"/>
      <c r="K84" s="31"/>
      <c r="L84" s="31">
        <v>7.9327304458194497E-2</v>
      </c>
      <c r="M84" s="31">
        <v>0.37162011505358755</v>
      </c>
      <c r="N84" s="32">
        <f t="shared" si="10"/>
        <v>2.7651043826904462E-2</v>
      </c>
      <c r="O84" s="23">
        <f t="shared" si="12"/>
        <v>2</v>
      </c>
      <c r="P84" s="38">
        <f t="shared" si="13"/>
        <v>1</v>
      </c>
      <c r="Q84" s="39">
        <f t="shared" si="14"/>
        <v>1.2658227848101267</v>
      </c>
      <c r="W84" s="40"/>
      <c r="X84" s="40"/>
      <c r="Y84" s="40"/>
      <c r="Z84" s="40"/>
      <c r="AA84" s="40"/>
      <c r="AB84" s="40"/>
      <c r="AC84" s="40"/>
      <c r="AD84" s="40">
        <v>2</v>
      </c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CF84" s="40"/>
    </row>
    <row r="85" spans="1:106" x14ac:dyDescent="0.25">
      <c r="A85" s="1" t="s">
        <v>193</v>
      </c>
      <c r="B85" s="1">
        <v>0.03</v>
      </c>
      <c r="C85" s="1">
        <v>0.73</v>
      </c>
      <c r="D85" s="1">
        <v>0.06</v>
      </c>
      <c r="E85" s="28">
        <v>2.0999999999999998E-2</v>
      </c>
      <c r="F85" s="29">
        <v>5.990933830466344E-2</v>
      </c>
      <c r="G85" s="30">
        <f t="shared" si="11"/>
        <v>1.7928117310296889E-2</v>
      </c>
      <c r="H85" s="31"/>
      <c r="I85" s="31">
        <v>3.3244680851063829E-2</v>
      </c>
      <c r="J85" s="31"/>
      <c r="K85" s="31"/>
      <c r="L85" s="31"/>
      <c r="M85" s="31">
        <v>7.4324023010717513E-2</v>
      </c>
      <c r="N85" s="32">
        <f t="shared" si="10"/>
        <v>9.6778653394165623E-2</v>
      </c>
      <c r="O85" s="23">
        <f t="shared" si="12"/>
        <v>7</v>
      </c>
      <c r="P85" s="38">
        <f t="shared" si="13"/>
        <v>1</v>
      </c>
      <c r="Q85" s="39">
        <f t="shared" si="14"/>
        <v>1.2658227848101267</v>
      </c>
      <c r="W85" s="40"/>
      <c r="X85" s="40"/>
      <c r="Y85" s="40"/>
      <c r="Z85" s="40"/>
      <c r="AA85" s="40"/>
      <c r="AB85" s="40"/>
      <c r="AC85" s="40"/>
      <c r="AD85" s="40">
        <v>7</v>
      </c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CF85" s="40"/>
    </row>
    <row r="86" spans="1:106" x14ac:dyDescent="0.25">
      <c r="A86" s="1" t="s">
        <v>194</v>
      </c>
      <c r="B86" s="28">
        <v>18.309999999999999</v>
      </c>
      <c r="C86" s="28">
        <v>16.940000000000001</v>
      </c>
      <c r="D86" s="28">
        <v>13.67</v>
      </c>
      <c r="E86" s="28">
        <v>6.9892648189358697</v>
      </c>
      <c r="F86" s="29">
        <v>9.6851638408594933</v>
      </c>
      <c r="G86" s="30">
        <f t="shared" si="11"/>
        <v>15.4842594378204</v>
      </c>
      <c r="H86" s="31">
        <v>14.804270462633456</v>
      </c>
      <c r="I86" s="31">
        <v>21.35970744680851</v>
      </c>
      <c r="J86" s="31">
        <v>16.55691439322672</v>
      </c>
      <c r="K86" s="31">
        <v>16.15445232466509</v>
      </c>
      <c r="L86" s="31">
        <v>12.628906869744565</v>
      </c>
      <c r="M86" s="31">
        <v>11.401305129844065</v>
      </c>
      <c r="N86" s="32">
        <f t="shared" si="10"/>
        <v>13.839347435365683</v>
      </c>
      <c r="O86" s="23">
        <f t="shared" si="12"/>
        <v>1001</v>
      </c>
      <c r="P86" s="38">
        <f t="shared" si="13"/>
        <v>31</v>
      </c>
      <c r="Q86" s="39">
        <f t="shared" si="14"/>
        <v>39.240506329113927</v>
      </c>
      <c r="W86" s="40"/>
      <c r="X86" s="40"/>
      <c r="Y86" s="40"/>
      <c r="Z86" s="40">
        <v>48</v>
      </c>
      <c r="AA86" s="40"/>
      <c r="AB86" s="40">
        <v>2</v>
      </c>
      <c r="AC86" s="40"/>
      <c r="AD86" s="40"/>
      <c r="AE86" s="40"/>
      <c r="AF86" s="40"/>
      <c r="AG86" s="40"/>
      <c r="AH86" s="40"/>
      <c r="AI86" s="40"/>
      <c r="AJ86" s="40"/>
      <c r="AK86" s="40"/>
      <c r="AL86" s="40">
        <v>82</v>
      </c>
      <c r="AM86" s="40"/>
      <c r="AN86" s="40">
        <v>14</v>
      </c>
      <c r="AO86" s="40">
        <v>72</v>
      </c>
      <c r="AP86" s="40">
        <v>27</v>
      </c>
      <c r="AQ86" s="40"/>
      <c r="AR86" s="40">
        <v>14</v>
      </c>
      <c r="AS86" s="40"/>
      <c r="AT86" s="40"/>
      <c r="AU86" s="40">
        <v>11</v>
      </c>
      <c r="AW86">
        <v>23</v>
      </c>
      <c r="AX86">
        <v>25</v>
      </c>
      <c r="AY86">
        <v>60</v>
      </c>
      <c r="AZ86">
        <v>70</v>
      </c>
      <c r="BA86">
        <v>12</v>
      </c>
      <c r="BC86">
        <v>11</v>
      </c>
      <c r="BD86">
        <v>45</v>
      </c>
      <c r="BG86">
        <v>11</v>
      </c>
      <c r="BP86">
        <v>30</v>
      </c>
      <c r="BQ86">
        <v>33</v>
      </c>
      <c r="BS86">
        <v>4</v>
      </c>
      <c r="BT86">
        <v>2</v>
      </c>
      <c r="BU86">
        <v>43</v>
      </c>
      <c r="BZ86">
        <v>130</v>
      </c>
      <c r="CB86">
        <v>39</v>
      </c>
      <c r="CF86" s="40"/>
      <c r="CG86">
        <v>1</v>
      </c>
      <c r="CI86">
        <v>42</v>
      </c>
      <c r="CJ86">
        <v>42</v>
      </c>
      <c r="CM86">
        <v>54</v>
      </c>
      <c r="CN86">
        <v>38</v>
      </c>
      <c r="CO86">
        <v>4</v>
      </c>
      <c r="CQ86">
        <v>10</v>
      </c>
      <c r="DB86">
        <v>2</v>
      </c>
    </row>
    <row r="87" spans="1:106" x14ac:dyDescent="0.25">
      <c r="A87" s="1" t="s">
        <v>195</v>
      </c>
      <c r="B87" s="1">
        <v>0.12</v>
      </c>
      <c r="C87" s="1">
        <v>0.21</v>
      </c>
      <c r="D87" s="1">
        <v>0.05</v>
      </c>
      <c r="E87" s="28">
        <v>3.5069188751770189E-2</v>
      </c>
      <c r="F87" s="29">
        <v>0.12329339464856756</v>
      </c>
      <c r="G87" s="30">
        <f t="shared" si="11"/>
        <v>0.23632753452936364</v>
      </c>
      <c r="H87" s="31">
        <v>1.7793594306049827E-2</v>
      </c>
      <c r="I87" s="31">
        <v>0.28257978723404253</v>
      </c>
      <c r="J87" s="31">
        <v>0.43900909375979935</v>
      </c>
      <c r="K87" s="31">
        <v>9.4562647754137114E-2</v>
      </c>
      <c r="L87" s="31">
        <v>0.53942567031572264</v>
      </c>
      <c r="M87" s="31">
        <v>4.4594413806430505E-2</v>
      </c>
      <c r="N87" s="32">
        <f t="shared" si="10"/>
        <v>5.5302087653808923E-2</v>
      </c>
      <c r="O87" s="23">
        <f t="shared" si="12"/>
        <v>4</v>
      </c>
      <c r="P87" s="38">
        <f t="shared" si="13"/>
        <v>2</v>
      </c>
      <c r="Q87" s="39">
        <f t="shared" si="14"/>
        <v>2.5316455696202533</v>
      </c>
      <c r="T87" s="3">
        <v>2</v>
      </c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>
        <v>2</v>
      </c>
      <c r="AS87" s="40"/>
      <c r="AT87" s="40"/>
      <c r="CF87" s="40"/>
    </row>
    <row r="88" spans="1:106" x14ac:dyDescent="0.25">
      <c r="A88" s="1" t="s">
        <v>196</v>
      </c>
      <c r="B88" s="1">
        <v>0.02</v>
      </c>
      <c r="C88" s="1">
        <v>0.03</v>
      </c>
      <c r="D88" s="1">
        <v>0.03</v>
      </c>
      <c r="E88" s="28">
        <v>3.4069188751770188E-2</v>
      </c>
      <c r="F88" s="29">
        <v>0.1153098903698275</v>
      </c>
      <c r="G88" s="30">
        <f t="shared" si="11"/>
        <v>0.32605464586022548</v>
      </c>
      <c r="H88" s="31">
        <v>0.24911032028469757</v>
      </c>
      <c r="I88" s="31">
        <v>1.0472074468085106</v>
      </c>
      <c r="J88" s="31">
        <v>0.32925682031984949</v>
      </c>
      <c r="K88" s="31">
        <v>6.3041765169424738E-2</v>
      </c>
      <c r="L88" s="31">
        <v>0.23798191337458349</v>
      </c>
      <c r="M88" s="31">
        <v>2.9729609204287005E-2</v>
      </c>
      <c r="N88" s="32">
        <f t="shared" si="10"/>
        <v>0.13825521913452232</v>
      </c>
      <c r="O88" s="23">
        <f t="shared" si="12"/>
        <v>10</v>
      </c>
      <c r="P88" s="38">
        <f t="shared" si="13"/>
        <v>8</v>
      </c>
      <c r="Q88" s="39">
        <f t="shared" si="14"/>
        <v>10.126582278481013</v>
      </c>
      <c r="V88">
        <v>1</v>
      </c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>
        <v>1</v>
      </c>
      <c r="AS88" s="40"/>
      <c r="AT88" s="40"/>
      <c r="AV88">
        <v>2</v>
      </c>
      <c r="BA88">
        <v>2</v>
      </c>
      <c r="BW88">
        <v>1</v>
      </c>
      <c r="BX88">
        <v>1</v>
      </c>
      <c r="CF88" s="40"/>
      <c r="CN88">
        <v>1</v>
      </c>
      <c r="CZ88">
        <v>1</v>
      </c>
    </row>
    <row r="89" spans="1:106" x14ac:dyDescent="0.25">
      <c r="A89" s="1" t="s">
        <v>197</v>
      </c>
      <c r="B89" s="1">
        <v>0.15</v>
      </c>
      <c r="C89" s="1">
        <v>0.24</v>
      </c>
      <c r="D89" s="1">
        <v>0.48</v>
      </c>
      <c r="E89" s="28">
        <v>0.19504612583451345</v>
      </c>
      <c r="F89" s="29">
        <v>0.10430101408983398</v>
      </c>
      <c r="G89" s="30">
        <f t="shared" si="11"/>
        <v>0.12407001134489516</v>
      </c>
      <c r="H89" s="31">
        <v>8.8967971530249129E-2</v>
      </c>
      <c r="I89" s="31">
        <v>3.3244680851063829E-2</v>
      </c>
      <c r="J89" s="31">
        <v>0.25086233929131391</v>
      </c>
      <c r="K89" s="31">
        <v>6.3041765169424738E-2</v>
      </c>
      <c r="L89" s="31">
        <v>0.17452006980802789</v>
      </c>
      <c r="M89" s="31">
        <v>0.13378324141929152</v>
      </c>
      <c r="N89" s="32">
        <f t="shared" si="10"/>
        <v>0.13825521913452232</v>
      </c>
      <c r="O89" s="23">
        <f t="shared" si="12"/>
        <v>10</v>
      </c>
      <c r="P89" s="38">
        <f t="shared" si="13"/>
        <v>2</v>
      </c>
      <c r="Q89" s="39">
        <f t="shared" si="14"/>
        <v>2.5316455696202533</v>
      </c>
      <c r="R89" s="3">
        <v>2</v>
      </c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CB89">
        <v>8</v>
      </c>
      <c r="CF89" s="40"/>
    </row>
    <row r="90" spans="1:106" x14ac:dyDescent="0.25">
      <c r="A90" s="1" t="s">
        <v>198</v>
      </c>
      <c r="E90" s="28"/>
      <c r="F90" s="37" t="s">
        <v>117</v>
      </c>
      <c r="G90" s="30">
        <f t="shared" si="11"/>
        <v>0</v>
      </c>
      <c r="H90" s="31"/>
      <c r="I90" s="31"/>
      <c r="J90" s="31"/>
      <c r="K90" s="31"/>
      <c r="L90" s="31"/>
      <c r="M90" s="31"/>
      <c r="N90" s="32">
        <f t="shared" si="10"/>
        <v>0</v>
      </c>
      <c r="O90" s="23">
        <f t="shared" si="12"/>
        <v>0</v>
      </c>
      <c r="P90" s="38">
        <f t="shared" si="13"/>
        <v>0</v>
      </c>
      <c r="Q90" s="39">
        <f t="shared" si="14"/>
        <v>0</v>
      </c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CF90" s="40"/>
    </row>
    <row r="91" spans="1:106" x14ac:dyDescent="0.25">
      <c r="A91" s="1" t="s">
        <v>199</v>
      </c>
      <c r="C91" s="1">
        <v>0.01</v>
      </c>
      <c r="D91" s="1">
        <v>0.01</v>
      </c>
      <c r="E91" s="28">
        <v>1.4999999999999999E-2</v>
      </c>
      <c r="F91" s="29">
        <v>8.8853695324283555E-3</v>
      </c>
      <c r="G91" s="30">
        <f t="shared" si="11"/>
        <v>1.0344097232093832E-2</v>
      </c>
      <c r="H91" s="31"/>
      <c r="I91" s="31"/>
      <c r="J91" s="31">
        <v>1.5678896205707119E-2</v>
      </c>
      <c r="K91" s="31">
        <v>3.1520882584712369E-2</v>
      </c>
      <c r="L91" s="31"/>
      <c r="M91" s="31">
        <v>1.4864804602143502E-2</v>
      </c>
      <c r="N91" s="32">
        <f t="shared" si="10"/>
        <v>0</v>
      </c>
      <c r="O91" s="23">
        <f t="shared" si="12"/>
        <v>0</v>
      </c>
      <c r="P91" s="38">
        <f t="shared" si="13"/>
        <v>0</v>
      </c>
      <c r="Q91" s="39">
        <f>P91*100/P$4</f>
        <v>0</v>
      </c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CF91" s="40"/>
    </row>
    <row r="92" spans="1:106" x14ac:dyDescent="0.25">
      <c r="A92" s="1" t="s">
        <v>200</v>
      </c>
      <c r="C92" s="11" t="s">
        <v>117</v>
      </c>
      <c r="D92" s="11" t="s">
        <v>117</v>
      </c>
      <c r="E92" s="28">
        <v>8.9729837107667861E-3</v>
      </c>
      <c r="F92" s="29">
        <v>6.6032283931443583E-3</v>
      </c>
      <c r="G92" s="30">
        <f t="shared" si="11"/>
        <v>5.5407801418439718E-3</v>
      </c>
      <c r="H92" s="31"/>
      <c r="I92" s="31">
        <v>3.3244680851063829E-2</v>
      </c>
      <c r="J92" s="31"/>
      <c r="K92" s="31"/>
      <c r="L92" s="31"/>
      <c r="M92" s="31"/>
      <c r="N92" s="32">
        <f t="shared" ref="N92:N99" si="15">O92*10/O$4</f>
        <v>1.3825521913452231E-2</v>
      </c>
      <c r="O92" s="23">
        <f t="shared" si="12"/>
        <v>1</v>
      </c>
      <c r="P92" s="38">
        <f t="shared" si="13"/>
        <v>1</v>
      </c>
      <c r="Q92" s="39">
        <f t="shared" si="14"/>
        <v>1.2658227848101267</v>
      </c>
      <c r="U92" s="3">
        <v>1</v>
      </c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CF92" s="40"/>
    </row>
    <row r="93" spans="1:106" x14ac:dyDescent="0.25">
      <c r="A93" s="1" t="s">
        <v>201</v>
      </c>
      <c r="C93" s="85" t="s">
        <v>117</v>
      </c>
      <c r="D93" s="85" t="s">
        <v>117</v>
      </c>
      <c r="E93" s="28"/>
      <c r="F93" s="29">
        <v>6.4139325479986324E-3</v>
      </c>
      <c r="G93" s="30">
        <f t="shared" si="11"/>
        <v>0</v>
      </c>
      <c r="H93" s="31"/>
      <c r="I93" s="31"/>
      <c r="J93" s="31"/>
      <c r="K93" s="31"/>
      <c r="L93" s="31"/>
      <c r="M93" s="31"/>
      <c r="N93" s="32">
        <f t="shared" si="15"/>
        <v>0</v>
      </c>
      <c r="O93" s="23">
        <f t="shared" si="12"/>
        <v>0</v>
      </c>
      <c r="P93" s="38">
        <f t="shared" si="13"/>
        <v>0</v>
      </c>
      <c r="Q93" s="39">
        <f t="shared" si="14"/>
        <v>0</v>
      </c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CF93" s="40"/>
    </row>
    <row r="94" spans="1:106" x14ac:dyDescent="0.25">
      <c r="A94" s="1" t="s">
        <v>202</v>
      </c>
      <c r="B94" s="1">
        <v>0.03</v>
      </c>
      <c r="C94" s="1">
        <v>0.01</v>
      </c>
      <c r="D94" s="1">
        <v>0.01</v>
      </c>
      <c r="E94" s="28">
        <v>6.0000000000000001E-3</v>
      </c>
      <c r="F94" s="29">
        <v>1.488415067519545E-2</v>
      </c>
      <c r="G94" s="30">
        <f t="shared" si="11"/>
        <v>1.0533683286007326E-2</v>
      </c>
      <c r="H94" s="31">
        <v>1.7793594306049827E-2</v>
      </c>
      <c r="I94" s="31"/>
      <c r="J94" s="31">
        <v>1.5678896205707119E-2</v>
      </c>
      <c r="K94" s="31"/>
      <c r="L94" s="31"/>
      <c r="M94" s="31">
        <v>2.9729609204287005E-2</v>
      </c>
      <c r="N94" s="32">
        <f t="shared" si="15"/>
        <v>0</v>
      </c>
      <c r="O94" s="23">
        <f t="shared" si="12"/>
        <v>0</v>
      </c>
      <c r="P94" s="38">
        <f t="shared" si="13"/>
        <v>0</v>
      </c>
      <c r="Q94" s="39">
        <f t="shared" si="14"/>
        <v>0</v>
      </c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CF94" s="40"/>
    </row>
    <row r="95" spans="1:106" x14ac:dyDescent="0.25">
      <c r="A95" s="1" t="s">
        <v>203</v>
      </c>
      <c r="B95" s="11" t="s">
        <v>117</v>
      </c>
      <c r="C95" s="11"/>
      <c r="D95" s="11" t="s">
        <v>117</v>
      </c>
      <c r="E95" s="37" t="s">
        <v>117</v>
      </c>
      <c r="F95" s="37" t="s">
        <v>117</v>
      </c>
      <c r="G95" s="30">
        <f t="shared" si="11"/>
        <v>0</v>
      </c>
      <c r="H95" s="31"/>
      <c r="I95" s="31"/>
      <c r="J95" s="31"/>
      <c r="K95" s="31"/>
      <c r="L95" s="31"/>
      <c r="M95" s="31"/>
      <c r="N95" s="32">
        <f t="shared" si="15"/>
        <v>0</v>
      </c>
      <c r="O95" s="23">
        <f t="shared" si="12"/>
        <v>0</v>
      </c>
      <c r="P95" s="38">
        <f t="shared" si="13"/>
        <v>0</v>
      </c>
      <c r="Q95" s="39">
        <f t="shared" si="14"/>
        <v>0</v>
      </c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CF95" s="40"/>
    </row>
    <row r="96" spans="1:106" x14ac:dyDescent="0.25">
      <c r="A96" s="1" t="s">
        <v>204</v>
      </c>
      <c r="B96" s="1">
        <v>0.01</v>
      </c>
      <c r="C96" s="1">
        <v>0.01</v>
      </c>
      <c r="D96" s="1">
        <v>0.03</v>
      </c>
      <c r="E96" s="28">
        <v>5.4069188751770178E-2</v>
      </c>
      <c r="F96" s="29">
        <v>6.3388349764225069E-2</v>
      </c>
      <c r="G96" s="30">
        <f t="shared" si="11"/>
        <v>6.2003730543279234E-2</v>
      </c>
      <c r="H96" s="31">
        <v>3.5587188612099654E-2</v>
      </c>
      <c r="I96" s="31">
        <v>0.13297872340425532</v>
      </c>
      <c r="J96" s="31">
        <v>3.1357792411414238E-2</v>
      </c>
      <c r="K96" s="31">
        <v>6.3041765169424738E-2</v>
      </c>
      <c r="L96" s="31">
        <v>7.9327304458194497E-2</v>
      </c>
      <c r="M96" s="31">
        <v>2.9729609204287005E-2</v>
      </c>
      <c r="N96" s="32">
        <f t="shared" si="15"/>
        <v>2.7651043826904462E-2</v>
      </c>
      <c r="O96" s="23">
        <f t="shared" si="12"/>
        <v>2</v>
      </c>
      <c r="P96" s="38">
        <f t="shared" si="13"/>
        <v>2</v>
      </c>
      <c r="Q96" s="39">
        <f t="shared" si="14"/>
        <v>2.5316455696202533</v>
      </c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BM96">
        <v>1</v>
      </c>
      <c r="BX96">
        <v>1</v>
      </c>
      <c r="CF96" s="40"/>
    </row>
    <row r="97" spans="1:107" x14ac:dyDescent="0.25">
      <c r="A97" s="1" t="s">
        <v>205</v>
      </c>
      <c r="B97" s="1">
        <v>0.01</v>
      </c>
      <c r="D97" s="1">
        <v>0.03</v>
      </c>
      <c r="E97" s="28">
        <v>1.3023062917256727E-2</v>
      </c>
      <c r="F97" s="29">
        <v>1.3819476861605761E-2</v>
      </c>
      <c r="G97" s="30">
        <f t="shared" si="11"/>
        <v>2.3072954418647235E-2</v>
      </c>
      <c r="H97" s="31"/>
      <c r="I97" s="31">
        <v>1.6622340425531915E-2</v>
      </c>
      <c r="J97" s="31"/>
      <c r="K97" s="31">
        <v>1.5760441292356184E-2</v>
      </c>
      <c r="L97" s="31">
        <v>3.1730921783277799E-2</v>
      </c>
      <c r="M97" s="31">
        <v>7.4324023010717513E-2</v>
      </c>
      <c r="N97" s="32">
        <f t="shared" si="15"/>
        <v>0.12442969722107008</v>
      </c>
      <c r="O97" s="23">
        <f t="shared" si="12"/>
        <v>9</v>
      </c>
      <c r="P97" s="38">
        <f t="shared" si="13"/>
        <v>5</v>
      </c>
      <c r="Q97" s="39">
        <f t="shared" si="14"/>
        <v>6.3291139240506329</v>
      </c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BM97">
        <v>4</v>
      </c>
      <c r="BX97">
        <v>2</v>
      </c>
      <c r="CF97" s="40"/>
      <c r="CG97">
        <v>1</v>
      </c>
      <c r="CQ97">
        <v>1</v>
      </c>
      <c r="CT97">
        <v>1</v>
      </c>
    </row>
    <row r="98" spans="1:107" x14ac:dyDescent="0.25">
      <c r="A98" s="1" t="s">
        <v>206</v>
      </c>
      <c r="E98" s="28"/>
      <c r="F98" s="37"/>
      <c r="G98" s="30">
        <f t="shared" si="11"/>
        <v>2.7703900709219859E-3</v>
      </c>
      <c r="H98" s="31"/>
      <c r="I98" s="31">
        <v>1.6622340425531915E-2</v>
      </c>
      <c r="J98" s="31"/>
      <c r="K98" s="31"/>
      <c r="L98" s="31"/>
      <c r="M98" s="31"/>
      <c r="N98" s="32">
        <f t="shared" si="15"/>
        <v>0</v>
      </c>
      <c r="O98" s="82">
        <f t="shared" si="12"/>
        <v>0</v>
      </c>
      <c r="P98" s="38">
        <f t="shared" si="13"/>
        <v>0</v>
      </c>
      <c r="Q98" s="39">
        <f>P98*100/P$4</f>
        <v>0</v>
      </c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CF98" s="40"/>
    </row>
    <row r="99" spans="1:107" x14ac:dyDescent="0.25">
      <c r="A99" s="1" t="s">
        <v>207</v>
      </c>
      <c r="B99" s="1">
        <v>0.02</v>
      </c>
      <c r="C99" s="11" t="s">
        <v>117</v>
      </c>
      <c r="E99" s="28">
        <v>9.0461258345134552E-3</v>
      </c>
      <c r="F99" s="29"/>
      <c r="G99" s="30">
        <f t="shared" si="11"/>
        <v>2.4236677045970823E-2</v>
      </c>
      <c r="H99" s="31"/>
      <c r="I99" s="31">
        <v>6.6489361702127658E-2</v>
      </c>
      <c r="J99" s="31">
        <v>1.5678896205707119E-2</v>
      </c>
      <c r="K99" s="31">
        <v>3.1520882584712369E-2</v>
      </c>
      <c r="L99" s="31">
        <v>3.1730921783277799E-2</v>
      </c>
      <c r="M99" s="31"/>
      <c r="N99" s="32">
        <f t="shared" si="15"/>
        <v>0</v>
      </c>
      <c r="O99" s="33"/>
      <c r="P99" s="34"/>
      <c r="Q99" s="35">
        <f t="shared" si="14"/>
        <v>0</v>
      </c>
      <c r="R99" s="36"/>
      <c r="S99" s="36"/>
      <c r="T99" s="36"/>
      <c r="U99" s="36"/>
      <c r="V99" s="42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1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</row>
    <row r="100" spans="1:107" x14ac:dyDescent="0.25">
      <c r="A100" s="77" t="s">
        <v>427</v>
      </c>
      <c r="C100" s="11"/>
      <c r="D100" s="85" t="s">
        <v>117</v>
      </c>
      <c r="E100" s="28"/>
      <c r="F100" s="29"/>
      <c r="G100" s="30">
        <f>(H100+I100+J100+K100+L100+M100)/6</f>
        <v>0</v>
      </c>
      <c r="H100" s="31"/>
      <c r="I100" s="31"/>
      <c r="J100" s="31"/>
      <c r="K100" s="31"/>
      <c r="L100" s="31"/>
      <c r="M100" s="31"/>
      <c r="N100" s="32">
        <f>O100*10/O$4</f>
        <v>1.3825521913452231E-2</v>
      </c>
      <c r="O100" s="79">
        <f>SUM(R100:DC100)</f>
        <v>1</v>
      </c>
      <c r="P100" s="80">
        <f>COUNTA(R100:DC100)</f>
        <v>1</v>
      </c>
      <c r="Q100" s="81">
        <f>P100*100/P$4</f>
        <v>1.2658227848101267</v>
      </c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CD100">
        <v>1</v>
      </c>
      <c r="CF100" s="40"/>
    </row>
    <row r="101" spans="1:107" x14ac:dyDescent="0.25">
      <c r="A101" s="1" t="s">
        <v>208</v>
      </c>
      <c r="B101" s="1">
        <v>0.28999999999999998</v>
      </c>
      <c r="C101" s="28">
        <v>0.4</v>
      </c>
      <c r="D101" s="1">
        <v>0.57999999999999996</v>
      </c>
      <c r="E101" s="28">
        <v>0.48592251669026904</v>
      </c>
      <c r="F101" s="29">
        <v>0.541397011918751</v>
      </c>
      <c r="G101" s="30">
        <f t="shared" si="11"/>
        <v>0.53421910395848171</v>
      </c>
      <c r="H101" s="31">
        <v>0.40925266903914598</v>
      </c>
      <c r="I101" s="31">
        <v>0.68151595744680848</v>
      </c>
      <c r="J101" s="31">
        <v>0.59579805581687051</v>
      </c>
      <c r="K101" s="31">
        <v>0.45705279747832939</v>
      </c>
      <c r="L101" s="31">
        <v>0.57115659209900038</v>
      </c>
      <c r="M101" s="31">
        <v>0.49053855187073558</v>
      </c>
      <c r="N101" s="32">
        <f t="shared" ref="N101:N133" si="16">O101*10/O$4</f>
        <v>0.5668463984515415</v>
      </c>
      <c r="O101" s="23">
        <f>SUM(R101:DC101)</f>
        <v>41</v>
      </c>
      <c r="P101" s="38">
        <f>COUNTA(R101:DC101)</f>
        <v>29</v>
      </c>
      <c r="Q101" s="39">
        <f t="shared" si="14"/>
        <v>36.708860759493668</v>
      </c>
      <c r="T101" s="3">
        <v>4</v>
      </c>
      <c r="W101" s="40"/>
      <c r="X101" s="40"/>
      <c r="Y101" s="40"/>
      <c r="Z101" s="40"/>
      <c r="AA101" s="40"/>
      <c r="AB101" s="40">
        <v>2</v>
      </c>
      <c r="AC101" s="40"/>
      <c r="AD101" s="40"/>
      <c r="AE101" s="40"/>
      <c r="AF101" s="40">
        <v>1</v>
      </c>
      <c r="AG101" s="40">
        <v>1</v>
      </c>
      <c r="AH101" s="40"/>
      <c r="AI101" s="40"/>
      <c r="AJ101" s="40"/>
      <c r="AK101" s="40"/>
      <c r="AL101" s="40"/>
      <c r="AM101" s="40"/>
      <c r="AN101" s="40"/>
      <c r="AO101" s="40">
        <v>1</v>
      </c>
      <c r="AP101" s="40"/>
      <c r="AQ101" s="40">
        <v>2</v>
      </c>
      <c r="AR101" s="40"/>
      <c r="AS101" s="40">
        <v>1</v>
      </c>
      <c r="AT101" s="40"/>
      <c r="AV101">
        <v>1</v>
      </c>
      <c r="AX101">
        <v>2</v>
      </c>
      <c r="BA101">
        <v>1</v>
      </c>
      <c r="BC101">
        <v>1</v>
      </c>
      <c r="BD101">
        <v>1</v>
      </c>
      <c r="BE101">
        <v>1</v>
      </c>
      <c r="BF101">
        <v>3</v>
      </c>
      <c r="BG101">
        <v>1</v>
      </c>
      <c r="BK101">
        <v>1</v>
      </c>
      <c r="BL101">
        <v>1</v>
      </c>
      <c r="BM101">
        <v>2</v>
      </c>
      <c r="BO101">
        <v>1</v>
      </c>
      <c r="BQ101">
        <v>1</v>
      </c>
      <c r="BT101">
        <v>1</v>
      </c>
      <c r="BV101">
        <v>1</v>
      </c>
      <c r="BX101">
        <v>2</v>
      </c>
      <c r="BY101">
        <v>1</v>
      </c>
      <c r="CF101" s="40"/>
      <c r="CG101">
        <v>2</v>
      </c>
      <c r="CS101">
        <v>1</v>
      </c>
      <c r="CT101">
        <v>1</v>
      </c>
      <c r="CZ101">
        <v>1</v>
      </c>
      <c r="DB101">
        <v>2</v>
      </c>
    </row>
    <row r="102" spans="1:107" x14ac:dyDescent="0.25">
      <c r="A102" s="1" t="s">
        <v>209</v>
      </c>
      <c r="B102" s="1">
        <v>0.38</v>
      </c>
      <c r="C102" s="1">
        <v>0.31</v>
      </c>
      <c r="D102" s="1">
        <v>0.45</v>
      </c>
      <c r="E102" s="28">
        <v>0.6772453975318633</v>
      </c>
      <c r="F102" s="29">
        <v>0.83388180379208676</v>
      </c>
      <c r="G102" s="30">
        <f t="shared" si="11"/>
        <v>1.0564801751004469</v>
      </c>
      <c r="H102" s="31">
        <v>0.69395017793594316</v>
      </c>
      <c r="I102" s="31">
        <v>0.89760638297872342</v>
      </c>
      <c r="J102" s="31">
        <v>1.3483850736908123</v>
      </c>
      <c r="K102" s="31">
        <v>0.9613869188337274</v>
      </c>
      <c r="L102" s="31">
        <v>1.1740441059812787</v>
      </c>
      <c r="M102" s="31">
        <v>1.2635083911821976</v>
      </c>
      <c r="N102" s="32">
        <f t="shared" si="16"/>
        <v>1.0369141435089173</v>
      </c>
      <c r="O102" s="23">
        <f>SUM(R102:DC102)</f>
        <v>75</v>
      </c>
      <c r="P102" s="38">
        <f>COUNTA(R102:DC102)</f>
        <v>44</v>
      </c>
      <c r="Q102" s="39">
        <f t="shared" si="14"/>
        <v>55.696202531645568</v>
      </c>
      <c r="S102" s="3">
        <v>1</v>
      </c>
      <c r="T102" s="3">
        <v>1</v>
      </c>
      <c r="U102" s="3">
        <v>1</v>
      </c>
      <c r="V102">
        <v>2</v>
      </c>
      <c r="W102" s="40">
        <v>2</v>
      </c>
      <c r="X102" s="40">
        <v>1</v>
      </c>
      <c r="Y102" s="40">
        <v>2</v>
      </c>
      <c r="Z102" s="40"/>
      <c r="AA102" s="40"/>
      <c r="AB102" s="40">
        <v>1</v>
      </c>
      <c r="AC102" s="40"/>
      <c r="AD102" s="40"/>
      <c r="AE102" s="40"/>
      <c r="AF102" s="40"/>
      <c r="AG102" s="40"/>
      <c r="AH102" s="40">
        <v>2</v>
      </c>
      <c r="AI102" s="40"/>
      <c r="AJ102" s="40"/>
      <c r="AK102" s="40"/>
      <c r="AL102" s="40"/>
      <c r="AM102" s="40"/>
      <c r="AN102" s="40"/>
      <c r="AO102" s="40"/>
      <c r="AP102" s="40">
        <v>1</v>
      </c>
      <c r="AQ102" s="40">
        <v>2</v>
      </c>
      <c r="AR102" s="40">
        <v>1</v>
      </c>
      <c r="AS102" s="40"/>
      <c r="AT102" s="40"/>
      <c r="AU102" s="40"/>
      <c r="AV102" s="40">
        <v>1</v>
      </c>
      <c r="AW102" s="40">
        <v>1</v>
      </c>
      <c r="AX102" s="40">
        <v>2</v>
      </c>
      <c r="AY102" s="40">
        <v>1</v>
      </c>
      <c r="AZ102" s="40">
        <v>2</v>
      </c>
      <c r="BB102">
        <v>1</v>
      </c>
      <c r="BE102">
        <v>2</v>
      </c>
      <c r="BF102">
        <v>3</v>
      </c>
      <c r="BG102">
        <v>3</v>
      </c>
      <c r="BH102">
        <v>2</v>
      </c>
      <c r="BK102">
        <v>4</v>
      </c>
      <c r="BL102">
        <v>2</v>
      </c>
      <c r="BM102">
        <v>2</v>
      </c>
      <c r="BO102">
        <v>1</v>
      </c>
      <c r="BQ102">
        <v>1</v>
      </c>
      <c r="BT102">
        <v>1</v>
      </c>
      <c r="BV102">
        <v>1</v>
      </c>
      <c r="BW102">
        <v>1</v>
      </c>
      <c r="BX102">
        <v>2</v>
      </c>
      <c r="BY102">
        <v>3</v>
      </c>
      <c r="CA102">
        <v>2</v>
      </c>
      <c r="CE102">
        <v>2</v>
      </c>
      <c r="CF102" s="40">
        <v>2</v>
      </c>
      <c r="CG102">
        <v>3</v>
      </c>
      <c r="CH102">
        <v>2</v>
      </c>
      <c r="CO102">
        <v>2</v>
      </c>
      <c r="CS102">
        <v>2</v>
      </c>
      <c r="CT102">
        <v>1</v>
      </c>
      <c r="CV102">
        <v>2</v>
      </c>
      <c r="CZ102">
        <v>2</v>
      </c>
      <c r="DA102">
        <v>1</v>
      </c>
      <c r="DB102">
        <v>1</v>
      </c>
    </row>
    <row r="103" spans="1:107" x14ac:dyDescent="0.25">
      <c r="A103" s="1" t="s">
        <v>210</v>
      </c>
      <c r="B103" s="11" t="s">
        <v>117</v>
      </c>
      <c r="C103" s="11"/>
      <c r="D103" s="11" t="s">
        <v>117</v>
      </c>
      <c r="E103" s="37" t="s">
        <v>117</v>
      </c>
      <c r="F103" s="29">
        <v>1.1876543209876543E-2</v>
      </c>
      <c r="G103" s="30">
        <f t="shared" si="11"/>
        <v>3.3182071579864823E-2</v>
      </c>
      <c r="H103" s="31">
        <v>5.3380782918149475E-2</v>
      </c>
      <c r="I103" s="31">
        <v>6.6489361702127658E-2</v>
      </c>
      <c r="J103" s="31"/>
      <c r="K103" s="31">
        <v>1.5760441292356184E-2</v>
      </c>
      <c r="L103" s="31">
        <v>6.3461843566555598E-2</v>
      </c>
      <c r="M103" s="31"/>
      <c r="N103" s="32">
        <f t="shared" si="16"/>
        <v>2.7651043826904462E-2</v>
      </c>
      <c r="O103" s="74">
        <v>2</v>
      </c>
      <c r="P103" s="65">
        <v>2</v>
      </c>
      <c r="Q103" s="71">
        <f t="shared" ref="Q103" si="17">P103*100/P$4</f>
        <v>2.5316455696202533</v>
      </c>
      <c r="R103" s="67"/>
      <c r="S103" s="67"/>
      <c r="T103" s="67"/>
      <c r="U103" s="67"/>
      <c r="V103" s="72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  <c r="BH103" s="72"/>
      <c r="BI103" s="72"/>
      <c r="BJ103" s="72"/>
      <c r="BK103" s="72"/>
      <c r="BL103" s="72"/>
      <c r="BM103" s="72"/>
      <c r="BN103" s="72"/>
      <c r="BO103" s="72"/>
      <c r="BP103" s="72"/>
      <c r="BQ103" s="72"/>
      <c r="BR103" s="72"/>
      <c r="BS103" s="72"/>
      <c r="BT103" s="72"/>
      <c r="BU103" s="72"/>
      <c r="BV103" s="72"/>
      <c r="BW103" s="72"/>
      <c r="BX103" s="72"/>
      <c r="BY103" s="72"/>
      <c r="BZ103" s="72"/>
      <c r="CA103" s="72"/>
      <c r="CB103" s="72"/>
      <c r="CC103" s="72"/>
      <c r="CD103" s="72"/>
      <c r="CE103" s="72"/>
      <c r="CF103" s="73"/>
      <c r="CG103" s="72"/>
      <c r="CH103" s="72"/>
      <c r="CI103" s="72"/>
      <c r="CJ103" s="72"/>
      <c r="CK103" s="72"/>
      <c r="CL103" s="72"/>
      <c r="CM103" s="72"/>
      <c r="CN103" s="72"/>
      <c r="CO103" s="72"/>
      <c r="CP103" s="72"/>
      <c r="CQ103" s="72"/>
      <c r="CR103" s="72"/>
      <c r="CS103" s="72"/>
      <c r="CT103" s="72"/>
      <c r="CU103" s="72"/>
      <c r="CV103" s="72"/>
      <c r="CW103" s="72"/>
      <c r="CX103" s="72"/>
      <c r="CY103" s="72"/>
      <c r="CZ103" s="72"/>
      <c r="DA103" s="72"/>
      <c r="DB103" s="72"/>
      <c r="DC103" s="72"/>
    </row>
    <row r="104" spans="1:107" x14ac:dyDescent="0.25">
      <c r="A104" s="1" t="s">
        <v>211</v>
      </c>
      <c r="B104" s="1">
        <v>3.25</v>
      </c>
      <c r="C104" s="1">
        <v>1.92</v>
      </c>
      <c r="D104" s="1">
        <v>2.86</v>
      </c>
      <c r="E104" s="28">
        <v>4.7394309124013763</v>
      </c>
      <c r="F104" s="29">
        <v>8.6655383181457175</v>
      </c>
      <c r="G104" s="30">
        <f t="shared" si="11"/>
        <v>9.9417714365463308</v>
      </c>
      <c r="H104" s="31">
        <v>9.6263345195729553</v>
      </c>
      <c r="I104" s="31">
        <v>5.2027925531914896</v>
      </c>
      <c r="J104" s="31">
        <v>8.905613044841644</v>
      </c>
      <c r="K104" s="31">
        <v>9.2828999211977941</v>
      </c>
      <c r="L104" s="31">
        <v>13.358718070759954</v>
      </c>
      <c r="M104" s="31">
        <v>13.274270509714148</v>
      </c>
      <c r="N104" s="32">
        <f t="shared" si="16"/>
        <v>7.7975943591870589</v>
      </c>
      <c r="O104" s="23">
        <f t="shared" ref="O104:O136" si="18">SUM(R104:DC104)</f>
        <v>564</v>
      </c>
      <c r="P104" s="38">
        <f t="shared" ref="P104:P136" si="19">COUNTA(R104:DC104)</f>
        <v>77</v>
      </c>
      <c r="Q104" s="39">
        <f t="shared" si="14"/>
        <v>97.468354430379748</v>
      </c>
      <c r="R104" s="3">
        <v>2</v>
      </c>
      <c r="S104" s="3">
        <v>2</v>
      </c>
      <c r="T104" s="3">
        <v>15</v>
      </c>
      <c r="U104" s="3">
        <v>4</v>
      </c>
      <c r="V104" s="40">
        <v>9</v>
      </c>
      <c r="W104" s="40">
        <v>15</v>
      </c>
      <c r="X104" s="40">
        <v>6</v>
      </c>
      <c r="Y104" s="40">
        <v>4</v>
      </c>
      <c r="Z104" s="40">
        <v>1</v>
      </c>
      <c r="AA104" s="40"/>
      <c r="AB104" s="40">
        <v>8</v>
      </c>
      <c r="AC104" s="40"/>
      <c r="AD104" s="40">
        <v>2</v>
      </c>
      <c r="AE104" s="40"/>
      <c r="AF104" s="40">
        <v>1</v>
      </c>
      <c r="AG104" s="40">
        <v>3</v>
      </c>
      <c r="AH104" s="40">
        <v>11</v>
      </c>
      <c r="AI104" s="40">
        <v>4</v>
      </c>
      <c r="AJ104" s="40"/>
      <c r="AK104" s="40">
        <v>4</v>
      </c>
      <c r="AL104" s="40">
        <v>2</v>
      </c>
      <c r="AM104" s="40">
        <v>10</v>
      </c>
      <c r="AN104" s="40">
        <v>14</v>
      </c>
      <c r="AO104" s="40">
        <v>3</v>
      </c>
      <c r="AP104" s="40">
        <v>9</v>
      </c>
      <c r="AQ104" s="40">
        <v>10</v>
      </c>
      <c r="AR104" s="40">
        <v>5</v>
      </c>
      <c r="AS104" s="40">
        <v>6</v>
      </c>
      <c r="AT104" s="40">
        <v>1</v>
      </c>
      <c r="AU104" s="40">
        <v>6</v>
      </c>
      <c r="AV104" s="40">
        <v>9</v>
      </c>
      <c r="AW104" s="40">
        <v>10</v>
      </c>
      <c r="AX104" s="40">
        <v>12</v>
      </c>
      <c r="AY104" s="40">
        <v>4</v>
      </c>
      <c r="AZ104" s="40">
        <v>15</v>
      </c>
      <c r="BA104" s="40">
        <v>14</v>
      </c>
      <c r="BB104" s="40">
        <v>5</v>
      </c>
      <c r="BC104" s="40">
        <v>4</v>
      </c>
      <c r="BD104" s="40">
        <v>2</v>
      </c>
      <c r="BE104" s="40">
        <v>3</v>
      </c>
      <c r="BF104" s="40">
        <v>7</v>
      </c>
      <c r="BG104" s="40">
        <v>7</v>
      </c>
      <c r="BH104" s="40">
        <v>12</v>
      </c>
      <c r="BI104" s="40">
        <v>7</v>
      </c>
      <c r="BJ104" s="40"/>
      <c r="BK104" s="40">
        <v>21</v>
      </c>
      <c r="BL104" s="40">
        <v>3</v>
      </c>
      <c r="BM104" s="40">
        <v>10</v>
      </c>
      <c r="BN104" s="40"/>
      <c r="BO104" s="40">
        <v>9</v>
      </c>
      <c r="BP104" s="40">
        <v>6</v>
      </c>
      <c r="BQ104" s="40">
        <v>5</v>
      </c>
      <c r="BR104" s="40">
        <v>6</v>
      </c>
      <c r="BS104" s="40">
        <v>14</v>
      </c>
      <c r="BT104" s="40">
        <v>15</v>
      </c>
      <c r="BU104" s="40">
        <v>6</v>
      </c>
      <c r="BV104" s="40">
        <v>6</v>
      </c>
      <c r="BW104" s="40">
        <v>3</v>
      </c>
      <c r="BX104" s="40">
        <v>6</v>
      </c>
      <c r="BY104" s="40">
        <v>7</v>
      </c>
      <c r="BZ104" s="40">
        <v>1</v>
      </c>
      <c r="CA104" s="40">
        <v>4</v>
      </c>
      <c r="CB104" s="40">
        <v>1</v>
      </c>
      <c r="CC104" s="40"/>
      <c r="CD104" s="40">
        <v>7</v>
      </c>
      <c r="CE104" s="40">
        <v>14</v>
      </c>
      <c r="CF104" s="40">
        <v>4</v>
      </c>
      <c r="CG104">
        <v>8</v>
      </c>
      <c r="CH104">
        <v>11</v>
      </c>
      <c r="CI104" s="40">
        <v>8</v>
      </c>
      <c r="CJ104" s="40">
        <v>1</v>
      </c>
      <c r="CK104" s="40">
        <v>8</v>
      </c>
      <c r="CM104">
        <v>1</v>
      </c>
      <c r="CN104" s="40">
        <v>10</v>
      </c>
      <c r="CO104" s="40">
        <v>13</v>
      </c>
      <c r="CQ104">
        <v>2</v>
      </c>
      <c r="CS104">
        <v>23</v>
      </c>
      <c r="CT104">
        <v>22</v>
      </c>
      <c r="CV104">
        <v>8</v>
      </c>
      <c r="CY104">
        <v>7</v>
      </c>
      <c r="CZ104">
        <v>12</v>
      </c>
      <c r="DA104">
        <v>4</v>
      </c>
      <c r="DB104">
        <v>8</v>
      </c>
      <c r="DC104">
        <v>2</v>
      </c>
    </row>
    <row r="105" spans="1:107" x14ac:dyDescent="0.25">
      <c r="A105" s="1" t="s">
        <v>212</v>
      </c>
      <c r="B105" s="1">
        <v>0.01</v>
      </c>
      <c r="C105" s="1">
        <v>0.03</v>
      </c>
      <c r="D105" s="1">
        <v>0.06</v>
      </c>
      <c r="E105" s="28">
        <v>8.1069188751770188E-2</v>
      </c>
      <c r="F105" s="29">
        <v>0.11652976249105954</v>
      </c>
      <c r="G105" s="30">
        <f t="shared" si="11"/>
        <v>8.8960369290550415E-2</v>
      </c>
      <c r="H105" s="31">
        <v>0.12455516014234878</v>
      </c>
      <c r="I105" s="31">
        <v>4.9867021276595744E-2</v>
      </c>
      <c r="J105" s="31">
        <v>7.8394481028535593E-2</v>
      </c>
      <c r="K105" s="31">
        <v>9.4562647754137114E-2</v>
      </c>
      <c r="L105" s="31">
        <v>0.1269236871331112</v>
      </c>
      <c r="M105" s="31">
        <v>5.9459218408574009E-2</v>
      </c>
      <c r="N105" s="32">
        <f t="shared" si="16"/>
        <v>0.13825521913452232</v>
      </c>
      <c r="O105" s="23">
        <f t="shared" si="18"/>
        <v>10</v>
      </c>
      <c r="P105" s="38">
        <f t="shared" si="19"/>
        <v>10</v>
      </c>
      <c r="Q105" s="39">
        <f t="shared" si="14"/>
        <v>12.658227848101266</v>
      </c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>
        <v>1</v>
      </c>
      <c r="AO105" s="40">
        <v>1</v>
      </c>
      <c r="AP105" s="40"/>
      <c r="AQ105" s="40"/>
      <c r="AR105" s="40"/>
      <c r="AS105" s="40"/>
      <c r="AT105" s="40"/>
      <c r="BA105">
        <v>1</v>
      </c>
      <c r="BG105">
        <v>1</v>
      </c>
      <c r="BK105">
        <v>1</v>
      </c>
      <c r="BY105">
        <v>1</v>
      </c>
      <c r="BZ105">
        <v>1</v>
      </c>
      <c r="CF105" s="40"/>
      <c r="CI105">
        <v>1</v>
      </c>
      <c r="CQ105">
        <v>1</v>
      </c>
      <c r="CS105">
        <v>1</v>
      </c>
    </row>
    <row r="106" spans="1:107" x14ac:dyDescent="0.25">
      <c r="A106" s="1" t="s">
        <v>213</v>
      </c>
      <c r="B106" s="1">
        <v>0.05</v>
      </c>
      <c r="C106" s="1">
        <v>0.02</v>
      </c>
      <c r="D106" s="1">
        <v>0.03</v>
      </c>
      <c r="E106" s="28">
        <v>4.4161440420797095E-2</v>
      </c>
      <c r="F106" s="29">
        <v>2.1763603979013744E-2</v>
      </c>
      <c r="G106" s="30">
        <f t="shared" si="11"/>
        <v>3.7335379250001993E-2</v>
      </c>
      <c r="H106" s="31">
        <v>0.16014234875444844</v>
      </c>
      <c r="I106" s="31">
        <v>3.3244680851063829E-2</v>
      </c>
      <c r="J106" s="31"/>
      <c r="K106" s="31">
        <v>1.5760441292356184E-2</v>
      </c>
      <c r="L106" s="31"/>
      <c r="M106" s="31">
        <v>1.4864804602143502E-2</v>
      </c>
      <c r="N106" s="32">
        <f t="shared" si="16"/>
        <v>1.3825521913452231E-2</v>
      </c>
      <c r="O106" s="23">
        <f t="shared" si="18"/>
        <v>1</v>
      </c>
      <c r="P106" s="38">
        <f t="shared" si="19"/>
        <v>1</v>
      </c>
      <c r="Q106" s="39">
        <f t="shared" si="14"/>
        <v>1.2658227848101267</v>
      </c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BE106">
        <v>1</v>
      </c>
      <c r="CF106" s="40"/>
    </row>
    <row r="107" spans="1:107" x14ac:dyDescent="0.25">
      <c r="A107" s="1" t="s">
        <v>214</v>
      </c>
      <c r="B107" s="85" t="s">
        <v>117</v>
      </c>
      <c r="C107" s="85" t="s">
        <v>117</v>
      </c>
      <c r="D107" s="85" t="s">
        <v>117</v>
      </c>
      <c r="E107" s="28">
        <v>1.3000000000000001E-2</v>
      </c>
      <c r="F107" s="29">
        <v>9.283192947938966E-3</v>
      </c>
      <c r="G107" s="30">
        <f t="shared" si="11"/>
        <v>2.1601450013569192E-2</v>
      </c>
      <c r="H107" s="31">
        <v>1.7793594306049827E-2</v>
      </c>
      <c r="I107" s="31">
        <v>1.6622340425531915E-2</v>
      </c>
      <c r="J107" s="31"/>
      <c r="K107" s="31"/>
      <c r="L107" s="31">
        <v>9.5192765349833397E-2</v>
      </c>
      <c r="M107" s="31"/>
      <c r="N107" s="32">
        <f t="shared" si="16"/>
        <v>0</v>
      </c>
      <c r="O107" s="23">
        <f t="shared" si="18"/>
        <v>0</v>
      </c>
      <c r="P107" s="38">
        <f t="shared" si="19"/>
        <v>0</v>
      </c>
      <c r="Q107" s="39">
        <f t="shared" si="14"/>
        <v>0</v>
      </c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CF107" s="40"/>
    </row>
    <row r="108" spans="1:107" x14ac:dyDescent="0.25">
      <c r="A108" s="1" t="s">
        <v>215</v>
      </c>
      <c r="B108" s="1">
        <v>0.15</v>
      </c>
      <c r="C108" s="1">
        <v>0.15</v>
      </c>
      <c r="D108" s="1">
        <v>0.08</v>
      </c>
      <c r="E108" s="28">
        <v>0.14504612583451346</v>
      </c>
      <c r="F108" s="29">
        <v>6.4444354772475135E-2</v>
      </c>
      <c r="G108" s="30">
        <f t="shared" si="11"/>
        <v>7.1258707005562749E-2</v>
      </c>
      <c r="H108" s="31">
        <v>5.3380782918149475E-2</v>
      </c>
      <c r="I108" s="31">
        <v>4.9867021276595744E-2</v>
      </c>
      <c r="J108" s="31">
        <v>0.15678896205707119</v>
      </c>
      <c r="K108" s="31"/>
      <c r="L108" s="31">
        <v>6.3461843566555598E-2</v>
      </c>
      <c r="M108" s="31">
        <v>0.10405363221500451</v>
      </c>
      <c r="N108" s="32">
        <f t="shared" si="16"/>
        <v>4.1476565740356693E-2</v>
      </c>
      <c r="O108" s="23">
        <f t="shared" si="18"/>
        <v>3</v>
      </c>
      <c r="P108" s="38">
        <f t="shared" si="19"/>
        <v>3</v>
      </c>
      <c r="Q108" s="39">
        <f t="shared" si="14"/>
        <v>3.7974683544303796</v>
      </c>
      <c r="T108" s="3">
        <v>1</v>
      </c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BX108">
        <v>1</v>
      </c>
      <c r="CF108" s="40"/>
      <c r="CY108">
        <v>1</v>
      </c>
    </row>
    <row r="109" spans="1:107" x14ac:dyDescent="0.25">
      <c r="A109" s="1" t="s">
        <v>216</v>
      </c>
      <c r="C109" s="85" t="s">
        <v>117</v>
      </c>
      <c r="D109" s="85" t="s">
        <v>117</v>
      </c>
      <c r="E109" s="28"/>
      <c r="F109" s="37" t="s">
        <v>117</v>
      </c>
      <c r="G109" s="30">
        <f t="shared" si="11"/>
        <v>2.7703900709219859E-3</v>
      </c>
      <c r="H109" s="31"/>
      <c r="I109" s="31">
        <v>1.6622340425531915E-2</v>
      </c>
      <c r="J109" s="31"/>
      <c r="K109" s="31"/>
      <c r="L109" s="31"/>
      <c r="M109" s="31"/>
      <c r="N109" s="32">
        <f t="shared" si="16"/>
        <v>0</v>
      </c>
      <c r="O109" s="23">
        <f t="shared" si="18"/>
        <v>0</v>
      </c>
      <c r="P109" s="38">
        <f t="shared" si="19"/>
        <v>0</v>
      </c>
      <c r="Q109" s="39">
        <f t="shared" si="14"/>
        <v>0</v>
      </c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CF109" s="40"/>
    </row>
    <row r="110" spans="1:107" x14ac:dyDescent="0.25">
      <c r="A110" s="1" t="s">
        <v>217</v>
      </c>
      <c r="E110" s="28"/>
      <c r="F110" s="37" t="s">
        <v>117</v>
      </c>
      <c r="G110" s="30">
        <f t="shared" si="11"/>
        <v>0</v>
      </c>
      <c r="H110" s="31"/>
      <c r="I110" s="31"/>
      <c r="J110" s="31"/>
      <c r="K110" s="31"/>
      <c r="L110" s="31"/>
      <c r="M110" s="31"/>
      <c r="N110" s="32">
        <f t="shared" si="16"/>
        <v>0</v>
      </c>
      <c r="O110" s="23">
        <f t="shared" si="18"/>
        <v>0</v>
      </c>
      <c r="P110" s="38">
        <f t="shared" si="19"/>
        <v>0</v>
      </c>
      <c r="Q110" s="39">
        <f t="shared" si="14"/>
        <v>0</v>
      </c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CF110" s="40"/>
    </row>
    <row r="111" spans="1:107" x14ac:dyDescent="0.25">
      <c r="A111" s="1" t="s">
        <v>218</v>
      </c>
      <c r="B111" s="1">
        <v>0.19</v>
      </c>
      <c r="C111" s="1">
        <v>0.09</v>
      </c>
      <c r="D111" s="28">
        <v>0.2</v>
      </c>
      <c r="E111" s="28">
        <v>9.3276755007080728E-2</v>
      </c>
      <c r="F111" s="29">
        <v>0.17520887495057985</v>
      </c>
      <c r="G111" s="30">
        <f t="shared" si="11"/>
        <v>0.13346204823775448</v>
      </c>
      <c r="H111" s="31">
        <v>7.1174377224199309E-2</v>
      </c>
      <c r="I111" s="31">
        <v>0.1163563829787234</v>
      </c>
      <c r="J111" s="31">
        <v>0.25086233929131391</v>
      </c>
      <c r="K111" s="31">
        <v>7.8802206461780933E-2</v>
      </c>
      <c r="L111" s="31">
        <v>0.25384737426622239</v>
      </c>
      <c r="M111" s="31">
        <v>2.9729609204287005E-2</v>
      </c>
      <c r="N111" s="32">
        <f t="shared" si="16"/>
        <v>0.27651043826904464</v>
      </c>
      <c r="O111" s="23">
        <f t="shared" si="18"/>
        <v>20</v>
      </c>
      <c r="P111" s="38">
        <f t="shared" si="19"/>
        <v>3</v>
      </c>
      <c r="Q111" s="39">
        <f t="shared" si="14"/>
        <v>3.7974683544303796</v>
      </c>
      <c r="R111" s="3">
        <v>1</v>
      </c>
      <c r="W111" s="40"/>
      <c r="X111" s="40"/>
      <c r="Y111" s="40"/>
      <c r="Z111" s="40"/>
      <c r="AA111" s="40"/>
      <c r="AB111" s="40"/>
      <c r="AC111" s="40"/>
      <c r="AD111" s="40">
        <v>3</v>
      </c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V111">
        <v>16</v>
      </c>
      <c r="CF111" s="40"/>
    </row>
    <row r="112" spans="1:107" x14ac:dyDescent="0.25">
      <c r="A112" s="1" t="s">
        <v>219</v>
      </c>
      <c r="D112" s="28"/>
      <c r="E112" s="28"/>
      <c r="F112" s="37" t="s">
        <v>117</v>
      </c>
      <c r="G112" s="30">
        <f t="shared" si="11"/>
        <v>0</v>
      </c>
      <c r="H112" s="31"/>
      <c r="I112" s="31"/>
      <c r="J112" s="31"/>
      <c r="K112" s="31"/>
      <c r="L112" s="31"/>
      <c r="M112" s="31"/>
      <c r="N112" s="32">
        <f t="shared" si="16"/>
        <v>0</v>
      </c>
      <c r="O112" s="23">
        <f t="shared" si="18"/>
        <v>0</v>
      </c>
      <c r="P112" s="38">
        <f t="shared" si="19"/>
        <v>0</v>
      </c>
      <c r="Q112" s="39">
        <f t="shared" si="14"/>
        <v>0</v>
      </c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CF112" s="40"/>
    </row>
    <row r="113" spans="1:107" x14ac:dyDescent="0.25">
      <c r="A113" s="1" t="s">
        <v>220</v>
      </c>
      <c r="D113" s="84" t="s">
        <v>117</v>
      </c>
      <c r="E113" s="28"/>
      <c r="F113" s="37" t="s">
        <v>117</v>
      </c>
      <c r="G113" s="30">
        <f t="shared" si="11"/>
        <v>5.2884869638796335E-3</v>
      </c>
      <c r="H113" s="31"/>
      <c r="I113" s="31"/>
      <c r="J113" s="31"/>
      <c r="K113" s="31"/>
      <c r="L113" s="31">
        <v>3.1730921783277799E-2</v>
      </c>
      <c r="M113" s="31"/>
      <c r="N113" s="32">
        <f t="shared" si="16"/>
        <v>0</v>
      </c>
      <c r="O113" s="23">
        <f t="shared" si="18"/>
        <v>0</v>
      </c>
      <c r="P113" s="38">
        <f t="shared" si="19"/>
        <v>0</v>
      </c>
      <c r="Q113" s="39">
        <f t="shared" si="14"/>
        <v>0</v>
      </c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CF113" s="40"/>
    </row>
    <row r="114" spans="1:107" x14ac:dyDescent="0.25">
      <c r="A114" s="1" t="s">
        <v>221</v>
      </c>
      <c r="D114" s="28"/>
      <c r="E114" s="28"/>
      <c r="F114" s="37"/>
      <c r="G114" s="30">
        <f t="shared" si="11"/>
        <v>2.6131493676178532E-3</v>
      </c>
      <c r="H114" s="31"/>
      <c r="I114" s="31"/>
      <c r="J114" s="31">
        <v>1.5678896205707119E-2</v>
      </c>
      <c r="K114" s="31"/>
      <c r="L114" s="31"/>
      <c r="M114" s="31"/>
      <c r="N114" s="32">
        <f t="shared" si="16"/>
        <v>0</v>
      </c>
      <c r="O114" s="23">
        <f t="shared" si="18"/>
        <v>0</v>
      </c>
      <c r="P114" s="38">
        <f t="shared" si="19"/>
        <v>0</v>
      </c>
      <c r="Q114" s="39">
        <f t="shared" si="14"/>
        <v>0</v>
      </c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CF114" s="40"/>
    </row>
    <row r="115" spans="1:107" x14ac:dyDescent="0.25">
      <c r="A115" s="1" t="s">
        <v>222</v>
      </c>
      <c r="B115" s="1">
        <v>0.05</v>
      </c>
      <c r="C115" s="1">
        <v>0.02</v>
      </c>
      <c r="D115" s="1">
        <v>0.01</v>
      </c>
      <c r="E115" s="28">
        <v>4.4046125834513457E-2</v>
      </c>
      <c r="F115" s="29">
        <v>5.4524075142641626E-2</v>
      </c>
      <c r="G115" s="30">
        <f t="shared" si="11"/>
        <v>3.1597009981044845E-2</v>
      </c>
      <c r="H115" s="31"/>
      <c r="I115" s="31">
        <v>1.6622340425531915E-2</v>
      </c>
      <c r="J115" s="31">
        <v>4.7036688617121361E-2</v>
      </c>
      <c r="K115" s="31"/>
      <c r="L115" s="31">
        <v>0.1110582262414723</v>
      </c>
      <c r="M115" s="31">
        <v>1.4864804602143502E-2</v>
      </c>
      <c r="N115" s="32">
        <f t="shared" si="16"/>
        <v>2.7651043826904462E-2</v>
      </c>
      <c r="O115" s="23">
        <f t="shared" si="18"/>
        <v>2</v>
      </c>
      <c r="P115" s="38">
        <f t="shared" si="19"/>
        <v>2</v>
      </c>
      <c r="Q115" s="39">
        <f t="shared" si="14"/>
        <v>2.5316455696202533</v>
      </c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BP115">
        <v>1</v>
      </c>
      <c r="BT115">
        <v>1</v>
      </c>
      <c r="CF115" s="40"/>
    </row>
    <row r="116" spans="1:107" x14ac:dyDescent="0.25">
      <c r="A116" s="1" t="s">
        <v>223</v>
      </c>
      <c r="B116" s="28">
        <v>7.6</v>
      </c>
      <c r="C116" s="1">
        <v>5.09</v>
      </c>
      <c r="D116" s="28">
        <v>11.42</v>
      </c>
      <c r="E116" s="28">
        <v>10.840394901881448</v>
      </c>
      <c r="F116" s="29">
        <v>11.052207822729562</v>
      </c>
      <c r="G116" s="30">
        <f t="shared" si="11"/>
        <v>22.698938064794834</v>
      </c>
      <c r="H116" s="31">
        <v>118.98576512455519</v>
      </c>
      <c r="I116" s="31">
        <v>2.8590425531914891</v>
      </c>
      <c r="J116" s="31">
        <v>0.86233929131389153</v>
      </c>
      <c r="K116" s="31">
        <v>9.2040977147360135</v>
      </c>
      <c r="L116" s="31">
        <v>3.791845153101697</v>
      </c>
      <c r="M116" s="31">
        <v>0.49053855187073558</v>
      </c>
      <c r="N116" s="32">
        <f t="shared" si="16"/>
        <v>0.96778653394165626</v>
      </c>
      <c r="O116" s="23">
        <f t="shared" si="18"/>
        <v>70</v>
      </c>
      <c r="P116" s="38">
        <f t="shared" si="19"/>
        <v>10</v>
      </c>
      <c r="Q116" s="39">
        <f t="shared" si="14"/>
        <v>12.658227848101266</v>
      </c>
      <c r="W116" s="40"/>
      <c r="X116" s="40"/>
      <c r="Y116" s="40"/>
      <c r="Z116" s="40"/>
      <c r="AA116" s="40"/>
      <c r="AB116" s="40">
        <v>2</v>
      </c>
      <c r="AC116" s="40"/>
      <c r="AD116" s="40">
        <v>30</v>
      </c>
      <c r="AE116" s="40"/>
      <c r="AF116" s="40"/>
      <c r="AG116" s="40">
        <v>4</v>
      </c>
      <c r="AH116" s="40"/>
      <c r="AI116" s="40">
        <v>18</v>
      </c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BG116">
        <v>2</v>
      </c>
      <c r="CE116">
        <v>1</v>
      </c>
      <c r="CF116" s="40"/>
      <c r="CI116">
        <v>2</v>
      </c>
      <c r="CJ116">
        <v>4</v>
      </c>
      <c r="CM116">
        <v>5</v>
      </c>
      <c r="DB116">
        <v>2</v>
      </c>
    </row>
    <row r="117" spans="1:107" x14ac:dyDescent="0.25">
      <c r="A117" s="1" t="s">
        <v>224</v>
      </c>
      <c r="B117" s="1">
        <v>0.08</v>
      </c>
      <c r="C117" s="28">
        <v>0.1</v>
      </c>
      <c r="D117" s="1">
        <v>0.08</v>
      </c>
      <c r="E117" s="28">
        <v>3.2023062917256734E-2</v>
      </c>
      <c r="F117" s="29">
        <v>6.1451898482117205E-2</v>
      </c>
      <c r="G117" s="30">
        <f t="shared" si="11"/>
        <v>4.6000099638226412E-2</v>
      </c>
      <c r="H117" s="31">
        <v>3.5587188612099654E-2</v>
      </c>
      <c r="I117" s="31">
        <v>8.3111702127659573E-2</v>
      </c>
      <c r="J117" s="31">
        <v>7.8394481028535593E-2</v>
      </c>
      <c r="K117" s="31">
        <v>6.3041765169424738E-2</v>
      </c>
      <c r="L117" s="31">
        <v>1.5865460891638899E-2</v>
      </c>
      <c r="M117" s="31"/>
      <c r="N117" s="32">
        <f t="shared" si="16"/>
        <v>1.3825521913452231E-2</v>
      </c>
      <c r="O117" s="23">
        <f t="shared" si="18"/>
        <v>1</v>
      </c>
      <c r="P117" s="38">
        <f t="shared" si="19"/>
        <v>1</v>
      </c>
      <c r="Q117" s="39">
        <f t="shared" si="14"/>
        <v>1.2658227848101267</v>
      </c>
      <c r="R117" s="3">
        <v>1</v>
      </c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CF117" s="40"/>
    </row>
    <row r="118" spans="1:107" x14ac:dyDescent="0.25">
      <c r="A118" s="1" t="s">
        <v>225</v>
      </c>
      <c r="B118" s="1">
        <v>0.03</v>
      </c>
      <c r="C118" s="1">
        <v>0.03</v>
      </c>
      <c r="D118" s="1">
        <v>0.04</v>
      </c>
      <c r="E118" s="28">
        <v>6.8023062917256724E-2</v>
      </c>
      <c r="F118" s="29">
        <v>0.2427508813160987</v>
      </c>
      <c r="G118" s="30">
        <f t="shared" si="11"/>
        <v>0.61614039062607728</v>
      </c>
      <c r="H118" s="31">
        <v>0.23131672597864775</v>
      </c>
      <c r="I118" s="31">
        <v>0.68151595744680848</v>
      </c>
      <c r="J118" s="31">
        <v>0.89369708372530576</v>
      </c>
      <c r="K118" s="31">
        <v>0.31520882584712373</v>
      </c>
      <c r="L118" s="31">
        <v>0.69808027923211158</v>
      </c>
      <c r="M118" s="31">
        <v>0.87702347152646665</v>
      </c>
      <c r="N118" s="32">
        <f t="shared" si="16"/>
        <v>0.99543757776856068</v>
      </c>
      <c r="O118" s="23">
        <f t="shared" si="18"/>
        <v>72</v>
      </c>
      <c r="P118" s="38">
        <f t="shared" si="19"/>
        <v>24</v>
      </c>
      <c r="Q118" s="39">
        <f t="shared" si="14"/>
        <v>30.379746835443036</v>
      </c>
      <c r="T118" s="3">
        <v>7</v>
      </c>
      <c r="W118" s="40"/>
      <c r="X118" s="40"/>
      <c r="Y118" s="40"/>
      <c r="Z118" s="40"/>
      <c r="AA118" s="40"/>
      <c r="AB118" s="40"/>
      <c r="AC118" s="40"/>
      <c r="AD118" s="40">
        <v>21</v>
      </c>
      <c r="AE118" s="40"/>
      <c r="AF118" s="40"/>
      <c r="AG118" s="40">
        <v>2</v>
      </c>
      <c r="AH118" s="40">
        <v>2</v>
      </c>
      <c r="AI118" s="40">
        <v>2</v>
      </c>
      <c r="AJ118" s="40"/>
      <c r="AK118" s="40"/>
      <c r="AL118" s="40"/>
      <c r="AM118" s="40">
        <v>1</v>
      </c>
      <c r="AN118" s="40"/>
      <c r="AO118" s="40"/>
      <c r="AP118" s="40"/>
      <c r="AQ118" s="40"/>
      <c r="AR118" s="40"/>
      <c r="AS118" s="40"/>
      <c r="AT118" s="40"/>
      <c r="AX118">
        <v>1</v>
      </c>
      <c r="AY118">
        <v>5</v>
      </c>
      <c r="AZ118">
        <v>2</v>
      </c>
      <c r="BA118">
        <v>2</v>
      </c>
      <c r="BF118">
        <v>3</v>
      </c>
      <c r="BH118">
        <v>1</v>
      </c>
      <c r="BI118">
        <v>1</v>
      </c>
      <c r="BK118">
        <v>3</v>
      </c>
      <c r="BL118">
        <v>1</v>
      </c>
      <c r="BM118">
        <v>2</v>
      </c>
      <c r="BX118">
        <v>5</v>
      </c>
      <c r="CD118">
        <v>1</v>
      </c>
      <c r="CF118" s="40"/>
      <c r="CH118">
        <v>2</v>
      </c>
      <c r="CI118">
        <v>1</v>
      </c>
      <c r="CM118">
        <v>1</v>
      </c>
      <c r="CO118">
        <v>2</v>
      </c>
      <c r="CT118">
        <v>2</v>
      </c>
      <c r="CY118">
        <v>2</v>
      </c>
    </row>
    <row r="119" spans="1:107" x14ac:dyDescent="0.25">
      <c r="A119" s="1" t="s">
        <v>226</v>
      </c>
      <c r="B119" s="1">
        <v>0.04</v>
      </c>
      <c r="C119" s="1">
        <v>0.05</v>
      </c>
      <c r="D119" s="1">
        <v>0.02</v>
      </c>
      <c r="E119" s="28">
        <v>1.937923614846692E-2</v>
      </c>
      <c r="F119" s="29">
        <v>5.2051834462555194E-2</v>
      </c>
      <c r="G119" s="30">
        <f t="shared" si="11"/>
        <v>3.181960336503209E-2</v>
      </c>
      <c r="H119" s="31">
        <v>1.7793594306049827E-2</v>
      </c>
      <c r="I119" s="31">
        <v>4.9867021276595744E-2</v>
      </c>
      <c r="J119" s="31">
        <v>4.7036688617121361E-2</v>
      </c>
      <c r="K119" s="31">
        <v>1.5760441292356184E-2</v>
      </c>
      <c r="L119" s="31">
        <v>1.5865460891638899E-2</v>
      </c>
      <c r="M119" s="31">
        <v>4.4594413806430505E-2</v>
      </c>
      <c r="N119" s="32">
        <f t="shared" si="16"/>
        <v>2.7651043826904462E-2</v>
      </c>
      <c r="O119" s="23">
        <f t="shared" si="18"/>
        <v>2</v>
      </c>
      <c r="P119" s="38">
        <f t="shared" si="19"/>
        <v>1</v>
      </c>
      <c r="Q119" s="39">
        <f t="shared" si="14"/>
        <v>1.2658227848101267</v>
      </c>
      <c r="W119" s="40"/>
      <c r="X119" s="40"/>
      <c r="Y119" s="40"/>
      <c r="Z119" s="40"/>
      <c r="AA119" s="40"/>
      <c r="AB119" s="40"/>
      <c r="AC119" s="40"/>
      <c r="AD119" s="40">
        <v>2</v>
      </c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CF119" s="40"/>
    </row>
    <row r="120" spans="1:107" x14ac:dyDescent="0.25">
      <c r="A120" s="1" t="s">
        <v>227</v>
      </c>
      <c r="B120" s="1">
        <v>0.12</v>
      </c>
      <c r="C120" s="1">
        <v>7.0000000000000007E-2</v>
      </c>
      <c r="D120" s="1">
        <v>0.09</v>
      </c>
      <c r="E120" s="28">
        <v>0.11213837750354036</v>
      </c>
      <c r="F120" s="29">
        <v>0.24016179395406451</v>
      </c>
      <c r="G120" s="30">
        <f t="shared" si="11"/>
        <v>0.24949891056848042</v>
      </c>
      <c r="H120" s="31">
        <v>0.19572953736654808</v>
      </c>
      <c r="I120" s="31">
        <v>0.39893617021276595</v>
      </c>
      <c r="J120" s="31">
        <v>0.29789902790843525</v>
      </c>
      <c r="K120" s="31">
        <v>4.7281323877068557E-2</v>
      </c>
      <c r="L120" s="31">
        <v>0.34904013961605579</v>
      </c>
      <c r="M120" s="31">
        <v>0.20810726443000901</v>
      </c>
      <c r="N120" s="32">
        <f t="shared" si="16"/>
        <v>0.34563804783630581</v>
      </c>
      <c r="O120" s="23">
        <f t="shared" si="18"/>
        <v>25</v>
      </c>
      <c r="P120" s="38">
        <f t="shared" si="19"/>
        <v>17</v>
      </c>
      <c r="Q120" s="39">
        <f t="shared" si="14"/>
        <v>21.518987341772153</v>
      </c>
      <c r="U120" s="3">
        <v>1</v>
      </c>
      <c r="W120" s="40"/>
      <c r="X120" s="40"/>
      <c r="Y120" s="40"/>
      <c r="Z120" s="40"/>
      <c r="AA120" s="40"/>
      <c r="AB120" s="40">
        <v>1</v>
      </c>
      <c r="AC120" s="40"/>
      <c r="AD120" s="40">
        <v>6</v>
      </c>
      <c r="AE120" s="40"/>
      <c r="AF120" s="40"/>
      <c r="AG120" s="40"/>
      <c r="AH120" s="40"/>
      <c r="AI120" s="40"/>
      <c r="AJ120" s="40"/>
      <c r="AK120" s="40"/>
      <c r="AL120" s="40"/>
      <c r="AM120" s="40"/>
      <c r="AN120" s="40">
        <v>1</v>
      </c>
      <c r="AO120" s="40"/>
      <c r="AP120" s="40"/>
      <c r="AQ120" s="40"/>
      <c r="AR120" s="40"/>
      <c r="AS120" s="40"/>
      <c r="AT120" s="40"/>
      <c r="AU120">
        <v>2</v>
      </c>
      <c r="AV120">
        <v>1</v>
      </c>
      <c r="AX120">
        <v>1</v>
      </c>
      <c r="AY120">
        <v>2</v>
      </c>
      <c r="AZ120">
        <v>1</v>
      </c>
      <c r="BK120">
        <v>1</v>
      </c>
      <c r="BX120">
        <v>1</v>
      </c>
      <c r="CF120" s="40"/>
      <c r="CH120">
        <v>1</v>
      </c>
      <c r="CI120">
        <v>1</v>
      </c>
      <c r="CJ120">
        <v>2</v>
      </c>
      <c r="CQ120">
        <v>1</v>
      </c>
      <c r="CY120">
        <v>1</v>
      </c>
      <c r="DB120">
        <v>1</v>
      </c>
    </row>
    <row r="121" spans="1:107" x14ac:dyDescent="0.25">
      <c r="A121" s="1" t="s">
        <v>228</v>
      </c>
      <c r="C121" s="85" t="s">
        <v>117</v>
      </c>
      <c r="E121" s="37" t="s">
        <v>117</v>
      </c>
      <c r="F121" s="29"/>
      <c r="G121" s="30">
        <f t="shared" si="11"/>
        <v>1.3551059795776506E-2</v>
      </c>
      <c r="H121" s="31"/>
      <c r="I121" s="31">
        <v>4.9867021276595744E-2</v>
      </c>
      <c r="J121" s="31">
        <v>1.5678896205707119E-2</v>
      </c>
      <c r="K121" s="31">
        <v>1.5760441292356184E-2</v>
      </c>
      <c r="L121" s="31"/>
      <c r="M121" s="31"/>
      <c r="N121" s="32">
        <f t="shared" si="16"/>
        <v>0</v>
      </c>
      <c r="O121" s="23">
        <f t="shared" si="18"/>
        <v>0</v>
      </c>
      <c r="P121" s="38">
        <f t="shared" si="19"/>
        <v>0</v>
      </c>
      <c r="Q121" s="39">
        <f t="shared" si="14"/>
        <v>0</v>
      </c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CF121" s="40"/>
    </row>
    <row r="122" spans="1:107" x14ac:dyDescent="0.25">
      <c r="A122" s="1" t="s">
        <v>229</v>
      </c>
      <c r="E122" s="37" t="s">
        <v>117</v>
      </c>
      <c r="F122" s="29"/>
      <c r="G122" s="30">
        <f t="shared" si="11"/>
        <v>0</v>
      </c>
      <c r="H122" s="31"/>
      <c r="I122" s="31"/>
      <c r="J122" s="31"/>
      <c r="K122" s="31"/>
      <c r="L122" s="31"/>
      <c r="M122" s="31"/>
      <c r="N122" s="32">
        <f t="shared" si="16"/>
        <v>0</v>
      </c>
      <c r="O122" s="23">
        <f t="shared" si="18"/>
        <v>0</v>
      </c>
      <c r="P122" s="38">
        <f t="shared" si="19"/>
        <v>0</v>
      </c>
      <c r="Q122" s="39">
        <f t="shared" si="14"/>
        <v>0</v>
      </c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CF122" s="40"/>
    </row>
    <row r="123" spans="1:107" x14ac:dyDescent="0.25">
      <c r="A123" s="1" t="s">
        <v>445</v>
      </c>
      <c r="E123" s="84" t="s">
        <v>117</v>
      </c>
      <c r="F123" s="29"/>
      <c r="G123" s="30">
        <f t="shared" si="11"/>
        <v>0</v>
      </c>
      <c r="H123" s="31"/>
      <c r="I123" s="31"/>
      <c r="J123" s="31"/>
      <c r="K123" s="31"/>
      <c r="L123" s="31"/>
      <c r="M123" s="31"/>
      <c r="N123" s="32">
        <f t="shared" ref="N123" si="20">O123*10/O$4</f>
        <v>0</v>
      </c>
      <c r="O123" s="23">
        <f t="shared" ref="O123" si="21">SUM(R123:DC123)</f>
        <v>0</v>
      </c>
      <c r="P123" s="38">
        <f t="shared" ref="P123" si="22">COUNTA(R123:DC123)</f>
        <v>0</v>
      </c>
      <c r="Q123" s="39">
        <f t="shared" ref="Q123" si="23">P123*100/P$4</f>
        <v>0</v>
      </c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CF123" s="40"/>
    </row>
    <row r="124" spans="1:107" x14ac:dyDescent="0.25">
      <c r="A124" s="1" t="s">
        <v>230</v>
      </c>
      <c r="B124" s="1">
        <v>2.15</v>
      </c>
      <c r="C124" s="1">
        <v>1.49</v>
      </c>
      <c r="D124" s="28">
        <v>1.8</v>
      </c>
      <c r="E124" s="28">
        <v>4.4419696540562406</v>
      </c>
      <c r="F124" s="29">
        <v>10.114589054893402</v>
      </c>
      <c r="G124" s="30">
        <f t="shared" si="11"/>
        <v>16.040425081246759</v>
      </c>
      <c r="H124" s="31">
        <v>14.964412811387904</v>
      </c>
      <c r="I124" s="31">
        <v>11.685505319148936</v>
      </c>
      <c r="J124" s="31">
        <v>18.61084979617435</v>
      </c>
      <c r="K124" s="31">
        <v>11.757289204097715</v>
      </c>
      <c r="L124" s="31">
        <v>15.02459146438204</v>
      </c>
      <c r="M124" s="31">
        <v>24.199901892289621</v>
      </c>
      <c r="N124" s="32">
        <f t="shared" si="16"/>
        <v>15.996128853864231</v>
      </c>
      <c r="O124" s="23">
        <f t="shared" si="18"/>
        <v>1157</v>
      </c>
      <c r="P124" s="38">
        <f t="shared" si="19"/>
        <v>74</v>
      </c>
      <c r="Q124" s="39">
        <f t="shared" si="14"/>
        <v>93.670886075949369</v>
      </c>
      <c r="R124" s="3">
        <v>2</v>
      </c>
      <c r="S124" s="3">
        <v>1</v>
      </c>
      <c r="T124" s="3">
        <v>16</v>
      </c>
      <c r="U124" s="3">
        <v>6</v>
      </c>
      <c r="V124" s="40">
        <v>8</v>
      </c>
      <c r="W124" s="40">
        <v>18</v>
      </c>
      <c r="X124" s="40">
        <v>24</v>
      </c>
      <c r="Y124" s="40">
        <v>15</v>
      </c>
      <c r="Z124" s="40">
        <v>9</v>
      </c>
      <c r="AA124" s="40"/>
      <c r="AB124" s="40">
        <v>3</v>
      </c>
      <c r="AC124" s="40"/>
      <c r="AD124" s="40">
        <v>14</v>
      </c>
      <c r="AE124" s="40"/>
      <c r="AF124" s="40">
        <v>1</v>
      </c>
      <c r="AG124" s="40">
        <v>6</v>
      </c>
      <c r="AH124" s="40">
        <v>7</v>
      </c>
      <c r="AI124" s="40">
        <v>4</v>
      </c>
      <c r="AJ124" s="40"/>
      <c r="AK124" s="40"/>
      <c r="AL124" s="40"/>
      <c r="AM124" s="40">
        <v>1</v>
      </c>
      <c r="AN124" s="40">
        <v>62</v>
      </c>
      <c r="AO124" s="40">
        <v>6</v>
      </c>
      <c r="AP124" s="40">
        <v>14</v>
      </c>
      <c r="AQ124" s="40">
        <v>2</v>
      </c>
      <c r="AR124" s="40">
        <v>16</v>
      </c>
      <c r="AS124" s="40">
        <v>8</v>
      </c>
      <c r="AT124" s="40">
        <v>3</v>
      </c>
      <c r="AU124" s="40">
        <v>28</v>
      </c>
      <c r="AV124" s="40">
        <v>5</v>
      </c>
      <c r="AW124" s="40">
        <v>36</v>
      </c>
      <c r="AX124" s="40">
        <v>10</v>
      </c>
      <c r="AY124" s="40">
        <v>22</v>
      </c>
      <c r="AZ124" s="40">
        <v>32</v>
      </c>
      <c r="BA124" s="40">
        <v>38</v>
      </c>
      <c r="BB124" s="40">
        <v>12</v>
      </c>
      <c r="BC124" s="40">
        <v>15</v>
      </c>
      <c r="BD124" s="40">
        <v>9</v>
      </c>
      <c r="BE124" s="40"/>
      <c r="BF124" s="40">
        <v>5</v>
      </c>
      <c r="BG124" s="40">
        <v>7</v>
      </c>
      <c r="BH124" s="40">
        <v>7</v>
      </c>
      <c r="BI124" s="40">
        <v>8</v>
      </c>
      <c r="BJ124" s="40"/>
      <c r="BK124" s="40">
        <v>15</v>
      </c>
      <c r="BL124" s="40">
        <v>5</v>
      </c>
      <c r="BM124" s="40">
        <v>16</v>
      </c>
      <c r="BN124" s="40"/>
      <c r="BO124" s="40">
        <v>13</v>
      </c>
      <c r="BP124" s="40">
        <v>4</v>
      </c>
      <c r="BQ124" s="40">
        <v>11</v>
      </c>
      <c r="BR124" s="40">
        <v>9</v>
      </c>
      <c r="BS124" s="40">
        <v>42</v>
      </c>
      <c r="BT124" s="40">
        <v>46</v>
      </c>
      <c r="BU124" s="40">
        <v>31</v>
      </c>
      <c r="BV124" s="40">
        <v>17</v>
      </c>
      <c r="BW124" s="40">
        <v>7</v>
      </c>
      <c r="BX124" s="40">
        <v>27</v>
      </c>
      <c r="BY124" s="40">
        <v>2</v>
      </c>
      <c r="BZ124" s="40">
        <v>24</v>
      </c>
      <c r="CA124" s="40">
        <v>1</v>
      </c>
      <c r="CB124" s="40">
        <v>1</v>
      </c>
      <c r="CC124" s="40"/>
      <c r="CD124" s="40">
        <v>19</v>
      </c>
      <c r="CE124" s="40">
        <v>5</v>
      </c>
      <c r="CF124" s="40"/>
      <c r="CG124">
        <v>3</v>
      </c>
      <c r="CH124">
        <v>26</v>
      </c>
      <c r="CI124" s="40">
        <v>30</v>
      </c>
      <c r="CJ124" s="40">
        <v>26</v>
      </c>
      <c r="CK124" s="40">
        <v>35</v>
      </c>
      <c r="CM124">
        <v>21</v>
      </c>
      <c r="CN124" s="40">
        <v>46</v>
      </c>
      <c r="CO124" s="40">
        <v>63</v>
      </c>
      <c r="CQ124">
        <v>9</v>
      </c>
      <c r="CS124">
        <v>39</v>
      </c>
      <c r="CT124">
        <v>42</v>
      </c>
      <c r="CU124">
        <v>16</v>
      </c>
      <c r="CV124">
        <v>12</v>
      </c>
      <c r="CY124">
        <v>6</v>
      </c>
      <c r="CZ124">
        <v>2</v>
      </c>
      <c r="DA124">
        <v>2</v>
      </c>
      <c r="DB124">
        <v>3</v>
      </c>
      <c r="DC124">
        <v>1</v>
      </c>
    </row>
    <row r="125" spans="1:107" x14ac:dyDescent="0.25">
      <c r="A125" s="1" t="s">
        <v>231</v>
      </c>
      <c r="D125" s="28"/>
      <c r="E125" s="28"/>
      <c r="F125" s="37" t="s">
        <v>117</v>
      </c>
      <c r="G125" s="30">
        <f t="shared" si="11"/>
        <v>0</v>
      </c>
      <c r="H125" s="31"/>
      <c r="I125" s="31"/>
      <c r="J125" s="31"/>
      <c r="K125" s="31"/>
      <c r="L125" s="31"/>
      <c r="M125" s="31"/>
      <c r="N125" s="32">
        <f t="shared" si="16"/>
        <v>0</v>
      </c>
      <c r="O125" s="23">
        <f t="shared" si="18"/>
        <v>0</v>
      </c>
      <c r="P125" s="38">
        <f t="shared" si="19"/>
        <v>0</v>
      </c>
      <c r="Q125" s="39">
        <f t="shared" si="14"/>
        <v>0</v>
      </c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CF125" s="40"/>
    </row>
    <row r="126" spans="1:107" x14ac:dyDescent="0.25">
      <c r="A126" s="1" t="s">
        <v>232</v>
      </c>
      <c r="B126" s="28">
        <v>59.77</v>
      </c>
      <c r="C126" s="28">
        <v>38.99</v>
      </c>
      <c r="D126" s="28">
        <v>98.82</v>
      </c>
      <c r="E126" s="28">
        <v>60.875191381751975</v>
      </c>
      <c r="F126" s="29">
        <v>101.83903088803089</v>
      </c>
      <c r="G126" s="30">
        <f t="shared" si="11"/>
        <v>145.27562207899871</v>
      </c>
      <c r="H126" s="31">
        <v>40.444839857651253</v>
      </c>
      <c r="I126" s="31">
        <v>52.160904255319146</v>
      </c>
      <c r="J126" s="31">
        <v>339.85575415490752</v>
      </c>
      <c r="K126" s="31">
        <v>16.012608353033883</v>
      </c>
      <c r="L126" s="31">
        <v>8.8529271775345055</v>
      </c>
      <c r="M126" s="31">
        <v>414.32669867554586</v>
      </c>
      <c r="N126" s="32">
        <f t="shared" si="16"/>
        <v>44.960597262546656</v>
      </c>
      <c r="O126" s="23">
        <f t="shared" si="18"/>
        <v>3252</v>
      </c>
      <c r="P126" s="38">
        <f t="shared" si="19"/>
        <v>44</v>
      </c>
      <c r="Q126" s="39">
        <f t="shared" si="14"/>
        <v>55.696202531645568</v>
      </c>
      <c r="R126" s="3">
        <v>2</v>
      </c>
      <c r="T126" s="3">
        <v>1</v>
      </c>
      <c r="V126">
        <v>5</v>
      </c>
      <c r="W126" s="40"/>
      <c r="X126" s="40"/>
      <c r="Y126" s="40">
        <v>36</v>
      </c>
      <c r="Z126" s="40"/>
      <c r="AA126" s="40"/>
      <c r="AB126" s="40"/>
      <c r="AC126" s="40"/>
      <c r="AD126" s="40">
        <v>137</v>
      </c>
      <c r="AE126" s="40"/>
      <c r="AF126" s="40"/>
      <c r="AG126" s="40"/>
      <c r="AH126" s="40">
        <v>1</v>
      </c>
      <c r="AI126" s="40">
        <v>130</v>
      </c>
      <c r="AJ126" s="40"/>
      <c r="AK126" s="40">
        <v>4</v>
      </c>
      <c r="AL126" s="40">
        <v>232</v>
      </c>
      <c r="AM126" s="40"/>
      <c r="AN126" s="40"/>
      <c r="AO126" s="40">
        <v>9</v>
      </c>
      <c r="AP126" s="40">
        <v>19</v>
      </c>
      <c r="AQ126" s="40">
        <v>1</v>
      </c>
      <c r="AR126" s="40">
        <v>106</v>
      </c>
      <c r="AS126" s="40"/>
      <c r="AT126" s="40">
        <v>12</v>
      </c>
      <c r="AU126" s="40">
        <v>11</v>
      </c>
      <c r="AV126" s="40">
        <v>227</v>
      </c>
      <c r="AW126" s="40">
        <v>20</v>
      </c>
      <c r="AX126" s="40">
        <v>46</v>
      </c>
      <c r="AY126" s="40"/>
      <c r="AZ126" s="40"/>
      <c r="BA126" s="40">
        <v>12</v>
      </c>
      <c r="BB126" s="40">
        <v>120</v>
      </c>
      <c r="BC126" s="40">
        <v>762</v>
      </c>
      <c r="BD126" s="40"/>
      <c r="BE126" s="40">
        <v>9</v>
      </c>
      <c r="BF126" s="40">
        <v>12</v>
      </c>
      <c r="BG126" s="40">
        <v>18</v>
      </c>
      <c r="BH126" s="40"/>
      <c r="BI126" s="40">
        <v>77</v>
      </c>
      <c r="BJ126" s="40"/>
      <c r="BK126" s="40">
        <v>309</v>
      </c>
      <c r="BL126" s="40"/>
      <c r="BM126" s="40"/>
      <c r="BN126" s="40"/>
      <c r="BO126" s="40"/>
      <c r="BP126" s="40">
        <v>338</v>
      </c>
      <c r="BQ126" s="40">
        <v>200</v>
      </c>
      <c r="BR126" s="40">
        <v>1</v>
      </c>
      <c r="BS126" s="40">
        <v>2</v>
      </c>
      <c r="BT126" s="40">
        <v>1</v>
      </c>
      <c r="BU126" s="40">
        <v>37</v>
      </c>
      <c r="BV126" s="40">
        <v>3</v>
      </c>
      <c r="BX126">
        <v>25</v>
      </c>
      <c r="BY126">
        <v>2</v>
      </c>
      <c r="CD126">
        <v>150</v>
      </c>
      <c r="CE126">
        <v>30</v>
      </c>
      <c r="CF126" s="40"/>
      <c r="CG126">
        <v>12</v>
      </c>
      <c r="CK126">
        <v>22</v>
      </c>
      <c r="CN126">
        <v>5</v>
      </c>
      <c r="CQ126">
        <v>1</v>
      </c>
      <c r="CS126">
        <v>21</v>
      </c>
      <c r="CY126">
        <v>1</v>
      </c>
      <c r="CZ126">
        <v>83</v>
      </c>
    </row>
    <row r="127" spans="1:107" x14ac:dyDescent="0.25">
      <c r="A127" s="1" t="s">
        <v>233</v>
      </c>
      <c r="B127" s="1">
        <v>0.02</v>
      </c>
      <c r="C127" s="1">
        <v>0.05</v>
      </c>
      <c r="D127" s="1">
        <v>0.03</v>
      </c>
      <c r="E127" s="28">
        <v>2.7023062917256729E-2</v>
      </c>
      <c r="F127" s="29">
        <v>4.9585200416512695E-2</v>
      </c>
      <c r="G127" s="30">
        <f t="shared" si="11"/>
        <v>4.2514755960171506E-2</v>
      </c>
      <c r="H127" s="31">
        <v>1.7793594306049827E-2</v>
      </c>
      <c r="I127" s="31">
        <v>4.9867021276595744E-2</v>
      </c>
      <c r="J127" s="31">
        <v>6.2715584822828477E-2</v>
      </c>
      <c r="K127" s="31">
        <v>3.1520882584712369E-2</v>
      </c>
      <c r="L127" s="31">
        <v>6.3461843566555598E-2</v>
      </c>
      <c r="M127" s="31">
        <v>2.9729609204287005E-2</v>
      </c>
      <c r="N127" s="32">
        <f t="shared" si="16"/>
        <v>6.9127609567261161E-2</v>
      </c>
      <c r="O127" s="23">
        <f t="shared" si="18"/>
        <v>5</v>
      </c>
      <c r="P127" s="38">
        <f t="shared" si="19"/>
        <v>5</v>
      </c>
      <c r="Q127" s="39">
        <f t="shared" si="14"/>
        <v>6.3291139240506329</v>
      </c>
      <c r="W127" s="40"/>
      <c r="X127" s="40"/>
      <c r="Y127" s="40"/>
      <c r="Z127" s="40"/>
      <c r="AA127" s="40"/>
      <c r="AB127" s="40"/>
      <c r="AC127" s="40"/>
      <c r="AD127" s="40">
        <v>1</v>
      </c>
      <c r="AE127" s="40"/>
      <c r="AF127" s="40"/>
      <c r="AG127" s="40">
        <v>1</v>
      </c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X127">
        <v>1</v>
      </c>
      <c r="BA127">
        <v>1</v>
      </c>
      <c r="BM127">
        <v>1</v>
      </c>
      <c r="CF127" s="40"/>
    </row>
    <row r="128" spans="1:107" x14ac:dyDescent="0.25">
      <c r="A128" s="1" t="s">
        <v>234</v>
      </c>
      <c r="B128" s="1">
        <v>1.31</v>
      </c>
      <c r="C128" s="28">
        <v>1.2</v>
      </c>
      <c r="D128" s="1">
        <v>0.74</v>
      </c>
      <c r="E128" s="28">
        <v>0.45627675500708065</v>
      </c>
      <c r="F128" s="29">
        <v>0.74407094395983298</v>
      </c>
      <c r="G128" s="30">
        <f t="shared" si="11"/>
        <v>1.6963730767521914</v>
      </c>
      <c r="H128" s="31">
        <v>0.44483985765124562</v>
      </c>
      <c r="I128" s="31">
        <v>0.36569148936170209</v>
      </c>
      <c r="J128" s="31">
        <v>3.4963938538726875</v>
      </c>
      <c r="K128" s="31">
        <v>0.2364066193853428</v>
      </c>
      <c r="L128" s="31">
        <v>0.25384737426622239</v>
      </c>
      <c r="M128" s="31">
        <v>5.3810592659759475</v>
      </c>
      <c r="N128" s="32">
        <f t="shared" si="16"/>
        <v>0.64979952993225487</v>
      </c>
      <c r="O128" s="23">
        <f t="shared" si="18"/>
        <v>47</v>
      </c>
      <c r="P128" s="38">
        <f t="shared" si="19"/>
        <v>16</v>
      </c>
      <c r="Q128" s="39">
        <f t="shared" si="14"/>
        <v>20.253164556962027</v>
      </c>
      <c r="T128" s="3">
        <v>1</v>
      </c>
      <c r="U128" s="3">
        <v>1</v>
      </c>
      <c r="W128" s="40"/>
      <c r="X128" s="40"/>
      <c r="Y128" s="40"/>
      <c r="Z128" s="40"/>
      <c r="AA128" s="40"/>
      <c r="AB128" s="40"/>
      <c r="AC128" s="40"/>
      <c r="AD128" s="40">
        <v>19</v>
      </c>
      <c r="AE128" s="40"/>
      <c r="AF128" s="40"/>
      <c r="AG128" s="40">
        <v>2</v>
      </c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>
        <v>1</v>
      </c>
      <c r="AS128" s="40"/>
      <c r="AT128" s="40">
        <v>1</v>
      </c>
      <c r="AV128">
        <v>2</v>
      </c>
      <c r="AW128" s="40"/>
      <c r="AY128">
        <v>2</v>
      </c>
      <c r="BB128">
        <v>1</v>
      </c>
      <c r="BG128">
        <v>1</v>
      </c>
      <c r="BH128">
        <v>5</v>
      </c>
      <c r="BI128">
        <v>4</v>
      </c>
      <c r="CF128" s="40"/>
      <c r="CG128">
        <v>2</v>
      </c>
      <c r="CM128">
        <v>1</v>
      </c>
      <c r="CO128">
        <v>3</v>
      </c>
      <c r="CY128">
        <v>1</v>
      </c>
    </row>
    <row r="129" spans="1:107" x14ac:dyDescent="0.25">
      <c r="A129" s="1" t="s">
        <v>235</v>
      </c>
      <c r="B129" s="1">
        <v>0.03</v>
      </c>
      <c r="C129" s="1">
        <v>0.01</v>
      </c>
      <c r="D129" s="1">
        <v>0.01</v>
      </c>
      <c r="E129" s="28">
        <v>2.4969030338790298E-2</v>
      </c>
      <c r="F129" s="29">
        <v>0.20024276419417086</v>
      </c>
      <c r="G129" s="30">
        <f t="shared" si="11"/>
        <v>0.18386230961637454</v>
      </c>
      <c r="H129" s="31">
        <v>8.8967971530249129E-2</v>
      </c>
      <c r="I129" s="31">
        <v>3.3244680851063829E-2</v>
      </c>
      <c r="J129" s="31">
        <v>0.1724678582627783</v>
      </c>
      <c r="K129" s="31">
        <v>3.1520882584712369E-2</v>
      </c>
      <c r="L129" s="31">
        <v>6.3461843566555598E-2</v>
      </c>
      <c r="M129" s="31">
        <v>0.71351062090288808</v>
      </c>
      <c r="N129" s="32">
        <f t="shared" si="16"/>
        <v>0.34563804783630581</v>
      </c>
      <c r="O129" s="23">
        <f t="shared" si="18"/>
        <v>25</v>
      </c>
      <c r="P129" s="38">
        <f t="shared" si="19"/>
        <v>9</v>
      </c>
      <c r="Q129" s="39">
        <f t="shared" si="14"/>
        <v>11.39240506329114</v>
      </c>
      <c r="W129" s="40"/>
      <c r="X129" s="40"/>
      <c r="Y129" s="40"/>
      <c r="Z129" s="40"/>
      <c r="AA129" s="40"/>
      <c r="AB129" s="40"/>
      <c r="AC129" s="40"/>
      <c r="AD129" s="40">
        <v>1</v>
      </c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>
        <v>1</v>
      </c>
      <c r="AT129" s="40">
        <v>1</v>
      </c>
      <c r="AU129" s="40"/>
      <c r="AX129" s="40"/>
      <c r="AY129" s="40"/>
      <c r="AZ129" s="40"/>
      <c r="BA129" s="40"/>
      <c r="BF129" s="40"/>
      <c r="BG129" s="40"/>
      <c r="BH129" s="40"/>
      <c r="BI129" s="40">
        <v>3</v>
      </c>
      <c r="BJ129" s="40"/>
      <c r="BK129" s="40"/>
      <c r="BL129" s="40">
        <v>4</v>
      </c>
      <c r="BM129" s="40"/>
      <c r="BN129" s="40"/>
      <c r="BX129">
        <v>5</v>
      </c>
      <c r="CF129" s="40"/>
      <c r="CG129">
        <v>8</v>
      </c>
      <c r="CY129">
        <v>1</v>
      </c>
      <c r="CZ129">
        <v>1</v>
      </c>
    </row>
    <row r="130" spans="1:107" x14ac:dyDescent="0.25">
      <c r="A130" s="1" t="s">
        <v>236</v>
      </c>
      <c r="E130" s="28"/>
      <c r="F130" s="29"/>
      <c r="G130" s="30">
        <f t="shared" si="11"/>
        <v>2.6442434819398167E-3</v>
      </c>
      <c r="H130" s="31"/>
      <c r="I130" s="31"/>
      <c r="J130" s="31"/>
      <c r="K130" s="31"/>
      <c r="L130" s="31">
        <v>1.5865460891638899E-2</v>
      </c>
      <c r="M130" s="31"/>
      <c r="N130" s="32">
        <f t="shared" si="16"/>
        <v>0</v>
      </c>
      <c r="O130" s="23">
        <f t="shared" si="18"/>
        <v>0</v>
      </c>
      <c r="P130" s="38">
        <f t="shared" si="19"/>
        <v>0</v>
      </c>
      <c r="Q130" s="39">
        <f t="shared" si="14"/>
        <v>0</v>
      </c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Y130" s="40"/>
      <c r="AZ130" s="40"/>
      <c r="BA130" s="40"/>
      <c r="BF130" s="40"/>
      <c r="BG130" s="40"/>
      <c r="BH130" s="40"/>
      <c r="BI130" s="40"/>
      <c r="BJ130" s="40"/>
      <c r="BK130" s="40"/>
      <c r="CF130" s="40"/>
    </row>
    <row r="131" spans="1:107" x14ac:dyDescent="0.25">
      <c r="A131" s="1" t="s">
        <v>237</v>
      </c>
      <c r="C131" s="85" t="s">
        <v>117</v>
      </c>
      <c r="E131" s="28"/>
      <c r="F131" s="37" t="s">
        <v>117</v>
      </c>
      <c r="G131" s="30">
        <f t="shared" si="11"/>
        <v>0</v>
      </c>
      <c r="H131" s="31"/>
      <c r="I131" s="31"/>
      <c r="J131" s="31"/>
      <c r="K131" s="31"/>
      <c r="L131" s="31"/>
      <c r="M131" s="31"/>
      <c r="N131" s="32">
        <f t="shared" si="16"/>
        <v>0</v>
      </c>
      <c r="O131" s="23">
        <f t="shared" si="18"/>
        <v>0</v>
      </c>
      <c r="P131" s="38">
        <f t="shared" si="19"/>
        <v>0</v>
      </c>
      <c r="Q131" s="39">
        <f t="shared" si="14"/>
        <v>0</v>
      </c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CF131" s="40"/>
    </row>
    <row r="132" spans="1:107" x14ac:dyDescent="0.25">
      <c r="A132" s="1" t="s">
        <v>238</v>
      </c>
      <c r="C132" s="1">
        <v>0.05</v>
      </c>
      <c r="D132" s="1">
        <v>0.03</v>
      </c>
      <c r="E132" s="37" t="s">
        <v>117</v>
      </c>
      <c r="F132" s="29">
        <v>1.3783225425702747E-2</v>
      </c>
      <c r="G132" s="30">
        <f t="shared" si="11"/>
        <v>1.3507566445673332E-2</v>
      </c>
      <c r="H132" s="31">
        <v>1.7793594306049827E-2</v>
      </c>
      <c r="I132" s="31"/>
      <c r="J132" s="31"/>
      <c r="K132" s="31">
        <v>3.1520882584712369E-2</v>
      </c>
      <c r="L132" s="31">
        <v>3.1730921783277799E-2</v>
      </c>
      <c r="M132" s="31"/>
      <c r="N132" s="32">
        <f t="shared" si="16"/>
        <v>5.5302087653808923E-2</v>
      </c>
      <c r="O132" s="23">
        <f t="shared" si="18"/>
        <v>4</v>
      </c>
      <c r="P132" s="38">
        <f t="shared" si="19"/>
        <v>3</v>
      </c>
      <c r="Q132" s="39">
        <f t="shared" si="14"/>
        <v>3.7974683544303796</v>
      </c>
      <c r="W132" s="40"/>
      <c r="X132" s="40"/>
      <c r="Y132" s="40"/>
      <c r="Z132" s="40"/>
      <c r="AA132" s="40"/>
      <c r="AB132" s="40"/>
      <c r="AC132" s="40"/>
      <c r="AD132" s="40">
        <v>2</v>
      </c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BT132">
        <v>1</v>
      </c>
      <c r="CF132" s="40"/>
      <c r="CT132">
        <v>1</v>
      </c>
    </row>
    <row r="133" spans="1:107" x14ac:dyDescent="0.25">
      <c r="A133" s="1" t="s">
        <v>239</v>
      </c>
      <c r="C133" s="1">
        <v>0.01</v>
      </c>
      <c r="D133" s="1">
        <v>0.01</v>
      </c>
      <c r="E133" s="28">
        <v>7.000000000000001E-3</v>
      </c>
      <c r="F133" s="29">
        <v>2.5076649362407166E-2</v>
      </c>
      <c r="G133" s="30">
        <f t="shared" si="11"/>
        <v>2.6787638184944746E-2</v>
      </c>
      <c r="H133" s="31"/>
      <c r="I133" s="31">
        <v>6.6489361702127658E-2</v>
      </c>
      <c r="J133" s="31">
        <v>6.2715584822828477E-2</v>
      </c>
      <c r="K133" s="31">
        <v>3.1520882584712369E-2</v>
      </c>
      <c r="L133" s="31"/>
      <c r="M133" s="31"/>
      <c r="N133" s="32">
        <f t="shared" si="16"/>
        <v>2.7651043826904462E-2</v>
      </c>
      <c r="O133" s="23">
        <f t="shared" si="18"/>
        <v>2</v>
      </c>
      <c r="P133" s="38">
        <f t="shared" si="19"/>
        <v>1</v>
      </c>
      <c r="Q133" s="39">
        <f t="shared" si="14"/>
        <v>1.2658227848101267</v>
      </c>
      <c r="W133" s="40"/>
      <c r="X133" s="40"/>
      <c r="Y133" s="40"/>
      <c r="Z133" s="40"/>
      <c r="AA133" s="40"/>
      <c r="AB133" s="40"/>
      <c r="AC133" s="40"/>
      <c r="AD133" s="40">
        <v>2</v>
      </c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CF133" s="40"/>
    </row>
    <row r="134" spans="1:107" x14ac:dyDescent="0.25">
      <c r="A134" s="1" t="s">
        <v>240</v>
      </c>
      <c r="E134" s="28"/>
      <c r="F134" s="29"/>
      <c r="G134" s="30">
        <f t="shared" si="11"/>
        <v>2.7703900709219859E-3</v>
      </c>
      <c r="H134" s="31"/>
      <c r="I134" s="31">
        <v>1.6622340425531915E-2</v>
      </c>
      <c r="J134" s="31"/>
      <c r="K134" s="31"/>
      <c r="L134" s="31"/>
      <c r="M134" s="31"/>
      <c r="N134" s="32">
        <f t="shared" ref="N134:N165" si="24">O134*10/O$4</f>
        <v>0</v>
      </c>
      <c r="O134" s="23">
        <f t="shared" si="18"/>
        <v>0</v>
      </c>
      <c r="P134" s="38">
        <f t="shared" si="19"/>
        <v>0</v>
      </c>
      <c r="Q134" s="39">
        <f t="shared" si="14"/>
        <v>0</v>
      </c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CF134" s="40"/>
    </row>
    <row r="135" spans="1:107" x14ac:dyDescent="0.25">
      <c r="A135" s="1" t="s">
        <v>241</v>
      </c>
      <c r="C135" s="85" t="s">
        <v>117</v>
      </c>
      <c r="E135" s="28"/>
      <c r="F135" s="37" t="s">
        <v>117</v>
      </c>
      <c r="G135" s="30">
        <f t="shared" si="11"/>
        <v>0</v>
      </c>
      <c r="H135" s="31"/>
      <c r="I135" s="31"/>
      <c r="J135" s="31"/>
      <c r="K135" s="31"/>
      <c r="L135" s="31"/>
      <c r="M135" s="31"/>
      <c r="N135" s="32">
        <f t="shared" si="24"/>
        <v>0</v>
      </c>
      <c r="O135" s="23">
        <f t="shared" si="18"/>
        <v>0</v>
      </c>
      <c r="P135" s="38">
        <f t="shared" si="19"/>
        <v>0</v>
      </c>
      <c r="Q135" s="39">
        <f t="shared" si="14"/>
        <v>0</v>
      </c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CF135" s="40"/>
    </row>
    <row r="136" spans="1:107" x14ac:dyDescent="0.25">
      <c r="A136" s="1" t="s">
        <v>242</v>
      </c>
      <c r="E136" s="28"/>
      <c r="F136" s="37" t="s">
        <v>117</v>
      </c>
      <c r="G136" s="30">
        <f t="shared" si="11"/>
        <v>0</v>
      </c>
      <c r="H136" s="31"/>
      <c r="I136" s="31"/>
      <c r="J136" s="31"/>
      <c r="K136" s="31"/>
      <c r="L136" s="31"/>
      <c r="M136" s="31"/>
      <c r="N136" s="32">
        <f t="shared" si="24"/>
        <v>0</v>
      </c>
      <c r="O136" s="23">
        <f t="shared" si="18"/>
        <v>0</v>
      </c>
      <c r="P136" s="38">
        <f t="shared" si="19"/>
        <v>0</v>
      </c>
      <c r="Q136" s="39">
        <f t="shared" si="14"/>
        <v>0</v>
      </c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CF136" s="40"/>
    </row>
    <row r="137" spans="1:107" x14ac:dyDescent="0.25">
      <c r="A137" s="1" t="s">
        <v>243</v>
      </c>
      <c r="B137" s="28">
        <v>10.71</v>
      </c>
      <c r="C137" s="28">
        <v>11.22</v>
      </c>
      <c r="D137" s="28">
        <v>15.14</v>
      </c>
      <c r="E137" s="28">
        <v>8.8633220716164267</v>
      </c>
      <c r="F137" s="29">
        <v>8.1836954843041809</v>
      </c>
      <c r="G137" s="30">
        <f t="shared" si="11"/>
        <v>8.090744775361367</v>
      </c>
      <c r="H137" s="31">
        <v>9.3238434163701083</v>
      </c>
      <c r="I137" s="31">
        <v>9.6409574468085104</v>
      </c>
      <c r="J137" s="31">
        <v>7.9962370649106305</v>
      </c>
      <c r="K137" s="31">
        <v>7.265563435776202</v>
      </c>
      <c r="L137" s="31">
        <v>6.6476281135966993</v>
      </c>
      <c r="M137" s="31">
        <v>7.6702391747060465</v>
      </c>
      <c r="N137" s="32">
        <f t="shared" si="24"/>
        <v>10.452094566569887</v>
      </c>
      <c r="O137" s="23">
        <f t="shared" ref="O137:O168" si="25">SUM(R137:DC137)</f>
        <v>756</v>
      </c>
      <c r="P137" s="38">
        <f t="shared" ref="P137:P168" si="26">COUNTA(R137:DC137)</f>
        <v>56</v>
      </c>
      <c r="Q137" s="39">
        <f t="shared" si="14"/>
        <v>70.886075949367083</v>
      </c>
      <c r="R137" s="3">
        <v>2</v>
      </c>
      <c r="S137" s="3">
        <v>2</v>
      </c>
      <c r="T137" s="3">
        <v>21</v>
      </c>
      <c r="U137" s="3">
        <v>4</v>
      </c>
      <c r="V137" s="40">
        <v>30</v>
      </c>
      <c r="W137" s="40">
        <v>10</v>
      </c>
      <c r="X137" s="40"/>
      <c r="Y137" s="40"/>
      <c r="Z137" s="40"/>
      <c r="AA137" s="40"/>
      <c r="AB137" s="40">
        <v>38</v>
      </c>
      <c r="AC137" s="40"/>
      <c r="AD137" s="40">
        <v>23</v>
      </c>
      <c r="AE137" s="40"/>
      <c r="AF137" s="40"/>
      <c r="AG137" s="40">
        <v>22</v>
      </c>
      <c r="AH137" s="40">
        <v>6</v>
      </c>
      <c r="AI137" s="40"/>
      <c r="AJ137" s="40"/>
      <c r="AK137" s="40">
        <v>1</v>
      </c>
      <c r="AL137" s="40"/>
      <c r="AM137" s="40">
        <v>5</v>
      </c>
      <c r="AN137" s="40">
        <v>23</v>
      </c>
      <c r="AO137" s="40">
        <v>2</v>
      </c>
      <c r="AP137" s="40">
        <v>7</v>
      </c>
      <c r="AQ137" s="40">
        <v>7</v>
      </c>
      <c r="AR137" s="40"/>
      <c r="AS137" s="40">
        <v>2</v>
      </c>
      <c r="AT137" s="40"/>
      <c r="AU137" s="40"/>
      <c r="AV137" s="40">
        <v>13</v>
      </c>
      <c r="AW137" s="40">
        <v>7</v>
      </c>
      <c r="AX137" s="40">
        <v>29</v>
      </c>
      <c r="AY137" s="40">
        <v>11</v>
      </c>
      <c r="AZ137" s="40">
        <v>52</v>
      </c>
      <c r="BA137" s="40">
        <v>4</v>
      </c>
      <c r="BB137" s="40">
        <v>3</v>
      </c>
      <c r="BC137" s="40">
        <v>11</v>
      </c>
      <c r="BD137" s="40"/>
      <c r="BE137" s="40"/>
      <c r="BF137" s="40">
        <v>15</v>
      </c>
      <c r="BG137" s="40">
        <v>4</v>
      </c>
      <c r="BH137" s="40">
        <v>2</v>
      </c>
      <c r="BI137" s="40">
        <v>7</v>
      </c>
      <c r="BJ137" s="40"/>
      <c r="BK137" s="40">
        <v>9</v>
      </c>
      <c r="BL137" s="40">
        <v>5</v>
      </c>
      <c r="BM137" s="40">
        <v>21</v>
      </c>
      <c r="BN137" s="40"/>
      <c r="BO137" s="40">
        <v>28</v>
      </c>
      <c r="BP137" s="40">
        <v>4</v>
      </c>
      <c r="BQ137" s="40">
        <v>10</v>
      </c>
      <c r="BR137" s="40"/>
      <c r="BS137" s="40">
        <v>7</v>
      </c>
      <c r="BT137" s="40">
        <v>3</v>
      </c>
      <c r="BU137" s="40"/>
      <c r="BV137">
        <v>8</v>
      </c>
      <c r="BX137" s="40">
        <v>51</v>
      </c>
      <c r="BY137" s="40"/>
      <c r="CA137">
        <v>9</v>
      </c>
      <c r="CD137">
        <v>4</v>
      </c>
      <c r="CE137">
        <v>2</v>
      </c>
      <c r="CF137" s="40">
        <v>31</v>
      </c>
      <c r="CG137">
        <v>7</v>
      </c>
      <c r="CH137">
        <v>21</v>
      </c>
      <c r="CI137">
        <v>11</v>
      </c>
      <c r="CM137">
        <v>1</v>
      </c>
      <c r="CN137">
        <v>35</v>
      </c>
      <c r="CO137">
        <v>7</v>
      </c>
      <c r="CS137">
        <v>7</v>
      </c>
      <c r="CT137">
        <v>38</v>
      </c>
      <c r="CY137">
        <v>13</v>
      </c>
      <c r="CZ137">
        <v>15</v>
      </c>
      <c r="DA137">
        <v>6</v>
      </c>
      <c r="DB137">
        <v>38</v>
      </c>
      <c r="DC137">
        <v>2</v>
      </c>
    </row>
    <row r="138" spans="1:107" x14ac:dyDescent="0.25">
      <c r="A138" s="1" t="s">
        <v>244</v>
      </c>
      <c r="E138" s="28"/>
      <c r="F138" s="29"/>
      <c r="G138" s="30">
        <f t="shared" ref="G138:G183" si="27">(H138+I138+J138+K138+L138+M138)/6</f>
        <v>2.6131493676178532E-3</v>
      </c>
      <c r="H138" s="31"/>
      <c r="I138" s="31"/>
      <c r="J138" s="31">
        <v>1.5678896205707119E-2</v>
      </c>
      <c r="K138" s="31"/>
      <c r="L138" s="31"/>
      <c r="M138" s="31"/>
      <c r="N138" s="32">
        <f t="shared" si="24"/>
        <v>0</v>
      </c>
      <c r="O138" s="23">
        <f t="shared" si="25"/>
        <v>0</v>
      </c>
      <c r="P138" s="38">
        <f t="shared" si="26"/>
        <v>0</v>
      </c>
      <c r="Q138" s="39">
        <f t="shared" si="14"/>
        <v>0</v>
      </c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CF138" s="40"/>
    </row>
    <row r="139" spans="1:107" x14ac:dyDescent="0.25">
      <c r="A139" s="1" t="s">
        <v>245</v>
      </c>
      <c r="E139" s="37" t="s">
        <v>117</v>
      </c>
      <c r="F139" s="29"/>
      <c r="G139" s="30">
        <f t="shared" si="27"/>
        <v>0</v>
      </c>
      <c r="H139" s="31"/>
      <c r="I139" s="31"/>
      <c r="J139" s="31"/>
      <c r="K139" s="31"/>
      <c r="L139" s="31"/>
      <c r="M139" s="31"/>
      <c r="N139" s="32">
        <f t="shared" si="24"/>
        <v>0</v>
      </c>
      <c r="O139" s="23">
        <f t="shared" si="25"/>
        <v>0</v>
      </c>
      <c r="P139" s="38">
        <f t="shared" si="26"/>
        <v>0</v>
      </c>
      <c r="Q139" s="39">
        <f t="shared" si="14"/>
        <v>0</v>
      </c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CF139" s="40"/>
    </row>
    <row r="140" spans="1:107" x14ac:dyDescent="0.25">
      <c r="A140" s="1" t="s">
        <v>246</v>
      </c>
      <c r="C140" s="1">
        <v>0.02</v>
      </c>
      <c r="D140" s="1">
        <v>0.17</v>
      </c>
      <c r="E140" s="28">
        <v>0.44992251669026906</v>
      </c>
      <c r="F140" s="29">
        <v>0.34757701615465592</v>
      </c>
      <c r="G140" s="30">
        <f t="shared" si="27"/>
        <v>0.5640223079021679</v>
      </c>
      <c r="H140" s="31">
        <v>0.26690391459074736</v>
      </c>
      <c r="I140" s="31">
        <v>0.49867021276595741</v>
      </c>
      <c r="J140" s="31">
        <v>0.36061461273126372</v>
      </c>
      <c r="K140" s="31">
        <v>0.37825059101654845</v>
      </c>
      <c r="L140" s="31">
        <v>1.2851023322227508</v>
      </c>
      <c r="M140" s="31">
        <v>0.59459218408574011</v>
      </c>
      <c r="N140" s="32">
        <f t="shared" si="24"/>
        <v>0.60832296419189824</v>
      </c>
      <c r="O140" s="23">
        <f t="shared" si="25"/>
        <v>44</v>
      </c>
      <c r="P140" s="38">
        <f t="shared" si="26"/>
        <v>8</v>
      </c>
      <c r="Q140" s="39">
        <f t="shared" si="14"/>
        <v>10.126582278481013</v>
      </c>
      <c r="T140" s="3">
        <v>13</v>
      </c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>
        <v>4</v>
      </c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V140">
        <v>3</v>
      </c>
      <c r="BM140">
        <v>2</v>
      </c>
      <c r="BX140">
        <v>8</v>
      </c>
      <c r="CF140" s="40"/>
      <c r="CH140">
        <v>7</v>
      </c>
      <c r="CO140">
        <v>6</v>
      </c>
      <c r="CQ140">
        <v>1</v>
      </c>
    </row>
    <row r="141" spans="1:107" x14ac:dyDescent="0.25">
      <c r="A141" s="1" t="s">
        <v>247</v>
      </c>
      <c r="B141" s="1">
        <v>4.93</v>
      </c>
      <c r="C141" s="1">
        <v>1.04</v>
      </c>
      <c r="D141" s="28">
        <v>2.7</v>
      </c>
      <c r="E141" s="28">
        <v>3.9384446692292139</v>
      </c>
      <c r="F141" s="29">
        <v>2.9303777068994465</v>
      </c>
      <c r="G141" s="30">
        <f t="shared" si="27"/>
        <v>2.8164261342838821</v>
      </c>
      <c r="H141" s="31">
        <v>4.7153024911032038</v>
      </c>
      <c r="I141" s="31">
        <v>4.9035904255319149</v>
      </c>
      <c r="J141" s="31">
        <v>2.8222013170272815</v>
      </c>
      <c r="K141" s="31">
        <v>1.0086682427107958</v>
      </c>
      <c r="L141" s="31">
        <v>1.8879898461050291</v>
      </c>
      <c r="M141" s="31">
        <v>1.5608044832250676</v>
      </c>
      <c r="N141" s="32">
        <f t="shared" si="24"/>
        <v>2.5577215539886629</v>
      </c>
      <c r="O141" s="23">
        <f t="shared" si="25"/>
        <v>185</v>
      </c>
      <c r="P141" s="38">
        <f t="shared" si="26"/>
        <v>24</v>
      </c>
      <c r="Q141" s="39">
        <f t="shared" si="14"/>
        <v>30.379746835443036</v>
      </c>
      <c r="W141" s="40">
        <v>8</v>
      </c>
      <c r="X141" s="40"/>
      <c r="Y141" s="40">
        <v>7</v>
      </c>
      <c r="Z141" s="40"/>
      <c r="AA141" s="40"/>
      <c r="AB141" s="40"/>
      <c r="AC141" s="40"/>
      <c r="AD141" s="40">
        <v>8</v>
      </c>
      <c r="AE141" s="40"/>
      <c r="AF141" s="40"/>
      <c r="AG141" s="40"/>
      <c r="AH141" s="40">
        <v>4</v>
      </c>
      <c r="AI141" s="40"/>
      <c r="AJ141" s="40"/>
      <c r="AK141" s="40"/>
      <c r="AL141" s="40"/>
      <c r="AM141" s="40"/>
      <c r="AN141" s="40"/>
      <c r="AO141" s="40"/>
      <c r="AP141" s="40"/>
      <c r="AQ141" s="40">
        <v>7</v>
      </c>
      <c r="AR141" s="40"/>
      <c r="AS141" s="40">
        <v>10</v>
      </c>
      <c r="AT141" s="40"/>
      <c r="AU141">
        <v>1</v>
      </c>
      <c r="AX141" s="40">
        <v>11</v>
      </c>
      <c r="AY141" s="40">
        <v>6</v>
      </c>
      <c r="AZ141" s="40">
        <v>23</v>
      </c>
      <c r="BA141" s="40"/>
      <c r="BB141" s="40"/>
      <c r="BC141" s="40"/>
      <c r="BD141" s="40"/>
      <c r="BE141" s="40"/>
      <c r="BF141" s="40"/>
      <c r="BG141" s="40">
        <v>4</v>
      </c>
      <c r="BH141" s="40">
        <v>8</v>
      </c>
      <c r="BI141" s="40"/>
      <c r="BJ141" s="40"/>
      <c r="BK141" s="40">
        <v>1</v>
      </c>
      <c r="BL141" s="40"/>
      <c r="BM141" s="40"/>
      <c r="BN141" s="40"/>
      <c r="BO141" s="40">
        <v>23</v>
      </c>
      <c r="BP141" s="40">
        <v>1</v>
      </c>
      <c r="BQ141" s="40"/>
      <c r="BR141" s="40"/>
      <c r="BS141" s="40"/>
      <c r="BU141" s="40"/>
      <c r="BX141">
        <v>1</v>
      </c>
      <c r="BY141">
        <v>18</v>
      </c>
      <c r="CE141">
        <v>3</v>
      </c>
      <c r="CF141" s="40"/>
      <c r="CG141">
        <v>12</v>
      </c>
      <c r="CH141">
        <v>10</v>
      </c>
      <c r="CN141">
        <v>9</v>
      </c>
      <c r="CO141">
        <v>2</v>
      </c>
      <c r="CS141">
        <v>7</v>
      </c>
      <c r="CZ141">
        <v>1</v>
      </c>
    </row>
    <row r="142" spans="1:107" x14ac:dyDescent="0.25">
      <c r="A142" s="1" t="s">
        <v>248</v>
      </c>
      <c r="B142" s="28">
        <v>10.39</v>
      </c>
      <c r="C142" s="28">
        <v>11.26</v>
      </c>
      <c r="D142" s="1">
        <v>7.45</v>
      </c>
      <c r="E142" s="28">
        <v>5.1380821363544422</v>
      </c>
      <c r="F142" s="29">
        <v>3.1408547926808792</v>
      </c>
      <c r="G142" s="30">
        <f t="shared" si="27"/>
        <v>1.5086179668996602</v>
      </c>
      <c r="H142" s="31">
        <v>3.1316725978647693</v>
      </c>
      <c r="I142" s="31">
        <v>1.2134308510638296</v>
      </c>
      <c r="J142" s="31">
        <v>1.4894951395421763</v>
      </c>
      <c r="K142" s="31">
        <v>0.83530338849487784</v>
      </c>
      <c r="L142" s="31">
        <v>0.76154212279866718</v>
      </c>
      <c r="M142" s="31">
        <v>1.6202637016336416</v>
      </c>
      <c r="N142" s="32">
        <f t="shared" si="24"/>
        <v>1.7973178487487902</v>
      </c>
      <c r="O142" s="23">
        <f t="shared" si="25"/>
        <v>130</v>
      </c>
      <c r="P142" s="38">
        <f t="shared" si="26"/>
        <v>40</v>
      </c>
      <c r="Q142" s="39">
        <f t="shared" si="14"/>
        <v>50.632911392405063</v>
      </c>
      <c r="R142" s="3">
        <v>1</v>
      </c>
      <c r="S142" s="3">
        <v>2</v>
      </c>
      <c r="T142" s="3">
        <v>7</v>
      </c>
      <c r="W142" s="40"/>
      <c r="X142" s="40"/>
      <c r="Y142" s="40">
        <v>1</v>
      </c>
      <c r="Z142" s="40"/>
      <c r="AA142" s="40"/>
      <c r="AB142" s="40">
        <v>4</v>
      </c>
      <c r="AC142" s="40"/>
      <c r="AD142" s="40"/>
      <c r="AE142" s="40"/>
      <c r="AF142" s="40"/>
      <c r="AG142" s="40">
        <v>5</v>
      </c>
      <c r="AH142" s="40">
        <v>4</v>
      </c>
      <c r="AI142" s="40"/>
      <c r="AJ142" s="40"/>
      <c r="AK142" s="40">
        <v>3</v>
      </c>
      <c r="AL142" s="40">
        <v>2</v>
      </c>
      <c r="AM142" s="40">
        <v>2</v>
      </c>
      <c r="AN142" s="40"/>
      <c r="AO142" s="40"/>
      <c r="AP142" s="40"/>
      <c r="AQ142" s="40">
        <v>10</v>
      </c>
      <c r="AR142" s="40">
        <v>1</v>
      </c>
      <c r="AS142" s="40">
        <v>3</v>
      </c>
      <c r="AT142" s="40">
        <v>5</v>
      </c>
      <c r="AU142" s="40">
        <v>2</v>
      </c>
      <c r="AV142" s="40">
        <v>1</v>
      </c>
      <c r="AW142" s="40"/>
      <c r="AX142" s="40">
        <v>10</v>
      </c>
      <c r="AY142" s="40"/>
      <c r="AZ142" s="40">
        <v>2</v>
      </c>
      <c r="BA142" s="40"/>
      <c r="BB142" s="40">
        <v>2</v>
      </c>
      <c r="BC142" s="40">
        <v>1</v>
      </c>
      <c r="BD142" s="40"/>
      <c r="BE142" s="40"/>
      <c r="BF142" s="40"/>
      <c r="BG142" s="40">
        <v>2</v>
      </c>
      <c r="BH142" s="40"/>
      <c r="BI142" s="40">
        <v>1</v>
      </c>
      <c r="BJ142" s="40"/>
      <c r="BK142" s="40">
        <v>4</v>
      </c>
      <c r="BL142" s="40">
        <v>1</v>
      </c>
      <c r="BM142" s="40">
        <v>3</v>
      </c>
      <c r="BN142" s="40"/>
      <c r="BO142" s="40">
        <v>6</v>
      </c>
      <c r="BP142" s="40">
        <v>3</v>
      </c>
      <c r="BQ142" s="40">
        <v>3</v>
      </c>
      <c r="BR142" s="40">
        <v>1</v>
      </c>
      <c r="BS142" s="40"/>
      <c r="BU142" s="40"/>
      <c r="BV142">
        <v>3</v>
      </c>
      <c r="BX142">
        <v>1</v>
      </c>
      <c r="CF142" s="40">
        <v>12</v>
      </c>
      <c r="CG142">
        <v>7</v>
      </c>
      <c r="CH142">
        <v>2</v>
      </c>
      <c r="CQ142">
        <v>1</v>
      </c>
      <c r="CY142">
        <v>3</v>
      </c>
      <c r="CZ142">
        <v>2</v>
      </c>
      <c r="DA142">
        <v>1</v>
      </c>
      <c r="DB142">
        <v>4</v>
      </c>
      <c r="DC142">
        <v>2</v>
      </c>
    </row>
    <row r="143" spans="1:107" x14ac:dyDescent="0.25">
      <c r="A143" s="1" t="s">
        <v>249</v>
      </c>
      <c r="B143" s="28">
        <v>5.5</v>
      </c>
      <c r="C143" s="1">
        <v>5.66</v>
      </c>
      <c r="D143" s="28">
        <v>4.8</v>
      </c>
      <c r="E143" s="28">
        <v>4.0615664576168324</v>
      </c>
      <c r="F143" s="29">
        <v>3.268028202115159</v>
      </c>
      <c r="G143" s="30">
        <f t="shared" si="27"/>
        <v>2.2982293074147759</v>
      </c>
      <c r="H143" s="31">
        <v>2.7224199288256234</v>
      </c>
      <c r="I143" s="31">
        <v>2.0445478723404253</v>
      </c>
      <c r="J143" s="31">
        <v>2.1009720915647541</v>
      </c>
      <c r="K143" s="31">
        <v>2.1276595744680851</v>
      </c>
      <c r="L143" s="31">
        <v>2.2370299857210849</v>
      </c>
      <c r="M143" s="31">
        <v>2.5567463915686823</v>
      </c>
      <c r="N143" s="32">
        <f t="shared" si="24"/>
        <v>2.7927554265173509</v>
      </c>
      <c r="O143" s="23">
        <f t="shared" si="25"/>
        <v>202</v>
      </c>
      <c r="P143" s="38">
        <f t="shared" si="26"/>
        <v>55</v>
      </c>
      <c r="Q143" s="39">
        <f t="shared" si="14"/>
        <v>69.620253164556956</v>
      </c>
      <c r="T143" s="3">
        <v>3</v>
      </c>
      <c r="U143" s="3">
        <v>3</v>
      </c>
      <c r="V143">
        <v>3</v>
      </c>
      <c r="W143" s="40">
        <v>1</v>
      </c>
      <c r="X143" s="40"/>
      <c r="Y143" s="40">
        <v>1</v>
      </c>
      <c r="Z143" s="40"/>
      <c r="AA143" s="40"/>
      <c r="AB143" s="40">
        <v>4</v>
      </c>
      <c r="AC143" s="40"/>
      <c r="AD143" s="40"/>
      <c r="AE143" s="40"/>
      <c r="AF143" s="40"/>
      <c r="AG143" s="40">
        <v>10</v>
      </c>
      <c r="AH143" s="40">
        <v>18</v>
      </c>
      <c r="AI143" s="40">
        <v>1</v>
      </c>
      <c r="AJ143" s="40"/>
      <c r="AK143" s="40">
        <v>4</v>
      </c>
      <c r="AL143" s="40"/>
      <c r="AM143" s="40">
        <v>3</v>
      </c>
      <c r="AN143" s="40">
        <v>1</v>
      </c>
      <c r="AO143" s="40">
        <v>2</v>
      </c>
      <c r="AP143" s="40">
        <v>1</v>
      </c>
      <c r="AQ143" s="40">
        <v>12</v>
      </c>
      <c r="AR143" s="40">
        <v>1</v>
      </c>
      <c r="AS143" s="40"/>
      <c r="AT143" s="40"/>
      <c r="AU143" s="40">
        <v>1</v>
      </c>
      <c r="AV143" s="40">
        <v>1</v>
      </c>
      <c r="AW143" s="40">
        <v>4</v>
      </c>
      <c r="AX143" s="40">
        <v>6</v>
      </c>
      <c r="AY143" s="40">
        <v>2</v>
      </c>
      <c r="AZ143" s="40">
        <v>7</v>
      </c>
      <c r="BA143" s="40"/>
      <c r="BB143" s="40">
        <v>3</v>
      </c>
      <c r="BC143" s="40">
        <v>2</v>
      </c>
      <c r="BD143" s="40"/>
      <c r="BE143" s="40"/>
      <c r="BF143" s="40">
        <v>4</v>
      </c>
      <c r="BG143" s="40">
        <v>3</v>
      </c>
      <c r="BH143" s="40">
        <v>5</v>
      </c>
      <c r="BI143" s="40"/>
      <c r="BJ143" s="40">
        <v>1</v>
      </c>
      <c r="BK143" s="40">
        <v>6</v>
      </c>
      <c r="BL143" s="40">
        <v>14</v>
      </c>
      <c r="BM143" s="40">
        <v>2</v>
      </c>
      <c r="BN143" s="40"/>
      <c r="BO143" s="40">
        <v>8</v>
      </c>
      <c r="BP143" s="40">
        <v>4</v>
      </c>
      <c r="BQ143" s="40">
        <v>1</v>
      </c>
      <c r="BR143" s="40">
        <v>1</v>
      </c>
      <c r="BS143" s="40">
        <v>3</v>
      </c>
      <c r="BT143" s="40">
        <v>1</v>
      </c>
      <c r="BU143">
        <v>2</v>
      </c>
      <c r="BV143" s="40">
        <v>2</v>
      </c>
      <c r="BX143">
        <v>6</v>
      </c>
      <c r="BY143">
        <v>1</v>
      </c>
      <c r="CA143">
        <v>1</v>
      </c>
      <c r="CD143">
        <v>4</v>
      </c>
      <c r="CF143" s="40">
        <v>10</v>
      </c>
      <c r="CG143">
        <v>3</v>
      </c>
      <c r="CI143">
        <v>1</v>
      </c>
      <c r="CK143">
        <v>3</v>
      </c>
      <c r="CN143">
        <v>3</v>
      </c>
      <c r="CT143">
        <v>4</v>
      </c>
      <c r="CV143">
        <v>1</v>
      </c>
      <c r="CY143">
        <v>4</v>
      </c>
      <c r="CZ143">
        <v>2</v>
      </c>
      <c r="DA143">
        <v>1</v>
      </c>
      <c r="DB143">
        <v>4</v>
      </c>
      <c r="DC143">
        <v>3</v>
      </c>
    </row>
    <row r="144" spans="1:107" x14ac:dyDescent="0.25">
      <c r="A144" s="1" t="s">
        <v>250</v>
      </c>
      <c r="B144" s="1">
        <v>2.83</v>
      </c>
      <c r="C144" s="1">
        <v>2.15</v>
      </c>
      <c r="D144" s="1">
        <v>3.77</v>
      </c>
      <c r="E144" s="28">
        <v>2.6678515071818731</v>
      </c>
      <c r="F144" s="29">
        <v>3.7465986234681887</v>
      </c>
      <c r="G144" s="30">
        <f t="shared" si="27"/>
        <v>3.3635783406141724</v>
      </c>
      <c r="H144" s="31">
        <v>4.0569395017793601</v>
      </c>
      <c r="I144" s="31">
        <v>3.6070478723404253</v>
      </c>
      <c r="J144" s="31">
        <v>3.1828159297585454</v>
      </c>
      <c r="K144" s="31">
        <v>1.9385342789598108</v>
      </c>
      <c r="L144" s="31">
        <v>3.9029033793431696</v>
      </c>
      <c r="M144" s="31">
        <v>3.4932290815037228</v>
      </c>
      <c r="N144" s="32">
        <f t="shared" si="24"/>
        <v>2.8342319922577075</v>
      </c>
      <c r="O144" s="23">
        <f t="shared" si="25"/>
        <v>205</v>
      </c>
      <c r="P144" s="38">
        <f t="shared" si="26"/>
        <v>50</v>
      </c>
      <c r="Q144" s="39">
        <f t="shared" si="14"/>
        <v>63.291139240506332</v>
      </c>
      <c r="R144" s="3">
        <v>2</v>
      </c>
      <c r="S144" s="3">
        <v>1</v>
      </c>
      <c r="T144" s="3">
        <v>4</v>
      </c>
      <c r="U144" s="3">
        <v>1</v>
      </c>
      <c r="V144" s="40">
        <v>6</v>
      </c>
      <c r="W144" s="40">
        <v>5</v>
      </c>
      <c r="X144" s="40">
        <v>2</v>
      </c>
      <c r="Y144" s="40"/>
      <c r="Z144" s="40">
        <v>5</v>
      </c>
      <c r="AA144" s="40"/>
      <c r="AB144" s="40">
        <v>4</v>
      </c>
      <c r="AC144" s="40"/>
      <c r="AD144" s="40">
        <v>1</v>
      </c>
      <c r="AE144" s="40"/>
      <c r="AF144" s="40"/>
      <c r="AG144" s="40">
        <v>9</v>
      </c>
      <c r="AH144" s="40">
        <v>2</v>
      </c>
      <c r="AI144" s="40"/>
      <c r="AJ144" s="40"/>
      <c r="AK144" s="40">
        <v>3</v>
      </c>
      <c r="AL144" s="40"/>
      <c r="AM144" s="40">
        <v>7</v>
      </c>
      <c r="AN144" s="40">
        <v>10</v>
      </c>
      <c r="AO144" s="40"/>
      <c r="AP144" s="40">
        <v>7</v>
      </c>
      <c r="AQ144" s="40">
        <v>3</v>
      </c>
      <c r="AR144" s="40">
        <v>3</v>
      </c>
      <c r="AS144" s="40"/>
      <c r="AT144" s="40"/>
      <c r="AU144" s="40"/>
      <c r="AV144" s="40">
        <v>2</v>
      </c>
      <c r="AW144" s="40">
        <v>3</v>
      </c>
      <c r="AX144" s="40"/>
      <c r="AY144" s="40"/>
      <c r="AZ144" s="40">
        <v>11</v>
      </c>
      <c r="BA144" s="40">
        <v>2</v>
      </c>
      <c r="BB144" s="40">
        <v>4</v>
      </c>
      <c r="BC144" s="40">
        <v>3</v>
      </c>
      <c r="BD144" s="40"/>
      <c r="BE144" s="40"/>
      <c r="BF144" s="40"/>
      <c r="BG144" s="40"/>
      <c r="BH144" s="40">
        <v>6</v>
      </c>
      <c r="BI144" s="40"/>
      <c r="BJ144" s="40"/>
      <c r="BK144" s="40">
        <v>5</v>
      </c>
      <c r="BL144" s="40">
        <v>6</v>
      </c>
      <c r="BM144" s="40">
        <v>11</v>
      </c>
      <c r="BN144" s="40"/>
      <c r="BO144" s="40">
        <v>1</v>
      </c>
      <c r="BP144" s="40"/>
      <c r="BQ144" s="40">
        <v>3</v>
      </c>
      <c r="BR144" s="40"/>
      <c r="BS144" s="40">
        <v>4</v>
      </c>
      <c r="BT144" s="40">
        <v>8</v>
      </c>
      <c r="BU144" s="40">
        <v>3</v>
      </c>
      <c r="BV144" s="40">
        <v>2</v>
      </c>
      <c r="BW144" s="40"/>
      <c r="BX144" s="40">
        <v>6</v>
      </c>
      <c r="BY144" s="40"/>
      <c r="CA144" s="40">
        <v>4</v>
      </c>
      <c r="CB144" s="40"/>
      <c r="CE144">
        <v>4</v>
      </c>
      <c r="CF144" s="40">
        <v>4</v>
      </c>
      <c r="CG144">
        <v>5</v>
      </c>
      <c r="CH144">
        <v>2</v>
      </c>
      <c r="CI144">
        <v>5</v>
      </c>
      <c r="CK144">
        <v>2</v>
      </c>
      <c r="CO144">
        <v>2</v>
      </c>
      <c r="CQ144">
        <v>1</v>
      </c>
      <c r="CS144">
        <v>2</v>
      </c>
      <c r="CT144">
        <v>5</v>
      </c>
      <c r="CY144">
        <v>6</v>
      </c>
      <c r="CZ144">
        <v>2</v>
      </c>
      <c r="DB144">
        <v>4</v>
      </c>
      <c r="DC144">
        <v>2</v>
      </c>
    </row>
    <row r="145" spans="1:107" x14ac:dyDescent="0.25">
      <c r="A145" s="1" t="s">
        <v>251</v>
      </c>
      <c r="B145" s="28">
        <v>6.1</v>
      </c>
      <c r="C145" s="1">
        <v>10.64</v>
      </c>
      <c r="D145" s="1">
        <v>24.83</v>
      </c>
      <c r="E145" s="28">
        <v>35.148990289297998</v>
      </c>
      <c r="F145" s="29">
        <v>50.584480275306369</v>
      </c>
      <c r="G145" s="30">
        <f t="shared" si="27"/>
        <v>47.431873125373954</v>
      </c>
      <c r="H145" s="31">
        <v>57.775800711743784</v>
      </c>
      <c r="I145" s="31">
        <v>47.855718085106382</v>
      </c>
      <c r="J145" s="31">
        <v>55.0642834744434</v>
      </c>
      <c r="K145" s="31">
        <v>46.855791962174941</v>
      </c>
      <c r="L145" s="31">
        <v>41.170871013802945</v>
      </c>
      <c r="M145" s="31">
        <v>35.868773504972268</v>
      </c>
      <c r="N145" s="32">
        <f t="shared" si="24"/>
        <v>38.46260196322411</v>
      </c>
      <c r="O145" s="23">
        <f t="shared" si="25"/>
        <v>2782</v>
      </c>
      <c r="P145" s="38">
        <f t="shared" si="26"/>
        <v>77</v>
      </c>
      <c r="Q145" s="39">
        <f t="shared" si="14"/>
        <v>97.468354430379748</v>
      </c>
      <c r="R145" s="3">
        <v>16</v>
      </c>
      <c r="S145" s="3">
        <v>12</v>
      </c>
      <c r="T145" s="3">
        <v>44</v>
      </c>
      <c r="U145" s="3">
        <v>15</v>
      </c>
      <c r="V145" s="40">
        <v>119</v>
      </c>
      <c r="W145" s="40">
        <v>29</v>
      </c>
      <c r="X145" s="40">
        <v>10</v>
      </c>
      <c r="Y145" s="40">
        <v>60</v>
      </c>
      <c r="Z145" s="40">
        <v>7</v>
      </c>
      <c r="AA145" s="40"/>
      <c r="AB145" s="40">
        <v>57</v>
      </c>
      <c r="AC145" s="40"/>
      <c r="AD145" s="40">
        <v>25</v>
      </c>
      <c r="AE145" s="40"/>
      <c r="AF145" s="40"/>
      <c r="AG145" s="40">
        <v>23</v>
      </c>
      <c r="AH145" s="40">
        <v>86</v>
      </c>
      <c r="AI145" s="40">
        <v>11</v>
      </c>
      <c r="AJ145" s="40"/>
      <c r="AK145" s="40">
        <v>8</v>
      </c>
      <c r="AL145" s="40">
        <v>7</v>
      </c>
      <c r="AM145" s="40">
        <v>13</v>
      </c>
      <c r="AN145" s="40">
        <v>54</v>
      </c>
      <c r="AO145" s="40">
        <v>15</v>
      </c>
      <c r="AP145" s="40">
        <v>27</v>
      </c>
      <c r="AQ145" s="40">
        <v>7</v>
      </c>
      <c r="AR145" s="40">
        <v>44</v>
      </c>
      <c r="AS145" s="40">
        <v>24</v>
      </c>
      <c r="AT145" s="40">
        <v>13</v>
      </c>
      <c r="AU145" s="40">
        <v>50</v>
      </c>
      <c r="AV145" s="40">
        <v>42</v>
      </c>
      <c r="AW145" s="40">
        <v>67</v>
      </c>
      <c r="AX145" s="40">
        <v>29</v>
      </c>
      <c r="AY145" s="40">
        <v>19</v>
      </c>
      <c r="AZ145" s="40">
        <v>50</v>
      </c>
      <c r="BA145" s="40">
        <v>54</v>
      </c>
      <c r="BB145" s="40">
        <v>22</v>
      </c>
      <c r="BC145" s="40">
        <v>44</v>
      </c>
      <c r="BD145" s="40">
        <v>29</v>
      </c>
      <c r="BE145" s="40"/>
      <c r="BF145" s="40">
        <v>12</v>
      </c>
      <c r="BG145" s="40">
        <v>28</v>
      </c>
      <c r="BH145" s="40">
        <v>43</v>
      </c>
      <c r="BI145" s="40">
        <v>23</v>
      </c>
      <c r="BJ145" s="40">
        <v>4</v>
      </c>
      <c r="BK145" s="40">
        <v>41</v>
      </c>
      <c r="BL145" s="40">
        <v>42</v>
      </c>
      <c r="BM145" s="40">
        <v>71</v>
      </c>
      <c r="BN145" s="40"/>
      <c r="BO145" s="40">
        <v>98</v>
      </c>
      <c r="BP145" s="40">
        <v>22</v>
      </c>
      <c r="BQ145" s="40">
        <v>24</v>
      </c>
      <c r="BR145" s="40">
        <v>11</v>
      </c>
      <c r="BS145" s="40">
        <v>77</v>
      </c>
      <c r="BT145" s="40">
        <v>32</v>
      </c>
      <c r="BU145" s="40">
        <v>35</v>
      </c>
      <c r="BV145" s="40">
        <v>32</v>
      </c>
      <c r="BW145" s="40">
        <v>1</v>
      </c>
      <c r="BX145" s="40">
        <v>101</v>
      </c>
      <c r="BY145" s="40">
        <v>12</v>
      </c>
      <c r="BZ145" s="40">
        <v>2</v>
      </c>
      <c r="CA145" s="40">
        <v>26</v>
      </c>
      <c r="CB145" s="40">
        <v>20</v>
      </c>
      <c r="CC145" s="40"/>
      <c r="CD145" s="40">
        <v>43</v>
      </c>
      <c r="CE145" s="40">
        <v>66</v>
      </c>
      <c r="CF145" s="40">
        <v>88</v>
      </c>
      <c r="CG145">
        <v>55</v>
      </c>
      <c r="CH145">
        <v>32</v>
      </c>
      <c r="CI145" s="40">
        <v>55</v>
      </c>
      <c r="CJ145" s="40">
        <v>17</v>
      </c>
      <c r="CK145" s="40">
        <v>24</v>
      </c>
      <c r="CM145">
        <v>34</v>
      </c>
      <c r="CN145" s="40">
        <v>42</v>
      </c>
      <c r="CO145" s="40">
        <v>65</v>
      </c>
      <c r="CQ145">
        <v>46</v>
      </c>
      <c r="CS145">
        <v>57</v>
      </c>
      <c r="CT145">
        <v>62</v>
      </c>
      <c r="CU145">
        <v>7</v>
      </c>
      <c r="CV145">
        <v>20</v>
      </c>
      <c r="CY145">
        <v>33</v>
      </c>
      <c r="CZ145">
        <v>27</v>
      </c>
      <c r="DA145">
        <v>60</v>
      </c>
      <c r="DB145">
        <v>57</v>
      </c>
      <c r="DC145">
        <v>3</v>
      </c>
    </row>
    <row r="146" spans="1:107" x14ac:dyDescent="0.25">
      <c r="A146" s="1" t="s">
        <v>252</v>
      </c>
      <c r="B146" s="28">
        <v>53.28</v>
      </c>
      <c r="C146" s="28">
        <v>47.74</v>
      </c>
      <c r="D146" s="28">
        <v>58.3</v>
      </c>
      <c r="E146" s="28">
        <v>65.01172870726279</v>
      </c>
      <c r="F146" s="29">
        <v>88.061433905677262</v>
      </c>
      <c r="G146" s="30">
        <f t="shared" si="27"/>
        <v>76.991458334247938</v>
      </c>
      <c r="H146" s="31">
        <v>85.01779359430607</v>
      </c>
      <c r="I146" s="31">
        <v>76.246675531914889</v>
      </c>
      <c r="J146" s="31">
        <v>81.342113515208538</v>
      </c>
      <c r="K146" s="31">
        <v>75.60283687943263</v>
      </c>
      <c r="L146" s="31">
        <v>75.83690306203394</v>
      </c>
      <c r="M146" s="31">
        <v>67.902427422591515</v>
      </c>
      <c r="N146" s="32">
        <f t="shared" si="24"/>
        <v>79.192589520254387</v>
      </c>
      <c r="O146" s="23">
        <f t="shared" si="25"/>
        <v>5728</v>
      </c>
      <c r="P146" s="38">
        <f t="shared" si="26"/>
        <v>79</v>
      </c>
      <c r="Q146" s="39">
        <f t="shared" ref="Q146:Q181" si="28">P146*100/P$4</f>
        <v>100</v>
      </c>
      <c r="R146" s="3">
        <v>31</v>
      </c>
      <c r="S146" s="3">
        <v>18</v>
      </c>
      <c r="T146" s="3">
        <v>40</v>
      </c>
      <c r="U146" s="3">
        <v>90</v>
      </c>
      <c r="V146" s="40">
        <v>79</v>
      </c>
      <c r="W146" s="40">
        <v>82</v>
      </c>
      <c r="X146" s="40">
        <v>34</v>
      </c>
      <c r="Y146" s="40">
        <v>78</v>
      </c>
      <c r="Z146" s="40">
        <v>50</v>
      </c>
      <c r="AA146" s="40"/>
      <c r="AB146" s="40">
        <v>139</v>
      </c>
      <c r="AC146" s="40"/>
      <c r="AD146" s="40">
        <v>65</v>
      </c>
      <c r="AE146" s="40"/>
      <c r="AF146" s="40">
        <v>10</v>
      </c>
      <c r="AG146" s="40">
        <v>44</v>
      </c>
      <c r="AH146" s="40">
        <v>114</v>
      </c>
      <c r="AI146" s="40">
        <v>54</v>
      </c>
      <c r="AJ146" s="40"/>
      <c r="AK146" s="40">
        <v>44</v>
      </c>
      <c r="AL146" s="40">
        <v>13</v>
      </c>
      <c r="AM146" s="40">
        <v>40</v>
      </c>
      <c r="AN146" s="40">
        <v>155</v>
      </c>
      <c r="AO146" s="40">
        <v>18</v>
      </c>
      <c r="AP146" s="40">
        <v>36</v>
      </c>
      <c r="AQ146" s="40">
        <v>38</v>
      </c>
      <c r="AR146" s="40">
        <v>95</v>
      </c>
      <c r="AS146" s="40">
        <v>43</v>
      </c>
      <c r="AT146" s="40">
        <v>25</v>
      </c>
      <c r="AU146" s="40">
        <v>82</v>
      </c>
      <c r="AV146" s="40">
        <v>60</v>
      </c>
      <c r="AW146" s="40">
        <v>151</v>
      </c>
      <c r="AX146" s="40">
        <v>43</v>
      </c>
      <c r="AY146" s="40">
        <v>31</v>
      </c>
      <c r="AZ146" s="40">
        <v>99</v>
      </c>
      <c r="BA146" s="40">
        <v>136</v>
      </c>
      <c r="BB146" s="40">
        <v>63</v>
      </c>
      <c r="BC146" s="40">
        <v>103</v>
      </c>
      <c r="BD146" s="40">
        <v>139</v>
      </c>
      <c r="BE146" s="40">
        <v>7</v>
      </c>
      <c r="BF146" s="40">
        <v>53</v>
      </c>
      <c r="BG146" s="40">
        <v>66</v>
      </c>
      <c r="BH146" s="40">
        <v>78</v>
      </c>
      <c r="BI146" s="40">
        <v>45</v>
      </c>
      <c r="BJ146" s="40">
        <v>17</v>
      </c>
      <c r="BK146" s="40">
        <v>49</v>
      </c>
      <c r="BL146" s="40">
        <v>113</v>
      </c>
      <c r="BM146" s="40">
        <v>49</v>
      </c>
      <c r="BN146" s="40"/>
      <c r="BO146" s="40">
        <v>110</v>
      </c>
      <c r="BP146" s="40">
        <v>34</v>
      </c>
      <c r="BQ146" s="40">
        <v>79</v>
      </c>
      <c r="BR146" s="40">
        <v>38</v>
      </c>
      <c r="BS146" s="40">
        <v>300</v>
      </c>
      <c r="BT146" s="40">
        <v>257</v>
      </c>
      <c r="BU146" s="40">
        <v>91</v>
      </c>
      <c r="BV146" s="40">
        <v>131</v>
      </c>
      <c r="BW146" s="40">
        <v>13</v>
      </c>
      <c r="BX146" s="40">
        <v>96</v>
      </c>
      <c r="BY146" s="40">
        <v>30</v>
      </c>
      <c r="BZ146" s="40">
        <v>6</v>
      </c>
      <c r="CA146" s="40">
        <v>54</v>
      </c>
      <c r="CB146" s="40">
        <v>37</v>
      </c>
      <c r="CC146" s="40"/>
      <c r="CD146" s="40">
        <v>82</v>
      </c>
      <c r="CE146" s="40">
        <v>57</v>
      </c>
      <c r="CF146" s="40">
        <v>100</v>
      </c>
      <c r="CG146">
        <v>102</v>
      </c>
      <c r="CH146">
        <v>48</v>
      </c>
      <c r="CI146" s="40">
        <v>133</v>
      </c>
      <c r="CJ146" s="40">
        <v>33</v>
      </c>
      <c r="CK146" s="40">
        <v>112</v>
      </c>
      <c r="CM146">
        <v>108</v>
      </c>
      <c r="CN146" s="40">
        <v>108</v>
      </c>
      <c r="CO146" s="40">
        <v>90</v>
      </c>
      <c r="CQ146">
        <v>23</v>
      </c>
      <c r="CS146">
        <v>105</v>
      </c>
      <c r="CT146">
        <v>76</v>
      </c>
      <c r="CU146">
        <v>38</v>
      </c>
      <c r="CV146">
        <v>72</v>
      </c>
      <c r="CY146">
        <v>88</v>
      </c>
      <c r="CZ146">
        <v>53</v>
      </c>
      <c r="DA146">
        <v>39</v>
      </c>
      <c r="DB146">
        <v>139</v>
      </c>
      <c r="DC146">
        <v>27</v>
      </c>
    </row>
    <row r="147" spans="1:107" x14ac:dyDescent="0.25">
      <c r="A147" s="1" t="s">
        <v>253</v>
      </c>
      <c r="B147" s="1">
        <v>0.01</v>
      </c>
      <c r="C147" s="11" t="s">
        <v>117</v>
      </c>
      <c r="D147" s="1">
        <v>0.08</v>
      </c>
      <c r="E147" s="28">
        <v>2.4E-2</v>
      </c>
      <c r="F147" s="29">
        <v>3.5177550602387204E-2</v>
      </c>
      <c r="G147" s="30">
        <f t="shared" si="27"/>
        <v>3.1575278108669766E-2</v>
      </c>
      <c r="H147" s="31">
        <v>1.7793594306049827E-2</v>
      </c>
      <c r="I147" s="31">
        <v>3.3244680851063829E-2</v>
      </c>
      <c r="J147" s="31">
        <v>3.1357792411414238E-2</v>
      </c>
      <c r="K147" s="31"/>
      <c r="L147" s="31">
        <v>4.7596382674916698E-2</v>
      </c>
      <c r="M147" s="31">
        <v>5.9459218408574009E-2</v>
      </c>
      <c r="N147" s="32">
        <f t="shared" si="24"/>
        <v>1.3825521913452231E-2</v>
      </c>
      <c r="O147" s="23">
        <f t="shared" si="25"/>
        <v>1</v>
      </c>
      <c r="P147" s="38">
        <f t="shared" si="26"/>
        <v>1</v>
      </c>
      <c r="Q147" s="39">
        <f t="shared" si="28"/>
        <v>1.2658227848101267</v>
      </c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V147" s="40"/>
      <c r="AW147" s="40"/>
      <c r="BB147" s="40"/>
      <c r="BO147" s="40"/>
      <c r="BP147" s="40"/>
      <c r="BQ147" s="40"/>
      <c r="BR147" s="40"/>
      <c r="BV147" s="40"/>
      <c r="BW147" s="40"/>
      <c r="CF147" s="40"/>
      <c r="CS147">
        <v>1</v>
      </c>
    </row>
    <row r="148" spans="1:107" x14ac:dyDescent="0.25">
      <c r="A148" s="1" t="s">
        <v>254</v>
      </c>
      <c r="B148" s="1">
        <v>2.14</v>
      </c>
      <c r="C148" s="1">
        <v>2.0499999999999998</v>
      </c>
      <c r="D148" s="1">
        <v>2.04</v>
      </c>
      <c r="E148" s="28">
        <v>2.4574972688650618</v>
      </c>
      <c r="F148" s="29">
        <v>2.4272271277488668</v>
      </c>
      <c r="G148" s="30">
        <f t="shared" si="27"/>
        <v>2.4833815935994017</v>
      </c>
      <c r="H148" s="31">
        <v>2.5800711743772249</v>
      </c>
      <c r="I148" s="31">
        <v>3.1416223404255317</v>
      </c>
      <c r="J148" s="31">
        <v>2.900595798055817</v>
      </c>
      <c r="K148" s="31">
        <v>1.6706067769897557</v>
      </c>
      <c r="L148" s="31">
        <v>2.1101062985879739</v>
      </c>
      <c r="M148" s="31">
        <v>2.4972871731601085</v>
      </c>
      <c r="N148" s="32">
        <f t="shared" si="24"/>
        <v>3.5808101755841282</v>
      </c>
      <c r="O148" s="23">
        <f t="shared" si="25"/>
        <v>259</v>
      </c>
      <c r="P148" s="38">
        <f t="shared" si="26"/>
        <v>61</v>
      </c>
      <c r="Q148" s="39">
        <f t="shared" si="28"/>
        <v>77.215189873417728</v>
      </c>
      <c r="T148" s="3">
        <v>8</v>
      </c>
      <c r="U148" s="3">
        <v>3</v>
      </c>
      <c r="V148" s="40">
        <v>19</v>
      </c>
      <c r="W148" s="40">
        <v>2</v>
      </c>
      <c r="X148" s="40">
        <v>3</v>
      </c>
      <c r="Y148" s="40">
        <v>2</v>
      </c>
      <c r="Z148" s="40"/>
      <c r="AA148" s="40"/>
      <c r="AB148" s="40">
        <v>2</v>
      </c>
      <c r="AC148" s="40"/>
      <c r="AD148" s="40">
        <v>6</v>
      </c>
      <c r="AE148" s="40"/>
      <c r="AF148" s="40"/>
      <c r="AG148" s="40">
        <v>3</v>
      </c>
      <c r="AH148" s="40">
        <v>3</v>
      </c>
      <c r="AI148" s="40">
        <v>1</v>
      </c>
      <c r="AJ148" s="40"/>
      <c r="AK148" s="40">
        <v>1</v>
      </c>
      <c r="AL148" s="40"/>
      <c r="AM148" s="40">
        <v>3</v>
      </c>
      <c r="AN148" s="40">
        <v>8</v>
      </c>
      <c r="AO148" s="40"/>
      <c r="AP148" s="40">
        <v>2</v>
      </c>
      <c r="AQ148" s="40">
        <v>6</v>
      </c>
      <c r="AR148" s="40"/>
      <c r="AS148" s="40">
        <v>13</v>
      </c>
      <c r="AT148" s="40">
        <v>1</v>
      </c>
      <c r="AU148" s="40">
        <v>1</v>
      </c>
      <c r="AV148" s="40">
        <v>1</v>
      </c>
      <c r="AW148" s="40">
        <v>2</v>
      </c>
      <c r="AX148" s="40">
        <v>6</v>
      </c>
      <c r="AY148" s="40">
        <v>5</v>
      </c>
      <c r="AZ148" s="40">
        <v>16</v>
      </c>
      <c r="BA148" s="40">
        <v>5</v>
      </c>
      <c r="BB148" s="40">
        <v>1</v>
      </c>
      <c r="BC148" s="40">
        <v>2</v>
      </c>
      <c r="BD148" s="40">
        <v>1</v>
      </c>
      <c r="BE148" s="40">
        <v>2</v>
      </c>
      <c r="BF148" s="40">
        <v>4</v>
      </c>
      <c r="BG148" s="40">
        <v>3</v>
      </c>
      <c r="BH148" s="40">
        <v>7</v>
      </c>
      <c r="BI148" s="40">
        <v>5</v>
      </c>
      <c r="BJ148" s="40"/>
      <c r="BK148" s="40">
        <v>2</v>
      </c>
      <c r="BL148" s="40">
        <v>2</v>
      </c>
      <c r="BM148" s="40">
        <v>7</v>
      </c>
      <c r="BN148" s="40"/>
      <c r="BO148" s="40">
        <v>5</v>
      </c>
      <c r="BP148" s="40">
        <v>2</v>
      </c>
      <c r="BQ148" s="40">
        <v>3</v>
      </c>
      <c r="BR148" s="40">
        <v>1</v>
      </c>
      <c r="BS148" s="40">
        <v>1</v>
      </c>
      <c r="BT148" s="40">
        <v>1</v>
      </c>
      <c r="BU148" s="40">
        <v>1</v>
      </c>
      <c r="BV148" s="40">
        <v>1</v>
      </c>
      <c r="BW148" s="40"/>
      <c r="BX148" s="40">
        <v>6</v>
      </c>
      <c r="BY148" s="40">
        <v>1</v>
      </c>
      <c r="CA148" s="40">
        <v>3</v>
      </c>
      <c r="CE148">
        <v>7</v>
      </c>
      <c r="CF148" s="40">
        <v>4</v>
      </c>
      <c r="CG148">
        <v>1</v>
      </c>
      <c r="CH148">
        <v>3</v>
      </c>
      <c r="CI148">
        <v>5</v>
      </c>
      <c r="CJ148">
        <v>3</v>
      </c>
      <c r="CK148">
        <v>1</v>
      </c>
      <c r="CN148">
        <v>2</v>
      </c>
      <c r="CO148">
        <v>2</v>
      </c>
      <c r="CS148">
        <v>15</v>
      </c>
      <c r="CT148">
        <v>21</v>
      </c>
      <c r="CY148">
        <v>6</v>
      </c>
      <c r="DA148">
        <v>4</v>
      </c>
      <c r="DB148">
        <v>2</v>
      </c>
    </row>
    <row r="149" spans="1:107" x14ac:dyDescent="0.25">
      <c r="A149" s="1" t="s">
        <v>255</v>
      </c>
      <c r="B149" s="1">
        <v>0.19</v>
      </c>
      <c r="C149" s="1">
        <v>0.08</v>
      </c>
      <c r="D149" s="1">
        <v>0.19</v>
      </c>
      <c r="E149" s="28">
        <v>0.22788528221183565</v>
      </c>
      <c r="F149" s="29">
        <v>0.27096743327178108</v>
      </c>
      <c r="G149" s="30">
        <f t="shared" si="27"/>
        <v>0.37627323209539093</v>
      </c>
      <c r="H149" s="31">
        <v>0.39145907473309616</v>
      </c>
      <c r="I149" s="31">
        <v>0.49867021276595741</v>
      </c>
      <c r="J149" s="31">
        <v>0.40765130134838512</v>
      </c>
      <c r="K149" s="31">
        <v>0.26792750197005516</v>
      </c>
      <c r="L149" s="31">
        <v>0.36490560050769472</v>
      </c>
      <c r="M149" s="31">
        <v>0.32702570124715702</v>
      </c>
      <c r="N149" s="32">
        <f t="shared" si="24"/>
        <v>0.45624222314392365</v>
      </c>
      <c r="O149" s="23">
        <f t="shared" si="25"/>
        <v>33</v>
      </c>
      <c r="P149" s="38">
        <f t="shared" si="26"/>
        <v>24</v>
      </c>
      <c r="Q149" s="39">
        <f t="shared" si="28"/>
        <v>30.379746835443036</v>
      </c>
      <c r="V149" s="40">
        <v>1</v>
      </c>
      <c r="W149" s="40">
        <v>1</v>
      </c>
      <c r="X149" s="40"/>
      <c r="Y149" s="40"/>
      <c r="Z149" s="40"/>
      <c r="AA149" s="40"/>
      <c r="AB149" s="40"/>
      <c r="AC149" s="40"/>
      <c r="AD149" s="40">
        <v>1</v>
      </c>
      <c r="AE149" s="40"/>
      <c r="AF149" s="40">
        <v>1</v>
      </c>
      <c r="AG149" s="40"/>
      <c r="AH149" s="40"/>
      <c r="AI149" s="40"/>
      <c r="AJ149" s="40"/>
      <c r="AK149" s="40"/>
      <c r="AL149" s="40"/>
      <c r="AM149" s="40"/>
      <c r="AN149" s="40">
        <v>1</v>
      </c>
      <c r="AO149" s="40"/>
      <c r="AP149" s="40"/>
      <c r="AQ149" s="40"/>
      <c r="AR149" s="40">
        <v>1</v>
      </c>
      <c r="AS149" s="40"/>
      <c r="AT149" s="40">
        <v>2</v>
      </c>
      <c r="AU149" s="40"/>
      <c r="AV149" s="40">
        <v>3</v>
      </c>
      <c r="AW149" s="40"/>
      <c r="AX149" s="40"/>
      <c r="AY149" s="40">
        <v>1</v>
      </c>
      <c r="AZ149" s="40"/>
      <c r="BA149" s="40"/>
      <c r="BB149" s="40"/>
      <c r="BC149" s="40">
        <v>1</v>
      </c>
      <c r="BD149" s="40"/>
      <c r="BE149" s="40">
        <v>1</v>
      </c>
      <c r="BF149" s="40">
        <v>2</v>
      </c>
      <c r="BG149" s="40">
        <v>1</v>
      </c>
      <c r="BH149" s="40"/>
      <c r="BI149" s="40"/>
      <c r="BJ149" s="40"/>
      <c r="BK149" s="40">
        <v>1</v>
      </c>
      <c r="BL149" s="40"/>
      <c r="BM149" s="40">
        <v>1</v>
      </c>
      <c r="BN149" s="40"/>
      <c r="BO149" s="40">
        <v>1</v>
      </c>
      <c r="BP149" s="40"/>
      <c r="BQ149" s="40">
        <v>3</v>
      </c>
      <c r="BR149" s="40"/>
      <c r="BS149" s="40"/>
      <c r="BT149" s="40"/>
      <c r="BU149" s="40"/>
      <c r="BV149" s="40"/>
      <c r="BW149" s="40"/>
      <c r="BX149" s="40"/>
      <c r="BY149" s="40"/>
      <c r="CD149">
        <v>1</v>
      </c>
      <c r="CE149">
        <v>3</v>
      </c>
      <c r="CF149" s="40"/>
      <c r="CG149">
        <v>2</v>
      </c>
      <c r="CH149">
        <v>1</v>
      </c>
      <c r="CV149">
        <v>1</v>
      </c>
      <c r="CZ149">
        <v>1</v>
      </c>
      <c r="DA149">
        <v>1</v>
      </c>
    </row>
    <row r="150" spans="1:107" x14ac:dyDescent="0.25">
      <c r="A150" s="1" t="s">
        <v>256</v>
      </c>
      <c r="B150" s="28">
        <v>3.1</v>
      </c>
      <c r="C150" s="1">
        <v>4.59</v>
      </c>
      <c r="D150" s="1">
        <v>4.5199999999999996</v>
      </c>
      <c r="E150" s="28">
        <v>5.3097325510823392</v>
      </c>
      <c r="F150" s="29">
        <v>7.1276091992613733</v>
      </c>
      <c r="G150" s="30">
        <f t="shared" si="27"/>
        <v>5.6114439402192362</v>
      </c>
      <c r="H150" s="31">
        <v>7.5978647686832756</v>
      </c>
      <c r="I150" s="31">
        <v>3.8397606382978724</v>
      </c>
      <c r="J150" s="31">
        <v>6.9927877077453751</v>
      </c>
      <c r="K150" s="31">
        <v>3.9243498817966902</v>
      </c>
      <c r="L150" s="31">
        <v>7.8058067586863391</v>
      </c>
      <c r="M150" s="31">
        <v>3.5080938861058666</v>
      </c>
      <c r="N150" s="32">
        <f t="shared" si="24"/>
        <v>4.9910134107562554</v>
      </c>
      <c r="O150" s="23">
        <f t="shared" si="25"/>
        <v>361</v>
      </c>
      <c r="P150" s="38">
        <f t="shared" si="26"/>
        <v>67</v>
      </c>
      <c r="Q150" s="39">
        <f t="shared" si="28"/>
        <v>84.810126582278485</v>
      </c>
      <c r="R150" s="3">
        <v>1</v>
      </c>
      <c r="S150" s="3">
        <v>5</v>
      </c>
      <c r="T150" s="3">
        <v>11</v>
      </c>
      <c r="U150" s="3">
        <v>2</v>
      </c>
      <c r="V150" s="40">
        <v>8</v>
      </c>
      <c r="W150" s="40">
        <v>4</v>
      </c>
      <c r="X150" s="40">
        <v>1</v>
      </c>
      <c r="Y150" s="40">
        <v>3</v>
      </c>
      <c r="Z150" s="40">
        <v>2</v>
      </c>
      <c r="AA150" s="40"/>
      <c r="AB150" s="40">
        <v>15</v>
      </c>
      <c r="AC150" s="40"/>
      <c r="AD150" s="40"/>
      <c r="AE150" s="40"/>
      <c r="AF150" s="40">
        <v>1</v>
      </c>
      <c r="AG150" s="40">
        <v>1</v>
      </c>
      <c r="AH150" s="40">
        <v>1</v>
      </c>
      <c r="AI150" s="40"/>
      <c r="AJ150" s="40"/>
      <c r="AK150" s="40">
        <v>4</v>
      </c>
      <c r="AL150" s="40"/>
      <c r="AM150" s="40"/>
      <c r="AN150" s="40">
        <v>9</v>
      </c>
      <c r="AO150" s="40">
        <v>4</v>
      </c>
      <c r="AP150" s="40">
        <v>4</v>
      </c>
      <c r="AQ150" s="40">
        <v>9</v>
      </c>
      <c r="AR150" s="40">
        <v>15</v>
      </c>
      <c r="AS150" s="40">
        <v>6</v>
      </c>
      <c r="AT150" s="40">
        <v>10</v>
      </c>
      <c r="AU150" s="40">
        <v>4</v>
      </c>
      <c r="AV150" s="40">
        <v>8</v>
      </c>
      <c r="AW150" s="40">
        <v>5</v>
      </c>
      <c r="AX150" s="40">
        <v>13</v>
      </c>
      <c r="AY150" s="40"/>
      <c r="AZ150" s="40">
        <v>4</v>
      </c>
      <c r="BA150" s="40">
        <v>1</v>
      </c>
      <c r="BB150" s="40">
        <v>7</v>
      </c>
      <c r="BC150" s="40">
        <v>3</v>
      </c>
      <c r="BD150" s="40">
        <v>1</v>
      </c>
      <c r="BE150" s="40">
        <v>1</v>
      </c>
      <c r="BF150" s="40">
        <v>8</v>
      </c>
      <c r="BG150" s="40">
        <v>1</v>
      </c>
      <c r="BH150" s="40">
        <v>5</v>
      </c>
      <c r="BI150" s="40">
        <v>4</v>
      </c>
      <c r="BJ150" s="40"/>
      <c r="BK150" s="40">
        <v>2</v>
      </c>
      <c r="BL150" s="40">
        <v>1</v>
      </c>
      <c r="BM150" s="40">
        <v>4</v>
      </c>
      <c r="BN150" s="40"/>
      <c r="BO150" s="40">
        <v>7</v>
      </c>
      <c r="BP150" s="40">
        <v>4</v>
      </c>
      <c r="BQ150" s="40">
        <v>8</v>
      </c>
      <c r="BR150" s="40">
        <v>3</v>
      </c>
      <c r="BS150" s="40">
        <v>11</v>
      </c>
      <c r="BT150" s="40">
        <v>9</v>
      </c>
      <c r="BU150" s="40">
        <v>10</v>
      </c>
      <c r="BV150" s="40">
        <v>2</v>
      </c>
      <c r="BW150" s="40">
        <v>7</v>
      </c>
      <c r="BX150" s="40">
        <v>5</v>
      </c>
      <c r="BY150" s="40">
        <v>4</v>
      </c>
      <c r="BZ150" s="40">
        <v>2</v>
      </c>
      <c r="CA150" s="40">
        <v>5</v>
      </c>
      <c r="CB150" s="40">
        <v>3</v>
      </c>
      <c r="CD150" s="40">
        <v>1</v>
      </c>
      <c r="CE150" s="40">
        <v>5</v>
      </c>
      <c r="CF150" s="40">
        <v>4</v>
      </c>
      <c r="CG150">
        <v>11</v>
      </c>
      <c r="CH150">
        <v>9</v>
      </c>
      <c r="CI150">
        <v>3</v>
      </c>
      <c r="CK150">
        <v>1</v>
      </c>
      <c r="CN150">
        <v>3</v>
      </c>
      <c r="CS150">
        <v>8</v>
      </c>
      <c r="CV150">
        <v>4</v>
      </c>
      <c r="CY150">
        <v>3</v>
      </c>
      <c r="CZ150">
        <v>12</v>
      </c>
      <c r="DA150">
        <v>13</v>
      </c>
      <c r="DB150">
        <v>15</v>
      </c>
      <c r="DC150">
        <v>1</v>
      </c>
    </row>
    <row r="151" spans="1:107" x14ac:dyDescent="0.25">
      <c r="A151" s="1" t="s">
        <v>257</v>
      </c>
      <c r="B151" s="1">
        <v>9.0299999999999994</v>
      </c>
      <c r="C151" s="28">
        <v>14.15</v>
      </c>
      <c r="D151" s="28">
        <v>13.38</v>
      </c>
      <c r="E151" s="28">
        <v>11.633181873356261</v>
      </c>
      <c r="F151" s="29">
        <v>15.030928823233172</v>
      </c>
      <c r="G151" s="30">
        <f t="shared" si="27"/>
        <v>12.775493661352433</v>
      </c>
      <c r="H151" s="31">
        <v>14.021352313167263</v>
      </c>
      <c r="I151" s="31">
        <v>15.70811170212766</v>
      </c>
      <c r="J151" s="31">
        <v>13.358419567262466</v>
      </c>
      <c r="K151" s="31">
        <v>12.655634357762017</v>
      </c>
      <c r="L151" s="31">
        <v>10.756782484531174</v>
      </c>
      <c r="M151" s="31">
        <v>10.152661543264012</v>
      </c>
      <c r="N151" s="32">
        <f t="shared" si="24"/>
        <v>10.604175307617862</v>
      </c>
      <c r="O151" s="23">
        <f t="shared" si="25"/>
        <v>767</v>
      </c>
      <c r="P151" s="38">
        <f t="shared" si="26"/>
        <v>67</v>
      </c>
      <c r="Q151" s="39">
        <f t="shared" si="28"/>
        <v>84.810126582278485</v>
      </c>
      <c r="R151" s="3">
        <v>14</v>
      </c>
      <c r="S151" s="3">
        <v>10</v>
      </c>
      <c r="T151" s="3">
        <v>4</v>
      </c>
      <c r="U151" s="3">
        <v>2</v>
      </c>
      <c r="V151" s="40">
        <v>14</v>
      </c>
      <c r="W151" s="40">
        <v>10</v>
      </c>
      <c r="X151" s="40">
        <v>12</v>
      </c>
      <c r="Y151" s="40">
        <v>2</v>
      </c>
      <c r="Z151" s="40">
        <v>10</v>
      </c>
      <c r="AA151" s="40"/>
      <c r="AB151" s="40">
        <v>7</v>
      </c>
      <c r="AC151" s="40"/>
      <c r="AD151" s="40"/>
      <c r="AE151" s="40"/>
      <c r="AF151" s="40">
        <v>3</v>
      </c>
      <c r="AG151" s="40"/>
      <c r="AH151" s="40">
        <v>2</v>
      </c>
      <c r="AI151" s="40">
        <v>1</v>
      </c>
      <c r="AJ151" s="40"/>
      <c r="AK151" s="40">
        <v>13</v>
      </c>
      <c r="AL151" s="40">
        <v>7</v>
      </c>
      <c r="AM151" s="40"/>
      <c r="AN151" s="40">
        <v>13</v>
      </c>
      <c r="AO151" s="40">
        <v>7</v>
      </c>
      <c r="AP151" s="40">
        <v>16</v>
      </c>
      <c r="AQ151" s="40"/>
      <c r="AR151" s="40">
        <v>16</v>
      </c>
      <c r="AS151" s="40">
        <v>3</v>
      </c>
      <c r="AT151" s="40">
        <v>1</v>
      </c>
      <c r="AU151" s="40">
        <v>43</v>
      </c>
      <c r="AV151" s="40">
        <v>6</v>
      </c>
      <c r="AW151" s="40">
        <v>25</v>
      </c>
      <c r="AX151" s="40">
        <v>5</v>
      </c>
      <c r="AY151" s="40">
        <v>2</v>
      </c>
      <c r="AZ151" s="40"/>
      <c r="BA151" s="40">
        <v>26</v>
      </c>
      <c r="BB151" s="40">
        <v>9</v>
      </c>
      <c r="BC151" s="40">
        <v>9</v>
      </c>
      <c r="BD151" s="40">
        <v>30</v>
      </c>
      <c r="BE151" s="40">
        <v>5</v>
      </c>
      <c r="BF151" s="40"/>
      <c r="BG151" s="40">
        <v>1</v>
      </c>
      <c r="BH151" s="40">
        <v>2</v>
      </c>
      <c r="BI151" s="40">
        <v>6</v>
      </c>
      <c r="BJ151" s="40"/>
      <c r="BK151" s="40">
        <v>1</v>
      </c>
      <c r="BL151" s="40"/>
      <c r="BM151" s="40">
        <v>11</v>
      </c>
      <c r="BN151" s="40"/>
      <c r="BO151" s="40"/>
      <c r="BP151" s="40">
        <v>12</v>
      </c>
      <c r="BQ151" s="40">
        <v>5</v>
      </c>
      <c r="BR151" s="40">
        <v>6</v>
      </c>
      <c r="BS151" s="40">
        <v>44</v>
      </c>
      <c r="BT151" s="40">
        <v>33</v>
      </c>
      <c r="BU151" s="40">
        <v>37</v>
      </c>
      <c r="BV151" s="40">
        <v>20</v>
      </c>
      <c r="BW151" s="40">
        <v>1</v>
      </c>
      <c r="BX151" s="40">
        <v>4</v>
      </c>
      <c r="BY151" s="40">
        <v>5</v>
      </c>
      <c r="BZ151" s="40">
        <v>6</v>
      </c>
      <c r="CA151" s="40">
        <v>1</v>
      </c>
      <c r="CB151" s="40">
        <v>31</v>
      </c>
      <c r="CC151" s="40"/>
      <c r="CD151" s="40">
        <v>19</v>
      </c>
      <c r="CE151" s="40">
        <v>3</v>
      </c>
      <c r="CF151" s="40">
        <v>3</v>
      </c>
      <c r="CG151">
        <v>12</v>
      </c>
      <c r="CH151">
        <v>6</v>
      </c>
      <c r="CI151" s="40">
        <v>30</v>
      </c>
      <c r="CJ151" s="40">
        <v>21</v>
      </c>
      <c r="CK151" s="40">
        <v>9</v>
      </c>
      <c r="CM151">
        <v>15</v>
      </c>
      <c r="CN151" s="40">
        <v>29</v>
      </c>
      <c r="CO151" s="40">
        <v>10</v>
      </c>
      <c r="CQ151">
        <v>12</v>
      </c>
      <c r="CS151">
        <v>4</v>
      </c>
      <c r="CU151">
        <v>15</v>
      </c>
      <c r="CV151">
        <v>3</v>
      </c>
      <c r="CY151">
        <v>6</v>
      </c>
      <c r="CZ151">
        <v>10</v>
      </c>
      <c r="DB151">
        <v>7</v>
      </c>
    </row>
    <row r="152" spans="1:107" x14ac:dyDescent="0.25">
      <c r="A152" s="1" t="s">
        <v>258</v>
      </c>
      <c r="B152" s="1">
        <v>0.04</v>
      </c>
      <c r="C152" s="1">
        <v>0.06</v>
      </c>
      <c r="D152" s="1">
        <v>0.18</v>
      </c>
      <c r="E152" s="28">
        <v>4.616144042079709E-2</v>
      </c>
      <c r="F152" s="29">
        <v>8.1732082963862765E-2</v>
      </c>
      <c r="G152" s="30">
        <f t="shared" si="27"/>
        <v>2.4197096114639924E-2</v>
      </c>
      <c r="H152" s="31">
        <v>1.7793594306049827E-2</v>
      </c>
      <c r="I152" s="31">
        <v>1.6622340425531915E-2</v>
      </c>
      <c r="J152" s="31">
        <v>1.5678896205707119E-2</v>
      </c>
      <c r="K152" s="31">
        <v>1.5760441292356184E-2</v>
      </c>
      <c r="L152" s="31">
        <v>7.9327304458194497E-2</v>
      </c>
      <c r="M152" s="31"/>
      <c r="N152" s="32">
        <f t="shared" si="24"/>
        <v>0</v>
      </c>
      <c r="O152" s="23">
        <f t="shared" si="25"/>
        <v>0</v>
      </c>
      <c r="P152" s="38">
        <f t="shared" si="26"/>
        <v>0</v>
      </c>
      <c r="Q152" s="39">
        <f t="shared" si="28"/>
        <v>0</v>
      </c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X152" s="40"/>
      <c r="AZ152" s="40"/>
      <c r="BA152" s="40"/>
      <c r="BB152" s="40"/>
      <c r="BF152" s="40"/>
      <c r="BG152" s="40"/>
      <c r="BH152" s="40"/>
      <c r="BI152" s="40"/>
      <c r="BJ152" s="40"/>
      <c r="BK152" s="40"/>
      <c r="BL152" s="40"/>
      <c r="BO152" s="40"/>
      <c r="BP152" s="40"/>
      <c r="BQ152" s="40"/>
      <c r="BR152" s="40"/>
      <c r="BS152" s="40"/>
      <c r="BT152" s="40"/>
      <c r="BU152" s="40"/>
      <c r="CF152" s="40"/>
    </row>
    <row r="153" spans="1:107" x14ac:dyDescent="0.25">
      <c r="A153" s="1" t="s">
        <v>259</v>
      </c>
      <c r="B153" s="28">
        <v>17.77</v>
      </c>
      <c r="C153" s="28">
        <v>12.22</v>
      </c>
      <c r="D153" s="28">
        <v>11.5</v>
      </c>
      <c r="E153" s="28">
        <v>36.516777260772805</v>
      </c>
      <c r="F153" s="29">
        <v>54.306459963068662</v>
      </c>
      <c r="G153" s="30">
        <f t="shared" si="27"/>
        <v>84.198173490904153</v>
      </c>
      <c r="H153" s="31">
        <v>62.758007117437735</v>
      </c>
      <c r="I153" s="31">
        <v>116.15691489361701</v>
      </c>
      <c r="J153" s="31">
        <v>105.09564126685483</v>
      </c>
      <c r="K153" s="31">
        <v>97.163120567375884</v>
      </c>
      <c r="L153" s="31">
        <v>49.230525146755511</v>
      </c>
      <c r="M153" s="31">
        <v>74.784831953383957</v>
      </c>
      <c r="N153" s="32">
        <f t="shared" si="24"/>
        <v>66.486934881791782</v>
      </c>
      <c r="O153" s="23">
        <f t="shared" si="25"/>
        <v>4809</v>
      </c>
      <c r="P153" s="38">
        <f t="shared" si="26"/>
        <v>63</v>
      </c>
      <c r="Q153" s="39">
        <f t="shared" si="28"/>
        <v>79.74683544303798</v>
      </c>
      <c r="R153" s="3">
        <v>18</v>
      </c>
      <c r="S153" s="3">
        <v>30</v>
      </c>
      <c r="T153" s="3">
        <v>39</v>
      </c>
      <c r="V153" s="40">
        <v>738</v>
      </c>
      <c r="W153" s="40">
        <v>228</v>
      </c>
      <c r="X153" s="40">
        <v>29</v>
      </c>
      <c r="Y153" s="40">
        <v>72</v>
      </c>
      <c r="Z153" s="40">
        <v>19</v>
      </c>
      <c r="AA153" s="40"/>
      <c r="AB153" s="40"/>
      <c r="AC153" s="40"/>
      <c r="AD153" s="40"/>
      <c r="AE153" s="40"/>
      <c r="AF153" s="40">
        <v>80</v>
      </c>
      <c r="AG153" s="40">
        <v>84</v>
      </c>
      <c r="AH153" s="40"/>
      <c r="AI153" s="40">
        <v>23</v>
      </c>
      <c r="AJ153" s="40"/>
      <c r="AK153" s="40">
        <v>46</v>
      </c>
      <c r="AL153" s="40">
        <v>138</v>
      </c>
      <c r="AM153" s="40"/>
      <c r="AN153" s="40">
        <v>78</v>
      </c>
      <c r="AO153" s="40">
        <v>12</v>
      </c>
      <c r="AP153" s="40">
        <v>12</v>
      </c>
      <c r="AQ153" s="40"/>
      <c r="AR153" s="40">
        <v>254</v>
      </c>
      <c r="AS153" s="40"/>
      <c r="AT153" s="40">
        <v>2</v>
      </c>
      <c r="AU153" s="40">
        <v>105</v>
      </c>
      <c r="AV153" s="40">
        <v>5</v>
      </c>
      <c r="AW153" s="40">
        <v>49</v>
      </c>
      <c r="AX153" s="40">
        <v>10</v>
      </c>
      <c r="AY153" s="40"/>
      <c r="AZ153" s="40">
        <v>103</v>
      </c>
      <c r="BA153" s="40">
        <v>244</v>
      </c>
      <c r="BB153" s="40">
        <v>12</v>
      </c>
      <c r="BC153" s="40">
        <v>42</v>
      </c>
      <c r="BD153" s="40">
        <v>174</v>
      </c>
      <c r="BE153" s="40">
        <v>50</v>
      </c>
      <c r="BF153" s="40">
        <v>23</v>
      </c>
      <c r="BG153" s="40">
        <v>1</v>
      </c>
      <c r="BH153" s="40">
        <v>7</v>
      </c>
      <c r="BI153" s="40">
        <v>10</v>
      </c>
      <c r="BJ153" s="40"/>
      <c r="BK153" s="40">
        <v>3</v>
      </c>
      <c r="BL153" s="40">
        <v>37</v>
      </c>
      <c r="BM153" s="40">
        <v>7</v>
      </c>
      <c r="BN153" s="40"/>
      <c r="BO153" s="40">
        <v>1</v>
      </c>
      <c r="BP153" s="40">
        <v>100</v>
      </c>
      <c r="BQ153" s="40">
        <v>33</v>
      </c>
      <c r="BR153" s="40"/>
      <c r="BS153" s="40">
        <v>16</v>
      </c>
      <c r="BT153" s="40">
        <v>13</v>
      </c>
      <c r="BU153" s="40">
        <v>53</v>
      </c>
      <c r="BV153" s="40">
        <v>110</v>
      </c>
      <c r="BW153" s="40"/>
      <c r="BX153" s="40">
        <v>416</v>
      </c>
      <c r="BY153" s="40">
        <v>25</v>
      </c>
      <c r="BZ153" s="40">
        <v>369</v>
      </c>
      <c r="CA153" s="40">
        <v>1</v>
      </c>
      <c r="CB153" s="40">
        <v>76</v>
      </c>
      <c r="CC153" s="40"/>
      <c r="CD153" s="40">
        <v>66</v>
      </c>
      <c r="CE153" s="40">
        <v>61</v>
      </c>
      <c r="CF153" s="40">
        <v>116</v>
      </c>
      <c r="CG153">
        <v>33</v>
      </c>
      <c r="CH153">
        <v>12</v>
      </c>
      <c r="CI153">
        <v>120</v>
      </c>
      <c r="CJ153">
        <v>36</v>
      </c>
      <c r="CM153">
        <v>160</v>
      </c>
      <c r="CN153">
        <v>10</v>
      </c>
      <c r="CO153">
        <v>57</v>
      </c>
      <c r="CQ153">
        <v>34</v>
      </c>
      <c r="CS153">
        <v>2</v>
      </c>
      <c r="CU153">
        <v>3</v>
      </c>
      <c r="CV153">
        <v>17</v>
      </c>
      <c r="CZ153">
        <v>78</v>
      </c>
      <c r="DA153">
        <v>7</v>
      </c>
    </row>
    <row r="154" spans="1:107" x14ac:dyDescent="0.25">
      <c r="A154" s="1" t="s">
        <v>260</v>
      </c>
      <c r="B154" s="1">
        <v>0.35</v>
      </c>
      <c r="C154" s="1">
        <v>0.09</v>
      </c>
      <c r="D154" s="1">
        <v>0.01</v>
      </c>
      <c r="E154" s="28">
        <v>8.0230629172567264E-3</v>
      </c>
      <c r="F154" s="29"/>
      <c r="G154" s="30">
        <f t="shared" si="27"/>
        <v>1.1024476085809925E-2</v>
      </c>
      <c r="H154" s="31">
        <v>1.7793594306049827E-2</v>
      </c>
      <c r="I154" s="31">
        <v>1.6622340425531915E-2</v>
      </c>
      <c r="J154" s="31"/>
      <c r="K154" s="31"/>
      <c r="L154" s="31">
        <v>3.1730921783277799E-2</v>
      </c>
      <c r="M154" s="31"/>
      <c r="N154" s="32">
        <f t="shared" si="24"/>
        <v>0.24885939444214017</v>
      </c>
      <c r="O154" s="23">
        <f t="shared" si="25"/>
        <v>18</v>
      </c>
      <c r="P154" s="38">
        <f t="shared" si="26"/>
        <v>1</v>
      </c>
      <c r="Q154" s="39">
        <f t="shared" si="28"/>
        <v>1.2658227848101267</v>
      </c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CF154" s="40"/>
      <c r="CV154">
        <v>18</v>
      </c>
    </row>
    <row r="155" spans="1:107" x14ac:dyDescent="0.25">
      <c r="A155" s="1" t="s">
        <v>261</v>
      </c>
      <c r="B155" s="28">
        <v>62.09</v>
      </c>
      <c r="C155" s="28">
        <v>51.27</v>
      </c>
      <c r="D155" s="28">
        <v>27.48</v>
      </c>
      <c r="E155" s="28">
        <v>25.700785353024479</v>
      </c>
      <c r="F155" s="29">
        <v>30.829673661238871</v>
      </c>
      <c r="G155" s="30">
        <f t="shared" si="27"/>
        <v>36.066198817673154</v>
      </c>
      <c r="H155" s="31">
        <v>32.010676156583635</v>
      </c>
      <c r="I155" s="31">
        <v>39.029255319148938</v>
      </c>
      <c r="J155" s="31">
        <v>37.033552837880215</v>
      </c>
      <c r="K155" s="31">
        <v>40.378250591016545</v>
      </c>
      <c r="L155" s="31">
        <v>33.206409646200221</v>
      </c>
      <c r="M155" s="31">
        <v>34.739048355209363</v>
      </c>
      <c r="N155" s="32">
        <f t="shared" si="24"/>
        <v>28.936817364855521</v>
      </c>
      <c r="O155" s="23">
        <f t="shared" si="25"/>
        <v>2093</v>
      </c>
      <c r="P155" s="38">
        <f t="shared" si="26"/>
        <v>78</v>
      </c>
      <c r="Q155" s="39">
        <f t="shared" si="28"/>
        <v>98.734177215189874</v>
      </c>
      <c r="R155" s="3">
        <v>7</v>
      </c>
      <c r="S155" s="3">
        <v>19</v>
      </c>
      <c r="T155" s="3">
        <v>43</v>
      </c>
      <c r="U155" s="3">
        <v>36</v>
      </c>
      <c r="V155" s="40">
        <v>36</v>
      </c>
      <c r="W155" s="40">
        <v>18</v>
      </c>
      <c r="X155" s="40">
        <v>80</v>
      </c>
      <c r="Y155" s="40">
        <v>46</v>
      </c>
      <c r="Z155" s="40">
        <v>11</v>
      </c>
      <c r="AA155" s="40"/>
      <c r="AB155" s="40">
        <v>7</v>
      </c>
      <c r="AC155" s="40"/>
      <c r="AD155" s="40">
        <v>16</v>
      </c>
      <c r="AE155" s="40"/>
      <c r="AF155" s="40">
        <v>23</v>
      </c>
      <c r="AG155" s="40">
        <v>4</v>
      </c>
      <c r="AH155" s="40">
        <v>9</v>
      </c>
      <c r="AI155" s="40">
        <v>24</v>
      </c>
      <c r="AJ155" s="40"/>
      <c r="AK155" s="40">
        <v>11</v>
      </c>
      <c r="AL155" s="40">
        <v>54</v>
      </c>
      <c r="AM155" s="40">
        <v>1</v>
      </c>
      <c r="AN155" s="40">
        <v>22</v>
      </c>
      <c r="AO155" s="40">
        <v>10</v>
      </c>
      <c r="AP155" s="40">
        <v>12</v>
      </c>
      <c r="AQ155" s="40">
        <v>9</v>
      </c>
      <c r="AR155" s="40">
        <v>68</v>
      </c>
      <c r="AS155" s="40">
        <v>7</v>
      </c>
      <c r="AT155" s="40">
        <v>5</v>
      </c>
      <c r="AU155" s="40">
        <v>24</v>
      </c>
      <c r="AV155" s="40">
        <v>32</v>
      </c>
      <c r="AW155" s="40">
        <v>55</v>
      </c>
      <c r="AX155" s="40">
        <v>32</v>
      </c>
      <c r="AY155" s="40">
        <v>1</v>
      </c>
      <c r="AZ155" s="40">
        <v>41</v>
      </c>
      <c r="BA155" s="40">
        <v>68</v>
      </c>
      <c r="BB155" s="40">
        <v>8</v>
      </c>
      <c r="BC155" s="40">
        <v>43</v>
      </c>
      <c r="BD155" s="40">
        <v>30</v>
      </c>
      <c r="BE155" s="40">
        <v>27</v>
      </c>
      <c r="BF155" s="40">
        <v>5</v>
      </c>
      <c r="BG155" s="40">
        <v>5</v>
      </c>
      <c r="BH155" s="40">
        <v>9</v>
      </c>
      <c r="BI155" s="40">
        <v>14</v>
      </c>
      <c r="BJ155" s="40"/>
      <c r="BK155" s="40">
        <v>10</v>
      </c>
      <c r="BL155" s="40">
        <v>9</v>
      </c>
      <c r="BM155" s="40">
        <v>17</v>
      </c>
      <c r="BN155" s="40"/>
      <c r="BO155" s="40">
        <v>17</v>
      </c>
      <c r="BP155" s="40">
        <v>56</v>
      </c>
      <c r="BQ155" s="40">
        <v>19</v>
      </c>
      <c r="BR155" s="40">
        <v>7</v>
      </c>
      <c r="BS155" s="40">
        <v>82</v>
      </c>
      <c r="BT155" s="40">
        <v>45</v>
      </c>
      <c r="BU155" s="40">
        <v>64</v>
      </c>
      <c r="BV155" s="40">
        <v>26</v>
      </c>
      <c r="BW155" s="40">
        <v>15</v>
      </c>
      <c r="BX155" s="40">
        <v>32</v>
      </c>
      <c r="BY155" s="40">
        <v>13</v>
      </c>
      <c r="BZ155" s="40">
        <v>137</v>
      </c>
      <c r="CA155" s="40">
        <v>21</v>
      </c>
      <c r="CB155" s="40">
        <v>59</v>
      </c>
      <c r="CC155" s="40"/>
      <c r="CD155" s="40">
        <v>5</v>
      </c>
      <c r="CE155" s="40">
        <v>76</v>
      </c>
      <c r="CF155" s="40">
        <v>74</v>
      </c>
      <c r="CG155">
        <v>36</v>
      </c>
      <c r="CH155">
        <v>14</v>
      </c>
      <c r="CI155" s="40">
        <v>16</v>
      </c>
      <c r="CJ155" s="40">
        <v>20</v>
      </c>
      <c r="CK155" s="40">
        <v>8</v>
      </c>
      <c r="CM155">
        <v>8</v>
      </c>
      <c r="CN155" s="40">
        <v>38</v>
      </c>
      <c r="CO155" s="40">
        <v>22</v>
      </c>
      <c r="CQ155">
        <v>54</v>
      </c>
      <c r="CS155">
        <v>12</v>
      </c>
      <c r="CT155">
        <v>10</v>
      </c>
      <c r="CU155">
        <v>6</v>
      </c>
      <c r="CV155">
        <v>8</v>
      </c>
      <c r="CY155">
        <v>16</v>
      </c>
      <c r="CZ155">
        <v>48</v>
      </c>
      <c r="DA155">
        <v>13</v>
      </c>
      <c r="DB155">
        <v>7</v>
      </c>
      <c r="DC155">
        <v>1</v>
      </c>
    </row>
    <row r="156" spans="1:107" x14ac:dyDescent="0.25">
      <c r="A156" s="1" t="s">
        <v>262</v>
      </c>
      <c r="B156" s="1">
        <v>0.47</v>
      </c>
      <c r="C156" s="1">
        <v>0.52</v>
      </c>
      <c r="D156" s="1">
        <v>1.31</v>
      </c>
      <c r="E156" s="28">
        <v>2.452820149706656</v>
      </c>
      <c r="F156" s="29">
        <v>5.6481505791505793</v>
      </c>
      <c r="G156" s="30">
        <f t="shared" si="27"/>
        <v>7.6302150949151004</v>
      </c>
      <c r="H156" s="31">
        <v>8.131672597864771</v>
      </c>
      <c r="I156" s="31">
        <v>10.322473404255319</v>
      </c>
      <c r="J156" s="31">
        <v>7.7453747256193166</v>
      </c>
      <c r="K156" s="31">
        <v>6.9503546099290778</v>
      </c>
      <c r="L156" s="31">
        <v>5.3625257813739484</v>
      </c>
      <c r="M156" s="31">
        <v>7.2688894504481727</v>
      </c>
      <c r="N156" s="32">
        <f t="shared" si="24"/>
        <v>6.4012166459283835</v>
      </c>
      <c r="O156" s="23">
        <f t="shared" si="25"/>
        <v>463</v>
      </c>
      <c r="P156" s="38">
        <f t="shared" si="26"/>
        <v>68</v>
      </c>
      <c r="Q156" s="39">
        <f t="shared" si="28"/>
        <v>86.075949367088612</v>
      </c>
      <c r="R156" s="3">
        <v>2</v>
      </c>
      <c r="S156" s="3">
        <v>4</v>
      </c>
      <c r="T156" s="3">
        <v>7</v>
      </c>
      <c r="U156" s="3">
        <v>16</v>
      </c>
      <c r="V156" s="40">
        <v>11</v>
      </c>
      <c r="W156" s="40">
        <v>4</v>
      </c>
      <c r="X156" s="40">
        <v>10</v>
      </c>
      <c r="Y156" s="40">
        <v>2</v>
      </c>
      <c r="Z156" s="40"/>
      <c r="AA156" s="40"/>
      <c r="AB156" s="40">
        <v>9</v>
      </c>
      <c r="AC156" s="40"/>
      <c r="AD156" s="40">
        <v>1</v>
      </c>
      <c r="AE156" s="40"/>
      <c r="AF156" s="40">
        <v>5</v>
      </c>
      <c r="AG156" s="40">
        <v>3</v>
      </c>
      <c r="AH156" s="40">
        <v>13</v>
      </c>
      <c r="AI156" s="40">
        <v>4</v>
      </c>
      <c r="AJ156" s="40"/>
      <c r="AK156" s="40">
        <v>17</v>
      </c>
      <c r="AL156" s="40">
        <v>2</v>
      </c>
      <c r="AM156" s="40">
        <v>6</v>
      </c>
      <c r="AN156" s="40">
        <v>9</v>
      </c>
      <c r="AO156" s="40">
        <v>6</v>
      </c>
      <c r="AP156" s="40"/>
      <c r="AQ156" s="40">
        <v>12</v>
      </c>
      <c r="AR156" s="40">
        <v>22</v>
      </c>
      <c r="AS156" s="40">
        <v>7</v>
      </c>
      <c r="AT156" s="40">
        <v>14</v>
      </c>
      <c r="AU156" s="40">
        <v>4</v>
      </c>
      <c r="AV156" s="40">
        <v>19</v>
      </c>
      <c r="AW156" s="40">
        <v>2</v>
      </c>
      <c r="AX156" s="40">
        <v>9</v>
      </c>
      <c r="AY156" s="40">
        <v>2</v>
      </c>
      <c r="AZ156" s="40">
        <v>5</v>
      </c>
      <c r="BA156" s="40">
        <v>1</v>
      </c>
      <c r="BB156" s="40">
        <v>3</v>
      </c>
      <c r="BC156" s="40">
        <v>4</v>
      </c>
      <c r="BD156" s="40">
        <v>1</v>
      </c>
      <c r="BE156" s="40">
        <v>3</v>
      </c>
      <c r="BF156" s="40">
        <v>8</v>
      </c>
      <c r="BG156" s="40">
        <v>18</v>
      </c>
      <c r="BH156" s="40">
        <v>5</v>
      </c>
      <c r="BI156" s="40">
        <v>6</v>
      </c>
      <c r="BJ156" s="40">
        <v>1</v>
      </c>
      <c r="BK156" s="40">
        <v>12</v>
      </c>
      <c r="BL156" s="40">
        <v>12</v>
      </c>
      <c r="BM156" s="40">
        <v>3</v>
      </c>
      <c r="BN156" s="40"/>
      <c r="BO156" s="40">
        <v>3</v>
      </c>
      <c r="BP156" s="40">
        <v>17</v>
      </c>
      <c r="BQ156" s="40">
        <v>8</v>
      </c>
      <c r="BR156" s="40">
        <v>9</v>
      </c>
      <c r="BS156" s="40"/>
      <c r="BT156" s="40">
        <v>2</v>
      </c>
      <c r="BU156" s="40">
        <v>5</v>
      </c>
      <c r="BV156" s="40">
        <v>4</v>
      </c>
      <c r="BW156" s="40">
        <v>6</v>
      </c>
      <c r="BX156" s="40">
        <v>7</v>
      </c>
      <c r="BY156" s="40">
        <v>4</v>
      </c>
      <c r="BZ156" s="40">
        <v>1</v>
      </c>
      <c r="CA156" s="40">
        <v>12</v>
      </c>
      <c r="CD156" s="40">
        <v>10</v>
      </c>
      <c r="CE156">
        <v>7</v>
      </c>
      <c r="CF156" s="40">
        <v>1</v>
      </c>
      <c r="CG156">
        <v>16</v>
      </c>
      <c r="CH156">
        <v>3</v>
      </c>
      <c r="CK156">
        <v>3</v>
      </c>
      <c r="CN156">
        <v>7</v>
      </c>
      <c r="CO156">
        <v>1</v>
      </c>
      <c r="CS156">
        <v>1</v>
      </c>
      <c r="CT156">
        <v>1</v>
      </c>
      <c r="CY156">
        <v>6</v>
      </c>
      <c r="CZ156">
        <v>10</v>
      </c>
      <c r="DA156">
        <v>6</v>
      </c>
      <c r="DB156">
        <v>9</v>
      </c>
    </row>
    <row r="157" spans="1:107" x14ac:dyDescent="0.25">
      <c r="A157" s="1" t="s">
        <v>263</v>
      </c>
      <c r="B157" s="28">
        <v>10.29</v>
      </c>
      <c r="C157" s="28">
        <v>9.08</v>
      </c>
      <c r="D157" s="1">
        <v>3.03</v>
      </c>
      <c r="E157" s="28">
        <v>1.8802767550070807</v>
      </c>
      <c r="F157" s="29">
        <v>1.2831443679704548</v>
      </c>
      <c r="G157" s="30">
        <f t="shared" si="27"/>
        <v>2.9797536352915728</v>
      </c>
      <c r="H157" s="31">
        <v>1.2633451957295376</v>
      </c>
      <c r="I157" s="31">
        <v>4.2719414893617023</v>
      </c>
      <c r="J157" s="31">
        <v>4.0294763248667298</v>
      </c>
      <c r="K157" s="31">
        <v>1.9070133963750986</v>
      </c>
      <c r="L157" s="31">
        <v>1.6500079327304455</v>
      </c>
      <c r="M157" s="31">
        <v>4.7567374726859208</v>
      </c>
      <c r="N157" s="32">
        <f t="shared" si="24"/>
        <v>2.4747684225079496</v>
      </c>
      <c r="O157" s="23">
        <f t="shared" si="25"/>
        <v>179</v>
      </c>
      <c r="P157" s="38">
        <f t="shared" si="26"/>
        <v>13</v>
      </c>
      <c r="Q157" s="39">
        <f t="shared" si="28"/>
        <v>16.455696202531644</v>
      </c>
      <c r="T157" s="3">
        <v>2</v>
      </c>
      <c r="W157" s="40"/>
      <c r="X157" s="40"/>
      <c r="Y157" s="40"/>
      <c r="Z157" s="40"/>
      <c r="AA157" s="40"/>
      <c r="AB157" s="40"/>
      <c r="AC157" s="40"/>
      <c r="AD157" s="40">
        <v>16</v>
      </c>
      <c r="AE157" s="40"/>
      <c r="AF157" s="40"/>
      <c r="AG157" s="40"/>
      <c r="AH157" s="40"/>
      <c r="AI157" s="40"/>
      <c r="AJ157" s="40"/>
      <c r="AK157" s="40"/>
      <c r="AL157" s="40">
        <v>81</v>
      </c>
      <c r="AM157" s="40"/>
      <c r="AN157" s="40"/>
      <c r="AO157" s="40"/>
      <c r="AP157" s="40"/>
      <c r="AQ157" s="40"/>
      <c r="AR157" s="40"/>
      <c r="AS157" s="40"/>
      <c r="AT157" s="40"/>
      <c r="AU157" s="40">
        <v>3</v>
      </c>
      <c r="AV157" s="40">
        <v>12</v>
      </c>
      <c r="AW157" s="40"/>
      <c r="AZ157" s="40"/>
      <c r="BA157" s="40"/>
      <c r="BB157" s="40">
        <v>7</v>
      </c>
      <c r="BC157" s="40">
        <v>1</v>
      </c>
      <c r="BD157" s="40"/>
      <c r="BE157" s="40"/>
      <c r="BF157" s="40">
        <v>24</v>
      </c>
      <c r="BG157" s="40"/>
      <c r="BH157" s="40"/>
      <c r="BI157" s="40"/>
      <c r="BJ157" s="40"/>
      <c r="BK157" s="40"/>
      <c r="BL157" s="40"/>
      <c r="BM157" s="40"/>
      <c r="BN157" s="40"/>
      <c r="BO157" s="40"/>
      <c r="BP157" s="40">
        <v>2</v>
      </c>
      <c r="BQ157" s="40"/>
      <c r="BR157" s="40"/>
      <c r="BS157" s="40"/>
      <c r="BU157" s="40"/>
      <c r="BV157" s="40"/>
      <c r="BW157" s="40"/>
      <c r="BZ157" s="40">
        <v>2</v>
      </c>
      <c r="CA157" s="40">
        <v>27</v>
      </c>
      <c r="CF157" s="40"/>
      <c r="CQ157">
        <v>1</v>
      </c>
      <c r="CZ157">
        <v>1</v>
      </c>
    </row>
    <row r="158" spans="1:107" x14ac:dyDescent="0.25">
      <c r="A158" s="1" t="s">
        <v>264</v>
      </c>
      <c r="E158" s="37" t="s">
        <v>117</v>
      </c>
      <c r="F158" s="29"/>
      <c r="G158" s="30">
        <f t="shared" si="27"/>
        <v>0</v>
      </c>
      <c r="H158" s="31"/>
      <c r="I158" s="31"/>
      <c r="J158" s="31"/>
      <c r="K158" s="31"/>
      <c r="L158" s="31"/>
      <c r="M158" s="31"/>
      <c r="N158" s="32">
        <f t="shared" si="24"/>
        <v>0</v>
      </c>
      <c r="O158" s="23">
        <f t="shared" si="25"/>
        <v>0</v>
      </c>
      <c r="P158" s="38">
        <f t="shared" si="26"/>
        <v>0</v>
      </c>
      <c r="Q158" s="39">
        <f t="shared" si="28"/>
        <v>0</v>
      </c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CF158" s="40"/>
    </row>
    <row r="159" spans="1:107" x14ac:dyDescent="0.25">
      <c r="A159" s="1" t="s">
        <v>265</v>
      </c>
      <c r="B159" s="28">
        <v>57.39</v>
      </c>
      <c r="C159" s="28">
        <v>43.28</v>
      </c>
      <c r="D159" s="28">
        <v>19.100000000000001</v>
      </c>
      <c r="E159" s="28">
        <v>10.244573942949625</v>
      </c>
      <c r="F159" s="29">
        <v>10.815929662581835</v>
      </c>
      <c r="G159" s="30">
        <f t="shared" si="27"/>
        <v>6.4628717550048043</v>
      </c>
      <c r="H159" s="31">
        <v>8.2384341637010685</v>
      </c>
      <c r="I159" s="31">
        <v>7.130984042553191</v>
      </c>
      <c r="J159" s="31">
        <v>5.9579805581687051</v>
      </c>
      <c r="K159" s="31">
        <v>4.7596532702915679</v>
      </c>
      <c r="L159" s="31">
        <v>7.4726320799619224</v>
      </c>
      <c r="M159" s="31">
        <v>5.217546415352369</v>
      </c>
      <c r="N159" s="32">
        <f t="shared" si="24"/>
        <v>4.2167841836029307</v>
      </c>
      <c r="O159" s="23">
        <f t="shared" si="25"/>
        <v>305</v>
      </c>
      <c r="P159" s="38">
        <f t="shared" si="26"/>
        <v>34</v>
      </c>
      <c r="Q159" s="39">
        <f t="shared" si="28"/>
        <v>43.037974683544306</v>
      </c>
      <c r="R159" s="3">
        <v>4</v>
      </c>
      <c r="T159" s="3">
        <v>1</v>
      </c>
      <c r="W159" s="40"/>
      <c r="X159" s="40"/>
      <c r="Y159" s="40"/>
      <c r="Z159" s="40">
        <v>11</v>
      </c>
      <c r="AA159" s="40"/>
      <c r="AB159" s="40"/>
      <c r="AC159" s="40"/>
      <c r="AD159" s="40"/>
      <c r="AE159" s="40"/>
      <c r="AF159" s="40">
        <v>11</v>
      </c>
      <c r="AG159" s="40"/>
      <c r="AH159" s="40"/>
      <c r="AI159" s="40"/>
      <c r="AJ159" s="40"/>
      <c r="AK159" s="40"/>
      <c r="AL159" s="40"/>
      <c r="AM159" s="40"/>
      <c r="AN159" s="40">
        <v>7</v>
      </c>
      <c r="AO159" s="40">
        <v>2</v>
      </c>
      <c r="AP159" s="40">
        <v>3</v>
      </c>
      <c r="AQ159" s="40"/>
      <c r="AR159" s="40">
        <v>10</v>
      </c>
      <c r="AS159" s="40"/>
      <c r="AT159" s="40"/>
      <c r="AU159" s="40"/>
      <c r="AV159" s="40">
        <v>12</v>
      </c>
      <c r="AW159" s="40">
        <v>16</v>
      </c>
      <c r="BA159">
        <v>9</v>
      </c>
      <c r="BB159" s="40">
        <v>1</v>
      </c>
      <c r="BC159" s="40"/>
      <c r="BD159" s="40">
        <v>18</v>
      </c>
      <c r="BE159" s="40"/>
      <c r="BF159" s="40"/>
      <c r="BG159" s="40">
        <v>1</v>
      </c>
      <c r="BH159" s="40">
        <v>1</v>
      </c>
      <c r="BI159" s="40">
        <v>3</v>
      </c>
      <c r="BJ159" s="40"/>
      <c r="BK159" s="40"/>
      <c r="BL159" s="40"/>
      <c r="BM159" s="40"/>
      <c r="BN159" s="40"/>
      <c r="BO159" s="40">
        <v>4</v>
      </c>
      <c r="BP159" s="40"/>
      <c r="BQ159" s="40"/>
      <c r="BR159" s="40">
        <v>5</v>
      </c>
      <c r="BS159" s="40">
        <v>23</v>
      </c>
      <c r="BT159">
        <v>6</v>
      </c>
      <c r="BU159" s="40">
        <v>4</v>
      </c>
      <c r="BV159">
        <v>16</v>
      </c>
      <c r="BX159">
        <v>10</v>
      </c>
      <c r="CB159">
        <v>2</v>
      </c>
      <c r="CD159">
        <v>5</v>
      </c>
      <c r="CF159" s="40"/>
      <c r="CI159">
        <v>11</v>
      </c>
      <c r="CJ159">
        <v>2</v>
      </c>
      <c r="CK159">
        <v>35</v>
      </c>
      <c r="CM159">
        <v>30</v>
      </c>
      <c r="CN159">
        <v>18</v>
      </c>
      <c r="CO159">
        <v>19</v>
      </c>
      <c r="CQ159">
        <v>3</v>
      </c>
      <c r="CU159">
        <v>1</v>
      </c>
      <c r="CZ159">
        <v>1</v>
      </c>
    </row>
    <row r="160" spans="1:107" x14ac:dyDescent="0.25">
      <c r="A160" s="1" t="s">
        <v>266</v>
      </c>
      <c r="B160" s="28">
        <v>0.1</v>
      </c>
      <c r="C160" s="1">
        <v>0.09</v>
      </c>
      <c r="D160" s="1">
        <v>0.22</v>
      </c>
      <c r="E160" s="28">
        <v>3.2457519724863446</v>
      </c>
      <c r="F160" s="29">
        <v>29.744764310894745</v>
      </c>
      <c r="G160" s="30">
        <f t="shared" si="27"/>
        <v>33.978901786746647</v>
      </c>
      <c r="H160" s="31">
        <v>42.419928825622783</v>
      </c>
      <c r="I160" s="31">
        <v>34.125664893617021</v>
      </c>
      <c r="J160" s="31">
        <v>32.957039824396368</v>
      </c>
      <c r="K160" s="31">
        <v>29.282899921197792</v>
      </c>
      <c r="L160" s="31">
        <v>37.156909408218304</v>
      </c>
      <c r="M160" s="31">
        <v>27.930967847427642</v>
      </c>
      <c r="N160" s="32">
        <f t="shared" si="24"/>
        <v>21.222176137149177</v>
      </c>
      <c r="O160" s="23">
        <f t="shared" si="25"/>
        <v>1535</v>
      </c>
      <c r="P160" s="38">
        <f t="shared" si="26"/>
        <v>65</v>
      </c>
      <c r="Q160" s="39">
        <f t="shared" si="28"/>
        <v>82.278481012658233</v>
      </c>
      <c r="R160" s="3">
        <v>45</v>
      </c>
      <c r="S160" s="3">
        <v>18</v>
      </c>
      <c r="T160" s="3">
        <v>13</v>
      </c>
      <c r="U160" s="3">
        <v>4</v>
      </c>
      <c r="V160" s="40">
        <v>21</v>
      </c>
      <c r="W160" s="40">
        <v>14</v>
      </c>
      <c r="X160" s="40">
        <v>1</v>
      </c>
      <c r="Y160" s="40">
        <v>25</v>
      </c>
      <c r="Z160" s="40">
        <v>13</v>
      </c>
      <c r="AA160" s="40"/>
      <c r="AB160" s="40"/>
      <c r="AC160" s="40"/>
      <c r="AD160" s="40"/>
      <c r="AE160" s="40"/>
      <c r="AF160" s="40">
        <v>10</v>
      </c>
      <c r="AG160" s="40"/>
      <c r="AH160" s="40">
        <v>8</v>
      </c>
      <c r="AI160" s="40">
        <v>10</v>
      </c>
      <c r="AJ160" s="40"/>
      <c r="AK160" s="40">
        <v>10</v>
      </c>
      <c r="AL160" s="40">
        <v>16</v>
      </c>
      <c r="AM160" s="40">
        <v>3</v>
      </c>
      <c r="AN160" s="40">
        <v>38</v>
      </c>
      <c r="AO160" s="40">
        <v>5</v>
      </c>
      <c r="AP160" s="40">
        <v>23</v>
      </c>
      <c r="AQ160" s="40"/>
      <c r="AR160" s="40">
        <v>80</v>
      </c>
      <c r="AS160" s="40"/>
      <c r="AT160" s="40">
        <v>6</v>
      </c>
      <c r="AU160" s="40">
        <v>63</v>
      </c>
      <c r="AV160" s="40">
        <v>28</v>
      </c>
      <c r="AW160" s="40">
        <v>98</v>
      </c>
      <c r="AX160" s="40">
        <v>8</v>
      </c>
      <c r="AY160" s="40"/>
      <c r="AZ160" s="40"/>
      <c r="BA160" s="40">
        <v>38</v>
      </c>
      <c r="BB160" s="40">
        <v>22</v>
      </c>
      <c r="BC160" s="40">
        <v>34</v>
      </c>
      <c r="BD160" s="40">
        <v>50</v>
      </c>
      <c r="BE160" s="40">
        <v>20</v>
      </c>
      <c r="BF160" s="40">
        <v>2</v>
      </c>
      <c r="BG160" s="40">
        <v>2</v>
      </c>
      <c r="BH160" s="40">
        <v>3</v>
      </c>
      <c r="BI160" s="40">
        <v>7</v>
      </c>
      <c r="BJ160" s="40"/>
      <c r="BK160" s="40">
        <v>1</v>
      </c>
      <c r="BL160" s="40">
        <v>5</v>
      </c>
      <c r="BM160" s="40">
        <v>8</v>
      </c>
      <c r="BN160" s="40"/>
      <c r="BO160" s="40"/>
      <c r="BP160" s="40">
        <v>24</v>
      </c>
      <c r="BQ160" s="40">
        <v>37</v>
      </c>
      <c r="BR160" s="40">
        <v>35</v>
      </c>
      <c r="BS160" s="40">
        <v>61</v>
      </c>
      <c r="BT160" s="40">
        <v>88</v>
      </c>
      <c r="BU160" s="40">
        <v>79</v>
      </c>
      <c r="BV160" s="40">
        <v>33</v>
      </c>
      <c r="BW160" s="40"/>
      <c r="BX160" s="40">
        <v>13</v>
      </c>
      <c r="BY160" s="40">
        <v>17</v>
      </c>
      <c r="BZ160" s="40">
        <v>12</v>
      </c>
      <c r="CB160" s="40">
        <v>10</v>
      </c>
      <c r="CD160" s="40">
        <v>47</v>
      </c>
      <c r="CE160">
        <v>15</v>
      </c>
      <c r="CF160" s="40">
        <v>20</v>
      </c>
      <c r="CG160">
        <v>52</v>
      </c>
      <c r="CH160">
        <v>4</v>
      </c>
      <c r="CI160">
        <v>23</v>
      </c>
      <c r="CJ160">
        <v>4</v>
      </c>
      <c r="CK160">
        <v>33</v>
      </c>
      <c r="CM160">
        <v>55</v>
      </c>
      <c r="CN160">
        <v>38</v>
      </c>
      <c r="CO160">
        <v>8</v>
      </c>
      <c r="CQ160">
        <v>6</v>
      </c>
      <c r="CS160">
        <v>11</v>
      </c>
      <c r="CT160">
        <v>1</v>
      </c>
      <c r="CY160">
        <v>15</v>
      </c>
      <c r="CZ160">
        <v>9</v>
      </c>
      <c r="DA160">
        <v>7</v>
      </c>
      <c r="DB160">
        <v>26</v>
      </c>
    </row>
    <row r="161" spans="1:107" x14ac:dyDescent="0.25">
      <c r="A161" s="1" t="s">
        <v>267</v>
      </c>
      <c r="B161" s="1">
        <v>2.85</v>
      </c>
      <c r="C161" s="1">
        <v>2.5099999999999998</v>
      </c>
      <c r="D161" s="1">
        <v>1.21</v>
      </c>
      <c r="E161" s="28">
        <v>1.1302832288084161</v>
      </c>
      <c r="F161" s="29">
        <v>2.8575413798892058</v>
      </c>
      <c r="G161" s="30">
        <f t="shared" si="27"/>
        <v>2.1871797655731133</v>
      </c>
      <c r="H161" s="31">
        <v>2.3487544483985769</v>
      </c>
      <c r="I161" s="31">
        <v>2.2440159574468086</v>
      </c>
      <c r="J161" s="31">
        <v>4.8134211351520859</v>
      </c>
      <c r="K161" s="31">
        <v>1.9385342789598108</v>
      </c>
      <c r="L161" s="31">
        <v>0.85673488814850063</v>
      </c>
      <c r="M161" s="31">
        <v>0.92161788533289712</v>
      </c>
      <c r="N161" s="32">
        <f t="shared" si="24"/>
        <v>1.7143647172680767</v>
      </c>
      <c r="O161" s="23">
        <f t="shared" si="25"/>
        <v>124</v>
      </c>
      <c r="P161" s="38">
        <f t="shared" si="26"/>
        <v>34</v>
      </c>
      <c r="Q161" s="39">
        <f t="shared" si="28"/>
        <v>43.037974683544306</v>
      </c>
      <c r="R161" s="3">
        <v>1</v>
      </c>
      <c r="S161" s="3">
        <v>1</v>
      </c>
      <c r="V161">
        <v>8</v>
      </c>
      <c r="W161" s="40"/>
      <c r="X161" s="40"/>
      <c r="Y161" s="40"/>
      <c r="Z161" s="40"/>
      <c r="AA161" s="40"/>
      <c r="AB161" s="40">
        <v>10</v>
      </c>
      <c r="AC161" s="40"/>
      <c r="AD161" s="40">
        <v>7</v>
      </c>
      <c r="AE161" s="40"/>
      <c r="AF161" s="40"/>
      <c r="AG161" s="40"/>
      <c r="AH161" s="40">
        <v>1</v>
      </c>
      <c r="AI161" s="40">
        <v>2</v>
      </c>
      <c r="AJ161" s="40"/>
      <c r="AK161" s="40">
        <v>5</v>
      </c>
      <c r="AL161" s="40"/>
      <c r="AM161" s="40"/>
      <c r="AN161" s="40">
        <v>1</v>
      </c>
      <c r="AO161" s="40"/>
      <c r="AP161" s="40"/>
      <c r="AQ161" s="40"/>
      <c r="AR161" s="40"/>
      <c r="AS161" s="40"/>
      <c r="AT161" s="40"/>
      <c r="AU161" s="40">
        <v>8</v>
      </c>
      <c r="AV161" s="40">
        <v>4</v>
      </c>
      <c r="AW161" s="40">
        <v>3</v>
      </c>
      <c r="AX161" s="40">
        <v>9</v>
      </c>
      <c r="AY161" s="40"/>
      <c r="AZ161" s="40">
        <v>1</v>
      </c>
      <c r="BA161" s="40"/>
      <c r="BC161" s="40"/>
      <c r="BD161" s="40">
        <v>3</v>
      </c>
      <c r="BE161" s="40">
        <v>1</v>
      </c>
      <c r="BF161" s="40">
        <v>1</v>
      </c>
      <c r="BG161" s="40">
        <v>2</v>
      </c>
      <c r="BH161" s="40">
        <v>4</v>
      </c>
      <c r="BI161" s="40">
        <v>1</v>
      </c>
      <c r="BJ161" s="40"/>
      <c r="BK161" s="40">
        <v>5</v>
      </c>
      <c r="BL161" s="40"/>
      <c r="BM161" s="40"/>
      <c r="BN161" s="40"/>
      <c r="BO161" s="40"/>
      <c r="BP161" s="40">
        <v>6</v>
      </c>
      <c r="BQ161" s="40">
        <v>1</v>
      </c>
      <c r="BR161" s="40"/>
      <c r="BS161" s="40">
        <v>4</v>
      </c>
      <c r="BT161" s="40">
        <v>1</v>
      </c>
      <c r="BU161" s="40"/>
      <c r="BX161">
        <v>3</v>
      </c>
      <c r="BY161">
        <v>1</v>
      </c>
      <c r="CD161">
        <v>1</v>
      </c>
      <c r="CF161" s="40">
        <v>1</v>
      </c>
      <c r="CG161">
        <v>4</v>
      </c>
      <c r="CN161">
        <v>3</v>
      </c>
      <c r="CS161">
        <v>2</v>
      </c>
      <c r="CZ161">
        <v>9</v>
      </c>
      <c r="DB161">
        <v>10</v>
      </c>
    </row>
    <row r="162" spans="1:107" x14ac:dyDescent="0.25">
      <c r="A162" s="1" t="s">
        <v>268</v>
      </c>
      <c r="B162" s="1">
        <v>2.94</v>
      </c>
      <c r="C162" s="1">
        <v>1.45</v>
      </c>
      <c r="D162" s="1">
        <v>0.96</v>
      </c>
      <c r="E162" s="28">
        <v>0.98282197046328146</v>
      </c>
      <c r="F162" s="29">
        <v>1.5045017626321975</v>
      </c>
      <c r="G162" s="30">
        <f t="shared" si="27"/>
        <v>2.6122260633841514</v>
      </c>
      <c r="H162" s="31">
        <v>2.6690391459074738</v>
      </c>
      <c r="I162" s="31">
        <v>0.8643617021276595</v>
      </c>
      <c r="J162" s="31">
        <v>4.7820633427406714</v>
      </c>
      <c r="K162" s="31">
        <v>4.9487785657998424</v>
      </c>
      <c r="L162" s="31">
        <v>1.6658733936220846</v>
      </c>
      <c r="M162" s="31">
        <v>0.7432402301071751</v>
      </c>
      <c r="N162" s="32">
        <f t="shared" si="24"/>
        <v>0.77422922715332498</v>
      </c>
      <c r="O162" s="23">
        <f t="shared" si="25"/>
        <v>56</v>
      </c>
      <c r="P162" s="38">
        <f t="shared" si="26"/>
        <v>20</v>
      </c>
      <c r="Q162" s="39">
        <f t="shared" si="28"/>
        <v>25.316455696202532</v>
      </c>
      <c r="T162" s="3">
        <v>3</v>
      </c>
      <c r="W162" s="40"/>
      <c r="X162" s="40"/>
      <c r="Y162" s="40"/>
      <c r="Z162" s="40"/>
      <c r="AA162" s="40"/>
      <c r="AB162" s="40"/>
      <c r="AC162" s="40"/>
      <c r="AD162" s="40">
        <v>5</v>
      </c>
      <c r="AE162" s="40"/>
      <c r="AF162" s="40"/>
      <c r="AG162" s="40"/>
      <c r="AH162" s="40">
        <v>1</v>
      </c>
      <c r="AI162" s="40"/>
      <c r="AJ162" s="40"/>
      <c r="AK162" s="40"/>
      <c r="AL162" s="40"/>
      <c r="AM162" s="40"/>
      <c r="AN162" s="40">
        <v>1</v>
      </c>
      <c r="AO162" s="40"/>
      <c r="AP162" s="40"/>
      <c r="AQ162" s="40"/>
      <c r="AR162" s="40"/>
      <c r="AS162" s="40"/>
      <c r="AT162" s="40">
        <v>7</v>
      </c>
      <c r="AU162" s="40"/>
      <c r="AV162" s="40">
        <v>1</v>
      </c>
      <c r="AW162" s="40"/>
      <c r="AX162">
        <v>1</v>
      </c>
      <c r="AY162" s="40"/>
      <c r="AZ162" s="40"/>
      <c r="BA162" s="40">
        <v>4</v>
      </c>
      <c r="BC162" s="40"/>
      <c r="BD162" s="40"/>
      <c r="BE162" s="40"/>
      <c r="BF162" s="40"/>
      <c r="BG162" s="40">
        <v>1</v>
      </c>
      <c r="BH162" s="40">
        <v>1</v>
      </c>
      <c r="BI162" s="40"/>
      <c r="BJ162" s="40"/>
      <c r="BK162" s="40">
        <v>1</v>
      </c>
      <c r="BL162" s="40"/>
      <c r="BM162" s="40">
        <v>1</v>
      </c>
      <c r="BN162" s="40"/>
      <c r="BO162" s="40"/>
      <c r="BP162" s="40">
        <v>15</v>
      </c>
      <c r="BQ162" s="40"/>
      <c r="BR162" s="40"/>
      <c r="BS162" s="40">
        <v>2</v>
      </c>
      <c r="BT162">
        <v>2</v>
      </c>
      <c r="BU162" s="40"/>
      <c r="BV162">
        <v>4</v>
      </c>
      <c r="BX162">
        <v>1</v>
      </c>
      <c r="CD162">
        <v>2</v>
      </c>
      <c r="CF162" s="40"/>
      <c r="CG162">
        <v>2</v>
      </c>
      <c r="CN162">
        <v>1</v>
      </c>
    </row>
    <row r="163" spans="1:107" x14ac:dyDescent="0.25">
      <c r="A163" s="1" t="s">
        <v>269</v>
      </c>
      <c r="B163" s="28">
        <v>17.54</v>
      </c>
      <c r="C163" s="28">
        <v>16.73</v>
      </c>
      <c r="D163" s="28">
        <v>31.53</v>
      </c>
      <c r="E163" s="28">
        <v>60.92335120372244</v>
      </c>
      <c r="F163" s="29">
        <v>34.292583011583012</v>
      </c>
      <c r="G163" s="30">
        <f t="shared" si="27"/>
        <v>16.623691544177806</v>
      </c>
      <c r="H163" s="31">
        <v>15.765124555160146</v>
      </c>
      <c r="I163" s="31">
        <v>18.617021276595743</v>
      </c>
      <c r="J163" s="31">
        <v>13.452492944496708</v>
      </c>
      <c r="K163" s="31">
        <v>16.627265563435778</v>
      </c>
      <c r="L163" s="31">
        <v>22.95732191020149</v>
      </c>
      <c r="M163" s="31">
        <v>12.322923015176963</v>
      </c>
      <c r="N163" s="32">
        <f t="shared" si="24"/>
        <v>15.526061108806855</v>
      </c>
      <c r="O163" s="23">
        <f t="shared" si="25"/>
        <v>1123</v>
      </c>
      <c r="P163" s="38">
        <f t="shared" si="26"/>
        <v>69</v>
      </c>
      <c r="Q163" s="39">
        <f t="shared" si="28"/>
        <v>87.341772151898738</v>
      </c>
      <c r="R163" s="3">
        <v>4</v>
      </c>
      <c r="S163" s="3">
        <v>12</v>
      </c>
      <c r="T163" s="3">
        <v>19</v>
      </c>
      <c r="U163" s="3">
        <v>1</v>
      </c>
      <c r="V163" s="40">
        <v>52</v>
      </c>
      <c r="W163" s="40">
        <v>4</v>
      </c>
      <c r="X163" s="40">
        <v>10</v>
      </c>
      <c r="Y163" s="40">
        <v>2</v>
      </c>
      <c r="Z163" s="40">
        <v>5</v>
      </c>
      <c r="AA163" s="40"/>
      <c r="AB163" s="40">
        <v>4</v>
      </c>
      <c r="AC163" s="40"/>
      <c r="AD163" s="40">
        <v>34</v>
      </c>
      <c r="AE163" s="40"/>
      <c r="AF163" s="40"/>
      <c r="AG163" s="40"/>
      <c r="AH163" s="40">
        <v>4</v>
      </c>
      <c r="AI163" s="40"/>
      <c r="AJ163" s="40"/>
      <c r="AK163" s="40">
        <v>11</v>
      </c>
      <c r="AL163" s="40">
        <v>3</v>
      </c>
      <c r="AM163" s="40">
        <v>3</v>
      </c>
      <c r="AN163" s="40">
        <v>18</v>
      </c>
      <c r="AO163" s="40">
        <v>7</v>
      </c>
      <c r="AP163" s="40">
        <v>39</v>
      </c>
      <c r="AQ163" s="40">
        <v>5</v>
      </c>
      <c r="AR163" s="40">
        <v>6</v>
      </c>
      <c r="AS163" s="40"/>
      <c r="AT163" s="40"/>
      <c r="AU163" s="40">
        <v>19</v>
      </c>
      <c r="AV163" s="40">
        <v>22</v>
      </c>
      <c r="AW163" s="40">
        <v>51</v>
      </c>
      <c r="AX163" s="40">
        <v>7</v>
      </c>
      <c r="AY163" s="40">
        <v>56</v>
      </c>
      <c r="AZ163" s="40">
        <v>2</v>
      </c>
      <c r="BA163" s="40">
        <v>52</v>
      </c>
      <c r="BB163" s="40">
        <v>5</v>
      </c>
      <c r="BC163" s="40">
        <v>35</v>
      </c>
      <c r="BD163" s="40">
        <v>8</v>
      </c>
      <c r="BE163" s="40"/>
      <c r="BF163" s="40">
        <v>33</v>
      </c>
      <c r="BG163" s="40">
        <v>4</v>
      </c>
      <c r="BH163" s="40">
        <v>9</v>
      </c>
      <c r="BI163" s="40">
        <v>9</v>
      </c>
      <c r="BJ163" s="40"/>
      <c r="BK163" s="40">
        <v>8</v>
      </c>
      <c r="BL163" s="40">
        <v>15</v>
      </c>
      <c r="BM163" s="40">
        <v>7</v>
      </c>
      <c r="BN163" s="40"/>
      <c r="BO163" s="40">
        <v>24</v>
      </c>
      <c r="BP163" s="40">
        <v>2</v>
      </c>
      <c r="BQ163" s="40">
        <v>18</v>
      </c>
      <c r="BR163" s="40">
        <v>1</v>
      </c>
      <c r="BS163" s="40">
        <v>65</v>
      </c>
      <c r="BT163" s="40">
        <v>110</v>
      </c>
      <c r="BU163" s="40">
        <v>20</v>
      </c>
      <c r="BV163" s="40">
        <v>18</v>
      </c>
      <c r="BW163" s="40"/>
      <c r="BX163" s="40">
        <v>3</v>
      </c>
      <c r="BY163" s="40">
        <v>3</v>
      </c>
      <c r="BZ163" s="40">
        <v>3</v>
      </c>
      <c r="CA163" s="40"/>
      <c r="CB163" s="40">
        <v>4</v>
      </c>
      <c r="CD163" s="40">
        <v>18</v>
      </c>
      <c r="CE163" s="40">
        <v>12</v>
      </c>
      <c r="CF163" s="40">
        <v>69</v>
      </c>
      <c r="CG163">
        <v>10</v>
      </c>
      <c r="CH163">
        <v>13</v>
      </c>
      <c r="CI163">
        <v>18</v>
      </c>
      <c r="CJ163">
        <v>14</v>
      </c>
      <c r="CK163">
        <v>13</v>
      </c>
      <c r="CM163">
        <v>15</v>
      </c>
      <c r="CN163">
        <v>16</v>
      </c>
      <c r="CO163">
        <v>6</v>
      </c>
      <c r="CQ163">
        <v>2</v>
      </c>
      <c r="CS163">
        <v>13</v>
      </c>
      <c r="CT163">
        <v>5</v>
      </c>
      <c r="CU163">
        <v>3</v>
      </c>
      <c r="CV163">
        <v>19</v>
      </c>
      <c r="CY163">
        <v>6</v>
      </c>
      <c r="CZ163">
        <v>10</v>
      </c>
      <c r="DA163">
        <v>1</v>
      </c>
      <c r="DB163">
        <v>4</v>
      </c>
    </row>
    <row r="164" spans="1:107" x14ac:dyDescent="0.25">
      <c r="A164" s="1" t="s">
        <v>270</v>
      </c>
      <c r="B164" s="1">
        <v>2.15</v>
      </c>
      <c r="C164" s="1">
        <v>0.56999999999999995</v>
      </c>
      <c r="D164" s="1">
        <v>1.28</v>
      </c>
      <c r="E164" s="28">
        <v>2.3411134938296581</v>
      </c>
      <c r="F164" s="29">
        <v>5.8976849085109952</v>
      </c>
      <c r="G164" s="30">
        <f t="shared" si="27"/>
        <v>5.6397404232736443</v>
      </c>
      <c r="H164" s="31">
        <v>6.9928825622775816</v>
      </c>
      <c r="I164" s="31">
        <v>4.6376329787234045</v>
      </c>
      <c r="J164" s="31">
        <v>5.5346503606146129</v>
      </c>
      <c r="K164" s="31">
        <v>5.2955082742316781</v>
      </c>
      <c r="L164" s="31">
        <v>5.2831984769157536</v>
      </c>
      <c r="M164" s="31">
        <v>6.0945698868788361</v>
      </c>
      <c r="N164" s="32">
        <f t="shared" si="24"/>
        <v>3.2766486934881787</v>
      </c>
      <c r="O164" s="23">
        <f t="shared" si="25"/>
        <v>237</v>
      </c>
      <c r="P164" s="38">
        <f t="shared" si="26"/>
        <v>45</v>
      </c>
      <c r="Q164" s="39">
        <f t="shared" si="28"/>
        <v>56.962025316455694</v>
      </c>
      <c r="R164" s="3">
        <v>6</v>
      </c>
      <c r="T164" s="3">
        <v>10</v>
      </c>
      <c r="V164" s="40"/>
      <c r="W164" s="40"/>
      <c r="X164" s="40"/>
      <c r="Y164" s="40">
        <v>2</v>
      </c>
      <c r="Z164" s="40">
        <v>3</v>
      </c>
      <c r="AA164" s="40"/>
      <c r="AB164" s="40"/>
      <c r="AC164" s="40"/>
      <c r="AD164" s="40">
        <v>6</v>
      </c>
      <c r="AE164" s="40"/>
      <c r="AF164" s="40"/>
      <c r="AG164" s="40"/>
      <c r="AH164" s="40">
        <v>1</v>
      </c>
      <c r="AI164" s="40"/>
      <c r="AJ164" s="40"/>
      <c r="AK164" s="40">
        <v>12</v>
      </c>
      <c r="AL164" s="40"/>
      <c r="AM164" s="40"/>
      <c r="AN164" s="40">
        <v>5</v>
      </c>
      <c r="AO164" s="40"/>
      <c r="AP164" s="40"/>
      <c r="AQ164" s="40">
        <v>1</v>
      </c>
      <c r="AR164" s="40"/>
      <c r="AS164" s="40"/>
      <c r="AT164" s="40"/>
      <c r="AU164" s="40">
        <v>1</v>
      </c>
      <c r="AV164" s="40">
        <v>4</v>
      </c>
      <c r="AW164" s="40">
        <v>10</v>
      </c>
      <c r="AX164" s="40">
        <v>3</v>
      </c>
      <c r="AY164" s="40"/>
      <c r="AZ164" s="40">
        <v>3</v>
      </c>
      <c r="BA164" s="40">
        <v>5</v>
      </c>
      <c r="BC164" s="40">
        <v>21</v>
      </c>
      <c r="BD164" s="40">
        <v>3</v>
      </c>
      <c r="BE164" s="40">
        <v>1</v>
      </c>
      <c r="BF164" s="40">
        <v>3</v>
      </c>
      <c r="BG164" s="40">
        <v>1</v>
      </c>
      <c r="BH164" s="40">
        <v>1</v>
      </c>
      <c r="BI164" s="40">
        <v>2</v>
      </c>
      <c r="BJ164" s="40"/>
      <c r="BK164" s="40"/>
      <c r="BL164" s="40">
        <v>7</v>
      </c>
      <c r="BM164" s="40">
        <v>6</v>
      </c>
      <c r="BN164" s="40"/>
      <c r="BO164" s="40">
        <v>5</v>
      </c>
      <c r="BP164" s="40">
        <v>3</v>
      </c>
      <c r="BQ164" s="40">
        <v>4</v>
      </c>
      <c r="BR164" s="40">
        <v>1</v>
      </c>
      <c r="BS164" s="40">
        <v>3</v>
      </c>
      <c r="BT164" s="40"/>
      <c r="BU164" s="40">
        <v>16</v>
      </c>
      <c r="BV164" s="40">
        <v>7</v>
      </c>
      <c r="BX164" s="40">
        <v>1</v>
      </c>
      <c r="BY164" s="40"/>
      <c r="BZ164" s="40">
        <v>4</v>
      </c>
      <c r="CD164">
        <v>1</v>
      </c>
      <c r="CF164" s="40">
        <v>2</v>
      </c>
      <c r="CH164">
        <v>4</v>
      </c>
      <c r="CI164">
        <v>17</v>
      </c>
      <c r="CJ164">
        <v>2</v>
      </c>
      <c r="CK164">
        <v>10</v>
      </c>
      <c r="CM164">
        <v>8</v>
      </c>
      <c r="CN164">
        <v>19</v>
      </c>
      <c r="CO164">
        <v>7</v>
      </c>
      <c r="CS164">
        <v>1</v>
      </c>
      <c r="CY164">
        <v>2</v>
      </c>
      <c r="CZ164">
        <v>3</v>
      </c>
    </row>
    <row r="165" spans="1:107" x14ac:dyDescent="0.25">
      <c r="A165" s="1" t="s">
        <v>271</v>
      </c>
      <c r="B165" s="28">
        <v>11.83</v>
      </c>
      <c r="C165" s="1">
        <v>8.8800000000000008</v>
      </c>
      <c r="D165" s="1">
        <v>8.43</v>
      </c>
      <c r="E165" s="28">
        <v>12.286461460651427</v>
      </c>
      <c r="F165" s="29">
        <v>12.074844216887694</v>
      </c>
      <c r="G165" s="30">
        <f t="shared" si="27"/>
        <v>14.27953022596836</v>
      </c>
      <c r="H165" s="31">
        <v>25.640569395017799</v>
      </c>
      <c r="I165" s="31">
        <v>1.2134308510638296</v>
      </c>
      <c r="J165" s="31">
        <v>26.544371276262154</v>
      </c>
      <c r="K165" s="31">
        <v>13.790386130811664</v>
      </c>
      <c r="L165" s="31">
        <v>4.1884816753926701</v>
      </c>
      <c r="M165" s="31">
        <v>14.299942027262048</v>
      </c>
      <c r="N165" s="32">
        <f t="shared" si="24"/>
        <v>13.189547905433429</v>
      </c>
      <c r="O165" s="23">
        <f t="shared" si="25"/>
        <v>954</v>
      </c>
      <c r="P165" s="38">
        <f t="shared" si="26"/>
        <v>39</v>
      </c>
      <c r="Q165" s="39">
        <f t="shared" si="28"/>
        <v>49.367088607594937</v>
      </c>
      <c r="U165" s="3">
        <v>45</v>
      </c>
      <c r="V165" s="40">
        <v>1</v>
      </c>
      <c r="W165" s="40"/>
      <c r="X165" s="40"/>
      <c r="Y165" s="40">
        <v>1</v>
      </c>
      <c r="Z165" s="40"/>
      <c r="AA165" s="40"/>
      <c r="AB165" s="40">
        <v>4</v>
      </c>
      <c r="AC165" s="40"/>
      <c r="AD165" s="40">
        <v>15</v>
      </c>
      <c r="AE165" s="40"/>
      <c r="AF165" s="40"/>
      <c r="AG165" s="40">
        <v>10</v>
      </c>
      <c r="AH165" s="40">
        <v>133</v>
      </c>
      <c r="AI165" s="40"/>
      <c r="AJ165" s="40"/>
      <c r="AK165" s="40">
        <v>5</v>
      </c>
      <c r="AL165" s="40"/>
      <c r="AM165" s="40"/>
      <c r="AN165" s="40">
        <v>12</v>
      </c>
      <c r="AO165" s="40"/>
      <c r="AP165" s="40"/>
      <c r="AQ165" s="40"/>
      <c r="AR165" s="40"/>
      <c r="AS165" s="40">
        <v>5</v>
      </c>
      <c r="AT165" s="40"/>
      <c r="AU165" s="40">
        <v>1</v>
      </c>
      <c r="AV165" s="40"/>
      <c r="AW165" s="40"/>
      <c r="AX165" s="40">
        <v>1</v>
      </c>
      <c r="AY165" s="40"/>
      <c r="AZ165" s="40">
        <v>21</v>
      </c>
      <c r="BA165" s="40">
        <v>35</v>
      </c>
      <c r="BC165" s="40">
        <v>1</v>
      </c>
      <c r="BD165" s="40"/>
      <c r="BE165" s="40"/>
      <c r="BF165" s="40"/>
      <c r="BG165" s="40">
        <v>74</v>
      </c>
      <c r="BH165" s="40">
        <v>6</v>
      </c>
      <c r="BI165" s="40">
        <v>44</v>
      </c>
      <c r="BJ165" s="40"/>
      <c r="BK165" s="40">
        <v>4</v>
      </c>
      <c r="BL165" s="40">
        <v>22</v>
      </c>
      <c r="BM165" s="40">
        <v>74</v>
      </c>
      <c r="BN165" s="40"/>
      <c r="BO165" s="40">
        <v>17</v>
      </c>
      <c r="BP165" s="40"/>
      <c r="BQ165" s="40"/>
      <c r="BR165" s="40"/>
      <c r="BS165" s="40"/>
      <c r="BT165" s="40">
        <v>1</v>
      </c>
      <c r="BU165" s="40"/>
      <c r="BX165" s="40">
        <v>82</v>
      </c>
      <c r="BY165" s="40"/>
      <c r="CD165">
        <v>2</v>
      </c>
      <c r="CE165">
        <v>20</v>
      </c>
      <c r="CF165" s="40">
        <v>5</v>
      </c>
      <c r="CH165">
        <v>32</v>
      </c>
      <c r="CI165">
        <v>7</v>
      </c>
      <c r="CJ165">
        <v>60</v>
      </c>
      <c r="CK165">
        <v>5</v>
      </c>
      <c r="CM165">
        <v>2</v>
      </c>
      <c r="CN165">
        <v>3</v>
      </c>
      <c r="CO165">
        <v>20</v>
      </c>
      <c r="CS165">
        <v>43</v>
      </c>
      <c r="CT165">
        <v>134</v>
      </c>
      <c r="CY165">
        <v>2</v>
      </c>
      <c r="CZ165">
        <v>1</v>
      </c>
      <c r="DB165">
        <v>4</v>
      </c>
    </row>
    <row r="166" spans="1:107" x14ac:dyDescent="0.25">
      <c r="A166" s="1" t="s">
        <v>272</v>
      </c>
      <c r="B166" s="1">
        <v>1.89</v>
      </c>
      <c r="C166" s="1">
        <v>1.35</v>
      </c>
      <c r="D166" s="1">
        <v>0.69</v>
      </c>
      <c r="E166" s="28">
        <v>0.37018450333805386</v>
      </c>
      <c r="F166" s="29">
        <v>0.56353223280029663</v>
      </c>
      <c r="G166" s="30">
        <f t="shared" si="27"/>
        <v>0.44091407566135393</v>
      </c>
      <c r="H166" s="31">
        <v>7.1174377224199309E-2</v>
      </c>
      <c r="I166" s="31">
        <v>1.2632978723404256</v>
      </c>
      <c r="J166" s="31">
        <v>3.1357792411414238E-2</v>
      </c>
      <c r="K166" s="31">
        <v>0.17336485421591805</v>
      </c>
      <c r="L166" s="31">
        <v>0.57115659209900038</v>
      </c>
      <c r="M166" s="31">
        <v>0.53513296567716606</v>
      </c>
      <c r="N166" s="32">
        <f t="shared" ref="N166:N182" si="29">O166*10/O$4</f>
        <v>0.12442969722107008</v>
      </c>
      <c r="O166" s="23">
        <f t="shared" si="25"/>
        <v>9</v>
      </c>
      <c r="P166" s="38">
        <f t="shared" si="26"/>
        <v>6</v>
      </c>
      <c r="Q166" s="39">
        <f t="shared" si="28"/>
        <v>7.5949367088607591</v>
      </c>
      <c r="T166" s="3">
        <v>1</v>
      </c>
      <c r="V166" s="40"/>
      <c r="W166" s="40"/>
      <c r="X166" s="40"/>
      <c r="Y166" s="40"/>
      <c r="Z166" s="40"/>
      <c r="AA166" s="40"/>
      <c r="AB166" s="40"/>
      <c r="AC166" s="40"/>
      <c r="AD166" s="40">
        <v>1</v>
      </c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>
        <v>2</v>
      </c>
      <c r="AU166" s="40">
        <v>1</v>
      </c>
      <c r="AW166" s="40"/>
      <c r="AY166" s="40"/>
      <c r="AZ166" s="40"/>
      <c r="BA166" s="40"/>
      <c r="BC166" s="40"/>
      <c r="BD166" s="40"/>
      <c r="BE166" s="40"/>
      <c r="BF166" s="40"/>
      <c r="BL166" s="40"/>
      <c r="BN166" s="40"/>
      <c r="BO166" s="40">
        <v>3</v>
      </c>
      <c r="BQ166" s="40">
        <v>1</v>
      </c>
      <c r="BR166" s="40"/>
      <c r="BU166" s="40"/>
      <c r="BX166" s="40"/>
      <c r="BY166" s="40"/>
      <c r="CF166" s="40"/>
    </row>
    <row r="167" spans="1:107" x14ac:dyDescent="0.25">
      <c r="A167" s="1" t="s">
        <v>273</v>
      </c>
      <c r="C167" s="1">
        <v>7.0000000000000007E-2</v>
      </c>
      <c r="D167" s="1">
        <v>0.11</v>
      </c>
      <c r="E167" s="28">
        <v>5.2000000000000005E-2</v>
      </c>
      <c r="F167" s="29">
        <v>2.1000000000000001E-2</v>
      </c>
      <c r="G167" s="30">
        <f t="shared" si="27"/>
        <v>0</v>
      </c>
      <c r="H167" s="31"/>
      <c r="I167" s="31"/>
      <c r="J167" s="31"/>
      <c r="K167" s="31"/>
      <c r="L167" s="31"/>
      <c r="M167" s="31"/>
      <c r="N167" s="32">
        <f t="shared" si="29"/>
        <v>0</v>
      </c>
      <c r="O167" s="23">
        <f t="shared" si="25"/>
        <v>0</v>
      </c>
      <c r="P167" s="38">
        <f t="shared" si="26"/>
        <v>0</v>
      </c>
      <c r="Q167" s="39">
        <f t="shared" si="28"/>
        <v>0</v>
      </c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CF167" s="40"/>
    </row>
    <row r="168" spans="1:107" x14ac:dyDescent="0.25">
      <c r="A168" s="1" t="s">
        <v>274</v>
      </c>
      <c r="B168" s="28">
        <v>28.2</v>
      </c>
      <c r="C168" s="28">
        <v>27.41</v>
      </c>
      <c r="D168" s="28">
        <v>17.760000000000002</v>
      </c>
      <c r="E168" s="28">
        <v>14.361423629374874</v>
      </c>
      <c r="F168" s="29">
        <v>31.540407923451404</v>
      </c>
      <c r="G168" s="30">
        <f t="shared" si="27"/>
        <v>14.164178926031523</v>
      </c>
      <c r="H168" s="31">
        <v>27.224199288256234</v>
      </c>
      <c r="I168" s="31">
        <v>29.654255319148934</v>
      </c>
      <c r="J168" s="31">
        <v>7.51019128253371</v>
      </c>
      <c r="K168" s="31">
        <v>2.2852639873916472</v>
      </c>
      <c r="L168" s="31">
        <v>17.404410598127875</v>
      </c>
      <c r="M168" s="31">
        <v>0.90675308073075367</v>
      </c>
      <c r="N168" s="32">
        <f t="shared" si="29"/>
        <v>0.53919535462463708</v>
      </c>
      <c r="O168" s="23">
        <f t="shared" si="25"/>
        <v>39</v>
      </c>
      <c r="P168" s="38">
        <f t="shared" si="26"/>
        <v>13</v>
      </c>
      <c r="Q168" s="39">
        <f t="shared" si="28"/>
        <v>16.455696202531644</v>
      </c>
      <c r="T168" s="3">
        <v>2</v>
      </c>
      <c r="V168" s="40"/>
      <c r="W168" s="40"/>
      <c r="X168" s="40"/>
      <c r="Y168" s="40">
        <v>1</v>
      </c>
      <c r="Z168" s="40"/>
      <c r="AA168" s="40"/>
      <c r="AB168" s="40"/>
      <c r="AC168" s="40"/>
      <c r="AD168" s="40">
        <v>10</v>
      </c>
      <c r="AE168" s="40"/>
      <c r="AF168" s="40"/>
      <c r="AG168" s="40"/>
      <c r="AH168" s="40">
        <v>4</v>
      </c>
      <c r="AI168" s="40"/>
      <c r="AJ168" s="40"/>
      <c r="AK168" s="40"/>
      <c r="AL168" s="40"/>
      <c r="AM168" s="40"/>
      <c r="AN168" s="40">
        <v>1</v>
      </c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>
        <v>3</v>
      </c>
      <c r="BA168" s="40">
        <v>5</v>
      </c>
      <c r="BB168" s="40"/>
      <c r="BC168" s="40"/>
      <c r="BD168" s="40"/>
      <c r="BE168" s="40"/>
      <c r="BF168" s="40"/>
      <c r="BG168" s="40"/>
      <c r="BH168" s="40"/>
      <c r="BI168" s="40"/>
      <c r="BJ168" s="40"/>
      <c r="BK168" s="40">
        <v>1</v>
      </c>
      <c r="BL168" s="40"/>
      <c r="BM168" s="40">
        <v>1</v>
      </c>
      <c r="BN168" s="40"/>
      <c r="BO168" s="40"/>
      <c r="BP168" s="40"/>
      <c r="BQ168" s="40"/>
      <c r="BR168" s="40"/>
      <c r="BS168" s="40"/>
      <c r="BT168" s="40">
        <v>2</v>
      </c>
      <c r="BU168" s="40"/>
      <c r="BV168" s="40"/>
      <c r="BW168" s="40"/>
      <c r="BX168" s="40"/>
      <c r="BY168" s="40"/>
      <c r="CF168" s="40"/>
      <c r="CJ168">
        <v>1</v>
      </c>
      <c r="CM168">
        <v>7</v>
      </c>
      <c r="CS168">
        <v>1</v>
      </c>
    </row>
    <row r="169" spans="1:107" x14ac:dyDescent="0.25">
      <c r="A169" s="1" t="s">
        <v>275</v>
      </c>
      <c r="C169" s="1">
        <v>0.04</v>
      </c>
      <c r="D169" s="1">
        <v>0.08</v>
      </c>
      <c r="E169" s="37" t="s">
        <v>117</v>
      </c>
      <c r="F169" s="29">
        <v>5.6222691030144448E-2</v>
      </c>
      <c r="G169" s="30">
        <f t="shared" si="27"/>
        <v>5.2884869638796335E-3</v>
      </c>
      <c r="H169" s="31"/>
      <c r="I169" s="31"/>
      <c r="J169" s="31"/>
      <c r="K169" s="31"/>
      <c r="L169" s="31">
        <v>3.1730921783277799E-2</v>
      </c>
      <c r="M169" s="31"/>
      <c r="N169" s="32">
        <f t="shared" si="29"/>
        <v>0</v>
      </c>
      <c r="O169" s="23">
        <f t="shared" ref="O169:O181" si="30">SUM(R169:DC169)</f>
        <v>0</v>
      </c>
      <c r="P169" s="38">
        <f t="shared" ref="P169:P181" si="31">COUNTA(R169:DC169)</f>
        <v>0</v>
      </c>
      <c r="Q169" s="39">
        <f t="shared" si="28"/>
        <v>0</v>
      </c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W169" s="40"/>
      <c r="AZ169" s="40"/>
      <c r="BA169" s="40"/>
      <c r="CF169" s="40"/>
    </row>
    <row r="170" spans="1:107" x14ac:dyDescent="0.25">
      <c r="A170" s="1" t="s">
        <v>276</v>
      </c>
      <c r="B170" s="1">
        <v>0.06</v>
      </c>
      <c r="C170" s="1">
        <v>0.01</v>
      </c>
      <c r="D170" s="1">
        <v>0.01</v>
      </c>
      <c r="E170" s="37" t="s">
        <v>117</v>
      </c>
      <c r="F170" s="29">
        <v>7.4357177214320058E-3</v>
      </c>
      <c r="G170" s="30">
        <f t="shared" si="27"/>
        <v>2.6410449654285642E-2</v>
      </c>
      <c r="H170" s="31">
        <v>1.7793594306049827E-2</v>
      </c>
      <c r="I170" s="31"/>
      <c r="J170" s="31">
        <v>9.4073377234242722E-2</v>
      </c>
      <c r="K170" s="31"/>
      <c r="L170" s="31">
        <v>3.1730921783277799E-2</v>
      </c>
      <c r="M170" s="31">
        <v>1.4864804602143502E-2</v>
      </c>
      <c r="N170" s="32">
        <f t="shared" si="29"/>
        <v>0</v>
      </c>
      <c r="O170" s="23">
        <f t="shared" si="30"/>
        <v>0</v>
      </c>
      <c r="P170" s="38">
        <f t="shared" si="31"/>
        <v>0</v>
      </c>
      <c r="Q170" s="39">
        <f t="shared" si="28"/>
        <v>0</v>
      </c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CF170" s="40"/>
    </row>
    <row r="171" spans="1:107" x14ac:dyDescent="0.25">
      <c r="A171" s="1" t="s">
        <v>277</v>
      </c>
      <c r="B171" s="1">
        <v>2.96</v>
      </c>
      <c r="C171" s="1">
        <v>1.33</v>
      </c>
      <c r="D171" s="28">
        <v>1.8</v>
      </c>
      <c r="E171" s="28">
        <v>3.5618709285858792</v>
      </c>
      <c r="F171" s="29">
        <v>1.9897544065804937</v>
      </c>
      <c r="G171" s="30">
        <f t="shared" si="27"/>
        <v>5.0369543988156442</v>
      </c>
      <c r="H171" s="31">
        <v>6.3345195729537398</v>
      </c>
      <c r="I171" s="31">
        <v>1.0139627659574468</v>
      </c>
      <c r="J171" s="31">
        <v>7.353402320476639</v>
      </c>
      <c r="K171" s="31">
        <v>0.78802206461780933</v>
      </c>
      <c r="L171" s="31">
        <v>9.439949230525146</v>
      </c>
      <c r="M171" s="31">
        <v>5.2918704383630866</v>
      </c>
      <c r="N171" s="32">
        <f t="shared" si="29"/>
        <v>1.368726669431771</v>
      </c>
      <c r="O171" s="23">
        <f t="shared" si="30"/>
        <v>99</v>
      </c>
      <c r="P171" s="38">
        <f t="shared" si="31"/>
        <v>13</v>
      </c>
      <c r="Q171" s="39">
        <f t="shared" si="28"/>
        <v>16.455696202531644</v>
      </c>
      <c r="W171" s="40">
        <v>3</v>
      </c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>
        <v>16</v>
      </c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>
        <v>9</v>
      </c>
      <c r="BA171" s="40">
        <v>1</v>
      </c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>
        <v>6</v>
      </c>
      <c r="BO171" s="40"/>
      <c r="BP171" s="40"/>
      <c r="BQ171" s="40"/>
      <c r="BR171" s="40"/>
      <c r="BS171" s="40"/>
      <c r="BT171" s="40">
        <v>2</v>
      </c>
      <c r="BX171">
        <v>34</v>
      </c>
      <c r="CE171">
        <v>1</v>
      </c>
      <c r="CF171" s="40"/>
      <c r="CH171">
        <v>2</v>
      </c>
      <c r="CI171">
        <v>6</v>
      </c>
      <c r="CO171">
        <v>8</v>
      </c>
      <c r="CZ171">
        <v>9</v>
      </c>
      <c r="DC171">
        <v>2</v>
      </c>
    </row>
    <row r="172" spans="1:107" x14ac:dyDescent="0.25">
      <c r="A172" s="1" t="s">
        <v>278</v>
      </c>
      <c r="B172" s="1">
        <v>3.54</v>
      </c>
      <c r="C172" s="1">
        <v>3.26</v>
      </c>
      <c r="D172" s="1">
        <v>4.9800000000000004</v>
      </c>
      <c r="E172" s="28">
        <v>5.4764475015172973</v>
      </c>
      <c r="F172" s="29">
        <v>1.0121478932348498</v>
      </c>
      <c r="G172" s="30">
        <f t="shared" si="27"/>
        <v>1.1571394604648555</v>
      </c>
      <c r="H172" s="31">
        <v>0.96085409252669063</v>
      </c>
      <c r="I172" s="31">
        <v>0.33244680851063829</v>
      </c>
      <c r="J172" s="31">
        <v>0.72122922546252743</v>
      </c>
      <c r="K172" s="31">
        <v>0.48857368006304175</v>
      </c>
      <c r="L172" s="31">
        <v>1.8086625416468347</v>
      </c>
      <c r="M172" s="31">
        <v>2.6310704145793999</v>
      </c>
      <c r="N172" s="32">
        <f t="shared" si="29"/>
        <v>0.48389326697082813</v>
      </c>
      <c r="O172" s="23">
        <f t="shared" si="30"/>
        <v>35</v>
      </c>
      <c r="P172" s="38">
        <f t="shared" si="31"/>
        <v>10</v>
      </c>
      <c r="Q172" s="39">
        <f t="shared" si="28"/>
        <v>12.658227848101266</v>
      </c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>
        <v>1</v>
      </c>
      <c r="AO172" s="40">
        <v>4</v>
      </c>
      <c r="AP172" s="40"/>
      <c r="AQ172" s="40"/>
      <c r="AR172" s="40"/>
      <c r="AS172" s="40"/>
      <c r="AT172" s="40"/>
      <c r="AU172" s="40"/>
      <c r="AV172" s="40"/>
      <c r="AW172" s="40"/>
      <c r="BE172">
        <v>3</v>
      </c>
      <c r="BH172">
        <v>4</v>
      </c>
      <c r="BK172">
        <v>6</v>
      </c>
      <c r="BL172">
        <v>9</v>
      </c>
      <c r="BR172">
        <v>2</v>
      </c>
      <c r="CF172" s="40"/>
      <c r="CT172">
        <v>2</v>
      </c>
      <c r="CV172">
        <v>3</v>
      </c>
      <c r="CY172">
        <v>1</v>
      </c>
    </row>
    <row r="173" spans="1:107" x14ac:dyDescent="0.25">
      <c r="A173" s="1" t="s">
        <v>279</v>
      </c>
      <c r="B173" s="1">
        <v>0.01</v>
      </c>
      <c r="C173" s="1">
        <v>0.64</v>
      </c>
      <c r="D173" s="1">
        <v>0.16</v>
      </c>
      <c r="E173" s="28">
        <v>0.10534594375885091</v>
      </c>
      <c r="F173" s="29">
        <v>1.0608336410945109</v>
      </c>
      <c r="G173" s="30">
        <f t="shared" si="27"/>
        <v>1.0329659363384096</v>
      </c>
      <c r="H173" s="31">
        <v>0.44483985765124562</v>
      </c>
      <c r="I173" s="31">
        <v>0.68151595744680848</v>
      </c>
      <c r="J173" s="31">
        <v>0.40765130134838512</v>
      </c>
      <c r="K173" s="31">
        <v>0.86682427107959026</v>
      </c>
      <c r="L173" s="31">
        <v>0.8091385054735839</v>
      </c>
      <c r="M173" s="31">
        <v>2.9878257250308438</v>
      </c>
      <c r="N173" s="32">
        <f t="shared" si="29"/>
        <v>0.53919535462463708</v>
      </c>
      <c r="O173" s="23">
        <f t="shared" si="30"/>
        <v>39</v>
      </c>
      <c r="P173" s="38">
        <f t="shared" si="31"/>
        <v>9</v>
      </c>
      <c r="Q173" s="39">
        <f t="shared" si="28"/>
        <v>11.39240506329114</v>
      </c>
      <c r="S173" s="3">
        <v>2</v>
      </c>
      <c r="T173" s="3">
        <v>8</v>
      </c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W173" s="40">
        <v>11</v>
      </c>
      <c r="AX173">
        <v>1</v>
      </c>
      <c r="AZ173" s="40">
        <v>8</v>
      </c>
      <c r="BA173" s="40"/>
      <c r="BL173">
        <v>2</v>
      </c>
      <c r="BM173">
        <v>5</v>
      </c>
      <c r="BT173">
        <v>1</v>
      </c>
      <c r="BX173">
        <v>1</v>
      </c>
      <c r="CF173" s="40"/>
    </row>
    <row r="174" spans="1:107" x14ac:dyDescent="0.25">
      <c r="A174" s="1" t="s">
        <v>280</v>
      </c>
      <c r="B174" s="1">
        <v>0.55000000000000004</v>
      </c>
      <c r="C174" s="1">
        <v>0.21</v>
      </c>
      <c r="D174" s="1">
        <v>0.09</v>
      </c>
      <c r="E174" s="28">
        <v>2.4092251669026909E-2</v>
      </c>
      <c r="F174" s="29">
        <v>0.96486761653880448</v>
      </c>
      <c r="G174" s="30">
        <f t="shared" si="27"/>
        <v>0.17186531012459347</v>
      </c>
      <c r="H174" s="31">
        <v>0.3380782918149467</v>
      </c>
      <c r="I174" s="31">
        <v>4.9867021276595744E-2</v>
      </c>
      <c r="J174" s="31">
        <v>4.7036688617121361E-2</v>
      </c>
      <c r="K174" s="31">
        <v>0.55161544523246653</v>
      </c>
      <c r="L174" s="31"/>
      <c r="M174" s="31">
        <v>4.4594413806430505E-2</v>
      </c>
      <c r="N174" s="32">
        <f t="shared" si="29"/>
        <v>1.3825521913452231E-2</v>
      </c>
      <c r="O174" s="23">
        <f t="shared" si="30"/>
        <v>1</v>
      </c>
      <c r="P174" s="38">
        <f t="shared" si="31"/>
        <v>1</v>
      </c>
      <c r="Q174" s="39">
        <f t="shared" si="28"/>
        <v>1.2658227848101267</v>
      </c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V174" s="40"/>
      <c r="AW174" s="40"/>
      <c r="AX174">
        <v>1</v>
      </c>
      <c r="CF174" s="40"/>
    </row>
    <row r="175" spans="1:107" x14ac:dyDescent="0.25">
      <c r="A175" s="1" t="s">
        <v>281</v>
      </c>
      <c r="B175" s="28">
        <v>15.09</v>
      </c>
      <c r="C175" s="28">
        <v>14.62</v>
      </c>
      <c r="D175" s="28">
        <v>17.53</v>
      </c>
      <c r="E175" s="28">
        <v>14.100122799919074</v>
      </c>
      <c r="F175" s="29">
        <v>14.3437147450413</v>
      </c>
      <c r="G175" s="30">
        <f t="shared" si="27"/>
        <v>14.699991285225529</v>
      </c>
      <c r="H175" s="31">
        <v>16.886120996441285</v>
      </c>
      <c r="I175" s="31">
        <v>8.7765957446808507</v>
      </c>
      <c r="J175" s="31">
        <v>14.847914706804643</v>
      </c>
      <c r="K175" s="31">
        <v>20.267927501970057</v>
      </c>
      <c r="L175" s="31">
        <v>12.660637791527842</v>
      </c>
      <c r="M175" s="31">
        <v>14.760750969928498</v>
      </c>
      <c r="N175" s="32">
        <f t="shared" si="29"/>
        <v>9.8575971242914413</v>
      </c>
      <c r="O175" s="23">
        <f t="shared" si="30"/>
        <v>713</v>
      </c>
      <c r="P175" s="38">
        <f t="shared" si="31"/>
        <v>75</v>
      </c>
      <c r="Q175" s="39">
        <f t="shared" si="28"/>
        <v>94.936708860759495</v>
      </c>
      <c r="R175" s="3">
        <v>20</v>
      </c>
      <c r="S175" s="3">
        <v>16</v>
      </c>
      <c r="T175" s="3">
        <v>10</v>
      </c>
      <c r="U175" s="3">
        <v>2</v>
      </c>
      <c r="V175" s="40">
        <v>8</v>
      </c>
      <c r="W175" s="40">
        <v>10</v>
      </c>
      <c r="X175" s="40">
        <v>10</v>
      </c>
      <c r="Y175" s="40">
        <v>4</v>
      </c>
      <c r="Z175" s="40">
        <v>2</v>
      </c>
      <c r="AA175" s="40"/>
      <c r="AB175" s="40">
        <v>6</v>
      </c>
      <c r="AC175" s="40"/>
      <c r="AD175" s="40">
        <v>25</v>
      </c>
      <c r="AE175" s="40"/>
      <c r="AF175" s="40"/>
      <c r="AG175" s="40">
        <v>2</v>
      </c>
      <c r="AH175" s="40">
        <v>22</v>
      </c>
      <c r="AI175" s="40">
        <v>3</v>
      </c>
      <c r="AJ175" s="40"/>
      <c r="AK175" s="40">
        <v>12</v>
      </c>
      <c r="AL175" s="40">
        <v>2</v>
      </c>
      <c r="AM175" s="40">
        <v>14</v>
      </c>
      <c r="AN175" s="40">
        <v>16</v>
      </c>
      <c r="AO175" s="40">
        <v>6</v>
      </c>
      <c r="AP175" s="40">
        <v>10</v>
      </c>
      <c r="AQ175" s="40">
        <v>7</v>
      </c>
      <c r="AR175" s="40">
        <v>10</v>
      </c>
      <c r="AS175" s="40">
        <v>5</v>
      </c>
      <c r="AT175" s="40">
        <v>5</v>
      </c>
      <c r="AU175" s="40">
        <v>11</v>
      </c>
      <c r="AV175" s="40">
        <v>8</v>
      </c>
      <c r="AW175" s="40">
        <v>12</v>
      </c>
      <c r="AX175" s="40">
        <v>23</v>
      </c>
      <c r="AY175" s="40">
        <v>1</v>
      </c>
      <c r="AZ175" s="40">
        <v>16</v>
      </c>
      <c r="BA175" s="40">
        <v>19</v>
      </c>
      <c r="BB175" s="40">
        <v>10</v>
      </c>
      <c r="BC175" s="40">
        <v>15</v>
      </c>
      <c r="BD175" s="40">
        <v>20</v>
      </c>
      <c r="BE175" s="40">
        <v>1</v>
      </c>
      <c r="BF175" s="40">
        <v>11</v>
      </c>
      <c r="BG175" s="40">
        <v>8</v>
      </c>
      <c r="BH175" s="40">
        <v>13</v>
      </c>
      <c r="BI175" s="40">
        <v>6</v>
      </c>
      <c r="BJ175" s="40"/>
      <c r="BK175" s="40">
        <v>14</v>
      </c>
      <c r="BL175" s="40">
        <v>5</v>
      </c>
      <c r="BM175" s="40">
        <v>5</v>
      </c>
      <c r="BN175" s="40"/>
      <c r="BO175" s="40">
        <v>10</v>
      </c>
      <c r="BP175" s="40">
        <v>11</v>
      </c>
      <c r="BQ175" s="40">
        <v>3</v>
      </c>
      <c r="BR175" s="40">
        <v>2</v>
      </c>
      <c r="BS175" s="40">
        <v>18</v>
      </c>
      <c r="BT175" s="40">
        <v>11</v>
      </c>
      <c r="BU175" s="40">
        <v>12</v>
      </c>
      <c r="BV175" s="40">
        <v>17</v>
      </c>
      <c r="BW175" s="40"/>
      <c r="BX175" s="40">
        <v>8</v>
      </c>
      <c r="BY175" s="40">
        <v>8</v>
      </c>
      <c r="BZ175" s="40">
        <v>2</v>
      </c>
      <c r="CA175" s="40">
        <v>2</v>
      </c>
      <c r="CB175" s="40">
        <v>6</v>
      </c>
      <c r="CC175" s="40"/>
      <c r="CD175" s="40">
        <v>8</v>
      </c>
      <c r="CE175" s="40">
        <v>16</v>
      </c>
      <c r="CF175" s="40">
        <v>7</v>
      </c>
      <c r="CG175">
        <v>15</v>
      </c>
      <c r="CH175">
        <v>10</v>
      </c>
      <c r="CI175" s="40">
        <v>4</v>
      </c>
      <c r="CJ175" s="40">
        <v>1</v>
      </c>
      <c r="CK175" s="40">
        <v>6</v>
      </c>
      <c r="CM175">
        <v>9</v>
      </c>
      <c r="CN175" s="40">
        <v>11</v>
      </c>
      <c r="CO175" s="40">
        <v>17</v>
      </c>
      <c r="CS175">
        <v>22</v>
      </c>
      <c r="CT175">
        <v>7</v>
      </c>
      <c r="CU175">
        <v>4</v>
      </c>
      <c r="CV175">
        <v>1</v>
      </c>
      <c r="CY175">
        <v>11</v>
      </c>
      <c r="CZ175">
        <v>19</v>
      </c>
      <c r="DA175">
        <v>1</v>
      </c>
      <c r="DB175">
        <v>6</v>
      </c>
      <c r="DC175">
        <v>3</v>
      </c>
    </row>
    <row r="176" spans="1:107" x14ac:dyDescent="0.25">
      <c r="A176" s="1" t="s">
        <v>282</v>
      </c>
      <c r="B176" s="1">
        <v>0.01</v>
      </c>
      <c r="C176" s="1">
        <v>0.01</v>
      </c>
      <c r="D176" s="11" t="s">
        <v>117</v>
      </c>
      <c r="E176" s="28">
        <v>1.2E-2</v>
      </c>
      <c r="F176" s="29">
        <v>5.1124454982978108E-2</v>
      </c>
      <c r="G176" s="30">
        <f t="shared" si="27"/>
        <v>3.7959601294909856E-2</v>
      </c>
      <c r="H176" s="31">
        <v>7.1174377224199309E-2</v>
      </c>
      <c r="I176" s="31">
        <v>3.3244680851063829E-2</v>
      </c>
      <c r="J176" s="31">
        <v>3.1357792411414238E-2</v>
      </c>
      <c r="K176" s="31">
        <v>3.1520882584712369E-2</v>
      </c>
      <c r="L176" s="31">
        <v>1.5865460891638899E-2</v>
      </c>
      <c r="M176" s="31">
        <v>4.4594413806430505E-2</v>
      </c>
      <c r="N176" s="32">
        <f t="shared" si="29"/>
        <v>2.7651043826904462E-2</v>
      </c>
      <c r="O176" s="23">
        <f t="shared" si="30"/>
        <v>2</v>
      </c>
      <c r="P176" s="38">
        <f t="shared" si="31"/>
        <v>2</v>
      </c>
      <c r="Q176" s="39">
        <f t="shared" si="28"/>
        <v>2.5316455696202533</v>
      </c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CF176" s="40"/>
      <c r="CH176">
        <v>1</v>
      </c>
      <c r="CN176">
        <v>1</v>
      </c>
    </row>
    <row r="177" spans="1:107" x14ac:dyDescent="0.25">
      <c r="A177" s="1" t="s">
        <v>283</v>
      </c>
      <c r="B177" s="1">
        <v>0.02</v>
      </c>
      <c r="C177" s="1">
        <v>0.23</v>
      </c>
      <c r="D177" s="1">
        <v>0.28999999999999998</v>
      </c>
      <c r="E177" s="28">
        <v>2.6000000000000002E-2</v>
      </c>
      <c r="F177" s="29">
        <v>7.0692222458268006E-2</v>
      </c>
      <c r="G177" s="30">
        <f t="shared" si="27"/>
        <v>7.7014444422700237E-2</v>
      </c>
      <c r="H177" s="31"/>
      <c r="I177" s="31">
        <v>0.1163563829787234</v>
      </c>
      <c r="J177" s="31">
        <v>0.14111006585136407</v>
      </c>
      <c r="K177" s="31">
        <v>9.4562647754137114E-2</v>
      </c>
      <c r="L177" s="31">
        <v>9.5192765349833397E-2</v>
      </c>
      <c r="M177" s="31">
        <v>1.4864804602143502E-2</v>
      </c>
      <c r="N177" s="32">
        <f t="shared" si="29"/>
        <v>0.22120835061523569</v>
      </c>
      <c r="O177" s="23">
        <f t="shared" si="30"/>
        <v>16</v>
      </c>
      <c r="P177" s="38">
        <f t="shared" si="31"/>
        <v>7</v>
      </c>
      <c r="Q177" s="39">
        <f t="shared" si="28"/>
        <v>8.8607594936708853</v>
      </c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X177">
        <v>1</v>
      </c>
      <c r="AZ177" s="40"/>
      <c r="BM177">
        <v>1</v>
      </c>
      <c r="BQ177">
        <v>2</v>
      </c>
      <c r="BS177">
        <v>1</v>
      </c>
      <c r="BT177">
        <v>1</v>
      </c>
      <c r="BX177">
        <v>1</v>
      </c>
      <c r="CF177" s="40"/>
      <c r="DC177">
        <v>9</v>
      </c>
    </row>
    <row r="178" spans="1:107" x14ac:dyDescent="0.25">
      <c r="A178" s="1" t="s">
        <v>284</v>
      </c>
      <c r="B178" s="85" t="s">
        <v>117</v>
      </c>
      <c r="C178" s="85" t="s">
        <v>117</v>
      </c>
      <c r="D178" s="85" t="s">
        <v>117</v>
      </c>
      <c r="E178" s="28"/>
      <c r="F178" s="37" t="s">
        <v>117</v>
      </c>
      <c r="G178" s="30">
        <f t="shared" si="27"/>
        <v>2.6131493676178532E-3</v>
      </c>
      <c r="H178" s="31"/>
      <c r="I178" s="31"/>
      <c r="J178" s="31">
        <v>1.5678896205707119E-2</v>
      </c>
      <c r="K178" s="31"/>
      <c r="L178" s="31"/>
      <c r="M178" s="31"/>
      <c r="N178" s="32">
        <f t="shared" si="29"/>
        <v>0</v>
      </c>
      <c r="O178" s="23">
        <f t="shared" si="30"/>
        <v>0</v>
      </c>
      <c r="P178" s="38">
        <f t="shared" si="31"/>
        <v>0</v>
      </c>
      <c r="Q178" s="39">
        <f t="shared" si="28"/>
        <v>0</v>
      </c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CF178" s="40"/>
    </row>
    <row r="179" spans="1:107" x14ac:dyDescent="0.25">
      <c r="A179" s="1" t="s">
        <v>285</v>
      </c>
      <c r="B179" s="28">
        <v>56.13</v>
      </c>
      <c r="C179" s="28">
        <v>43.64</v>
      </c>
      <c r="D179" s="28">
        <v>30.1</v>
      </c>
      <c r="E179" s="28">
        <v>35.674237507586483</v>
      </c>
      <c r="F179" s="29">
        <v>38.391793520228305</v>
      </c>
      <c r="G179" s="30">
        <f t="shared" si="27"/>
        <v>35.98063062423148</v>
      </c>
      <c r="H179" s="31">
        <v>40.62277580071175</v>
      </c>
      <c r="I179" s="31">
        <v>32.197473404255319</v>
      </c>
      <c r="J179" s="31">
        <v>42.505487613672003</v>
      </c>
      <c r="K179" s="31">
        <v>29.408983451536642</v>
      </c>
      <c r="L179" s="31">
        <v>44.169443122322697</v>
      </c>
      <c r="M179" s="31">
        <v>26.979620352890457</v>
      </c>
      <c r="N179" s="32">
        <f t="shared" si="29"/>
        <v>45.859256186921051</v>
      </c>
      <c r="O179" s="23">
        <f t="shared" si="30"/>
        <v>3317</v>
      </c>
      <c r="P179" s="38">
        <f t="shared" si="31"/>
        <v>67</v>
      </c>
      <c r="Q179" s="39">
        <f t="shared" si="28"/>
        <v>84.810126582278485</v>
      </c>
      <c r="R179" s="3">
        <v>5</v>
      </c>
      <c r="S179" s="3">
        <v>7</v>
      </c>
      <c r="T179" s="3">
        <v>46</v>
      </c>
      <c r="V179" s="40">
        <v>132</v>
      </c>
      <c r="W179" s="40">
        <v>44</v>
      </c>
      <c r="X179" s="40">
        <v>5</v>
      </c>
      <c r="Y179" s="40">
        <v>67</v>
      </c>
      <c r="Z179" s="40">
        <v>1</v>
      </c>
      <c r="AA179" s="40"/>
      <c r="AB179" s="40">
        <v>10</v>
      </c>
      <c r="AC179" s="40"/>
      <c r="AD179" s="40">
        <v>3</v>
      </c>
      <c r="AE179" s="40"/>
      <c r="AF179" s="40">
        <v>3</v>
      </c>
      <c r="AG179" s="40">
        <v>1</v>
      </c>
      <c r="AH179" s="40">
        <v>8</v>
      </c>
      <c r="AI179" s="40">
        <v>60</v>
      </c>
      <c r="AJ179" s="40"/>
      <c r="AK179" s="40">
        <v>42</v>
      </c>
      <c r="AL179" s="40">
        <v>38</v>
      </c>
      <c r="AM179" s="40">
        <v>15</v>
      </c>
      <c r="AN179" s="40">
        <v>13</v>
      </c>
      <c r="AO179" s="40">
        <v>8</v>
      </c>
      <c r="AP179" s="40">
        <v>175</v>
      </c>
      <c r="AQ179" s="40">
        <v>38</v>
      </c>
      <c r="AR179" s="40">
        <v>119</v>
      </c>
      <c r="AS179" s="40">
        <v>18</v>
      </c>
      <c r="AT179" s="40">
        <v>88</v>
      </c>
      <c r="AU179" s="40">
        <v>120</v>
      </c>
      <c r="AV179" s="40">
        <v>224</v>
      </c>
      <c r="AW179" s="40">
        <v>312</v>
      </c>
      <c r="AX179" s="40">
        <v>140</v>
      </c>
      <c r="AY179" s="40">
        <v>45</v>
      </c>
      <c r="AZ179" s="40">
        <v>77</v>
      </c>
      <c r="BA179" s="40">
        <v>2</v>
      </c>
      <c r="BB179" s="40">
        <v>54</v>
      </c>
      <c r="BC179" s="40">
        <v>79</v>
      </c>
      <c r="BD179" s="40">
        <v>63</v>
      </c>
      <c r="BE179" s="40">
        <v>1</v>
      </c>
      <c r="BF179" s="40">
        <v>58</v>
      </c>
      <c r="BG179" s="40">
        <v>2</v>
      </c>
      <c r="BH179" s="40">
        <v>1</v>
      </c>
      <c r="BI179" s="40">
        <v>68</v>
      </c>
      <c r="BJ179" s="40"/>
      <c r="BK179" s="40">
        <v>162</v>
      </c>
      <c r="BL179" s="40">
        <v>75</v>
      </c>
      <c r="BM179" s="40">
        <v>22</v>
      </c>
      <c r="BN179" s="40"/>
      <c r="BO179" s="40"/>
      <c r="BP179" s="40">
        <v>77</v>
      </c>
      <c r="BQ179" s="40">
        <v>27</v>
      </c>
      <c r="BR179" s="40">
        <v>35</v>
      </c>
      <c r="BS179" s="40">
        <v>20</v>
      </c>
      <c r="BT179" s="40">
        <v>8</v>
      </c>
      <c r="BU179" s="40">
        <v>57</v>
      </c>
      <c r="BV179" s="40">
        <v>12</v>
      </c>
      <c r="BW179" s="40">
        <v>3</v>
      </c>
      <c r="BX179" s="40">
        <v>59</v>
      </c>
      <c r="BY179" s="40">
        <v>49</v>
      </c>
      <c r="BZ179" s="40">
        <v>203</v>
      </c>
      <c r="CA179" s="40"/>
      <c r="CC179" s="40"/>
      <c r="CD179">
        <v>38</v>
      </c>
      <c r="CE179" s="40">
        <v>10</v>
      </c>
      <c r="CF179" s="40">
        <v>22</v>
      </c>
      <c r="CG179">
        <v>57</v>
      </c>
      <c r="CH179">
        <v>5</v>
      </c>
      <c r="CI179">
        <v>13</v>
      </c>
      <c r="CJ179">
        <v>21</v>
      </c>
      <c r="CN179">
        <v>31</v>
      </c>
      <c r="CS179">
        <v>18</v>
      </c>
      <c r="CV179">
        <v>26</v>
      </c>
      <c r="CY179">
        <v>17</v>
      </c>
      <c r="CZ179">
        <v>47</v>
      </c>
      <c r="DA179">
        <v>1</v>
      </c>
      <c r="DB179">
        <v>10</v>
      </c>
    </row>
    <row r="180" spans="1:107" x14ac:dyDescent="0.25">
      <c r="A180" s="1" t="s">
        <v>286</v>
      </c>
      <c r="C180" s="85" t="s">
        <v>117</v>
      </c>
      <c r="D180" s="28"/>
      <c r="E180" s="28"/>
      <c r="F180" s="37" t="s">
        <v>117</v>
      </c>
      <c r="G180" s="30">
        <f t="shared" si="27"/>
        <v>0</v>
      </c>
      <c r="H180" s="31"/>
      <c r="I180" s="31"/>
      <c r="J180" s="31"/>
      <c r="K180" s="31"/>
      <c r="L180" s="31"/>
      <c r="M180" s="31"/>
      <c r="N180" s="32">
        <f t="shared" si="29"/>
        <v>0</v>
      </c>
      <c r="O180" s="23">
        <f t="shared" si="30"/>
        <v>0</v>
      </c>
      <c r="P180" s="38">
        <f t="shared" si="31"/>
        <v>0</v>
      </c>
      <c r="Q180" s="39">
        <f t="shared" si="28"/>
        <v>0</v>
      </c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CF180" s="40"/>
    </row>
    <row r="181" spans="1:107" x14ac:dyDescent="0.25">
      <c r="A181" s="1" t="s">
        <v>287</v>
      </c>
      <c r="B181" s="1">
        <v>0.09</v>
      </c>
      <c r="C181" s="1">
        <v>0.23</v>
      </c>
      <c r="D181" s="1">
        <v>0.43</v>
      </c>
      <c r="E181" s="28">
        <v>0.20934527470071132</v>
      </c>
      <c r="F181" s="44">
        <v>0.13169612331448083</v>
      </c>
      <c r="G181" s="62">
        <f t="shared" si="27"/>
        <v>0.22602378261456846</v>
      </c>
      <c r="H181" s="31">
        <v>8.8967971530249129E-2</v>
      </c>
      <c r="I181" s="31">
        <v>0.14960106382978722</v>
      </c>
      <c r="J181" s="31">
        <v>4.7036688617121361E-2</v>
      </c>
      <c r="K181" s="31">
        <v>0.34672970843183609</v>
      </c>
      <c r="L181" s="31">
        <v>0.63461843566555598</v>
      </c>
      <c r="M181" s="31">
        <v>8.918882761286101E-2</v>
      </c>
      <c r="N181" s="32">
        <f t="shared" si="29"/>
        <v>6.9127609567261161E-2</v>
      </c>
      <c r="O181" s="23">
        <f t="shared" si="30"/>
        <v>5</v>
      </c>
      <c r="P181" s="38">
        <f t="shared" si="31"/>
        <v>5</v>
      </c>
      <c r="Q181" s="39">
        <f t="shared" si="28"/>
        <v>6.3291139240506329</v>
      </c>
      <c r="W181" s="40"/>
      <c r="X181" s="40"/>
      <c r="Y181" s="40"/>
      <c r="Z181" s="40"/>
      <c r="AA181" s="40"/>
      <c r="AB181" s="40"/>
      <c r="AC181" s="40"/>
      <c r="AD181" s="40">
        <v>1</v>
      </c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Z181">
        <v>1</v>
      </c>
      <c r="BG181">
        <v>1</v>
      </c>
      <c r="BX181">
        <v>1</v>
      </c>
      <c r="CF181" s="40"/>
      <c r="CS181">
        <v>1</v>
      </c>
    </row>
    <row r="182" spans="1:107" x14ac:dyDescent="0.25">
      <c r="A182" s="45" t="s">
        <v>7</v>
      </c>
      <c r="B182" s="46">
        <f>SUM(B5:B181)</f>
        <v>627.30000000000018</v>
      </c>
      <c r="C182" s="46">
        <f>SUM(C5:C181)</f>
        <v>627.54000000000008</v>
      </c>
      <c r="D182" s="46">
        <f>SUM(D5:D181)</f>
        <v>593.38999999999987</v>
      </c>
      <c r="E182" s="46">
        <f>SUM(E5:E181)</f>
        <v>617.15814716833097</v>
      </c>
      <c r="F182" s="47">
        <v>760.63013261708909</v>
      </c>
      <c r="G182" s="63">
        <f t="shared" si="27"/>
        <v>893.83300559638758</v>
      </c>
      <c r="H182" s="48">
        <v>927.65124555160162</v>
      </c>
      <c r="I182" s="48">
        <v>844.032579787234</v>
      </c>
      <c r="J182" s="48">
        <v>1134.7914706804643</v>
      </c>
      <c r="K182" s="48">
        <v>679.93695823483063</v>
      </c>
      <c r="L182" s="48">
        <v>702.15770268126278</v>
      </c>
      <c r="M182" s="48">
        <v>1074.4280766429324</v>
      </c>
      <c r="N182" s="49">
        <f t="shared" si="29"/>
        <v>762.61578874602515</v>
      </c>
      <c r="O182" s="50">
        <f>SUM(O5:O181)</f>
        <v>55160</v>
      </c>
      <c r="P182" s="51"/>
      <c r="Q182" s="51"/>
      <c r="R182" s="3">
        <f t="shared" ref="R182:AX182" si="32">SUM(R5:R181)</f>
        <v>442</v>
      </c>
      <c r="S182" s="3">
        <f t="shared" si="32"/>
        <v>168</v>
      </c>
      <c r="T182">
        <f t="shared" si="32"/>
        <v>794</v>
      </c>
      <c r="U182">
        <f t="shared" si="32"/>
        <v>1818</v>
      </c>
      <c r="V182">
        <f t="shared" si="32"/>
        <v>1314</v>
      </c>
      <c r="W182">
        <f t="shared" si="32"/>
        <v>639</v>
      </c>
      <c r="X182">
        <f t="shared" si="32"/>
        <v>366</v>
      </c>
      <c r="Y182">
        <f t="shared" si="32"/>
        <v>1032</v>
      </c>
      <c r="Z182">
        <f t="shared" si="32"/>
        <v>281</v>
      </c>
      <c r="AA182">
        <f t="shared" si="32"/>
        <v>0</v>
      </c>
      <c r="AB182">
        <f t="shared" si="32"/>
        <v>411</v>
      </c>
      <c r="AC182">
        <f t="shared" si="32"/>
        <v>0</v>
      </c>
      <c r="AD182">
        <f t="shared" si="32"/>
        <v>4398</v>
      </c>
      <c r="AE182">
        <f t="shared" si="32"/>
        <v>0</v>
      </c>
      <c r="AF182">
        <f t="shared" si="32"/>
        <v>171</v>
      </c>
      <c r="AG182">
        <f t="shared" si="32"/>
        <v>287</v>
      </c>
      <c r="AH182">
        <f t="shared" si="32"/>
        <v>1036</v>
      </c>
      <c r="AI182">
        <f t="shared" ref="AI182" si="33">SUM(AI5:AI181)</f>
        <v>417</v>
      </c>
      <c r="AJ182">
        <f t="shared" si="32"/>
        <v>0</v>
      </c>
      <c r="AK182">
        <f t="shared" si="32"/>
        <v>263</v>
      </c>
      <c r="AL182">
        <f t="shared" si="32"/>
        <v>1011</v>
      </c>
      <c r="AM182">
        <f t="shared" si="32"/>
        <v>340</v>
      </c>
      <c r="AN182">
        <f t="shared" si="32"/>
        <v>2424</v>
      </c>
      <c r="AO182">
        <f t="shared" si="32"/>
        <v>207</v>
      </c>
      <c r="AP182">
        <f t="shared" si="32"/>
        <v>461</v>
      </c>
      <c r="AQ182">
        <f t="shared" si="32"/>
        <v>193</v>
      </c>
      <c r="AR182">
        <f t="shared" si="32"/>
        <v>921</v>
      </c>
      <c r="AS182">
        <f t="shared" si="32"/>
        <v>179</v>
      </c>
      <c r="AT182">
        <f t="shared" si="32"/>
        <v>216</v>
      </c>
      <c r="AU182">
        <f t="shared" si="32"/>
        <v>1022</v>
      </c>
      <c r="AV182">
        <f t="shared" si="32"/>
        <v>1356</v>
      </c>
      <c r="AW182">
        <f t="shared" si="32"/>
        <v>1102</v>
      </c>
      <c r="AX182">
        <f t="shared" si="32"/>
        <v>500</v>
      </c>
      <c r="AY182">
        <f t="shared" ref="AY182:CG182" si="34">SUM(AY5:AY181)</f>
        <v>354</v>
      </c>
      <c r="AZ182">
        <f t="shared" si="34"/>
        <v>721</v>
      </c>
      <c r="BA182">
        <f t="shared" si="34"/>
        <v>1145</v>
      </c>
      <c r="BB182">
        <f t="shared" si="34"/>
        <v>379</v>
      </c>
      <c r="BC182">
        <f t="shared" si="34"/>
        <v>1278</v>
      </c>
      <c r="BD182">
        <f t="shared" si="34"/>
        <v>639</v>
      </c>
      <c r="BE182" s="27">
        <f>SUM(BE5:BE181)</f>
        <v>170</v>
      </c>
      <c r="BF182">
        <f t="shared" si="34"/>
        <v>437</v>
      </c>
      <c r="BG182">
        <f t="shared" si="34"/>
        <v>545</v>
      </c>
      <c r="BH182">
        <f t="shared" si="34"/>
        <v>321</v>
      </c>
      <c r="BI182" s="27">
        <f>SUM(BI5:BI181)</f>
        <v>556</v>
      </c>
      <c r="BJ182">
        <f t="shared" si="34"/>
        <v>100</v>
      </c>
      <c r="BK182">
        <f t="shared" si="34"/>
        <v>744</v>
      </c>
      <c r="BL182">
        <f t="shared" si="34"/>
        <v>455</v>
      </c>
      <c r="BM182">
        <f t="shared" si="34"/>
        <v>520</v>
      </c>
      <c r="BN182">
        <f t="shared" si="34"/>
        <v>0</v>
      </c>
      <c r="BO182">
        <f t="shared" si="34"/>
        <v>421</v>
      </c>
      <c r="BP182">
        <f t="shared" si="34"/>
        <v>797</v>
      </c>
      <c r="BQ182">
        <f t="shared" si="34"/>
        <v>556</v>
      </c>
      <c r="BR182" s="27">
        <f>SUM(BR5:BR181)</f>
        <v>289</v>
      </c>
      <c r="BS182">
        <f t="shared" si="34"/>
        <v>833</v>
      </c>
      <c r="BT182">
        <f t="shared" si="34"/>
        <v>837</v>
      </c>
      <c r="BU182">
        <f t="shared" si="34"/>
        <v>623</v>
      </c>
      <c r="BV182">
        <f t="shared" si="34"/>
        <v>507</v>
      </c>
      <c r="BW182">
        <f t="shared" si="34"/>
        <v>82</v>
      </c>
      <c r="BX182">
        <f t="shared" si="34"/>
        <v>1223</v>
      </c>
      <c r="BY182">
        <f t="shared" si="34"/>
        <v>217</v>
      </c>
      <c r="BZ182">
        <f t="shared" si="34"/>
        <v>5069</v>
      </c>
      <c r="CA182">
        <f t="shared" si="34"/>
        <v>245</v>
      </c>
      <c r="CB182">
        <f t="shared" si="34"/>
        <v>390</v>
      </c>
      <c r="CC182">
        <f t="shared" si="34"/>
        <v>0</v>
      </c>
      <c r="CD182">
        <f t="shared" si="34"/>
        <v>562</v>
      </c>
      <c r="CE182">
        <f t="shared" si="34"/>
        <v>676</v>
      </c>
      <c r="CF182">
        <f t="shared" si="34"/>
        <v>579</v>
      </c>
      <c r="CG182">
        <f t="shared" si="34"/>
        <v>490</v>
      </c>
      <c r="CH182">
        <f t="shared" ref="CH182:DC182" si="35">SUM(CH5:CH181)</f>
        <v>343</v>
      </c>
      <c r="CI182">
        <f t="shared" si="35"/>
        <v>774</v>
      </c>
      <c r="CJ182">
        <f t="shared" si="35"/>
        <v>478</v>
      </c>
      <c r="CK182">
        <f t="shared" si="35"/>
        <v>335</v>
      </c>
      <c r="CL182">
        <f t="shared" si="35"/>
        <v>0</v>
      </c>
      <c r="CM182">
        <f t="shared" si="35"/>
        <v>690</v>
      </c>
      <c r="CO182">
        <f t="shared" si="35"/>
        <v>563</v>
      </c>
      <c r="CP182">
        <f t="shared" si="35"/>
        <v>0</v>
      </c>
      <c r="CQ182">
        <f t="shared" si="35"/>
        <v>407</v>
      </c>
      <c r="CR182">
        <f t="shared" si="35"/>
        <v>0</v>
      </c>
      <c r="CS182">
        <f t="shared" si="35"/>
        <v>450</v>
      </c>
      <c r="CT182">
        <f t="shared" si="35"/>
        <v>522</v>
      </c>
      <c r="CU182">
        <f t="shared" si="35"/>
        <v>95</v>
      </c>
      <c r="CV182">
        <f t="shared" si="35"/>
        <v>402</v>
      </c>
      <c r="CW182">
        <f t="shared" si="35"/>
        <v>0</v>
      </c>
      <c r="CX182">
        <f t="shared" si="35"/>
        <v>0</v>
      </c>
      <c r="CY182">
        <f t="shared" si="35"/>
        <v>386</v>
      </c>
      <c r="CZ182">
        <f t="shared" si="35"/>
        <v>490</v>
      </c>
      <c r="DA182">
        <f t="shared" si="35"/>
        <v>820</v>
      </c>
      <c r="DB182">
        <f t="shared" si="35"/>
        <v>437</v>
      </c>
      <c r="DC182">
        <f t="shared" si="35"/>
        <v>58</v>
      </c>
    </row>
    <row r="183" spans="1:107" x14ac:dyDescent="0.25">
      <c r="A183" s="52" t="s">
        <v>288</v>
      </c>
      <c r="B183" s="18">
        <v>102</v>
      </c>
      <c r="C183" s="18">
        <v>110</v>
      </c>
      <c r="D183" s="18">
        <v>111</v>
      </c>
      <c r="E183" s="53">
        <v>121</v>
      </c>
      <c r="F183" s="54">
        <v>130</v>
      </c>
      <c r="G183" s="61">
        <f t="shared" si="27"/>
        <v>117.5</v>
      </c>
      <c r="H183" s="55">
        <v>108</v>
      </c>
      <c r="I183" s="55">
        <v>135</v>
      </c>
      <c r="J183" s="55">
        <v>114</v>
      </c>
      <c r="K183" s="55">
        <v>114</v>
      </c>
      <c r="L183" s="55">
        <v>123</v>
      </c>
      <c r="M183" s="55">
        <v>111</v>
      </c>
      <c r="N183" s="56">
        <f>COUNTIF(N5:N181,"&gt;0")</f>
        <v>126</v>
      </c>
      <c r="O183" s="21"/>
      <c r="R183" s="3">
        <f t="shared" ref="R183:AX183" si="36">COUNTA(R5:R181)</f>
        <v>30</v>
      </c>
      <c r="S183" s="3">
        <f t="shared" si="36"/>
        <v>22</v>
      </c>
      <c r="T183">
        <f t="shared" si="36"/>
        <v>47</v>
      </c>
      <c r="U183">
        <f t="shared" si="36"/>
        <v>34</v>
      </c>
      <c r="V183">
        <f t="shared" si="36"/>
        <v>26</v>
      </c>
      <c r="W183">
        <f t="shared" si="36"/>
        <v>28</v>
      </c>
      <c r="X183">
        <f t="shared" si="36"/>
        <v>23</v>
      </c>
      <c r="Y183">
        <f t="shared" si="36"/>
        <v>35</v>
      </c>
      <c r="Z183">
        <f t="shared" si="36"/>
        <v>18</v>
      </c>
      <c r="AA183">
        <f t="shared" si="36"/>
        <v>0</v>
      </c>
      <c r="AB183">
        <f t="shared" si="36"/>
        <v>29</v>
      </c>
      <c r="AC183">
        <f t="shared" si="36"/>
        <v>0</v>
      </c>
      <c r="AD183">
        <f t="shared" si="36"/>
        <v>62</v>
      </c>
      <c r="AE183">
        <f t="shared" si="36"/>
        <v>0</v>
      </c>
      <c r="AF183">
        <f t="shared" si="36"/>
        <v>16</v>
      </c>
      <c r="AG183">
        <f t="shared" si="36"/>
        <v>27</v>
      </c>
      <c r="AH183">
        <f t="shared" si="36"/>
        <v>39</v>
      </c>
      <c r="AI183">
        <f t="shared" ref="AI183" si="37">COUNTA(AI5:AI181)</f>
        <v>21</v>
      </c>
      <c r="AJ183">
        <f t="shared" si="36"/>
        <v>0</v>
      </c>
      <c r="AK183">
        <f t="shared" si="36"/>
        <v>23</v>
      </c>
      <c r="AL183">
        <f t="shared" si="36"/>
        <v>26</v>
      </c>
      <c r="AM183">
        <f t="shared" si="36"/>
        <v>25</v>
      </c>
      <c r="AN183">
        <f t="shared" si="36"/>
        <v>48</v>
      </c>
      <c r="AO183">
        <f t="shared" si="36"/>
        <v>25</v>
      </c>
      <c r="AP183">
        <f t="shared" si="36"/>
        <v>22</v>
      </c>
      <c r="AQ183">
        <f t="shared" si="36"/>
        <v>23</v>
      </c>
      <c r="AR183">
        <f t="shared" si="36"/>
        <v>29</v>
      </c>
      <c r="AS183">
        <f t="shared" si="36"/>
        <v>24</v>
      </c>
      <c r="AT183">
        <f t="shared" si="36"/>
        <v>28</v>
      </c>
      <c r="AU183">
        <f t="shared" si="36"/>
        <v>30</v>
      </c>
      <c r="AV183">
        <f t="shared" si="36"/>
        <v>49</v>
      </c>
      <c r="AW183">
        <f t="shared" si="36"/>
        <v>33</v>
      </c>
      <c r="AX183">
        <f t="shared" si="36"/>
        <v>33</v>
      </c>
      <c r="AY183">
        <f t="shared" ref="AY183:CG183" si="38">COUNTA(AY5:AY181)</f>
        <v>29</v>
      </c>
      <c r="AZ183">
        <f t="shared" si="38"/>
        <v>38</v>
      </c>
      <c r="BA183">
        <f t="shared" si="38"/>
        <v>42</v>
      </c>
      <c r="BB183">
        <f t="shared" si="38"/>
        <v>26</v>
      </c>
      <c r="BC183">
        <f t="shared" si="38"/>
        <v>30</v>
      </c>
      <c r="BD183">
        <f t="shared" si="38"/>
        <v>21</v>
      </c>
      <c r="BE183">
        <f>COUNTA(BE5:BE181)</f>
        <v>28</v>
      </c>
      <c r="BF183">
        <f t="shared" si="38"/>
        <v>36</v>
      </c>
      <c r="BG183">
        <f t="shared" si="38"/>
        <v>43</v>
      </c>
      <c r="BH183">
        <f t="shared" si="38"/>
        <v>37</v>
      </c>
      <c r="BI183">
        <f>COUNTA(BI5:BI181)</f>
        <v>33</v>
      </c>
      <c r="BJ183">
        <f t="shared" si="38"/>
        <v>10</v>
      </c>
      <c r="BK183">
        <f t="shared" si="38"/>
        <v>36</v>
      </c>
      <c r="BL183">
        <f t="shared" si="38"/>
        <v>34</v>
      </c>
      <c r="BM183">
        <f t="shared" si="38"/>
        <v>48</v>
      </c>
      <c r="BN183">
        <f t="shared" si="38"/>
        <v>0</v>
      </c>
      <c r="BO183">
        <f t="shared" si="38"/>
        <v>31</v>
      </c>
      <c r="BP183">
        <f t="shared" si="38"/>
        <v>31</v>
      </c>
      <c r="BQ183">
        <f t="shared" si="38"/>
        <v>34</v>
      </c>
      <c r="BR183">
        <f>COUNTA(BR5:BR181)</f>
        <v>26</v>
      </c>
      <c r="BS183">
        <f t="shared" si="38"/>
        <v>29</v>
      </c>
      <c r="BT183">
        <f t="shared" si="38"/>
        <v>46</v>
      </c>
      <c r="BU183">
        <f t="shared" si="38"/>
        <v>25</v>
      </c>
      <c r="BV183">
        <f t="shared" si="38"/>
        <v>27</v>
      </c>
      <c r="BW183">
        <f t="shared" si="38"/>
        <v>16</v>
      </c>
      <c r="BX183">
        <f t="shared" si="38"/>
        <v>51</v>
      </c>
      <c r="BY183">
        <f t="shared" si="38"/>
        <v>30</v>
      </c>
      <c r="BZ183">
        <f t="shared" si="38"/>
        <v>32</v>
      </c>
      <c r="CA183">
        <f t="shared" si="38"/>
        <v>21</v>
      </c>
      <c r="CB183">
        <f t="shared" si="38"/>
        <v>17</v>
      </c>
      <c r="CC183">
        <f t="shared" si="38"/>
        <v>0</v>
      </c>
      <c r="CD183">
        <f t="shared" si="38"/>
        <v>29</v>
      </c>
      <c r="CE183">
        <f t="shared" si="38"/>
        <v>37</v>
      </c>
      <c r="CF183">
        <f t="shared" si="38"/>
        <v>21</v>
      </c>
      <c r="CG183">
        <f t="shared" si="38"/>
        <v>33</v>
      </c>
      <c r="CH183">
        <f t="shared" ref="CH183:DA183" si="39">COUNTA(CH5:CH181)</f>
        <v>41</v>
      </c>
      <c r="CI183">
        <f t="shared" si="39"/>
        <v>29</v>
      </c>
      <c r="CJ183">
        <f t="shared" si="39"/>
        <v>24</v>
      </c>
      <c r="CK183">
        <f t="shared" si="39"/>
        <v>20</v>
      </c>
      <c r="CL183">
        <f t="shared" si="39"/>
        <v>0</v>
      </c>
      <c r="CM183">
        <f t="shared" si="39"/>
        <v>20</v>
      </c>
      <c r="CO183">
        <f t="shared" si="39"/>
        <v>34</v>
      </c>
      <c r="CP183">
        <f t="shared" si="39"/>
        <v>0</v>
      </c>
      <c r="CQ183">
        <f t="shared" si="39"/>
        <v>24</v>
      </c>
      <c r="CR183">
        <f t="shared" si="39"/>
        <v>0</v>
      </c>
      <c r="CS183">
        <f t="shared" si="39"/>
        <v>35</v>
      </c>
      <c r="CT183">
        <f t="shared" si="39"/>
        <v>28</v>
      </c>
      <c r="CU183">
        <f t="shared" si="39"/>
        <v>10</v>
      </c>
      <c r="CV183">
        <f t="shared" si="39"/>
        <v>23</v>
      </c>
      <c r="CW183">
        <f t="shared" si="39"/>
        <v>0</v>
      </c>
      <c r="CX183">
        <f t="shared" si="39"/>
        <v>0</v>
      </c>
      <c r="CY183">
        <f t="shared" si="39"/>
        <v>36</v>
      </c>
      <c r="CZ183">
        <f t="shared" si="39"/>
        <v>35</v>
      </c>
      <c r="DA183">
        <f t="shared" si="39"/>
        <v>24</v>
      </c>
      <c r="DB183">
        <f t="shared" ref="DB183" si="40">COUNTA(DB5:DB181)</f>
        <v>30</v>
      </c>
      <c r="DC183">
        <f>COUNTA(DC5:DC181)</f>
        <v>13</v>
      </c>
    </row>
    <row r="184" spans="1:107" x14ac:dyDescent="0.25">
      <c r="B184"/>
      <c r="F184" s="3"/>
      <c r="P184" s="57"/>
      <c r="Q184" s="57"/>
      <c r="R184" s="47"/>
      <c r="S184" s="47"/>
      <c r="T184" s="47"/>
      <c r="U184" s="47"/>
    </row>
    <row r="185" spans="1:107" x14ac:dyDescent="0.25">
      <c r="A185" s="1" t="s">
        <v>288</v>
      </c>
      <c r="B185" s="1">
        <v>111</v>
      </c>
      <c r="C185" s="1">
        <v>130</v>
      </c>
      <c r="D185" s="1">
        <v>134</v>
      </c>
      <c r="E185" s="1">
        <v>138</v>
      </c>
      <c r="F185" s="58">
        <v>154</v>
      </c>
      <c r="G185" s="1">
        <f>COUNTIF(G5:G181,"&gt;0")</f>
        <v>151</v>
      </c>
    </row>
    <row r="186" spans="1:107" x14ac:dyDescent="0.25">
      <c r="D186" s="11"/>
    </row>
    <row r="187" spans="1:107" x14ac:dyDescent="0.25">
      <c r="A187" s="1" t="s">
        <v>449</v>
      </c>
      <c r="D187" s="11"/>
    </row>
    <row r="188" spans="1:107" x14ac:dyDescent="0.25">
      <c r="A188" t="s">
        <v>439</v>
      </c>
      <c r="C188" s="85" t="s">
        <v>117</v>
      </c>
      <c r="D188" s="11"/>
    </row>
    <row r="189" spans="1:107" x14ac:dyDescent="0.25">
      <c r="A189" t="s">
        <v>440</v>
      </c>
      <c r="C189" s="11"/>
      <c r="D189" s="85" t="s">
        <v>117</v>
      </c>
      <c r="P189" s="59"/>
      <c r="Q189" s="59"/>
      <c r="R189" s="8"/>
      <c r="S189" s="8"/>
      <c r="T189" s="8"/>
      <c r="U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CF189" s="8"/>
    </row>
    <row r="190" spans="1:107" x14ac:dyDescent="0.25">
      <c r="A190" t="s">
        <v>442</v>
      </c>
      <c r="C190" s="11"/>
      <c r="D190" s="85" t="s">
        <v>117</v>
      </c>
    </row>
    <row r="191" spans="1:107" x14ac:dyDescent="0.25">
      <c r="A191" t="s">
        <v>443</v>
      </c>
      <c r="C191" s="85" t="s">
        <v>117</v>
      </c>
    </row>
    <row r="192" spans="1:107" x14ac:dyDescent="0.25">
      <c r="A192" t="s">
        <v>444</v>
      </c>
      <c r="C192" s="85" t="s">
        <v>117</v>
      </c>
    </row>
    <row r="193" spans="1:4" x14ac:dyDescent="0.25">
      <c r="A193" t="s">
        <v>446</v>
      </c>
      <c r="D193" s="85" t="s">
        <v>117</v>
      </c>
    </row>
    <row r="194" spans="1:4" x14ac:dyDescent="0.25">
      <c r="A194" t="s">
        <v>447</v>
      </c>
      <c r="D194" s="85" t="s">
        <v>117</v>
      </c>
    </row>
    <row r="195" spans="1:4" x14ac:dyDescent="0.25">
      <c r="A195" t="s">
        <v>448</v>
      </c>
      <c r="B195" s="85" t="s">
        <v>117</v>
      </c>
    </row>
  </sheetData>
  <sheetProtection selectLockedCells="1" selectUnlockedCells="1"/>
  <mergeCells count="1">
    <mergeCell ref="H2:N2"/>
  </mergeCells>
  <phoneticPr fontId="3" type="noConversion"/>
  <printOptions horizontalCentered="1" gridLines="1"/>
  <pageMargins left="0.78749999999999998" right="0.78749999999999998" top="0.98402777777777772" bottom="0.78749999999999998" header="0.51180555555555551" footer="0.51180555555555551"/>
  <pageSetup paperSize="9" scale="67" firstPageNumber="0" orientation="portrait" horizontalDpi="300" verticalDpi="300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1"/>
  <sheetViews>
    <sheetView topLeftCell="A58" workbookViewId="0">
      <selection activeCell="D76" sqref="D76"/>
    </sheetView>
  </sheetViews>
  <sheetFormatPr defaultColWidth="8.77734375" defaultRowHeight="13.2" x14ac:dyDescent="0.25"/>
  <cols>
    <col min="1" max="1" width="14" customWidth="1"/>
    <col min="2" max="2" width="25.77734375" customWidth="1"/>
    <col min="3" max="3" width="29.109375" customWidth="1"/>
  </cols>
  <sheetData>
    <row r="1" spans="1:6" s="1" customFormat="1" x14ac:dyDescent="0.25">
      <c r="A1" s="60" t="s">
        <v>289</v>
      </c>
      <c r="B1" s="60"/>
      <c r="C1" s="60"/>
      <c r="D1" s="60"/>
      <c r="E1" s="60"/>
      <c r="F1" s="60"/>
    </row>
    <row r="2" spans="1:6" x14ac:dyDescent="0.25">
      <c r="A2" s="1" t="s">
        <v>290</v>
      </c>
      <c r="B2" s="1" t="s">
        <v>10</v>
      </c>
      <c r="C2" s="1" t="s">
        <v>291</v>
      </c>
    </row>
    <row r="3" spans="1:6" x14ac:dyDescent="0.25">
      <c r="A3" s="1" t="s">
        <v>290</v>
      </c>
      <c r="B3" s="1" t="s">
        <v>11</v>
      </c>
      <c r="C3" s="1" t="s">
        <v>291</v>
      </c>
    </row>
    <row r="4" spans="1:6" x14ac:dyDescent="0.25">
      <c r="A4" s="1" t="s">
        <v>292</v>
      </c>
      <c r="B4" s="1" t="s">
        <v>12</v>
      </c>
      <c r="C4" s="1" t="s">
        <v>367</v>
      </c>
    </row>
    <row r="5" spans="1:6" x14ac:dyDescent="0.25">
      <c r="A5" s="1" t="s">
        <v>293</v>
      </c>
      <c r="B5" s="1" t="s">
        <v>13</v>
      </c>
      <c r="C5" s="1" t="s">
        <v>294</v>
      </c>
    </row>
    <row r="6" spans="1:6" x14ac:dyDescent="0.25">
      <c r="A6" s="1" t="s">
        <v>419</v>
      </c>
      <c r="B6" s="1" t="s">
        <v>418</v>
      </c>
      <c r="C6" s="1" t="s">
        <v>414</v>
      </c>
    </row>
    <row r="7" spans="1:6" x14ac:dyDescent="0.25">
      <c r="A7" s="1" t="s">
        <v>295</v>
      </c>
      <c r="B7" s="1" t="s">
        <v>296</v>
      </c>
      <c r="C7" s="1" t="s">
        <v>404</v>
      </c>
    </row>
    <row r="8" spans="1:6" x14ac:dyDescent="0.25">
      <c r="A8" s="1" t="s">
        <v>295</v>
      </c>
      <c r="B8" s="1" t="s">
        <v>297</v>
      </c>
      <c r="C8" s="1" t="s">
        <v>436</v>
      </c>
      <c r="D8" s="1" t="s">
        <v>455</v>
      </c>
    </row>
    <row r="9" spans="1:6" x14ac:dyDescent="0.25">
      <c r="A9" s="1" t="s">
        <v>295</v>
      </c>
      <c r="B9" s="1" t="s">
        <v>16</v>
      </c>
      <c r="C9" s="1" t="s">
        <v>298</v>
      </c>
      <c r="D9" s="1" t="s">
        <v>455</v>
      </c>
    </row>
    <row r="10" spans="1:6" x14ac:dyDescent="0.25">
      <c r="A10" s="1" t="s">
        <v>295</v>
      </c>
      <c r="B10" s="1" t="s">
        <v>17</v>
      </c>
      <c r="C10" s="1" t="s">
        <v>410</v>
      </c>
      <c r="D10" s="1" t="s">
        <v>455</v>
      </c>
    </row>
    <row r="11" spans="1:6" x14ac:dyDescent="0.25">
      <c r="A11" t="s">
        <v>295</v>
      </c>
      <c r="B11" t="s">
        <v>376</v>
      </c>
      <c r="C11" t="s">
        <v>377</v>
      </c>
    </row>
    <row r="12" spans="1:6" x14ac:dyDescent="0.25">
      <c r="A12" s="1" t="s">
        <v>356</v>
      </c>
      <c r="B12" s="1" t="s">
        <v>388</v>
      </c>
      <c r="C12" s="1" t="s">
        <v>417</v>
      </c>
    </row>
    <row r="13" spans="1:6" x14ac:dyDescent="0.25">
      <c r="A13" t="s">
        <v>356</v>
      </c>
      <c r="B13" t="s">
        <v>357</v>
      </c>
      <c r="C13" t="s">
        <v>336</v>
      </c>
    </row>
    <row r="14" spans="1:6" x14ac:dyDescent="0.25">
      <c r="A14" s="1" t="s">
        <v>299</v>
      </c>
      <c r="B14" s="1" t="s">
        <v>18</v>
      </c>
      <c r="C14" s="1" t="s">
        <v>392</v>
      </c>
    </row>
    <row r="15" spans="1:6" x14ac:dyDescent="0.25">
      <c r="A15" t="s">
        <v>299</v>
      </c>
      <c r="B15" t="s">
        <v>378</v>
      </c>
      <c r="C15" t="s">
        <v>379</v>
      </c>
    </row>
    <row r="16" spans="1:6" x14ac:dyDescent="0.25">
      <c r="A16" s="1" t="s">
        <v>300</v>
      </c>
      <c r="B16" s="1" t="s">
        <v>19</v>
      </c>
      <c r="C16" s="1" t="s">
        <v>301</v>
      </c>
    </row>
    <row r="17" spans="1:6" x14ac:dyDescent="0.25">
      <c r="A17" s="1" t="s">
        <v>302</v>
      </c>
      <c r="B17" s="1" t="s">
        <v>384</v>
      </c>
      <c r="C17" s="1" t="s">
        <v>385</v>
      </c>
      <c r="D17" s="1"/>
    </row>
    <row r="18" spans="1:6" x14ac:dyDescent="0.25">
      <c r="A18" s="1" t="s">
        <v>302</v>
      </c>
      <c r="B18" s="1" t="s">
        <v>20</v>
      </c>
      <c r="C18" s="1" t="s">
        <v>303</v>
      </c>
    </row>
    <row r="19" spans="1:6" x14ac:dyDescent="0.25">
      <c r="A19" s="1" t="s">
        <v>302</v>
      </c>
      <c r="B19" s="1" t="s">
        <v>454</v>
      </c>
      <c r="C19" s="1" t="s">
        <v>410</v>
      </c>
    </row>
    <row r="20" spans="1:6" x14ac:dyDescent="0.25">
      <c r="A20" t="s">
        <v>302</v>
      </c>
      <c r="B20" t="s">
        <v>21</v>
      </c>
      <c r="C20" t="s">
        <v>338</v>
      </c>
    </row>
    <row r="21" spans="1:6" x14ac:dyDescent="0.25">
      <c r="A21" s="1" t="s">
        <v>304</v>
      </c>
      <c r="B21" s="1" t="s">
        <v>22</v>
      </c>
      <c r="C21" s="1" t="s">
        <v>423</v>
      </c>
    </row>
    <row r="22" spans="1:6" x14ac:dyDescent="0.25">
      <c r="A22" s="1" t="s">
        <v>304</v>
      </c>
      <c r="B22" s="1" t="s">
        <v>23</v>
      </c>
      <c r="C22" s="1" t="s">
        <v>410</v>
      </c>
    </row>
    <row r="23" spans="1:6" s="1" customFormat="1" x14ac:dyDescent="0.25">
      <c r="A23" s="1" t="s">
        <v>304</v>
      </c>
      <c r="B23" s="1" t="s">
        <v>24</v>
      </c>
      <c r="C23" s="1" t="s">
        <v>422</v>
      </c>
      <c r="D23"/>
      <c r="E23"/>
      <c r="F23"/>
    </row>
    <row r="24" spans="1:6" x14ac:dyDescent="0.25">
      <c r="A24" s="1" t="s">
        <v>305</v>
      </c>
      <c r="B24" s="1" t="s">
        <v>25</v>
      </c>
      <c r="C24" s="1" t="s">
        <v>387</v>
      </c>
    </row>
    <row r="25" spans="1:6" x14ac:dyDescent="0.25">
      <c r="A25" s="1" t="s">
        <v>305</v>
      </c>
      <c r="B25" s="1" t="s">
        <v>26</v>
      </c>
      <c r="C25" s="1" t="s">
        <v>437</v>
      </c>
    </row>
    <row r="26" spans="1:6" x14ac:dyDescent="0.25">
      <c r="A26" s="1" t="s">
        <v>305</v>
      </c>
      <c r="B26" s="1" t="s">
        <v>27</v>
      </c>
      <c r="C26" s="1" t="s">
        <v>306</v>
      </c>
      <c r="D26" s="1" t="s">
        <v>455</v>
      </c>
    </row>
    <row r="27" spans="1:6" x14ac:dyDescent="0.25">
      <c r="A27" s="1" t="s">
        <v>307</v>
      </c>
      <c r="B27" s="1" t="s">
        <v>28</v>
      </c>
      <c r="C27" s="1" t="s">
        <v>422</v>
      </c>
    </row>
    <row r="28" spans="1:6" x14ac:dyDescent="0.25">
      <c r="A28" s="1" t="s">
        <v>308</v>
      </c>
      <c r="B28" s="1" t="s">
        <v>29</v>
      </c>
      <c r="C28" s="1" t="s">
        <v>294</v>
      </c>
    </row>
    <row r="29" spans="1:6" x14ac:dyDescent="0.25">
      <c r="A29" s="1" t="s">
        <v>406</v>
      </c>
      <c r="B29" s="1" t="s">
        <v>407</v>
      </c>
      <c r="C29" s="1" t="s">
        <v>408</v>
      </c>
    </row>
    <row r="30" spans="1:6" x14ac:dyDescent="0.25">
      <c r="A30" s="1" t="s">
        <v>309</v>
      </c>
      <c r="B30" s="1" t="s">
        <v>30</v>
      </c>
      <c r="C30" s="1" t="s">
        <v>291</v>
      </c>
    </row>
    <row r="31" spans="1:6" x14ac:dyDescent="0.25">
      <c r="A31" s="1" t="s">
        <v>310</v>
      </c>
      <c r="B31" s="1" t="s">
        <v>31</v>
      </c>
      <c r="C31" s="1" t="s">
        <v>421</v>
      </c>
    </row>
    <row r="32" spans="1:6" x14ac:dyDescent="0.25">
      <c r="A32" s="1" t="s">
        <v>310</v>
      </c>
      <c r="B32" s="1" t="s">
        <v>32</v>
      </c>
      <c r="C32" s="1" t="s">
        <v>374</v>
      </c>
    </row>
    <row r="33" spans="1:6" x14ac:dyDescent="0.25">
      <c r="A33" s="1" t="s">
        <v>311</v>
      </c>
      <c r="B33" s="1" t="s">
        <v>33</v>
      </c>
      <c r="C33" s="1" t="s">
        <v>429</v>
      </c>
      <c r="D33" s="1" t="s">
        <v>455</v>
      </c>
    </row>
    <row r="34" spans="1:6" x14ac:dyDescent="0.25">
      <c r="A34" s="1" t="s">
        <v>311</v>
      </c>
      <c r="B34" s="1" t="s">
        <v>34</v>
      </c>
      <c r="C34" s="1" t="s">
        <v>312</v>
      </c>
    </row>
    <row r="35" spans="1:6" x14ac:dyDescent="0.25">
      <c r="A35" s="1" t="s">
        <v>313</v>
      </c>
      <c r="B35" s="1" t="s">
        <v>36</v>
      </c>
      <c r="C35" s="1" t="s">
        <v>314</v>
      </c>
    </row>
    <row r="36" spans="1:6" x14ac:dyDescent="0.25">
      <c r="A36" s="1" t="s">
        <v>313</v>
      </c>
      <c r="B36" s="1" t="s">
        <v>35</v>
      </c>
      <c r="C36" s="1" t="s">
        <v>428</v>
      </c>
      <c r="D36" s="1" t="s">
        <v>455</v>
      </c>
    </row>
    <row r="37" spans="1:6" x14ac:dyDescent="0.25">
      <c r="A37" s="1" t="s">
        <v>313</v>
      </c>
      <c r="B37" s="1" t="s">
        <v>37</v>
      </c>
      <c r="C37" s="1" t="s">
        <v>315</v>
      </c>
    </row>
    <row r="38" spans="1:6" x14ac:dyDescent="0.25">
      <c r="A38" s="1" t="s">
        <v>316</v>
      </c>
      <c r="B38" s="1" t="s">
        <v>38</v>
      </c>
      <c r="C38" s="1" t="s">
        <v>364</v>
      </c>
    </row>
    <row r="39" spans="1:6" s="1" customFormat="1" x14ac:dyDescent="0.25">
      <c r="A39" s="1" t="s">
        <v>317</v>
      </c>
      <c r="B39" s="1" t="s">
        <v>39</v>
      </c>
      <c r="C39" s="1" t="s">
        <v>425</v>
      </c>
      <c r="D39"/>
      <c r="E39"/>
      <c r="F39"/>
    </row>
    <row r="40" spans="1:6" x14ac:dyDescent="0.25">
      <c r="A40" s="1" t="s">
        <v>317</v>
      </c>
      <c r="B40" s="1" t="s">
        <v>40</v>
      </c>
      <c r="C40" s="1" t="s">
        <v>318</v>
      </c>
    </row>
    <row r="41" spans="1:6" x14ac:dyDescent="0.25">
      <c r="A41" s="1" t="s">
        <v>319</v>
      </c>
      <c r="B41" s="1" t="s">
        <v>434</v>
      </c>
      <c r="C41" s="1" t="s">
        <v>435</v>
      </c>
      <c r="D41" s="1" t="s">
        <v>455</v>
      </c>
    </row>
    <row r="42" spans="1:6" x14ac:dyDescent="0.25">
      <c r="A42" s="1" t="s">
        <v>319</v>
      </c>
      <c r="B42" s="1" t="s">
        <v>41</v>
      </c>
      <c r="C42" s="1" t="s">
        <v>401</v>
      </c>
    </row>
    <row r="43" spans="1:6" x14ac:dyDescent="0.25">
      <c r="A43" s="1" t="s">
        <v>319</v>
      </c>
      <c r="B43" s="1" t="s">
        <v>42</v>
      </c>
      <c r="C43" s="1" t="s">
        <v>426</v>
      </c>
    </row>
    <row r="44" spans="1:6" x14ac:dyDescent="0.25">
      <c r="A44" s="1" t="s">
        <v>319</v>
      </c>
      <c r="B44" s="1" t="s">
        <v>362</v>
      </c>
      <c r="C44" s="1" t="s">
        <v>363</v>
      </c>
    </row>
    <row r="45" spans="1:6" x14ac:dyDescent="0.25">
      <c r="A45" s="1" t="s">
        <v>319</v>
      </c>
      <c r="B45" s="1" t="s">
        <v>432</v>
      </c>
      <c r="C45" s="1" t="s">
        <v>363</v>
      </c>
    </row>
    <row r="46" spans="1:6" x14ac:dyDescent="0.25">
      <c r="A46" s="1" t="s">
        <v>319</v>
      </c>
      <c r="B46" s="1" t="s">
        <v>359</v>
      </c>
      <c r="C46" s="1" t="s">
        <v>410</v>
      </c>
      <c r="D46" s="1" t="s">
        <v>455</v>
      </c>
    </row>
    <row r="47" spans="1:6" x14ac:dyDescent="0.25">
      <c r="A47" s="1" t="s">
        <v>319</v>
      </c>
      <c r="B47" s="1" t="s">
        <v>375</v>
      </c>
      <c r="C47" s="1" t="s">
        <v>363</v>
      </c>
    </row>
    <row r="48" spans="1:6" x14ac:dyDescent="0.25">
      <c r="A48" s="1" t="s">
        <v>319</v>
      </c>
      <c r="B48" s="1" t="s">
        <v>43</v>
      </c>
      <c r="C48" s="1" t="s">
        <v>410</v>
      </c>
    </row>
    <row r="49" spans="1:3" x14ac:dyDescent="0.25">
      <c r="A49" s="1" t="s">
        <v>320</v>
      </c>
      <c r="B49" s="1" t="s">
        <v>45</v>
      </c>
      <c r="C49" s="1" t="s">
        <v>321</v>
      </c>
    </row>
    <row r="50" spans="1:3" x14ac:dyDescent="0.25">
      <c r="A50" s="1" t="s">
        <v>322</v>
      </c>
      <c r="B50" s="1" t="s">
        <v>44</v>
      </c>
      <c r="C50" s="1" t="s">
        <v>394</v>
      </c>
    </row>
    <row r="51" spans="1:3" x14ac:dyDescent="0.25">
      <c r="A51" t="s">
        <v>322</v>
      </c>
      <c r="B51" t="s">
        <v>380</v>
      </c>
      <c r="C51" t="s">
        <v>381</v>
      </c>
    </row>
    <row r="52" spans="1:3" x14ac:dyDescent="0.25">
      <c r="A52" s="1" t="s">
        <v>370</v>
      </c>
      <c r="B52" s="1" t="s">
        <v>371</v>
      </c>
      <c r="C52" s="1" t="s">
        <v>372</v>
      </c>
    </row>
    <row r="53" spans="1:3" x14ac:dyDescent="0.25">
      <c r="A53" s="1" t="s">
        <v>370</v>
      </c>
      <c r="B53" s="1" t="s">
        <v>398</v>
      </c>
      <c r="C53" s="1" t="s">
        <v>399</v>
      </c>
    </row>
    <row r="54" spans="1:3" x14ac:dyDescent="0.25">
      <c r="A54" s="1" t="s">
        <v>323</v>
      </c>
      <c r="B54" s="1" t="s">
        <v>430</v>
      </c>
      <c r="C54" s="1" t="s">
        <v>431</v>
      </c>
    </row>
    <row r="55" spans="1:3" x14ac:dyDescent="0.25">
      <c r="A55" s="1" t="s">
        <v>323</v>
      </c>
      <c r="B55" s="1" t="s">
        <v>46</v>
      </c>
      <c r="C55" s="1" t="s">
        <v>324</v>
      </c>
    </row>
    <row r="56" spans="1:3" x14ac:dyDescent="0.25">
      <c r="A56" s="1" t="s">
        <v>323</v>
      </c>
      <c r="B56" s="1" t="s">
        <v>47</v>
      </c>
      <c r="C56" s="1" t="s">
        <v>324</v>
      </c>
    </row>
    <row r="57" spans="1:3" x14ac:dyDescent="0.25">
      <c r="A57" s="1" t="s">
        <v>325</v>
      </c>
      <c r="B57" s="1" t="s">
        <v>48</v>
      </c>
      <c r="C57" s="1" t="s">
        <v>366</v>
      </c>
    </row>
    <row r="58" spans="1:3" x14ac:dyDescent="0.25">
      <c r="A58" s="1" t="s">
        <v>325</v>
      </c>
      <c r="B58" s="1" t="s">
        <v>49</v>
      </c>
      <c r="C58" s="1" t="s">
        <v>411</v>
      </c>
    </row>
    <row r="59" spans="1:3" x14ac:dyDescent="0.25">
      <c r="A59" s="1" t="s">
        <v>326</v>
      </c>
      <c r="B59" s="1" t="s">
        <v>50</v>
      </c>
      <c r="C59" s="1" t="s">
        <v>301</v>
      </c>
    </row>
    <row r="60" spans="1:3" x14ac:dyDescent="0.25">
      <c r="A60" s="1" t="s">
        <v>326</v>
      </c>
      <c r="B60" s="1" t="s">
        <v>51</v>
      </c>
      <c r="C60" s="1" t="s">
        <v>386</v>
      </c>
    </row>
    <row r="61" spans="1:3" x14ac:dyDescent="0.25">
      <c r="A61" s="1" t="s">
        <v>326</v>
      </c>
      <c r="B61" s="1" t="s">
        <v>402</v>
      </c>
      <c r="C61" s="1" t="s">
        <v>403</v>
      </c>
    </row>
    <row r="62" spans="1:3" x14ac:dyDescent="0.25">
      <c r="A62" s="1" t="s">
        <v>327</v>
      </c>
      <c r="B62" s="1" t="s">
        <v>52</v>
      </c>
      <c r="C62" s="1" t="s">
        <v>393</v>
      </c>
    </row>
    <row r="63" spans="1:3" x14ac:dyDescent="0.25">
      <c r="A63" s="1" t="s">
        <v>327</v>
      </c>
      <c r="B63" s="1" t="s">
        <v>53</v>
      </c>
      <c r="C63" s="1" t="s">
        <v>329</v>
      </c>
    </row>
    <row r="64" spans="1:3" x14ac:dyDescent="0.25">
      <c r="A64" s="1" t="s">
        <v>327</v>
      </c>
      <c r="B64" s="1" t="s">
        <v>29</v>
      </c>
      <c r="C64" s="1" t="s">
        <v>328</v>
      </c>
    </row>
    <row r="65" spans="1:6" x14ac:dyDescent="0.25">
      <c r="A65" t="s">
        <v>327</v>
      </c>
      <c r="B65" t="s">
        <v>54</v>
      </c>
      <c r="C65" t="s">
        <v>330</v>
      </c>
    </row>
    <row r="66" spans="1:6" x14ac:dyDescent="0.25">
      <c r="A66" s="1" t="s">
        <v>360</v>
      </c>
      <c r="B66" s="1" t="s">
        <v>29</v>
      </c>
      <c r="C66" s="1" t="s">
        <v>336</v>
      </c>
      <c r="D66" s="1" t="s">
        <v>455</v>
      </c>
    </row>
    <row r="67" spans="1:6" x14ac:dyDescent="0.25">
      <c r="A67" s="1" t="s">
        <v>331</v>
      </c>
      <c r="B67" s="1" t="s">
        <v>332</v>
      </c>
      <c r="C67" s="1" t="s">
        <v>453</v>
      </c>
    </row>
    <row r="68" spans="1:6" s="1" customFormat="1" x14ac:dyDescent="0.25">
      <c r="A68" s="1" t="s">
        <v>333</v>
      </c>
      <c r="B68" s="1" t="s">
        <v>412</v>
      </c>
      <c r="C68" s="1" t="s">
        <v>413</v>
      </c>
      <c r="D68"/>
      <c r="E68"/>
      <c r="F68"/>
    </row>
    <row r="69" spans="1:6" x14ac:dyDescent="0.25">
      <c r="A69" s="1" t="s">
        <v>333</v>
      </c>
      <c r="B69" s="1" t="s">
        <v>56</v>
      </c>
      <c r="C69" s="1" t="s">
        <v>294</v>
      </c>
      <c r="D69" s="1"/>
    </row>
    <row r="70" spans="1:6" x14ac:dyDescent="0.25">
      <c r="A70" s="1" t="s">
        <v>334</v>
      </c>
      <c r="B70" s="1" t="s">
        <v>368</v>
      </c>
      <c r="C70" s="1" t="s">
        <v>369</v>
      </c>
    </row>
    <row r="71" spans="1:6" x14ac:dyDescent="0.25">
      <c r="A71" s="1" t="s">
        <v>334</v>
      </c>
      <c r="B71" s="1" t="s">
        <v>57</v>
      </c>
      <c r="C71" s="1" t="s">
        <v>335</v>
      </c>
    </row>
    <row r="72" spans="1:6" x14ac:dyDescent="0.25">
      <c r="A72" s="1" t="s">
        <v>334</v>
      </c>
      <c r="B72" s="1" t="s">
        <v>396</v>
      </c>
      <c r="C72" s="1" t="s">
        <v>397</v>
      </c>
    </row>
    <row r="73" spans="1:6" x14ac:dyDescent="0.25">
      <c r="A73" s="1" t="s">
        <v>334</v>
      </c>
      <c r="B73" s="1" t="s">
        <v>58</v>
      </c>
      <c r="C73" s="1" t="s">
        <v>423</v>
      </c>
      <c r="D73" s="1" t="s">
        <v>455</v>
      </c>
    </row>
    <row r="74" spans="1:6" x14ac:dyDescent="0.25">
      <c r="A74" t="s">
        <v>334</v>
      </c>
      <c r="B74" t="s">
        <v>59</v>
      </c>
      <c r="C74" t="s">
        <v>336</v>
      </c>
    </row>
    <row r="75" spans="1:6" x14ac:dyDescent="0.25">
      <c r="A75" s="1" t="s">
        <v>334</v>
      </c>
      <c r="B75" s="1" t="s">
        <v>60</v>
      </c>
      <c r="C75" s="1" t="s">
        <v>405</v>
      </c>
    </row>
    <row r="76" spans="1:6" x14ac:dyDescent="0.25">
      <c r="A76" s="1" t="s">
        <v>334</v>
      </c>
      <c r="B76" s="1" t="s">
        <v>456</v>
      </c>
      <c r="C76" s="1" t="s">
        <v>457</v>
      </c>
      <c r="D76" s="1" t="s">
        <v>455</v>
      </c>
    </row>
    <row r="77" spans="1:6" x14ac:dyDescent="0.25">
      <c r="A77" s="1" t="s">
        <v>334</v>
      </c>
      <c r="B77" s="1" t="s">
        <v>61</v>
      </c>
      <c r="C77" s="1" t="s">
        <v>337</v>
      </c>
      <c r="D77" s="1" t="s">
        <v>455</v>
      </c>
    </row>
    <row r="78" spans="1:6" x14ac:dyDescent="0.25">
      <c r="A78" t="s">
        <v>334</v>
      </c>
      <c r="B78" t="s">
        <v>62</v>
      </c>
      <c r="C78" t="s">
        <v>338</v>
      </c>
    </row>
    <row r="79" spans="1:6" x14ac:dyDescent="0.25">
      <c r="A79" s="1" t="s">
        <v>334</v>
      </c>
      <c r="B79" s="1" t="s">
        <v>63</v>
      </c>
      <c r="C79" s="1" t="s">
        <v>410</v>
      </c>
    </row>
    <row r="80" spans="1:6" x14ac:dyDescent="0.25">
      <c r="A80" t="s">
        <v>334</v>
      </c>
      <c r="B80" t="s">
        <v>64</v>
      </c>
      <c r="C80" t="s">
        <v>339</v>
      </c>
    </row>
    <row r="81" spans="1:7" x14ac:dyDescent="0.25">
      <c r="A81" s="1" t="s">
        <v>334</v>
      </c>
      <c r="B81" s="1" t="s">
        <v>340</v>
      </c>
      <c r="C81" s="1" t="s">
        <v>395</v>
      </c>
    </row>
    <row r="82" spans="1:7" x14ac:dyDescent="0.25">
      <c r="A82" s="1" t="s">
        <v>334</v>
      </c>
      <c r="B82" s="1" t="s">
        <v>66</v>
      </c>
      <c r="C82" s="1" t="s">
        <v>400</v>
      </c>
    </row>
    <row r="83" spans="1:7" x14ac:dyDescent="0.25">
      <c r="A83" s="1" t="s">
        <v>334</v>
      </c>
      <c r="B83" s="1" t="s">
        <v>67</v>
      </c>
      <c r="C83" s="1" t="s">
        <v>410</v>
      </c>
    </row>
    <row r="84" spans="1:7" x14ac:dyDescent="0.25">
      <c r="A84" s="1" t="s">
        <v>341</v>
      </c>
      <c r="B84" s="1" t="s">
        <v>68</v>
      </c>
      <c r="C84" s="1" t="s">
        <v>342</v>
      </c>
      <c r="G84" t="s">
        <v>343</v>
      </c>
    </row>
    <row r="85" spans="1:7" x14ac:dyDescent="0.25">
      <c r="A85" t="s">
        <v>341</v>
      </c>
      <c r="B85" t="s">
        <v>69</v>
      </c>
      <c r="C85" t="s">
        <v>344</v>
      </c>
    </row>
    <row r="86" spans="1:7" x14ac:dyDescent="0.25">
      <c r="A86" t="s">
        <v>341</v>
      </c>
      <c r="B86" t="s">
        <v>70</v>
      </c>
      <c r="C86" t="s">
        <v>345</v>
      </c>
    </row>
    <row r="87" spans="1:7" x14ac:dyDescent="0.25">
      <c r="A87" s="1" t="s">
        <v>341</v>
      </c>
      <c r="B87" s="1" t="s">
        <v>71</v>
      </c>
      <c r="C87" s="1" t="s">
        <v>346</v>
      </c>
    </row>
    <row r="88" spans="1:7" x14ac:dyDescent="0.25">
      <c r="A88" s="1" t="s">
        <v>341</v>
      </c>
      <c r="B88" s="1" t="s">
        <v>72</v>
      </c>
      <c r="C88" s="1" t="s">
        <v>344</v>
      </c>
    </row>
    <row r="89" spans="1:7" x14ac:dyDescent="0.25">
      <c r="A89" s="1" t="s">
        <v>341</v>
      </c>
      <c r="B89" s="1" t="s">
        <v>73</v>
      </c>
      <c r="C89" s="1" t="s">
        <v>365</v>
      </c>
      <c r="D89" s="1" t="s">
        <v>455</v>
      </c>
    </row>
    <row r="90" spans="1:7" x14ac:dyDescent="0.25">
      <c r="A90" s="1" t="s">
        <v>388</v>
      </c>
      <c r="B90" s="1" t="s">
        <v>389</v>
      </c>
      <c r="C90" s="1" t="s">
        <v>390</v>
      </c>
    </row>
    <row r="91" spans="1:7" x14ac:dyDescent="0.25">
      <c r="A91" s="1" t="s">
        <v>347</v>
      </c>
      <c r="B91" s="1" t="s">
        <v>74</v>
      </c>
      <c r="C91" s="1" t="s">
        <v>348</v>
      </c>
    </row>
  </sheetData>
  <sheetProtection selectLockedCells="1" selectUnlockedCells="1"/>
  <phoneticPr fontId="3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workbookViewId="0">
      <selection activeCell="I19" sqref="I19"/>
    </sheetView>
  </sheetViews>
  <sheetFormatPr defaultColWidth="8.77734375" defaultRowHeight="13.2" x14ac:dyDescent="0.25"/>
  <sheetData>
    <row r="1" spans="1:2" x14ac:dyDescent="0.25">
      <c r="A1" s="1" t="s">
        <v>349</v>
      </c>
    </row>
    <row r="2" spans="1:2" x14ac:dyDescent="0.25">
      <c r="A2" s="1"/>
    </row>
    <row r="3" spans="1:2" x14ac:dyDescent="0.25">
      <c r="A3" s="1" t="s">
        <v>350</v>
      </c>
    </row>
    <row r="4" spans="1:2" x14ac:dyDescent="0.25">
      <c r="B4" t="s">
        <v>355</v>
      </c>
    </row>
    <row r="5" spans="1:2" x14ac:dyDescent="0.25">
      <c r="B5" t="s">
        <v>383</v>
      </c>
    </row>
    <row r="6" spans="1:2" x14ac:dyDescent="0.25">
      <c r="B6" t="s">
        <v>351</v>
      </c>
    </row>
    <row r="7" spans="1:2" x14ac:dyDescent="0.25">
      <c r="B7" t="s">
        <v>450</v>
      </c>
    </row>
    <row r="8" spans="1:2" x14ac:dyDescent="0.25">
      <c r="B8" t="s">
        <v>451</v>
      </c>
    </row>
    <row r="9" spans="1:2" x14ac:dyDescent="0.25">
      <c r="B9" t="s">
        <v>452</v>
      </c>
    </row>
    <row r="10" spans="1:2" x14ac:dyDescent="0.25">
      <c r="B10" t="s">
        <v>352</v>
      </c>
    </row>
    <row r="11" spans="1:2" x14ac:dyDescent="0.25">
      <c r="B11" t="s">
        <v>424</v>
      </c>
    </row>
    <row r="14" spans="1:2" x14ac:dyDescent="0.25">
      <c r="A14" s="1" t="s">
        <v>353</v>
      </c>
    </row>
    <row r="16" spans="1:2" x14ac:dyDescent="0.25">
      <c r="A16" s="1"/>
    </row>
  </sheetData>
  <sheetProtection selectLockedCells="1" selectUnlockedCells="1"/>
  <phoneticPr fontId="3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Tulokset</vt:lpstr>
      <vt:lpstr>Laskijat</vt:lpstr>
      <vt:lpstr>Lukuohjeita</vt:lpstr>
      <vt:lpstr>Tulokset!Tulostusotsikot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Käyttäjä</dc:creator>
  <cp:lastModifiedBy>Esko Gustafsson</cp:lastModifiedBy>
  <dcterms:created xsi:type="dcterms:W3CDTF">2024-10-29T16:49:54Z</dcterms:created>
  <dcterms:modified xsi:type="dcterms:W3CDTF">2026-02-04T13:42:33Z</dcterms:modified>
</cp:coreProperties>
</file>