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06" windowWidth="15480" windowHeight="11640" activeTab="3"/>
  </bookViews>
  <sheets>
    <sheet name="Naantali" sheetId="1" r:id="rId1"/>
    <sheet name="Raisio" sheetId="2" r:id="rId2"/>
    <sheet name="Salo" sheetId="3" r:id="rId3"/>
    <sheet name="Turku" sheetId="4" r:id="rId4"/>
    <sheet name="Uki" sheetId="5" r:id="rId5"/>
  </sheets>
  <definedNames>
    <definedName name="_xlnm.Print_Titles" localSheetId="0">'Naantali'!$A:$A,'Naantali'!$1:$8</definedName>
    <definedName name="_xlnm.Print_Titles" localSheetId="1">'Raisio'!$A:$A,'Raisio'!$1:$8</definedName>
    <definedName name="_xlnm.Print_Titles" localSheetId="2">'Salo'!$A:$A,'Salo'!$1:$8</definedName>
    <definedName name="_xlnm.Print_Titles" localSheetId="3">'Turku'!$A:$A,'Turku'!$1:$8</definedName>
    <definedName name="_xlnm.Print_Titles" localSheetId="4">'Uki'!$A:$A,'Uki'!$1:$8</definedName>
  </definedNames>
  <calcPr fullCalcOnLoad="1"/>
</workbook>
</file>

<file path=xl/sharedStrings.xml><?xml version="1.0" encoding="utf-8"?>
<sst xmlns="http://schemas.openxmlformats.org/spreadsheetml/2006/main" count="1214" uniqueCount="433">
  <si>
    <t>Turku 2004</t>
  </si>
  <si>
    <t>Numero</t>
  </si>
  <si>
    <t>17A</t>
  </si>
  <si>
    <t>17B</t>
  </si>
  <si>
    <t>81A</t>
  </si>
  <si>
    <t>81B</t>
  </si>
  <si>
    <t>81C</t>
  </si>
  <si>
    <t>84A</t>
  </si>
  <si>
    <t>84B</t>
  </si>
  <si>
    <t>111A</t>
  </si>
  <si>
    <t>111B</t>
  </si>
  <si>
    <t>Pinta-ala (ha)</t>
  </si>
  <si>
    <t>Reitti (km)</t>
  </si>
  <si>
    <t>Ankkurikylä</t>
  </si>
  <si>
    <t>Saarenmaa</t>
  </si>
  <si>
    <t>Ruotsinsalmi</t>
  </si>
  <si>
    <t>Pansio</t>
  </si>
  <si>
    <t>Perno länsi</t>
  </si>
  <si>
    <t>Perno itä</t>
  </si>
  <si>
    <t>Paakarla</t>
  </si>
  <si>
    <t>Artukainen</t>
  </si>
  <si>
    <t>Jyrkkälä</t>
  </si>
  <si>
    <t>Härkämäki</t>
  </si>
  <si>
    <t>Pläkkikaupunki</t>
  </si>
  <si>
    <t>Suikkila etelä</t>
  </si>
  <si>
    <t>Suikkila pohjoinen</t>
  </si>
  <si>
    <t>Länsikeskus</t>
  </si>
  <si>
    <t>Teräsrautela</t>
  </si>
  <si>
    <t>Hepokulta</t>
  </si>
  <si>
    <t>Nättinummi etelä E</t>
  </si>
  <si>
    <t>Nättinummi etelä W</t>
  </si>
  <si>
    <t>Kaivolankatu</t>
  </si>
  <si>
    <t>Palettikatu</t>
  </si>
  <si>
    <t>Nättinummi pohjoinen</t>
  </si>
  <si>
    <t>Runosmäki länsi</t>
  </si>
  <si>
    <t>Tamrock</t>
  </si>
  <si>
    <t>Kiikku</t>
  </si>
  <si>
    <t>Runosmäki itä</t>
  </si>
  <si>
    <t>Palli</t>
  </si>
  <si>
    <t>Kärsämäen hautausmaa</t>
  </si>
  <si>
    <t>Kärsämäki</t>
  </si>
  <si>
    <t>Ketussuo</t>
  </si>
  <si>
    <t>Vaiste</t>
  </si>
  <si>
    <t>Saramäki</t>
  </si>
  <si>
    <t>Åvik</t>
  </si>
  <si>
    <t>Metsämäki</t>
  </si>
  <si>
    <t>Oriketo länsi</t>
  </si>
  <si>
    <t>Oriketo itä</t>
  </si>
  <si>
    <t>Emmaus</t>
  </si>
  <si>
    <t>Halinen pohjoinen</t>
  </si>
  <si>
    <t>Halinen etelä</t>
  </si>
  <si>
    <t>Pähkinämäki</t>
  </si>
  <si>
    <t>Ovako</t>
  </si>
  <si>
    <t>Kiertotähdentie</t>
  </si>
  <si>
    <t>Iltatähdentie</t>
  </si>
  <si>
    <t>Patterinhaka</t>
  </si>
  <si>
    <t>Iso-Heikkilä</t>
  </si>
  <si>
    <t>Kiitolinja</t>
  </si>
  <si>
    <t>Turun linna</t>
  </si>
  <si>
    <t>Amiraalistonkatu</t>
  </si>
  <si>
    <t>Varvintori</t>
  </si>
  <si>
    <t>Portsa</t>
  </si>
  <si>
    <t>Sofiankatu</t>
  </si>
  <si>
    <t>Poliisitalo</t>
  </si>
  <si>
    <t>Käsityöläiskatu</t>
  </si>
  <si>
    <t>Kauppahalli</t>
  </si>
  <si>
    <t>Kauppatori</t>
  </si>
  <si>
    <t>Taidemuseo</t>
  </si>
  <si>
    <t>Parkinkenttä</t>
  </si>
  <si>
    <t>Lonttistentie</t>
  </si>
  <si>
    <t>Pohjola</t>
  </si>
  <si>
    <t>Raunistulan koulu</t>
  </si>
  <si>
    <t>Vätti</t>
  </si>
  <si>
    <t>Nuppulantie</t>
  </si>
  <si>
    <t>Liinahaka</t>
  </si>
  <si>
    <t>Majamäki</t>
  </si>
  <si>
    <t>Puhuri</t>
  </si>
  <si>
    <t>Kaistarniemi vanha</t>
  </si>
  <si>
    <t>Kaistarniemi uusi</t>
  </si>
  <si>
    <t>Kukola</t>
  </si>
  <si>
    <t>Ylikylä</t>
  </si>
  <si>
    <t>Majakkaranta</t>
  </si>
  <si>
    <t>Telakkaranta</t>
  </si>
  <si>
    <t>Martti</t>
  </si>
  <si>
    <t>Urheilupuisto</t>
  </si>
  <si>
    <t>Samppalinna</t>
  </si>
  <si>
    <t>Sepänkatu</t>
  </si>
  <si>
    <t>Käsityöläismuseo</t>
  </si>
  <si>
    <t>Vartiovuori</t>
  </si>
  <si>
    <t>Tuomiokirkko</t>
  </si>
  <si>
    <t>Yliopsto</t>
  </si>
  <si>
    <t>Piispankatu</t>
  </si>
  <si>
    <t>Kauppakorkeakoulu</t>
  </si>
  <si>
    <t>Kerttulinmäki</t>
  </si>
  <si>
    <t>TYKS</t>
  </si>
  <si>
    <t>Kasarmialue</t>
  </si>
  <si>
    <t>Vatselankatu</t>
  </si>
  <si>
    <t>YO-kylä länsi</t>
  </si>
  <si>
    <t>Pyhän Katariinan kirkko</t>
  </si>
  <si>
    <t>YO-kylä itä</t>
  </si>
  <si>
    <t>Ristimäki</t>
  </si>
  <si>
    <t>Kurala</t>
  </si>
  <si>
    <t>Hannunniittu</t>
  </si>
  <si>
    <t>Jaani</t>
  </si>
  <si>
    <t>Kohmo</t>
  </si>
  <si>
    <t>Pääskyvuori</t>
  </si>
  <si>
    <t>Varissuo ulko</t>
  </si>
  <si>
    <t>Varissuo sisä</t>
  </si>
  <si>
    <t>Varsisuo etelä</t>
  </si>
  <si>
    <t>Laukkavuori</t>
  </si>
  <si>
    <t>Taalintehtaankatu</t>
  </si>
  <si>
    <t>Lauste</t>
  </si>
  <si>
    <t>Itäharju</t>
  </si>
  <si>
    <t>Kupittaa</t>
  </si>
  <si>
    <t>Kurjenmäki</t>
  </si>
  <si>
    <t>Kivikartio</t>
  </si>
  <si>
    <t>Kaupunginsairaala</t>
  </si>
  <si>
    <t>Mäntymäki itä</t>
  </si>
  <si>
    <t>Liisankatu</t>
  </si>
  <si>
    <t>Vasaramäki</t>
  </si>
  <si>
    <t>Turun hautausmaa</t>
  </si>
  <si>
    <t>Uittamo pohjoinen</t>
  </si>
  <si>
    <t>Uittamo etelä</t>
  </si>
  <si>
    <t>Katariina</t>
  </si>
  <si>
    <t>Ilpoinen</t>
  </si>
  <si>
    <t>Rautsuonkatu</t>
  </si>
  <si>
    <t>Peltolan siirtolapuutarha</t>
  </si>
  <si>
    <t>Meriläistentie</t>
  </si>
  <si>
    <t>Murkionkatu</t>
  </si>
  <si>
    <t>Munstenpelto</t>
  </si>
  <si>
    <t>Harittu länsi</t>
  </si>
  <si>
    <t>Karjalankatu</t>
  </si>
  <si>
    <t>Harittu keski</t>
  </si>
  <si>
    <t>Harittu itä</t>
  </si>
  <si>
    <t>Moisio</t>
  </si>
  <si>
    <t>YHTEENSÄ</t>
  </si>
  <si>
    <t>Yksilöä / km2</t>
  </si>
  <si>
    <t>Yksilöä / 10 km</t>
  </si>
  <si>
    <t>Min</t>
  </si>
  <si>
    <t>Pvm</t>
  </si>
  <si>
    <t>7.2.</t>
  </si>
  <si>
    <t>2.2.</t>
  </si>
  <si>
    <t>4.2.</t>
  </si>
  <si>
    <t>31.1.</t>
  </si>
  <si>
    <t>8.2.</t>
  </si>
  <si>
    <t>3.3.</t>
  </si>
  <si>
    <t>2.3.</t>
  </si>
  <si>
    <t>1.3.</t>
  </si>
  <si>
    <t>1.2.</t>
  </si>
  <si>
    <t>27.2.</t>
  </si>
  <si>
    <t>5.2.</t>
  </si>
  <si>
    <t>13.2.</t>
  </si>
  <si>
    <t>12.2.</t>
  </si>
  <si>
    <t>16.2.</t>
  </si>
  <si>
    <t>30.1.</t>
  </si>
  <si>
    <t>3.2.</t>
  </si>
  <si>
    <t>18.2.</t>
  </si>
  <si>
    <t>19.2.</t>
  </si>
  <si>
    <t>20.2.</t>
  </si>
  <si>
    <t>15.2.</t>
  </si>
  <si>
    <t>17.2.</t>
  </si>
  <si>
    <t>28.1.</t>
  </si>
  <si>
    <t>10.2.</t>
  </si>
  <si>
    <t>6.2.</t>
  </si>
  <si>
    <t>Sinisorsa</t>
  </si>
  <si>
    <t>Kanahaukka</t>
  </si>
  <si>
    <t>Varpushaukka</t>
  </si>
  <si>
    <t>Tuulihaukka</t>
  </si>
  <si>
    <t>Fasaani</t>
  </si>
  <si>
    <t>Harmaalokki</t>
  </si>
  <si>
    <t>Merilokki</t>
  </si>
  <si>
    <t>Kesykyyhky</t>
  </si>
  <si>
    <t>Turkinkyyhky</t>
  </si>
  <si>
    <t>Varpuspöllö</t>
  </si>
  <si>
    <t>Palokärki</t>
  </si>
  <si>
    <t>Käpytikka</t>
  </si>
  <si>
    <t>Pikkutikka</t>
  </si>
  <si>
    <t>Tilhi</t>
  </si>
  <si>
    <t>Mustarastas</t>
  </si>
  <si>
    <t>Räkättirastas</t>
  </si>
  <si>
    <t>Hippiäinen</t>
  </si>
  <si>
    <t>Hömötiainen</t>
  </si>
  <si>
    <t>Töyhtötiainen</t>
  </si>
  <si>
    <t>Kuusitiainen</t>
  </si>
  <si>
    <t>Sinitiainen</t>
  </si>
  <si>
    <t>Talitiainen</t>
  </si>
  <si>
    <t>Puukiipijä</t>
  </si>
  <si>
    <t>Närhi</t>
  </si>
  <si>
    <t>Harakka</t>
  </si>
  <si>
    <t>Naakka</t>
  </si>
  <si>
    <t>Varis</t>
  </si>
  <si>
    <t>Korppi</t>
  </si>
  <si>
    <t>Varpunen</t>
  </si>
  <si>
    <t>Pikku- x varpunen</t>
  </si>
  <si>
    <t>Peippo</t>
  </si>
  <si>
    <t>Viherpeippo</t>
  </si>
  <si>
    <t>Tikli</t>
  </si>
  <si>
    <t>Vihervarpunen</t>
  </si>
  <si>
    <t>Urpiainen</t>
  </si>
  <si>
    <t>Punatulkku</t>
  </si>
  <si>
    <t>Nokkavarpunen</t>
  </si>
  <si>
    <t>Keltasirkku</t>
  </si>
  <si>
    <t>Yhteensä</t>
  </si>
  <si>
    <t>Yksilöä / ha</t>
  </si>
  <si>
    <t>Yksilöä / km</t>
  </si>
  <si>
    <t>Orava</t>
  </si>
  <si>
    <t>yks/km</t>
  </si>
  <si>
    <t>Naantali 2004</t>
  </si>
  <si>
    <t>Kuivalahti</t>
  </si>
  <si>
    <t>Kaivola</t>
  </si>
  <si>
    <t>Linnavuori</t>
  </si>
  <si>
    <t>Viiala</t>
  </si>
  <si>
    <t>Ukko-Pekka</t>
  </si>
  <si>
    <t>Kultaranta</t>
  </si>
  <si>
    <t>Satama</t>
  </si>
  <si>
    <t>Vanhakaupunki</t>
  </si>
  <si>
    <t>Keskusta</t>
  </si>
  <si>
    <t>Palomäki</t>
  </si>
  <si>
    <t>Kirkko</t>
  </si>
  <si>
    <t>Väinölä</t>
  </si>
  <si>
    <t>Kylpylä</t>
  </si>
  <si>
    <t>Viluluoto</t>
  </si>
  <si>
    <t>Ruona itä</t>
  </si>
  <si>
    <t>Ruona keski</t>
  </si>
  <si>
    <t>Ruona länsi</t>
  </si>
  <si>
    <t>Karvetti teollisuus</t>
  </si>
  <si>
    <t>Karvetti länsi</t>
  </si>
  <si>
    <t>Karvetti itä</t>
  </si>
  <si>
    <t>Taimo etelä</t>
  </si>
  <si>
    <t>Taimo pohjoinen</t>
  </si>
  <si>
    <t>Nuhjala</t>
  </si>
  <si>
    <t>Lietsala</t>
  </si>
  <si>
    <t>Sammalkallio</t>
  </si>
  <si>
    <t>Murikko</t>
  </si>
  <si>
    <t>Putkikatu</t>
  </si>
  <si>
    <t>Suovuori</t>
  </si>
  <si>
    <t>Luikkio</t>
  </si>
  <si>
    <t>Soikallio länsi</t>
  </si>
  <si>
    <t>Soikallio itä</t>
  </si>
  <si>
    <t>25.1.</t>
  </si>
  <si>
    <t>24.1.</t>
  </si>
  <si>
    <t>9.2.</t>
  </si>
  <si>
    <t>Isokoskelo</t>
  </si>
  <si>
    <t>Merikotka</t>
  </si>
  <si>
    <t>Pikkuvarpunen</t>
  </si>
  <si>
    <t>Raisio 2004</t>
  </si>
  <si>
    <t>Viheriäinen</t>
  </si>
  <si>
    <t>Kattelus</t>
  </si>
  <si>
    <t>Kaanaa</t>
  </si>
  <si>
    <t>Vesitorni</t>
  </si>
  <si>
    <t>Järviniitty</t>
  </si>
  <si>
    <t>Vuotamanmäki</t>
  </si>
  <si>
    <t>Tikankatu</t>
  </si>
  <si>
    <t>Kuovintie</t>
  </si>
  <si>
    <t>Paikkari</t>
  </si>
  <si>
    <t>Tikanmaa</t>
  </si>
  <si>
    <t>Kallanen länsi</t>
  </si>
  <si>
    <t>Kallanen itä</t>
  </si>
  <si>
    <t>Pirilä</t>
  </si>
  <si>
    <t>Somersoja</t>
  </si>
  <si>
    <t>Petäsmäki pohjoinen</t>
  </si>
  <si>
    <t>Petäsmäki etelä</t>
  </si>
  <si>
    <t>Myllymäentie</t>
  </si>
  <si>
    <t>Sairaala</t>
  </si>
  <si>
    <t>Toravuori</t>
  </si>
  <si>
    <t>Tennishalli</t>
  </si>
  <si>
    <t>Kuua</t>
  </si>
  <si>
    <t>Hulvela</t>
  </si>
  <si>
    <t>Kerttula</t>
  </si>
  <si>
    <t>Venhe</t>
  </si>
  <si>
    <t>Petterinpelto</t>
  </si>
  <si>
    <t>Varppeenseutu</t>
  </si>
  <si>
    <t>Järämäki</t>
  </si>
  <si>
    <t>Kruunukeskus</t>
  </si>
  <si>
    <t>Multilift</t>
  </si>
  <si>
    <t>Krookila länsi</t>
  </si>
  <si>
    <t>Krookila itä</t>
  </si>
  <si>
    <t>Konsa</t>
  </si>
  <si>
    <t>Metsäaro</t>
  </si>
  <si>
    <t>Puolusmäki etelä</t>
  </si>
  <si>
    <t>Puolusmäki pohjoinen</t>
  </si>
  <si>
    <t>Jokiranta</t>
  </si>
  <si>
    <t>Ihala itä</t>
  </si>
  <si>
    <t>Ihala länsi</t>
  </si>
  <si>
    <t>Kallion konepaja</t>
  </si>
  <si>
    <t>Vaisaari</t>
  </si>
  <si>
    <t>Työväenopisto</t>
  </si>
  <si>
    <t>Kauri</t>
  </si>
  <si>
    <t>Huhko</t>
  </si>
  <si>
    <t>Pasala itä</t>
  </si>
  <si>
    <t>Pasala pohjoinen</t>
  </si>
  <si>
    <t>Kuloinen itä</t>
  </si>
  <si>
    <t>Kuloinen länsi</t>
  </si>
  <si>
    <t>Kuloinen pohjoinen</t>
  </si>
  <si>
    <t>Hauninen</t>
  </si>
  <si>
    <t>Maksla</t>
  </si>
  <si>
    <t>Ruoksvuori</t>
  </si>
  <si>
    <t>26.1.</t>
  </si>
  <si>
    <t>27.1.</t>
  </si>
  <si>
    <t>29.1.</t>
  </si>
  <si>
    <t>Pyrstötiainen</t>
  </si>
  <si>
    <t>Järripeippo</t>
  </si>
  <si>
    <t>Salo 2004</t>
  </si>
  <si>
    <t>35A</t>
  </si>
  <si>
    <t>35B</t>
  </si>
  <si>
    <t>Rappula</t>
  </si>
  <si>
    <t>Pajula</t>
  </si>
  <si>
    <t>Paukkula</t>
  </si>
  <si>
    <t>Valhoja</t>
  </si>
  <si>
    <t>Hossiankatu</t>
  </si>
  <si>
    <t>Tyynelä</t>
  </si>
  <si>
    <t>Vanutehtaanmäki</t>
  </si>
  <si>
    <t>Metsäketo</t>
  </si>
  <si>
    <t>Vanumammantie</t>
  </si>
  <si>
    <t>Ollikkala pohjoinen</t>
  </si>
  <si>
    <t>Raitalankatu</t>
  </si>
  <si>
    <t>Ollikkala etelä</t>
  </si>
  <si>
    <t>Haukkalankatu</t>
  </si>
  <si>
    <t>Palometsä</t>
  </si>
  <si>
    <t>Kalkkitie</t>
  </si>
  <si>
    <t>Pöyrynkatu</t>
  </si>
  <si>
    <t>Turkkikatu</t>
  </si>
  <si>
    <t>Tammenrinne</t>
  </si>
  <si>
    <t>Myllytie</t>
  </si>
  <si>
    <t>Kauniainen</t>
  </si>
  <si>
    <t>Armfelt</t>
  </si>
  <si>
    <t>Asemanpuisto</t>
  </si>
  <si>
    <t>Meriniitty</t>
  </si>
  <si>
    <t>Jätevedenpuhdistamo</t>
  </si>
  <si>
    <t>Tehdaskatu</t>
  </si>
  <si>
    <t>Keskusta pohjoinen</t>
  </si>
  <si>
    <t>Keskusta etelä</t>
  </si>
  <si>
    <t>Kössinkatu</t>
  </si>
  <si>
    <t>Keskusurheilukenttä</t>
  </si>
  <si>
    <t>Kirjolankatu</t>
  </si>
  <si>
    <t>Enola</t>
  </si>
  <si>
    <t>Mököinen</t>
  </si>
  <si>
    <t>Ampuhaukka</t>
  </si>
  <si>
    <t>Pyy</t>
  </si>
  <si>
    <t>Mustavaris</t>
  </si>
  <si>
    <t>Hemppo</t>
  </si>
  <si>
    <t>Uusikaupunki 2004</t>
  </si>
  <si>
    <t>Saarnisto pohjoinen</t>
  </si>
  <si>
    <t>Saarnisto etelä</t>
  </si>
  <si>
    <t>Santtio</t>
  </si>
  <si>
    <t>Janhua</t>
  </si>
  <si>
    <t>Pietola</t>
  </si>
  <si>
    <t>Kaupunki länsi</t>
  </si>
  <si>
    <t>Kaupunki itä</t>
  </si>
  <si>
    <t>Rautilantie</t>
  </si>
  <si>
    <t>Ketunkallio</t>
  </si>
  <si>
    <t>Myllymäki</t>
  </si>
  <si>
    <t>Ykskoivu</t>
  </si>
  <si>
    <t>Sorvakko</t>
  </si>
  <si>
    <t>Sairaalat</t>
  </si>
  <si>
    <t>Itäpuisto</t>
  </si>
  <si>
    <t>Hakametsä</t>
  </si>
  <si>
    <t>Sanno</t>
  </si>
  <si>
    <t>Hautausmaa</t>
  </si>
  <si>
    <t>Ruokola</t>
  </si>
  <si>
    <t>Pajala</t>
  </si>
  <si>
    <t>Ketunkallio pohjoinen</t>
  </si>
  <si>
    <t>Palomettä</t>
  </si>
  <si>
    <t>Koulut</t>
  </si>
  <si>
    <t>8.1.</t>
  </si>
  <si>
    <t>14.2.</t>
  </si>
  <si>
    <t>7.-8.2.</t>
  </si>
  <si>
    <t>Viirupöllö</t>
  </si>
  <si>
    <t>Rautiainen</t>
  </si>
  <si>
    <t>Kottarainen</t>
  </si>
  <si>
    <t>Mäntymäki  länsi</t>
  </si>
  <si>
    <t>Laskija</t>
  </si>
  <si>
    <t>P.Alho</t>
  </si>
  <si>
    <t>T.Lindbom</t>
  </si>
  <si>
    <t>J.Sillanpää</t>
  </si>
  <si>
    <t>P.Helminen</t>
  </si>
  <si>
    <t>K.Airikkala</t>
  </si>
  <si>
    <t>A.Lukin</t>
  </si>
  <si>
    <t>A.Lehtinen</t>
  </si>
  <si>
    <t>H.Päivärinta</t>
  </si>
  <si>
    <t>V.Multala</t>
  </si>
  <si>
    <t>R.Heinonen</t>
  </si>
  <si>
    <t>K.Häkkilä</t>
  </si>
  <si>
    <t>A.Suoranta</t>
  </si>
  <si>
    <t>E.Gustafsson</t>
  </si>
  <si>
    <t xml:space="preserve">pun=kerrostalo
tyhjä=pientalo
harmaa=seka
vihreä=puisto
kelt=teollisuus
</t>
  </si>
  <si>
    <t>K.Karhu</t>
  </si>
  <si>
    <t>A.Huhta</t>
  </si>
  <si>
    <t>J.Laine</t>
  </si>
  <si>
    <t>J.Normaja</t>
  </si>
  <si>
    <t>L.Nikkinen</t>
  </si>
  <si>
    <t>T.Aalto</t>
  </si>
  <si>
    <t>H.Lindholm</t>
  </si>
  <si>
    <t>R.Hyvönen</t>
  </si>
  <si>
    <t>M.Ahola</t>
  </si>
  <si>
    <t>T.Nyman</t>
  </si>
  <si>
    <t>A.Sintonen</t>
  </si>
  <si>
    <t>K.Rainio</t>
  </si>
  <si>
    <t>Seppo Kallio</t>
  </si>
  <si>
    <t>Sirpa Kallio</t>
  </si>
  <si>
    <t>J.Kårlund</t>
  </si>
  <si>
    <t>P.Rautiainen</t>
  </si>
  <si>
    <t>T.Toiskallio</t>
  </si>
  <si>
    <t>J.Lehtonen</t>
  </si>
  <si>
    <t>P.Lehtonen</t>
  </si>
  <si>
    <t>K.Lahtela</t>
  </si>
  <si>
    <t>N.Haxberg</t>
  </si>
  <si>
    <t>R.Varjonen</t>
  </si>
  <si>
    <t>T.Laaksonen</t>
  </si>
  <si>
    <t>P.Sirkiä</t>
  </si>
  <si>
    <t>Elina Kaarlejärvi</t>
  </si>
  <si>
    <t>I.Laitinen</t>
  </si>
  <si>
    <t>E.Lehikoinen</t>
  </si>
  <si>
    <t>Laskijat</t>
  </si>
  <si>
    <t>M.Kaukinen</t>
  </si>
  <si>
    <t>T.Heiskari</t>
  </si>
  <si>
    <t>H.Allonen</t>
  </si>
  <si>
    <t>O.Kanerva</t>
  </si>
  <si>
    <t>J.Knaapi</t>
  </si>
  <si>
    <t>Mika Joki-Luomala</t>
  </si>
  <si>
    <t>M.Tuomi</t>
  </si>
  <si>
    <t>V.Peltola</t>
  </si>
  <si>
    <t>S.Meltola-Koivusalo</t>
  </si>
  <si>
    <t>Lukkarinmäki  W</t>
  </si>
  <si>
    <t>Lukkarinmäki  E</t>
  </si>
  <si>
    <t>Alhaisi  länsi</t>
  </si>
  <si>
    <t>Alhaisi  itä</t>
  </si>
  <si>
    <t>Pahkavuori  pohjoinen</t>
  </si>
  <si>
    <t>Pahkavuori  etelä</t>
  </si>
  <si>
    <t>Pahkavuori  länsi</t>
  </si>
  <si>
    <t>viiden alueen km:t puuttuvat</t>
  </si>
  <si>
    <t>Yleisyys %</t>
  </si>
  <si>
    <t>Min / ha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</si>
</sst>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0.000000"/>
    <numFmt numFmtId="168" formatCode="0.00000"/>
  </numFmts>
  <fonts count="21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7" borderId="2" applyNumberFormat="0" applyAlignment="0" applyProtection="0"/>
    <xf numFmtId="0" fontId="17" fillId="23" borderId="8" applyNumberFormat="0" applyAlignment="0" applyProtection="0"/>
    <xf numFmtId="0" fontId="18" fillId="21" borderId="9" applyNumberFormat="0" applyAlignment="0" applyProtection="0"/>
    <xf numFmtId="44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/>
    </xf>
    <xf numFmtId="164" fontId="2" fillId="0" borderId="0" xfId="0" applyNumberFormat="1" applyFont="1" applyAlignment="1">
      <alignment/>
    </xf>
    <xf numFmtId="0" fontId="1" fillId="0" borderId="11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0" xfId="0" applyFont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164" fontId="2" fillId="0" borderId="11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2" fillId="22" borderId="0" xfId="0" applyFont="1" applyFill="1" applyBorder="1" applyAlignment="1">
      <alignment horizontal="center" textRotation="90"/>
    </xf>
    <xf numFmtId="0" fontId="2" fillId="4" borderId="0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 textRotation="90"/>
    </xf>
    <xf numFmtId="0" fontId="2" fillId="0" borderId="0" xfId="0" applyFont="1" applyAlignment="1">
      <alignment horizontal="center" textRotation="90" wrapText="1"/>
    </xf>
    <xf numFmtId="0" fontId="1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19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3" borderId="0" xfId="0" applyFont="1" applyFill="1" applyBorder="1" applyAlignment="1">
      <alignment horizontal="center" textRotation="90"/>
    </xf>
    <xf numFmtId="14" fontId="2" fillId="0" borderId="18" xfId="0" applyNumberFormat="1" applyFont="1" applyBorder="1" applyAlignment="1">
      <alignment horizontal="center"/>
    </xf>
    <xf numFmtId="16" fontId="2" fillId="0" borderId="18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2" fillId="3" borderId="0" xfId="0" applyFont="1" applyFill="1" applyBorder="1" applyAlignment="1">
      <alignment horizontal="center" textRotation="90"/>
    </xf>
    <xf numFmtId="0" fontId="2" fillId="23" borderId="0" xfId="0" applyFont="1" applyFill="1" applyBorder="1" applyAlignment="1">
      <alignment horizontal="center" textRotation="90"/>
    </xf>
    <xf numFmtId="0" fontId="1" fillId="0" borderId="12" xfId="0" applyFont="1" applyBorder="1" applyAlignment="1">
      <alignment horizontal="left" wrapText="1"/>
    </xf>
    <xf numFmtId="0" fontId="2" fillId="4" borderId="0" xfId="0" applyFont="1" applyFill="1" applyBorder="1" applyAlignment="1">
      <alignment horizontal="center" textRotation="90"/>
    </xf>
    <xf numFmtId="16" fontId="2" fillId="0" borderId="0" xfId="0" applyNumberFormat="1" applyFont="1" applyBorder="1" applyAlignment="1">
      <alignment horizontal="center"/>
    </xf>
    <xf numFmtId="0" fontId="2" fillId="22" borderId="0" xfId="0" applyFont="1" applyFill="1" applyBorder="1" applyAlignment="1">
      <alignment horizontal="center" textRotation="90"/>
    </xf>
    <xf numFmtId="16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164" fontId="2" fillId="0" borderId="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right"/>
    </xf>
    <xf numFmtId="0" fontId="20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6"/>
  <sheetViews>
    <sheetView zoomScale="75" zoomScaleNormal="75" zoomScalePageLayoutView="0" workbookViewId="0" topLeftCell="A1">
      <pane xSplit="1" ySplit="8" topLeftCell="B4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U70" sqref="U70"/>
    </sheetView>
  </sheetViews>
  <sheetFormatPr defaultColWidth="5.00390625" defaultRowHeight="14.25"/>
  <cols>
    <col min="1" max="1" width="17.00390625" style="22" customWidth="1"/>
    <col min="2" max="32" width="5.00390625" style="2" customWidth="1"/>
    <col min="33" max="33" width="7.50390625" style="1" customWidth="1"/>
    <col min="34" max="36" width="6.75390625" style="2" customWidth="1"/>
    <col min="37" max="16384" width="5.00390625" style="2" customWidth="1"/>
  </cols>
  <sheetData>
    <row r="1" spans="1:32" ht="15.75">
      <c r="A1" s="62" t="s">
        <v>207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2.75">
      <c r="A2" s="3" t="s">
        <v>1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20</v>
      </c>
      <c r="T2" s="4">
        <v>21</v>
      </c>
      <c r="U2" s="4">
        <v>22</v>
      </c>
      <c r="V2" s="4">
        <v>23</v>
      </c>
      <c r="W2" s="4">
        <v>24</v>
      </c>
      <c r="X2" s="4">
        <v>25</v>
      </c>
      <c r="Y2" s="4">
        <v>27</v>
      </c>
      <c r="Z2" s="4">
        <v>28</v>
      </c>
      <c r="AA2" s="4">
        <v>29</v>
      </c>
      <c r="AB2" s="4">
        <v>30</v>
      </c>
      <c r="AC2" s="4">
        <v>31</v>
      </c>
      <c r="AD2" s="4">
        <v>33</v>
      </c>
      <c r="AE2" s="4">
        <v>34</v>
      </c>
      <c r="AF2" s="4">
        <v>35</v>
      </c>
    </row>
    <row r="3" spans="1:33" ht="12.75">
      <c r="A3" s="6" t="s">
        <v>11</v>
      </c>
      <c r="B3" s="2">
        <v>9</v>
      </c>
      <c r="C3" s="2">
        <v>14</v>
      </c>
      <c r="D3" s="2">
        <v>15</v>
      </c>
      <c r="E3" s="2">
        <v>15</v>
      </c>
      <c r="F3" s="2">
        <v>7</v>
      </c>
      <c r="G3" s="2">
        <v>19</v>
      </c>
      <c r="H3" s="2">
        <v>83</v>
      </c>
      <c r="I3" s="2">
        <v>15</v>
      </c>
      <c r="J3" s="2">
        <v>18</v>
      </c>
      <c r="K3" s="2">
        <v>12</v>
      </c>
      <c r="L3" s="2">
        <v>15</v>
      </c>
      <c r="M3" s="2">
        <v>37</v>
      </c>
      <c r="N3" s="2">
        <v>17</v>
      </c>
      <c r="O3" s="2">
        <v>25</v>
      </c>
      <c r="P3" s="2">
        <v>17</v>
      </c>
      <c r="Q3" s="2">
        <v>10</v>
      </c>
      <c r="R3" s="2">
        <v>17</v>
      </c>
      <c r="S3" s="2">
        <v>22</v>
      </c>
      <c r="T3" s="2">
        <v>15</v>
      </c>
      <c r="U3" s="2">
        <v>25</v>
      </c>
      <c r="V3" s="2">
        <v>27</v>
      </c>
      <c r="W3" s="2">
        <v>19</v>
      </c>
      <c r="X3" s="2">
        <v>11</v>
      </c>
      <c r="Y3" s="2">
        <v>23</v>
      </c>
      <c r="Z3" s="2">
        <v>18</v>
      </c>
      <c r="AA3" s="2">
        <v>13</v>
      </c>
      <c r="AB3" s="2">
        <v>15</v>
      </c>
      <c r="AC3" s="2">
        <v>30</v>
      </c>
      <c r="AD3" s="2">
        <v>20</v>
      </c>
      <c r="AE3" s="2">
        <v>4</v>
      </c>
      <c r="AF3" s="2">
        <v>5</v>
      </c>
      <c r="AG3" s="7">
        <f>SUM(B3:AF3)</f>
        <v>592</v>
      </c>
    </row>
    <row r="4" spans="1:33" ht="12.75">
      <c r="A4" s="6" t="s">
        <v>12</v>
      </c>
      <c r="B4" s="2">
        <v>1.2</v>
      </c>
      <c r="C4" s="2">
        <v>1.9</v>
      </c>
      <c r="D4" s="2">
        <v>1.8</v>
      </c>
      <c r="E4" s="2">
        <v>1.5</v>
      </c>
      <c r="F4" s="2">
        <v>1.1</v>
      </c>
      <c r="G4" s="2">
        <v>2.7</v>
      </c>
      <c r="H4" s="2">
        <v>4.2</v>
      </c>
      <c r="I4" s="2">
        <v>3.3</v>
      </c>
      <c r="J4" s="2">
        <v>4.7</v>
      </c>
      <c r="K4" s="2">
        <v>1.6</v>
      </c>
      <c r="L4" s="8">
        <v>3</v>
      </c>
      <c r="M4" s="2">
        <v>5.4</v>
      </c>
      <c r="N4" s="2">
        <v>2.5</v>
      </c>
      <c r="O4" s="2">
        <v>4.3</v>
      </c>
      <c r="P4" s="8">
        <v>2.5</v>
      </c>
      <c r="Q4" s="2">
        <v>1.8</v>
      </c>
      <c r="R4" s="2">
        <v>2.6</v>
      </c>
      <c r="S4" s="2">
        <v>1.7</v>
      </c>
      <c r="T4" s="8">
        <v>2</v>
      </c>
      <c r="U4" s="2">
        <v>2.7</v>
      </c>
      <c r="V4" s="2">
        <v>3.6</v>
      </c>
      <c r="W4" s="2">
        <v>2.3</v>
      </c>
      <c r="X4" s="2">
        <v>1.6</v>
      </c>
      <c r="Y4" s="8">
        <v>3.9</v>
      </c>
      <c r="Z4" s="2">
        <v>2.2</v>
      </c>
      <c r="AA4" s="8">
        <v>1.4</v>
      </c>
      <c r="AB4" s="8">
        <v>2</v>
      </c>
      <c r="AC4" s="8">
        <v>4</v>
      </c>
      <c r="AD4" s="2">
        <v>2.3</v>
      </c>
      <c r="AE4" s="8">
        <v>0.6</v>
      </c>
      <c r="AF4" s="8">
        <v>0.5</v>
      </c>
      <c r="AG4" s="7">
        <f>SUM(B4:AF4)</f>
        <v>76.89999999999999</v>
      </c>
    </row>
    <row r="5" spans="1:36" s="25" customFormat="1" ht="82.5">
      <c r="A5" s="52" t="s">
        <v>385</v>
      </c>
      <c r="B5" s="26" t="s">
        <v>208</v>
      </c>
      <c r="C5" s="26" t="s">
        <v>209</v>
      </c>
      <c r="D5" s="26" t="s">
        <v>210</v>
      </c>
      <c r="E5" s="26" t="s">
        <v>211</v>
      </c>
      <c r="F5" s="26" t="s">
        <v>212</v>
      </c>
      <c r="G5" s="26" t="s">
        <v>213</v>
      </c>
      <c r="H5" s="55" t="s">
        <v>214</v>
      </c>
      <c r="I5" s="26" t="s">
        <v>215</v>
      </c>
      <c r="J5" s="50" t="s">
        <v>216</v>
      </c>
      <c r="K5" s="51" t="s">
        <v>217</v>
      </c>
      <c r="L5" s="53" t="s">
        <v>218</v>
      </c>
      <c r="M5" s="26" t="s">
        <v>219</v>
      </c>
      <c r="N5" s="53" t="s">
        <v>220</v>
      </c>
      <c r="O5" s="26" t="s">
        <v>221</v>
      </c>
      <c r="P5" s="26" t="s">
        <v>222</v>
      </c>
      <c r="Q5" s="50" t="s">
        <v>223</v>
      </c>
      <c r="R5" s="26" t="s">
        <v>224</v>
      </c>
      <c r="S5" s="27" t="s">
        <v>225</v>
      </c>
      <c r="T5" s="26" t="s">
        <v>226</v>
      </c>
      <c r="U5" s="51" t="s">
        <v>227</v>
      </c>
      <c r="V5" s="26" t="s">
        <v>228</v>
      </c>
      <c r="W5" s="26" t="s">
        <v>229</v>
      </c>
      <c r="X5" s="50" t="s">
        <v>230</v>
      </c>
      <c r="Y5" s="26" t="s">
        <v>231</v>
      </c>
      <c r="Z5" s="26" t="s">
        <v>232</v>
      </c>
      <c r="AA5" s="29" t="s">
        <v>233</v>
      </c>
      <c r="AB5" s="27" t="s">
        <v>234</v>
      </c>
      <c r="AC5" s="26" t="s">
        <v>235</v>
      </c>
      <c r="AD5" s="26" t="s">
        <v>236</v>
      </c>
      <c r="AE5" s="26" t="s">
        <v>237</v>
      </c>
      <c r="AF5" s="26" t="s">
        <v>238</v>
      </c>
      <c r="AG5" s="9" t="s">
        <v>135</v>
      </c>
      <c r="AH5" s="30" t="s">
        <v>136</v>
      </c>
      <c r="AI5" s="25" t="s">
        <v>137</v>
      </c>
      <c r="AJ5" s="25" t="s">
        <v>431</v>
      </c>
    </row>
    <row r="6" spans="1:33" s="15" customFormat="1" ht="12.75">
      <c r="A6" s="11" t="s">
        <v>138</v>
      </c>
      <c r="B6" s="32">
        <v>25</v>
      </c>
      <c r="C6" s="32">
        <v>65</v>
      </c>
      <c r="D6" s="32">
        <v>40</v>
      </c>
      <c r="E6" s="32">
        <v>25</v>
      </c>
      <c r="F6" s="32">
        <v>50</v>
      </c>
      <c r="G6" s="32">
        <v>90</v>
      </c>
      <c r="H6" s="32">
        <v>100</v>
      </c>
      <c r="I6" s="32">
        <v>110</v>
      </c>
      <c r="J6" s="32">
        <v>100</v>
      </c>
      <c r="K6" s="32">
        <v>30</v>
      </c>
      <c r="L6" s="32">
        <v>50</v>
      </c>
      <c r="M6" s="32">
        <v>190</v>
      </c>
      <c r="N6" s="32">
        <v>40</v>
      </c>
      <c r="O6" s="32">
        <v>110</v>
      </c>
      <c r="P6" s="32">
        <v>70</v>
      </c>
      <c r="Q6" s="32">
        <v>35</v>
      </c>
      <c r="R6" s="32">
        <v>70</v>
      </c>
      <c r="S6" s="32">
        <v>30</v>
      </c>
      <c r="T6" s="32">
        <v>35</v>
      </c>
      <c r="U6" s="32">
        <v>55</v>
      </c>
      <c r="V6" s="32">
        <v>120</v>
      </c>
      <c r="W6" s="32">
        <v>70</v>
      </c>
      <c r="X6" s="32">
        <v>35</v>
      </c>
      <c r="Y6" s="32">
        <v>80</v>
      </c>
      <c r="Z6" s="32">
        <v>25</v>
      </c>
      <c r="AA6" s="32">
        <v>45</v>
      </c>
      <c r="AB6" s="32">
        <v>20</v>
      </c>
      <c r="AC6" s="32">
        <v>90</v>
      </c>
      <c r="AD6" s="32">
        <v>75</v>
      </c>
      <c r="AE6" s="32">
        <v>15</v>
      </c>
      <c r="AF6" s="32">
        <v>15</v>
      </c>
      <c r="AG6" s="12">
        <f>SUM(B6:AF6)</f>
        <v>1910</v>
      </c>
    </row>
    <row r="7" spans="1:33" s="15" customFormat="1" ht="12.75">
      <c r="A7" s="11" t="s">
        <v>432</v>
      </c>
      <c r="B7" s="59">
        <f aca="true" t="shared" si="0" ref="B7:AG7">B6/B3</f>
        <v>2.7777777777777777</v>
      </c>
      <c r="C7" s="59">
        <f t="shared" si="0"/>
        <v>4.642857142857143</v>
      </c>
      <c r="D7" s="59">
        <f t="shared" si="0"/>
        <v>2.6666666666666665</v>
      </c>
      <c r="E7" s="59">
        <f t="shared" si="0"/>
        <v>1.6666666666666667</v>
      </c>
      <c r="F7" s="59">
        <f t="shared" si="0"/>
        <v>7.142857142857143</v>
      </c>
      <c r="G7" s="59">
        <f t="shared" si="0"/>
        <v>4.7368421052631575</v>
      </c>
      <c r="H7" s="59">
        <f t="shared" si="0"/>
        <v>1.2048192771084338</v>
      </c>
      <c r="I7" s="59">
        <f t="shared" si="0"/>
        <v>7.333333333333333</v>
      </c>
      <c r="J7" s="59">
        <f t="shared" si="0"/>
        <v>5.555555555555555</v>
      </c>
      <c r="K7" s="59">
        <f t="shared" si="0"/>
        <v>2.5</v>
      </c>
      <c r="L7" s="59">
        <f t="shared" si="0"/>
        <v>3.3333333333333335</v>
      </c>
      <c r="M7" s="59">
        <f t="shared" si="0"/>
        <v>5.135135135135135</v>
      </c>
      <c r="N7" s="59">
        <f t="shared" si="0"/>
        <v>2.3529411764705883</v>
      </c>
      <c r="O7" s="59">
        <f t="shared" si="0"/>
        <v>4.4</v>
      </c>
      <c r="P7" s="59">
        <f t="shared" si="0"/>
        <v>4.117647058823529</v>
      </c>
      <c r="Q7" s="59">
        <f t="shared" si="0"/>
        <v>3.5</v>
      </c>
      <c r="R7" s="59">
        <f t="shared" si="0"/>
        <v>4.117647058823529</v>
      </c>
      <c r="S7" s="59">
        <f t="shared" si="0"/>
        <v>1.3636363636363635</v>
      </c>
      <c r="T7" s="59">
        <f t="shared" si="0"/>
        <v>2.3333333333333335</v>
      </c>
      <c r="U7" s="59">
        <f t="shared" si="0"/>
        <v>2.2</v>
      </c>
      <c r="V7" s="59">
        <f t="shared" si="0"/>
        <v>4.444444444444445</v>
      </c>
      <c r="W7" s="59">
        <f t="shared" si="0"/>
        <v>3.6842105263157894</v>
      </c>
      <c r="X7" s="59">
        <f t="shared" si="0"/>
        <v>3.1818181818181817</v>
      </c>
      <c r="Y7" s="59">
        <f t="shared" si="0"/>
        <v>3.4782608695652173</v>
      </c>
      <c r="Z7" s="59">
        <f t="shared" si="0"/>
        <v>1.3888888888888888</v>
      </c>
      <c r="AA7" s="59">
        <f t="shared" si="0"/>
        <v>3.4615384615384617</v>
      </c>
      <c r="AB7" s="59">
        <f t="shared" si="0"/>
        <v>1.3333333333333333</v>
      </c>
      <c r="AC7" s="59">
        <f t="shared" si="0"/>
        <v>3</v>
      </c>
      <c r="AD7" s="59">
        <f t="shared" si="0"/>
        <v>3.75</v>
      </c>
      <c r="AE7" s="59">
        <f t="shared" si="0"/>
        <v>3.75</v>
      </c>
      <c r="AF7" s="59">
        <f t="shared" si="0"/>
        <v>3</v>
      </c>
      <c r="AG7" s="60">
        <f t="shared" si="0"/>
        <v>3.2263513513513513</v>
      </c>
    </row>
    <row r="8" spans="1:33" s="15" customFormat="1" ht="13.5" thickBot="1">
      <c r="A8" s="34" t="s">
        <v>139</v>
      </c>
      <c r="B8" s="35" t="s">
        <v>148</v>
      </c>
      <c r="C8" s="35" t="s">
        <v>140</v>
      </c>
      <c r="D8" s="35" t="s">
        <v>140</v>
      </c>
      <c r="E8" s="35" t="s">
        <v>148</v>
      </c>
      <c r="F8" s="35" t="s">
        <v>148</v>
      </c>
      <c r="G8" s="35" t="s">
        <v>148</v>
      </c>
      <c r="H8" s="35" t="s">
        <v>144</v>
      </c>
      <c r="I8" s="35" t="s">
        <v>148</v>
      </c>
      <c r="J8" s="35" t="s">
        <v>148</v>
      </c>
      <c r="K8" s="35" t="s">
        <v>148</v>
      </c>
      <c r="L8" s="35" t="s">
        <v>239</v>
      </c>
      <c r="M8" s="35" t="s">
        <v>239</v>
      </c>
      <c r="N8" s="35" t="s">
        <v>140</v>
      </c>
      <c r="O8" s="35" t="s">
        <v>163</v>
      </c>
      <c r="P8" s="35" t="s">
        <v>163</v>
      </c>
      <c r="Q8" s="35" t="s">
        <v>163</v>
      </c>
      <c r="R8" s="35" t="s">
        <v>163</v>
      </c>
      <c r="S8" s="35" t="s">
        <v>240</v>
      </c>
      <c r="T8" s="35" t="s">
        <v>240</v>
      </c>
      <c r="U8" s="35" t="s">
        <v>241</v>
      </c>
      <c r="V8" s="35" t="s">
        <v>140</v>
      </c>
      <c r="W8" s="35" t="s">
        <v>240</v>
      </c>
      <c r="X8" s="35" t="s">
        <v>240</v>
      </c>
      <c r="Y8" s="35" t="s">
        <v>144</v>
      </c>
      <c r="Z8" s="35" t="s">
        <v>144</v>
      </c>
      <c r="AA8" s="35" t="s">
        <v>154</v>
      </c>
      <c r="AB8" s="35" t="s">
        <v>241</v>
      </c>
      <c r="AC8" s="35" t="s">
        <v>240</v>
      </c>
      <c r="AD8" s="35" t="s">
        <v>239</v>
      </c>
      <c r="AE8" s="35" t="s">
        <v>239</v>
      </c>
      <c r="AF8" s="35" t="s">
        <v>239</v>
      </c>
      <c r="AG8" s="18"/>
    </row>
    <row r="9" spans="1:36" ht="12.75">
      <c r="A9" s="31" t="s">
        <v>164</v>
      </c>
      <c r="B9" s="37"/>
      <c r="C9" s="37"/>
      <c r="D9" s="37"/>
      <c r="E9" s="37"/>
      <c r="F9" s="37"/>
      <c r="G9" s="37"/>
      <c r="H9" s="37">
        <v>360</v>
      </c>
      <c r="I9" s="37"/>
      <c r="J9" s="37"/>
      <c r="K9" s="37"/>
      <c r="L9" s="37"/>
      <c r="M9" s="37"/>
      <c r="N9" s="37">
        <v>4</v>
      </c>
      <c r="O9" s="37">
        <v>3</v>
      </c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7">
        <f>SUM(B9:AF9)</f>
        <v>367</v>
      </c>
      <c r="AH9" s="38">
        <f>AG9*100/$AG$3</f>
        <v>61.99324324324324</v>
      </c>
      <c r="AI9" s="38">
        <f>AG9*10/$AG$4</f>
        <v>47.72431729518856</v>
      </c>
      <c r="AJ9" s="39">
        <f>COUNTA(B9:AF9)*100/COUNTA(B$8:AF$8)</f>
        <v>9.67741935483871</v>
      </c>
    </row>
    <row r="10" spans="1:36" ht="12.75">
      <c r="A10" s="31" t="s">
        <v>242</v>
      </c>
      <c r="B10" s="37"/>
      <c r="C10" s="37"/>
      <c r="D10" s="37"/>
      <c r="E10" s="37"/>
      <c r="F10" s="37"/>
      <c r="G10" s="37"/>
      <c r="H10" s="37">
        <v>8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7">
        <f>SUM(B10:AF10)</f>
        <v>8</v>
      </c>
      <c r="AH10" s="38">
        <f>AG10*100/$AG$3</f>
        <v>1.3513513513513513</v>
      </c>
      <c r="AI10" s="38">
        <f>AG10*10/$AG$4</f>
        <v>1.0403120936280885</v>
      </c>
      <c r="AJ10" s="39">
        <f>COUNTA(B10:AF10)*100/COUNTA(B$8:AF$8)</f>
        <v>3.225806451612903</v>
      </c>
    </row>
    <row r="11" spans="1:36" ht="12.75">
      <c r="A11" s="31" t="s">
        <v>243</v>
      </c>
      <c r="B11" s="37"/>
      <c r="C11" s="37"/>
      <c r="D11" s="37"/>
      <c r="E11" s="37"/>
      <c r="F11" s="37"/>
      <c r="G11" s="37">
        <v>1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7">
        <f>SUM(B11:AF11)</f>
        <v>1</v>
      </c>
      <c r="AH11" s="38">
        <f>AG11*100/$AG$3</f>
        <v>0.16891891891891891</v>
      </c>
      <c r="AI11" s="38">
        <f>AG11*10/$AG$4</f>
        <v>0.13003901170351106</v>
      </c>
      <c r="AJ11" s="39">
        <f>COUNTA(B11:AF11)*100/COUNTA(B$8:AF$8)</f>
        <v>3.225806451612903</v>
      </c>
    </row>
    <row r="12" spans="1:36" ht="12.75">
      <c r="A12" s="31" t="s">
        <v>165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7"/>
      <c r="AH12" s="38"/>
      <c r="AI12" s="38"/>
      <c r="AJ12" s="39"/>
    </row>
    <row r="13" spans="1:36" ht="12.75">
      <c r="A13" s="31" t="s">
        <v>166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>
        <v>1</v>
      </c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7">
        <f>SUM(B13:AF13)</f>
        <v>1</v>
      </c>
      <c r="AH13" s="38">
        <f>AG13*100/$AG$3</f>
        <v>0.16891891891891891</v>
      </c>
      <c r="AI13" s="38">
        <f>AG13*10/$AG$4</f>
        <v>0.13003901170351106</v>
      </c>
      <c r="AJ13" s="39">
        <f>COUNTA(B13:AF13)*100/COUNTA(B$8:AF$8)</f>
        <v>3.225806451612903</v>
      </c>
    </row>
    <row r="14" spans="1:36" ht="12.75">
      <c r="A14" s="31" t="s">
        <v>167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7"/>
      <c r="AH14" s="38"/>
      <c r="AI14" s="38"/>
      <c r="AJ14" s="39"/>
    </row>
    <row r="15" spans="1:36" ht="12.75">
      <c r="A15" s="31" t="s">
        <v>337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7"/>
      <c r="AH15" s="38"/>
      <c r="AI15" s="38"/>
      <c r="AJ15" s="39"/>
    </row>
    <row r="16" spans="1:36" ht="12.75">
      <c r="A16" s="31" t="s">
        <v>338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7"/>
      <c r="AH16" s="38"/>
      <c r="AI16" s="38"/>
      <c r="AJ16" s="39"/>
    </row>
    <row r="17" spans="1:36" ht="12.75">
      <c r="A17" s="31" t="s">
        <v>168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7"/>
      <c r="AH17" s="38"/>
      <c r="AI17" s="38"/>
      <c r="AJ17" s="39"/>
    </row>
    <row r="18" spans="1:36" ht="12.75">
      <c r="A18" s="31" t="s">
        <v>169</v>
      </c>
      <c r="B18" s="37"/>
      <c r="C18" s="37"/>
      <c r="D18" s="37"/>
      <c r="E18" s="37"/>
      <c r="F18" s="37"/>
      <c r="G18" s="37"/>
      <c r="H18" s="37">
        <v>1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7">
        <f>SUM(B18:AF18)</f>
        <v>1</v>
      </c>
      <c r="AH18" s="38">
        <f>AG18*100/$AG$3</f>
        <v>0.16891891891891891</v>
      </c>
      <c r="AI18" s="38">
        <f>AG18*10/$AG$4</f>
        <v>0.13003901170351106</v>
      </c>
      <c r="AJ18" s="39">
        <f>COUNTA(B18:AF18)*100/COUNTA(B$8:AF$8)</f>
        <v>3.225806451612903</v>
      </c>
    </row>
    <row r="19" spans="1:36" ht="12.75">
      <c r="A19" s="31" t="s">
        <v>170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7"/>
      <c r="AH19" s="38"/>
      <c r="AI19" s="38"/>
      <c r="AJ19" s="39"/>
    </row>
    <row r="20" spans="1:36" ht="12.75">
      <c r="A20" s="31" t="s">
        <v>171</v>
      </c>
      <c r="B20" s="37"/>
      <c r="C20" s="37"/>
      <c r="D20" s="37"/>
      <c r="E20" s="37"/>
      <c r="F20" s="37"/>
      <c r="G20" s="37"/>
      <c r="H20" s="37">
        <v>65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7">
        <f>SUM(B20:AF20)</f>
        <v>65</v>
      </c>
      <c r="AH20" s="38">
        <f>AG20*100/$AG$3</f>
        <v>10.97972972972973</v>
      </c>
      <c r="AI20" s="38">
        <f>AG20*10/$AG$4</f>
        <v>8.45253576072822</v>
      </c>
      <c r="AJ20" s="39">
        <f>COUNTA(B20:AF20)*100/COUNTA(B$8:AF$8)</f>
        <v>3.225806451612903</v>
      </c>
    </row>
    <row r="21" spans="1:36" ht="12.75">
      <c r="A21" s="31" t="s">
        <v>172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7"/>
      <c r="AH21" s="38"/>
      <c r="AI21" s="38"/>
      <c r="AJ21" s="39"/>
    </row>
    <row r="22" spans="1:36" ht="12.75">
      <c r="A22" s="31" t="s">
        <v>173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7"/>
      <c r="AH22" s="38"/>
      <c r="AI22" s="38"/>
      <c r="AJ22" s="39"/>
    </row>
    <row r="23" spans="1:36" ht="12.75">
      <c r="A23" s="31" t="s">
        <v>367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7"/>
      <c r="AH23" s="38"/>
      <c r="AI23" s="38"/>
      <c r="AJ23" s="39"/>
    </row>
    <row r="24" spans="1:36" ht="12.75">
      <c r="A24" s="31" t="s">
        <v>174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7"/>
      <c r="AH24" s="38"/>
      <c r="AI24" s="38"/>
      <c r="AJ24" s="39"/>
    </row>
    <row r="25" spans="1:36" ht="12" customHeight="1">
      <c r="A25" s="31" t="s">
        <v>175</v>
      </c>
      <c r="B25" s="37">
        <v>1</v>
      </c>
      <c r="C25" s="37">
        <v>1</v>
      </c>
      <c r="D25" s="37"/>
      <c r="E25" s="37"/>
      <c r="F25" s="37">
        <v>1</v>
      </c>
      <c r="G25" s="37">
        <v>3</v>
      </c>
      <c r="H25" s="37"/>
      <c r="I25" s="37">
        <v>1</v>
      </c>
      <c r="J25" s="37"/>
      <c r="K25" s="37"/>
      <c r="L25" s="37"/>
      <c r="M25" s="37">
        <v>1</v>
      </c>
      <c r="N25" s="37"/>
      <c r="O25" s="37">
        <v>1</v>
      </c>
      <c r="P25" s="37">
        <v>3</v>
      </c>
      <c r="Q25" s="37"/>
      <c r="R25" s="37"/>
      <c r="S25" s="37"/>
      <c r="T25" s="37"/>
      <c r="U25" s="37"/>
      <c r="V25" s="37">
        <v>3</v>
      </c>
      <c r="W25" s="37"/>
      <c r="X25" s="37"/>
      <c r="Y25" s="37"/>
      <c r="Z25" s="37"/>
      <c r="AA25" s="37"/>
      <c r="AB25" s="37"/>
      <c r="AC25" s="37">
        <v>3</v>
      </c>
      <c r="AD25" s="37">
        <v>3</v>
      </c>
      <c r="AE25" s="37"/>
      <c r="AF25" s="37"/>
      <c r="AG25" s="7">
        <f>SUM(B25:AF25)</f>
        <v>21</v>
      </c>
      <c r="AH25" s="38">
        <f>AG25*100/$AG$3</f>
        <v>3.5472972972972974</v>
      </c>
      <c r="AI25" s="38">
        <f>AG25*10/$AG$4</f>
        <v>2.7308192457737324</v>
      </c>
      <c r="AJ25" s="39">
        <f>COUNTA(B25:AF25)*100/COUNTA(B$8:AF$8)</f>
        <v>35.483870967741936</v>
      </c>
    </row>
    <row r="26" spans="1:36" ht="12" customHeight="1">
      <c r="A26" s="31" t="s">
        <v>176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7"/>
      <c r="AH26" s="38"/>
      <c r="AI26" s="38"/>
      <c r="AJ26" s="39"/>
    </row>
    <row r="27" spans="1:36" ht="12" customHeight="1">
      <c r="A27" s="31" t="s">
        <v>177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>
        <v>22</v>
      </c>
      <c r="N27" s="37"/>
      <c r="O27" s="37"/>
      <c r="P27" s="37"/>
      <c r="Q27" s="37"/>
      <c r="R27" s="37"/>
      <c r="S27" s="37"/>
      <c r="T27" s="37">
        <v>44</v>
      </c>
      <c r="U27" s="37"/>
      <c r="V27" s="37"/>
      <c r="W27" s="37"/>
      <c r="X27" s="37"/>
      <c r="Y27" s="37"/>
      <c r="Z27" s="37"/>
      <c r="AA27" s="37"/>
      <c r="AB27" s="40"/>
      <c r="AC27" s="40">
        <v>23</v>
      </c>
      <c r="AD27" s="40"/>
      <c r="AE27" s="40"/>
      <c r="AF27" s="37"/>
      <c r="AG27" s="7">
        <f>SUM(B27:AF27)</f>
        <v>89</v>
      </c>
      <c r="AH27" s="38">
        <f>AG27*100/$AG$3</f>
        <v>15.033783783783784</v>
      </c>
      <c r="AI27" s="38">
        <f>AG27*10/$AG$4</f>
        <v>11.573472041612485</v>
      </c>
      <c r="AJ27" s="39">
        <f>COUNTA(B27:AF27)*100/COUNTA(B$8:AF$8)</f>
        <v>9.67741935483871</v>
      </c>
    </row>
    <row r="28" spans="1:36" ht="12" customHeight="1">
      <c r="A28" s="31" t="s">
        <v>368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40"/>
      <c r="AC28" s="40"/>
      <c r="AD28" s="40"/>
      <c r="AE28" s="40"/>
      <c r="AF28" s="37"/>
      <c r="AG28" s="7"/>
      <c r="AH28" s="38"/>
      <c r="AI28" s="38"/>
      <c r="AJ28" s="39"/>
    </row>
    <row r="29" spans="1:36" ht="12" customHeight="1">
      <c r="A29" s="31" t="s">
        <v>178</v>
      </c>
      <c r="B29" s="37"/>
      <c r="C29" s="37"/>
      <c r="D29" s="37">
        <v>1</v>
      </c>
      <c r="E29" s="40">
        <v>1</v>
      </c>
      <c r="F29" s="40">
        <v>1</v>
      </c>
      <c r="G29" s="40">
        <v>3</v>
      </c>
      <c r="H29" s="37"/>
      <c r="I29" s="40">
        <v>2</v>
      </c>
      <c r="J29" s="37"/>
      <c r="K29" s="40"/>
      <c r="L29" s="37"/>
      <c r="M29" s="40"/>
      <c r="N29" s="40"/>
      <c r="O29" s="40"/>
      <c r="P29" s="40"/>
      <c r="Q29" s="40"/>
      <c r="R29" s="40">
        <v>1</v>
      </c>
      <c r="S29" s="40"/>
      <c r="T29" s="40"/>
      <c r="U29" s="40">
        <v>1</v>
      </c>
      <c r="V29" s="40"/>
      <c r="W29" s="40">
        <v>1</v>
      </c>
      <c r="X29" s="40"/>
      <c r="Y29" s="40"/>
      <c r="Z29" s="37"/>
      <c r="AA29" s="40"/>
      <c r="AB29" s="40"/>
      <c r="AC29" s="40">
        <v>2</v>
      </c>
      <c r="AD29" s="40">
        <v>2</v>
      </c>
      <c r="AE29" s="40"/>
      <c r="AF29" s="37"/>
      <c r="AG29" s="7">
        <f>SUM(B29:AF29)</f>
        <v>15</v>
      </c>
      <c r="AH29" s="38">
        <f>AG29*100/$AG$3</f>
        <v>2.5337837837837838</v>
      </c>
      <c r="AI29" s="38">
        <f>AG29*10/$AG$4</f>
        <v>1.950585175552666</v>
      </c>
      <c r="AJ29" s="39">
        <f>COUNTA(B29:AF29)*100/COUNTA(B$8:AF$8)</f>
        <v>32.25806451612903</v>
      </c>
    </row>
    <row r="30" spans="1:36" ht="12" customHeight="1">
      <c r="A30" s="31" t="s">
        <v>179</v>
      </c>
      <c r="B30" s="37"/>
      <c r="C30" s="37"/>
      <c r="D30" s="37"/>
      <c r="E30" s="40"/>
      <c r="F30" s="40"/>
      <c r="G30" s="40"/>
      <c r="H30" s="37"/>
      <c r="I30" s="40"/>
      <c r="J30" s="37"/>
      <c r="K30" s="40"/>
      <c r="L30" s="37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37"/>
      <c r="AA30" s="40"/>
      <c r="AB30" s="40"/>
      <c r="AC30" s="40"/>
      <c r="AD30" s="40"/>
      <c r="AE30" s="40"/>
      <c r="AF30" s="37"/>
      <c r="AG30" s="7"/>
      <c r="AH30" s="38"/>
      <c r="AI30" s="38"/>
      <c r="AJ30" s="39"/>
    </row>
    <row r="31" spans="1:36" ht="12.75">
      <c r="A31" s="31" t="s">
        <v>180</v>
      </c>
      <c r="B31" s="37"/>
      <c r="C31" s="37"/>
      <c r="D31" s="37"/>
      <c r="E31" s="40"/>
      <c r="F31" s="40"/>
      <c r="G31" s="40">
        <v>1</v>
      </c>
      <c r="H31" s="37"/>
      <c r="I31" s="40"/>
      <c r="J31" s="37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37"/>
      <c r="AA31" s="40"/>
      <c r="AB31" s="40"/>
      <c r="AC31" s="40"/>
      <c r="AD31" s="40"/>
      <c r="AE31" s="40"/>
      <c r="AF31" s="37"/>
      <c r="AG31" s="7">
        <f>SUM(B31:AF31)</f>
        <v>1</v>
      </c>
      <c r="AH31" s="38">
        <f>AG31*100/$AG$3</f>
        <v>0.16891891891891891</v>
      </c>
      <c r="AI31" s="38">
        <f>AG31*10/$AG$4</f>
        <v>0.13003901170351106</v>
      </c>
      <c r="AJ31" s="39">
        <f>COUNTA(B31:AF31)*100/COUNTA(B$8:AF$8)</f>
        <v>3.225806451612903</v>
      </c>
    </row>
    <row r="32" spans="1:36" ht="12.75">
      <c r="A32" s="31" t="s">
        <v>300</v>
      </c>
      <c r="B32" s="37"/>
      <c r="C32" s="37"/>
      <c r="D32" s="37"/>
      <c r="E32" s="40"/>
      <c r="F32" s="40"/>
      <c r="G32" s="40"/>
      <c r="H32" s="37"/>
      <c r="I32" s="40"/>
      <c r="J32" s="37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37"/>
      <c r="AA32" s="40"/>
      <c r="AB32" s="40"/>
      <c r="AC32" s="40"/>
      <c r="AD32" s="40"/>
      <c r="AE32" s="40"/>
      <c r="AF32" s="37"/>
      <c r="AG32" s="7"/>
      <c r="AH32" s="38"/>
      <c r="AI32" s="38"/>
      <c r="AJ32" s="39"/>
    </row>
    <row r="33" spans="1:36" ht="12.75">
      <c r="A33" s="31" t="s">
        <v>181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40"/>
      <c r="Q33" s="37"/>
      <c r="R33" s="37"/>
      <c r="S33" s="37"/>
      <c r="T33" s="37"/>
      <c r="U33" s="37"/>
      <c r="V33" s="37"/>
      <c r="W33" s="40"/>
      <c r="X33" s="37"/>
      <c r="Y33" s="37"/>
      <c r="Z33" s="37"/>
      <c r="AA33" s="37"/>
      <c r="AB33" s="37"/>
      <c r="AC33" s="40"/>
      <c r="AD33" s="40">
        <v>2</v>
      </c>
      <c r="AE33" s="37"/>
      <c r="AF33" s="40"/>
      <c r="AG33" s="7">
        <f aca="true" t="shared" si="1" ref="AG33:AG41">SUM(B33:AF33)</f>
        <v>2</v>
      </c>
      <c r="AH33" s="38">
        <f aca="true" t="shared" si="2" ref="AH33:AH41">AG33*100/$AG$3</f>
        <v>0.33783783783783783</v>
      </c>
      <c r="AI33" s="38">
        <f aca="true" t="shared" si="3" ref="AI33:AI41">AG33*10/$AG$4</f>
        <v>0.26007802340702213</v>
      </c>
      <c r="AJ33" s="39">
        <f aca="true" t="shared" si="4" ref="AJ33:AJ41">COUNTA(B33:AF33)*100/COUNTA(B$8:AF$8)</f>
        <v>3.225806451612903</v>
      </c>
    </row>
    <row r="34" spans="1:36" ht="12.75">
      <c r="A34" s="31" t="s">
        <v>182</v>
      </c>
      <c r="B34" s="37"/>
      <c r="C34" s="37"/>
      <c r="D34" s="37"/>
      <c r="E34" s="37"/>
      <c r="F34" s="37"/>
      <c r="G34" s="37">
        <v>1</v>
      </c>
      <c r="H34" s="37"/>
      <c r="I34" s="37"/>
      <c r="J34" s="37"/>
      <c r="K34" s="37"/>
      <c r="L34" s="37"/>
      <c r="M34" s="37"/>
      <c r="N34" s="37"/>
      <c r="O34" s="37"/>
      <c r="P34" s="40"/>
      <c r="Q34" s="37"/>
      <c r="R34" s="37"/>
      <c r="S34" s="37"/>
      <c r="T34" s="37"/>
      <c r="U34" s="37">
        <v>2</v>
      </c>
      <c r="V34" s="37"/>
      <c r="W34" s="37"/>
      <c r="X34" s="37"/>
      <c r="Y34" s="37">
        <v>1</v>
      </c>
      <c r="Z34" s="37"/>
      <c r="AA34" s="37">
        <v>1</v>
      </c>
      <c r="AB34" s="37"/>
      <c r="AC34" s="37">
        <v>1</v>
      </c>
      <c r="AD34" s="40"/>
      <c r="AE34" s="37"/>
      <c r="AF34" s="37"/>
      <c r="AG34" s="7">
        <f t="shared" si="1"/>
        <v>6</v>
      </c>
      <c r="AH34" s="38">
        <f t="shared" si="2"/>
        <v>1.0135135135135136</v>
      </c>
      <c r="AI34" s="38">
        <f t="shared" si="3"/>
        <v>0.7802340702210664</v>
      </c>
      <c r="AJ34" s="39">
        <f t="shared" si="4"/>
        <v>16.129032258064516</v>
      </c>
    </row>
    <row r="35" spans="1:36" ht="12.75">
      <c r="A35" s="31" t="s">
        <v>183</v>
      </c>
      <c r="B35" s="37"/>
      <c r="C35" s="37">
        <v>1</v>
      </c>
      <c r="D35" s="37">
        <v>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>
        <v>1</v>
      </c>
      <c r="AE35" s="37"/>
      <c r="AF35" s="37"/>
      <c r="AG35" s="7">
        <f t="shared" si="1"/>
        <v>3</v>
      </c>
      <c r="AH35" s="38">
        <f t="shared" si="2"/>
        <v>0.5067567567567568</v>
      </c>
      <c r="AI35" s="38">
        <f t="shared" si="3"/>
        <v>0.3901170351105332</v>
      </c>
      <c r="AJ35" s="39">
        <f t="shared" si="4"/>
        <v>9.67741935483871</v>
      </c>
    </row>
    <row r="36" spans="1:36" ht="12.75">
      <c r="A36" s="31" t="s">
        <v>184</v>
      </c>
      <c r="B36" s="37">
        <v>3</v>
      </c>
      <c r="C36" s="37">
        <v>11</v>
      </c>
      <c r="D36" s="40">
        <v>7</v>
      </c>
      <c r="E36" s="37"/>
      <c r="F36" s="37">
        <v>5</v>
      </c>
      <c r="G36" s="37">
        <v>92</v>
      </c>
      <c r="H36" s="37"/>
      <c r="I36" s="37">
        <v>42</v>
      </c>
      <c r="J36" s="37">
        <v>11</v>
      </c>
      <c r="K36" s="37"/>
      <c r="L36" s="37">
        <v>10</v>
      </c>
      <c r="M36" s="37">
        <v>44</v>
      </c>
      <c r="N36" s="40">
        <v>3</v>
      </c>
      <c r="O36" s="40">
        <v>25</v>
      </c>
      <c r="P36" s="40">
        <v>3</v>
      </c>
      <c r="Q36" s="37"/>
      <c r="R36" s="40">
        <v>35</v>
      </c>
      <c r="S36" s="37">
        <v>1</v>
      </c>
      <c r="T36" s="37">
        <v>5</v>
      </c>
      <c r="U36" s="40">
        <v>8</v>
      </c>
      <c r="V36" s="37">
        <v>37</v>
      </c>
      <c r="W36" s="37">
        <v>23</v>
      </c>
      <c r="X36" s="37">
        <v>2</v>
      </c>
      <c r="Y36" s="40">
        <v>15</v>
      </c>
      <c r="Z36" s="37"/>
      <c r="AA36" s="37">
        <v>2</v>
      </c>
      <c r="AB36" s="37"/>
      <c r="AC36" s="37">
        <v>66</v>
      </c>
      <c r="AD36" s="37">
        <v>43</v>
      </c>
      <c r="AE36" s="37"/>
      <c r="AF36" s="37">
        <v>6</v>
      </c>
      <c r="AG36" s="7">
        <f t="shared" si="1"/>
        <v>499</v>
      </c>
      <c r="AH36" s="38">
        <f t="shared" si="2"/>
        <v>84.29054054054055</v>
      </c>
      <c r="AI36" s="38">
        <f t="shared" si="3"/>
        <v>64.88946684005202</v>
      </c>
      <c r="AJ36" s="39">
        <f t="shared" si="4"/>
        <v>77.41935483870968</v>
      </c>
    </row>
    <row r="37" spans="1:36" ht="12.75">
      <c r="A37" s="31" t="s">
        <v>185</v>
      </c>
      <c r="B37" s="37">
        <v>2</v>
      </c>
      <c r="C37" s="37">
        <v>34</v>
      </c>
      <c r="D37" s="40">
        <v>30</v>
      </c>
      <c r="E37" s="37"/>
      <c r="F37" s="37">
        <v>2</v>
      </c>
      <c r="G37" s="37">
        <v>62</v>
      </c>
      <c r="H37" s="40">
        <v>14</v>
      </c>
      <c r="I37" s="37">
        <v>54</v>
      </c>
      <c r="J37" s="37">
        <v>26</v>
      </c>
      <c r="K37" s="37">
        <v>1</v>
      </c>
      <c r="L37" s="37">
        <v>15</v>
      </c>
      <c r="M37" s="37">
        <v>53</v>
      </c>
      <c r="N37" s="40">
        <v>3</v>
      </c>
      <c r="O37" s="40">
        <v>29</v>
      </c>
      <c r="P37" s="40">
        <v>22</v>
      </c>
      <c r="Q37" s="37"/>
      <c r="R37" s="40">
        <v>38</v>
      </c>
      <c r="S37" s="37">
        <v>1</v>
      </c>
      <c r="T37" s="37">
        <v>9</v>
      </c>
      <c r="U37" s="40">
        <v>52</v>
      </c>
      <c r="V37" s="37">
        <v>29</v>
      </c>
      <c r="W37" s="37">
        <v>70</v>
      </c>
      <c r="X37" s="37">
        <v>13</v>
      </c>
      <c r="Y37" s="40">
        <v>14</v>
      </c>
      <c r="Z37" s="40">
        <v>2</v>
      </c>
      <c r="AA37" s="37">
        <v>8</v>
      </c>
      <c r="AB37" s="37"/>
      <c r="AC37" s="37">
        <v>84</v>
      </c>
      <c r="AD37" s="37">
        <v>60</v>
      </c>
      <c r="AE37" s="37">
        <v>2</v>
      </c>
      <c r="AF37" s="40">
        <v>2</v>
      </c>
      <c r="AG37" s="7">
        <f t="shared" si="1"/>
        <v>731</v>
      </c>
      <c r="AH37" s="38">
        <f t="shared" si="2"/>
        <v>123.47972972972973</v>
      </c>
      <c r="AI37" s="38">
        <f t="shared" si="3"/>
        <v>95.05851755526659</v>
      </c>
      <c r="AJ37" s="39">
        <f t="shared" si="4"/>
        <v>90.3225806451613</v>
      </c>
    </row>
    <row r="38" spans="1:36" ht="12.75">
      <c r="A38" s="31" t="s">
        <v>186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>
        <v>1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7">
        <f t="shared" si="1"/>
        <v>1</v>
      </c>
      <c r="AH38" s="38">
        <f t="shared" si="2"/>
        <v>0.16891891891891891</v>
      </c>
      <c r="AI38" s="38">
        <f t="shared" si="3"/>
        <v>0.13003901170351106</v>
      </c>
      <c r="AJ38" s="39">
        <f t="shared" si="4"/>
        <v>3.225806451612903</v>
      </c>
    </row>
    <row r="39" spans="1:36" ht="12.75">
      <c r="A39" s="31" t="s">
        <v>187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>
        <v>1</v>
      </c>
      <c r="W39" s="40"/>
      <c r="X39" s="40"/>
      <c r="Y39" s="40"/>
      <c r="Z39" s="37"/>
      <c r="AA39" s="37"/>
      <c r="AB39" s="40"/>
      <c r="AC39" s="40"/>
      <c r="AD39" s="40"/>
      <c r="AE39" s="40"/>
      <c r="AF39" s="37"/>
      <c r="AG39" s="7">
        <f t="shared" si="1"/>
        <v>1</v>
      </c>
      <c r="AH39" s="38">
        <f t="shared" si="2"/>
        <v>0.16891891891891891</v>
      </c>
      <c r="AI39" s="38">
        <f t="shared" si="3"/>
        <v>0.13003901170351106</v>
      </c>
      <c r="AJ39" s="39">
        <f t="shared" si="4"/>
        <v>3.225806451612903</v>
      </c>
    </row>
    <row r="40" spans="1:36" ht="12.75">
      <c r="A40" s="31" t="s">
        <v>188</v>
      </c>
      <c r="B40" s="37">
        <v>2</v>
      </c>
      <c r="C40" s="37">
        <v>9</v>
      </c>
      <c r="D40" s="37"/>
      <c r="E40" s="37">
        <v>2</v>
      </c>
      <c r="F40" s="40">
        <v>2</v>
      </c>
      <c r="G40" s="40">
        <v>14</v>
      </c>
      <c r="H40" s="40">
        <v>4</v>
      </c>
      <c r="I40" s="40">
        <v>16</v>
      </c>
      <c r="J40" s="37">
        <v>8</v>
      </c>
      <c r="K40" s="40">
        <v>4</v>
      </c>
      <c r="L40" s="37">
        <v>5</v>
      </c>
      <c r="M40" s="40">
        <v>12</v>
      </c>
      <c r="N40" s="40">
        <v>1</v>
      </c>
      <c r="O40" s="40">
        <v>25</v>
      </c>
      <c r="P40" s="40">
        <v>4</v>
      </c>
      <c r="Q40" s="40">
        <v>1</v>
      </c>
      <c r="R40" s="40">
        <v>10</v>
      </c>
      <c r="S40" s="40">
        <v>2</v>
      </c>
      <c r="T40" s="40">
        <v>2</v>
      </c>
      <c r="U40" s="40">
        <v>2</v>
      </c>
      <c r="V40" s="40">
        <v>9</v>
      </c>
      <c r="W40" s="40">
        <v>10</v>
      </c>
      <c r="X40" s="40">
        <v>4</v>
      </c>
      <c r="Y40" s="40">
        <v>6</v>
      </c>
      <c r="Z40" s="40">
        <v>4</v>
      </c>
      <c r="AA40" s="40">
        <v>2</v>
      </c>
      <c r="AB40" s="40"/>
      <c r="AC40" s="40">
        <v>10</v>
      </c>
      <c r="AD40" s="40">
        <v>10</v>
      </c>
      <c r="AE40" s="40"/>
      <c r="AF40" s="37">
        <v>1</v>
      </c>
      <c r="AG40" s="7">
        <f t="shared" si="1"/>
        <v>181</v>
      </c>
      <c r="AH40" s="38">
        <f t="shared" si="2"/>
        <v>30.574324324324323</v>
      </c>
      <c r="AI40" s="38">
        <f t="shared" si="3"/>
        <v>23.537061118335505</v>
      </c>
      <c r="AJ40" s="39">
        <f t="shared" si="4"/>
        <v>90.3225806451613</v>
      </c>
    </row>
    <row r="41" spans="1:36" ht="12.75">
      <c r="A41" s="31" t="s">
        <v>189</v>
      </c>
      <c r="B41" s="37"/>
      <c r="C41" s="37">
        <v>2</v>
      </c>
      <c r="D41" s="37"/>
      <c r="E41" s="37"/>
      <c r="F41" s="37">
        <v>2</v>
      </c>
      <c r="G41" s="37"/>
      <c r="H41" s="37"/>
      <c r="I41" s="37"/>
      <c r="J41" s="37">
        <v>8</v>
      </c>
      <c r="K41" s="37">
        <v>4</v>
      </c>
      <c r="L41" s="37"/>
      <c r="M41" s="37">
        <v>72</v>
      </c>
      <c r="N41" s="40">
        <v>26</v>
      </c>
      <c r="O41" s="40">
        <v>6</v>
      </c>
      <c r="P41" s="40">
        <v>26</v>
      </c>
      <c r="Q41" s="40">
        <v>12</v>
      </c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40"/>
      <c r="AE41" s="37"/>
      <c r="AF41" s="37"/>
      <c r="AG41" s="7">
        <f t="shared" si="1"/>
        <v>158</v>
      </c>
      <c r="AH41" s="38">
        <f t="shared" si="2"/>
        <v>26.68918918918919</v>
      </c>
      <c r="AI41" s="38">
        <f t="shared" si="3"/>
        <v>20.54616384915475</v>
      </c>
      <c r="AJ41" s="39">
        <f t="shared" si="4"/>
        <v>29.032258064516128</v>
      </c>
    </row>
    <row r="42" spans="1:36" ht="12.75">
      <c r="A42" s="31" t="s">
        <v>339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40"/>
      <c r="O42" s="40"/>
      <c r="P42" s="40"/>
      <c r="Q42" s="40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40"/>
      <c r="AE42" s="37"/>
      <c r="AF42" s="37"/>
      <c r="AG42" s="7"/>
      <c r="AH42" s="38"/>
      <c r="AI42" s="38"/>
      <c r="AJ42" s="39"/>
    </row>
    <row r="43" spans="1:36" ht="12.75">
      <c r="A43" s="31" t="s">
        <v>190</v>
      </c>
      <c r="B43" s="37"/>
      <c r="C43" s="37"/>
      <c r="D43" s="37"/>
      <c r="E43" s="37">
        <v>1</v>
      </c>
      <c r="F43" s="37"/>
      <c r="G43" s="37">
        <v>7</v>
      </c>
      <c r="H43" s="37">
        <v>180</v>
      </c>
      <c r="I43" s="37">
        <v>7</v>
      </c>
      <c r="J43" s="37">
        <v>3</v>
      </c>
      <c r="K43" s="37">
        <v>7</v>
      </c>
      <c r="L43" s="37">
        <v>5</v>
      </c>
      <c r="M43" s="37">
        <v>101</v>
      </c>
      <c r="N43" s="40">
        <v>2</v>
      </c>
      <c r="O43" s="40">
        <v>12</v>
      </c>
      <c r="P43" s="40">
        <v>2</v>
      </c>
      <c r="Q43" s="40">
        <v>5</v>
      </c>
      <c r="R43" s="40">
        <v>2</v>
      </c>
      <c r="S43" s="40">
        <v>2</v>
      </c>
      <c r="T43" s="40">
        <v>5</v>
      </c>
      <c r="U43" s="40">
        <v>1</v>
      </c>
      <c r="V43" s="40">
        <v>6</v>
      </c>
      <c r="W43" s="40">
        <v>4</v>
      </c>
      <c r="X43" s="40">
        <v>1</v>
      </c>
      <c r="Y43" s="40">
        <v>3</v>
      </c>
      <c r="Z43" s="37"/>
      <c r="AA43" s="37">
        <v>1</v>
      </c>
      <c r="AB43" s="37"/>
      <c r="AC43" s="37">
        <v>3</v>
      </c>
      <c r="AD43" s="37">
        <v>3</v>
      </c>
      <c r="AE43" s="37"/>
      <c r="AF43" s="37">
        <v>2</v>
      </c>
      <c r="AG43" s="7">
        <f>SUM(B43:AF43)</f>
        <v>365</v>
      </c>
      <c r="AH43" s="38">
        <f>AG43*100/$AG$3</f>
        <v>61.6554054054054</v>
      </c>
      <c r="AI43" s="38">
        <f>AG43*10/$AG$4</f>
        <v>47.46423927178154</v>
      </c>
      <c r="AJ43" s="39">
        <f>COUNTA(B43:AF43)*100/COUNTA(B$8:AF$8)</f>
        <v>77.41935483870968</v>
      </c>
    </row>
    <row r="44" spans="1:36" ht="12.75">
      <c r="A44" s="31" t="s">
        <v>191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>
        <v>1</v>
      </c>
      <c r="W44" s="37"/>
      <c r="X44" s="37"/>
      <c r="Y44" s="37"/>
      <c r="Z44" s="37"/>
      <c r="AA44" s="37"/>
      <c r="AB44" s="37"/>
      <c r="AC44" s="37"/>
      <c r="AD44" s="37">
        <v>1</v>
      </c>
      <c r="AE44" s="37"/>
      <c r="AF44" s="37"/>
      <c r="AG44" s="7">
        <f>SUM(B44:AF44)</f>
        <v>2</v>
      </c>
      <c r="AH44" s="38">
        <f>AG44*100/$AG$3</f>
        <v>0.33783783783783783</v>
      </c>
      <c r="AI44" s="38">
        <f>AG44*10/$AG$4</f>
        <v>0.26007802340702213</v>
      </c>
      <c r="AJ44" s="39">
        <f>COUNTA(B44:AF44)*100/COUNTA(B$8:AF$8)</f>
        <v>6.451612903225806</v>
      </c>
    </row>
    <row r="45" spans="1:36" ht="12.75">
      <c r="A45" s="31" t="s">
        <v>369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7"/>
      <c r="AH45" s="38"/>
      <c r="AI45" s="38"/>
      <c r="AJ45" s="39"/>
    </row>
    <row r="46" spans="1:36" ht="12.75">
      <c r="A46" s="31" t="s">
        <v>192</v>
      </c>
      <c r="B46" s="37"/>
      <c r="C46" s="37"/>
      <c r="D46" s="37"/>
      <c r="E46" s="37"/>
      <c r="F46" s="37"/>
      <c r="G46" s="37">
        <v>12</v>
      </c>
      <c r="H46" s="37"/>
      <c r="I46" s="37">
        <v>15</v>
      </c>
      <c r="J46" s="37">
        <v>57</v>
      </c>
      <c r="K46" s="37"/>
      <c r="L46" s="37">
        <v>7</v>
      </c>
      <c r="M46" s="37">
        <v>86</v>
      </c>
      <c r="N46" s="40">
        <v>1</v>
      </c>
      <c r="O46" s="40">
        <v>14</v>
      </c>
      <c r="P46" s="40">
        <v>34</v>
      </c>
      <c r="Q46" s="37"/>
      <c r="R46" s="37"/>
      <c r="S46" s="37"/>
      <c r="T46" s="37">
        <v>11</v>
      </c>
      <c r="U46" s="37">
        <v>15</v>
      </c>
      <c r="V46" s="37">
        <v>13</v>
      </c>
      <c r="W46" s="37">
        <v>18</v>
      </c>
      <c r="X46" s="37"/>
      <c r="Y46" s="37">
        <v>6</v>
      </c>
      <c r="Z46" s="37"/>
      <c r="AA46" s="37"/>
      <c r="AB46" s="37"/>
      <c r="AC46" s="37"/>
      <c r="AD46" s="37">
        <v>27</v>
      </c>
      <c r="AE46" s="37"/>
      <c r="AF46" s="37"/>
      <c r="AG46" s="7">
        <f>SUM(B46:AF46)</f>
        <v>316</v>
      </c>
      <c r="AH46" s="38">
        <f>AG46*100/$AG$3</f>
        <v>53.37837837837838</v>
      </c>
      <c r="AI46" s="38">
        <f>AG46*10/$AG$4</f>
        <v>41.0923276983095</v>
      </c>
      <c r="AJ46" s="39">
        <f>COUNTA(B46:AF46)*100/COUNTA(B$8:AF$8)</f>
        <v>45.16129032258065</v>
      </c>
    </row>
    <row r="47" spans="1:36" ht="12.75">
      <c r="A47" s="31" t="s">
        <v>244</v>
      </c>
      <c r="B47" s="37"/>
      <c r="C47" s="37"/>
      <c r="D47" s="37"/>
      <c r="E47" s="40"/>
      <c r="F47" s="40"/>
      <c r="G47" s="40"/>
      <c r="H47" s="37"/>
      <c r="I47" s="37"/>
      <c r="J47" s="37"/>
      <c r="K47" s="40"/>
      <c r="L47" s="40"/>
      <c r="M47" s="40"/>
      <c r="N47" s="40"/>
      <c r="O47" s="40"/>
      <c r="P47" s="40">
        <v>2</v>
      </c>
      <c r="Q47" s="40"/>
      <c r="R47" s="40"/>
      <c r="S47" s="40"/>
      <c r="T47" s="40"/>
      <c r="U47" s="40"/>
      <c r="V47" s="40"/>
      <c r="W47" s="40"/>
      <c r="X47" s="40"/>
      <c r="Y47" s="40"/>
      <c r="Z47" s="37"/>
      <c r="AA47" s="40"/>
      <c r="AB47" s="40"/>
      <c r="AC47" s="40"/>
      <c r="AD47" s="40"/>
      <c r="AE47" s="40"/>
      <c r="AF47" s="37"/>
      <c r="AG47" s="7">
        <f>SUM(B47:AF47)</f>
        <v>2</v>
      </c>
      <c r="AH47" s="38">
        <f>AG47*100/$AG$3</f>
        <v>0.33783783783783783</v>
      </c>
      <c r="AI47" s="38">
        <f>AG47*10/$AG$4</f>
        <v>0.26007802340702213</v>
      </c>
      <c r="AJ47" s="39">
        <f>COUNTA(B47:AF47)*100/COUNTA(B$8:AF$8)</f>
        <v>3.225806451612903</v>
      </c>
    </row>
    <row r="48" spans="1:36" ht="12.75">
      <c r="A48" s="31" t="s">
        <v>193</v>
      </c>
      <c r="B48" s="37"/>
      <c r="C48" s="37"/>
      <c r="D48" s="37"/>
      <c r="E48" s="40"/>
      <c r="F48" s="40"/>
      <c r="G48" s="40"/>
      <c r="H48" s="37"/>
      <c r="I48" s="37"/>
      <c r="J48" s="37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37"/>
      <c r="AA48" s="40"/>
      <c r="AB48" s="40"/>
      <c r="AC48" s="40"/>
      <c r="AD48" s="40"/>
      <c r="AE48" s="40"/>
      <c r="AF48" s="37"/>
      <c r="AG48" s="7"/>
      <c r="AH48" s="38"/>
      <c r="AI48" s="38"/>
      <c r="AJ48" s="39"/>
    </row>
    <row r="49" spans="1:36" ht="12.75">
      <c r="A49" s="31" t="s">
        <v>194</v>
      </c>
      <c r="B49" s="37"/>
      <c r="C49" s="37"/>
      <c r="D49" s="37"/>
      <c r="E49" s="37"/>
      <c r="F49" s="37"/>
      <c r="G49" s="40">
        <v>8</v>
      </c>
      <c r="H49" s="37"/>
      <c r="I49" s="37"/>
      <c r="J49" s="37"/>
      <c r="K49" s="40"/>
      <c r="L49" s="40"/>
      <c r="M49" s="40"/>
      <c r="N49" s="40"/>
      <c r="O49" s="40"/>
      <c r="P49" s="40">
        <v>1</v>
      </c>
      <c r="Q49" s="40"/>
      <c r="R49" s="40"/>
      <c r="S49" s="40"/>
      <c r="T49" s="40"/>
      <c r="U49" s="40"/>
      <c r="V49" s="40"/>
      <c r="W49" s="40"/>
      <c r="X49" s="40"/>
      <c r="Y49" s="37"/>
      <c r="Z49" s="37"/>
      <c r="AA49" s="40"/>
      <c r="AB49" s="40"/>
      <c r="AC49" s="40"/>
      <c r="AD49" s="40"/>
      <c r="AE49" s="40"/>
      <c r="AF49" s="37"/>
      <c r="AG49" s="7">
        <f>SUM(B49:AF49)</f>
        <v>9</v>
      </c>
      <c r="AH49" s="38">
        <f>AG49*100/$AG$3</f>
        <v>1.5202702702702702</v>
      </c>
      <c r="AI49" s="38">
        <f>AG49*10/$AG$4</f>
        <v>1.1703511053315996</v>
      </c>
      <c r="AJ49" s="39">
        <f>COUNTA(B49:AF49)*100/COUNTA(B$8:AF$8)</f>
        <v>6.451612903225806</v>
      </c>
    </row>
    <row r="50" spans="1:36" ht="12.75">
      <c r="A50" s="31" t="s">
        <v>301</v>
      </c>
      <c r="B50" s="37"/>
      <c r="C50" s="37"/>
      <c r="D50" s="37"/>
      <c r="E50" s="37"/>
      <c r="F50" s="37"/>
      <c r="G50" s="40"/>
      <c r="H50" s="37"/>
      <c r="I50" s="37"/>
      <c r="J50" s="37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37"/>
      <c r="Z50" s="37"/>
      <c r="AA50" s="40"/>
      <c r="AB50" s="40"/>
      <c r="AC50" s="40"/>
      <c r="AD50" s="40"/>
      <c r="AE50" s="40"/>
      <c r="AF50" s="37"/>
      <c r="AG50" s="7"/>
      <c r="AH50" s="38"/>
      <c r="AI50" s="38"/>
      <c r="AJ50" s="39"/>
    </row>
    <row r="51" spans="1:36" ht="12.75">
      <c r="A51" s="31" t="s">
        <v>195</v>
      </c>
      <c r="B51" s="37"/>
      <c r="C51" s="37">
        <v>4</v>
      </c>
      <c r="D51" s="37">
        <v>2</v>
      </c>
      <c r="E51" s="37"/>
      <c r="F51" s="37"/>
      <c r="G51" s="37">
        <v>45</v>
      </c>
      <c r="H51" s="37"/>
      <c r="I51" s="37">
        <v>121</v>
      </c>
      <c r="J51" s="37">
        <v>140</v>
      </c>
      <c r="K51" s="37"/>
      <c r="L51" s="37">
        <v>2</v>
      </c>
      <c r="M51" s="37">
        <v>56</v>
      </c>
      <c r="N51" s="37"/>
      <c r="O51" s="40">
        <v>119</v>
      </c>
      <c r="P51" s="40">
        <v>3</v>
      </c>
      <c r="Q51" s="40">
        <v>38</v>
      </c>
      <c r="R51" s="40">
        <v>9</v>
      </c>
      <c r="S51" s="37"/>
      <c r="T51" s="37">
        <v>2</v>
      </c>
      <c r="U51" s="37"/>
      <c r="V51" s="37">
        <v>56</v>
      </c>
      <c r="W51" s="37">
        <v>20</v>
      </c>
      <c r="X51" s="37">
        <v>37</v>
      </c>
      <c r="Y51" s="40">
        <v>36</v>
      </c>
      <c r="Z51" s="40">
        <v>3</v>
      </c>
      <c r="AA51" s="37">
        <v>5</v>
      </c>
      <c r="AB51" s="40">
        <v>3</v>
      </c>
      <c r="AC51" s="37">
        <v>64</v>
      </c>
      <c r="AD51" s="37">
        <v>60</v>
      </c>
      <c r="AE51" s="37"/>
      <c r="AF51" s="37"/>
      <c r="AG51" s="7">
        <f>SUM(B51:AF51)</f>
        <v>825</v>
      </c>
      <c r="AH51" s="38">
        <f>AG51*100/$AG$3</f>
        <v>139.3581081081081</v>
      </c>
      <c r="AI51" s="38">
        <f>AG51*10/$AG$4</f>
        <v>107.28218465539663</v>
      </c>
      <c r="AJ51" s="39">
        <f>COUNTA(B51:AF51)*100/COUNTA(B$8:AF$8)</f>
        <v>67.74193548387096</v>
      </c>
    </row>
    <row r="52" spans="1:36" ht="12.75">
      <c r="A52" s="31" t="s">
        <v>196</v>
      </c>
      <c r="B52" s="37"/>
      <c r="C52" s="37"/>
      <c r="D52" s="37"/>
      <c r="E52" s="37"/>
      <c r="F52" s="37"/>
      <c r="G52" s="40"/>
      <c r="H52" s="37"/>
      <c r="I52" s="37"/>
      <c r="J52" s="37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37"/>
      <c r="Z52" s="37"/>
      <c r="AA52" s="40"/>
      <c r="AB52" s="40"/>
      <c r="AC52" s="40"/>
      <c r="AD52" s="40"/>
      <c r="AE52" s="40"/>
      <c r="AF52" s="37"/>
      <c r="AG52" s="7"/>
      <c r="AH52" s="38"/>
      <c r="AI52" s="38"/>
      <c r="AJ52" s="39"/>
    </row>
    <row r="53" spans="1:36" ht="12.75">
      <c r="A53" s="31" t="s">
        <v>197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40"/>
      <c r="P53" s="40"/>
      <c r="Q53" s="40"/>
      <c r="R53" s="40"/>
      <c r="S53" s="37"/>
      <c r="T53" s="37"/>
      <c r="U53" s="37"/>
      <c r="V53" s="37"/>
      <c r="W53" s="37"/>
      <c r="X53" s="37"/>
      <c r="Y53" s="40"/>
      <c r="Z53" s="40"/>
      <c r="AA53" s="37"/>
      <c r="AB53" s="40"/>
      <c r="AC53" s="37"/>
      <c r="AD53" s="37"/>
      <c r="AE53" s="37"/>
      <c r="AF53" s="37"/>
      <c r="AG53" s="7"/>
      <c r="AH53" s="38"/>
      <c r="AI53" s="38"/>
      <c r="AJ53" s="39"/>
    </row>
    <row r="54" spans="1:36" ht="12.75">
      <c r="A54" s="31" t="s">
        <v>340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40"/>
      <c r="P54" s="40"/>
      <c r="Q54" s="40"/>
      <c r="R54" s="40"/>
      <c r="S54" s="37"/>
      <c r="T54" s="37"/>
      <c r="U54" s="37"/>
      <c r="V54" s="37"/>
      <c r="W54" s="37"/>
      <c r="X54" s="37"/>
      <c r="Y54" s="40"/>
      <c r="Z54" s="40"/>
      <c r="AA54" s="37"/>
      <c r="AB54" s="40"/>
      <c r="AC54" s="37"/>
      <c r="AD54" s="37"/>
      <c r="AE54" s="37"/>
      <c r="AF54" s="37"/>
      <c r="AG54" s="7"/>
      <c r="AH54" s="38"/>
      <c r="AI54" s="38"/>
      <c r="AJ54" s="39"/>
    </row>
    <row r="55" spans="1:36" ht="12.75">
      <c r="A55" s="31" t="s">
        <v>198</v>
      </c>
      <c r="B55" s="37"/>
      <c r="C55" s="37"/>
      <c r="D55" s="40"/>
      <c r="E55" s="40"/>
      <c r="F55" s="40"/>
      <c r="G55" s="40"/>
      <c r="H55" s="37"/>
      <c r="I55" s="37">
        <v>3</v>
      </c>
      <c r="J55" s="37">
        <v>2</v>
      </c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40"/>
      <c r="AC55" s="40"/>
      <c r="AD55" s="40"/>
      <c r="AE55" s="40"/>
      <c r="AF55" s="37"/>
      <c r="AG55" s="7">
        <f>SUM(B55:AF55)</f>
        <v>5</v>
      </c>
      <c r="AH55" s="38">
        <f>AG55*100/$AG$3</f>
        <v>0.8445945945945946</v>
      </c>
      <c r="AI55" s="38">
        <f>AG55*10/$AG$4</f>
        <v>0.6501950585175553</v>
      </c>
      <c r="AJ55" s="39">
        <f>COUNTA(B55:AF55)*100/COUNTA(B$8:AF$8)</f>
        <v>6.451612903225806</v>
      </c>
    </row>
    <row r="56" spans="1:36" ht="12.75">
      <c r="A56" s="31" t="s">
        <v>199</v>
      </c>
      <c r="B56" s="37"/>
      <c r="C56" s="37"/>
      <c r="D56" s="37"/>
      <c r="E56" s="40"/>
      <c r="F56" s="40"/>
      <c r="G56" s="40"/>
      <c r="H56" s="37"/>
      <c r="I56" s="40">
        <v>10</v>
      </c>
      <c r="J56" s="37"/>
      <c r="K56" s="40"/>
      <c r="L56" s="37"/>
      <c r="M56" s="40">
        <v>4</v>
      </c>
      <c r="N56" s="40"/>
      <c r="O56" s="40"/>
      <c r="P56" s="40"/>
      <c r="Q56" s="40"/>
      <c r="R56" s="40">
        <v>2</v>
      </c>
      <c r="S56" s="40"/>
      <c r="T56" s="40"/>
      <c r="U56" s="40"/>
      <c r="V56" s="40">
        <v>1</v>
      </c>
      <c r="W56" s="40">
        <v>6</v>
      </c>
      <c r="X56" s="40"/>
      <c r="Y56" s="40"/>
      <c r="Z56" s="37">
        <v>1</v>
      </c>
      <c r="AA56" s="40">
        <v>3</v>
      </c>
      <c r="AB56" s="40"/>
      <c r="AC56" s="40">
        <v>2</v>
      </c>
      <c r="AD56" s="40">
        <v>5</v>
      </c>
      <c r="AE56" s="40"/>
      <c r="AF56" s="37"/>
      <c r="AG56" s="7">
        <f>SUM(B56:AF56)</f>
        <v>34</v>
      </c>
      <c r="AH56" s="38">
        <f>AG56*100/$AG$3</f>
        <v>5.743243243243243</v>
      </c>
      <c r="AI56" s="38">
        <f>AG56*10/$AG$4</f>
        <v>4.421326397919376</v>
      </c>
      <c r="AJ56" s="39">
        <f>COUNTA(B56:AF56)*100/COUNTA(B$8:AF$8)</f>
        <v>29.032258064516128</v>
      </c>
    </row>
    <row r="57" spans="1:36" ht="12.75">
      <c r="A57" s="31" t="s">
        <v>200</v>
      </c>
      <c r="B57" s="37"/>
      <c r="C57" s="37"/>
      <c r="D57" s="37"/>
      <c r="E57" s="40"/>
      <c r="F57" s="40"/>
      <c r="G57" s="40"/>
      <c r="H57" s="37"/>
      <c r="I57" s="40"/>
      <c r="J57" s="37"/>
      <c r="K57" s="40"/>
      <c r="L57" s="37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37"/>
      <c r="AA57" s="40"/>
      <c r="AB57" s="40"/>
      <c r="AC57" s="40"/>
      <c r="AD57" s="40"/>
      <c r="AE57" s="40"/>
      <c r="AF57" s="37"/>
      <c r="AG57" s="7"/>
      <c r="AH57" s="38"/>
      <c r="AI57" s="38"/>
      <c r="AJ57" s="39"/>
    </row>
    <row r="58" spans="1:36" ht="12.75">
      <c r="A58" s="41" t="s">
        <v>201</v>
      </c>
      <c r="B58" s="4"/>
      <c r="C58" s="4"/>
      <c r="D58" s="4">
        <v>9</v>
      </c>
      <c r="E58" s="4">
        <v>1</v>
      </c>
      <c r="F58" s="4">
        <v>29</v>
      </c>
      <c r="G58" s="4">
        <v>80</v>
      </c>
      <c r="H58" s="4">
        <v>6</v>
      </c>
      <c r="I58" s="4">
        <v>14</v>
      </c>
      <c r="J58" s="4">
        <v>7</v>
      </c>
      <c r="K58" s="4"/>
      <c r="L58" s="4"/>
      <c r="M58" s="4">
        <v>35</v>
      </c>
      <c r="N58" s="4"/>
      <c r="O58" s="4">
        <v>49</v>
      </c>
      <c r="P58" s="4"/>
      <c r="Q58" s="4"/>
      <c r="R58" s="4"/>
      <c r="S58" s="4">
        <v>1</v>
      </c>
      <c r="T58" s="4">
        <v>1</v>
      </c>
      <c r="U58" s="4"/>
      <c r="V58" s="4">
        <v>33</v>
      </c>
      <c r="W58" s="4">
        <v>2</v>
      </c>
      <c r="X58" s="4"/>
      <c r="Y58" s="4">
        <v>4</v>
      </c>
      <c r="Z58" s="4"/>
      <c r="AA58" s="4"/>
      <c r="AB58" s="4"/>
      <c r="AC58" s="4">
        <v>37</v>
      </c>
      <c r="AD58" s="4">
        <v>39</v>
      </c>
      <c r="AE58" s="4"/>
      <c r="AF58" s="4"/>
      <c r="AG58" s="7">
        <f>SUM(B58:AF58)</f>
        <v>347</v>
      </c>
      <c r="AH58" s="38">
        <f>AG58*100/$AG$3</f>
        <v>58.61486486486486</v>
      </c>
      <c r="AI58" s="38">
        <f>AG58*10/$AG$4</f>
        <v>45.12353706111834</v>
      </c>
      <c r="AJ58" s="39">
        <f>COUNTA(B58:AF58)*100/COUNTA(B$8:AF$8)</f>
        <v>51.61290322580645</v>
      </c>
    </row>
    <row r="59" spans="1:36" ht="13.5" thickBot="1">
      <c r="A59" s="34" t="s">
        <v>202</v>
      </c>
      <c r="B59" s="42">
        <f aca="true" t="shared" si="5" ref="B59:AF59">SUM(B9:B58)</f>
        <v>8</v>
      </c>
      <c r="C59" s="42">
        <f t="shared" si="5"/>
        <v>62</v>
      </c>
      <c r="D59" s="42">
        <f t="shared" si="5"/>
        <v>50</v>
      </c>
      <c r="E59" s="42">
        <f t="shared" si="5"/>
        <v>5</v>
      </c>
      <c r="F59" s="42">
        <f t="shared" si="5"/>
        <v>42</v>
      </c>
      <c r="G59" s="42">
        <f t="shared" si="5"/>
        <v>329</v>
      </c>
      <c r="H59" s="42">
        <f t="shared" si="5"/>
        <v>638</v>
      </c>
      <c r="I59" s="42">
        <f t="shared" si="5"/>
        <v>285</v>
      </c>
      <c r="J59" s="42">
        <f t="shared" si="5"/>
        <v>262</v>
      </c>
      <c r="K59" s="42">
        <f t="shared" si="5"/>
        <v>16</v>
      </c>
      <c r="L59" s="42">
        <f t="shared" si="5"/>
        <v>45</v>
      </c>
      <c r="M59" s="42">
        <f t="shared" si="5"/>
        <v>486</v>
      </c>
      <c r="N59" s="42">
        <f t="shared" si="5"/>
        <v>40</v>
      </c>
      <c r="O59" s="42">
        <f t="shared" si="5"/>
        <v>284</v>
      </c>
      <c r="P59" s="42">
        <f t="shared" si="5"/>
        <v>100</v>
      </c>
      <c r="Q59" s="42">
        <f t="shared" si="5"/>
        <v>56</v>
      </c>
      <c r="R59" s="42">
        <f t="shared" si="5"/>
        <v>97</v>
      </c>
      <c r="S59" s="42">
        <f t="shared" si="5"/>
        <v>7</v>
      </c>
      <c r="T59" s="42">
        <f t="shared" si="5"/>
        <v>79</v>
      </c>
      <c r="U59" s="42">
        <f t="shared" si="5"/>
        <v>81</v>
      </c>
      <c r="V59" s="42">
        <f t="shared" si="5"/>
        <v>189</v>
      </c>
      <c r="W59" s="42">
        <f t="shared" si="5"/>
        <v>154</v>
      </c>
      <c r="X59" s="42">
        <f t="shared" si="5"/>
        <v>57</v>
      </c>
      <c r="Y59" s="42">
        <f t="shared" si="5"/>
        <v>85</v>
      </c>
      <c r="Z59" s="42">
        <f t="shared" si="5"/>
        <v>10</v>
      </c>
      <c r="AA59" s="42">
        <f t="shared" si="5"/>
        <v>22</v>
      </c>
      <c r="AB59" s="42">
        <f t="shared" si="5"/>
        <v>3</v>
      </c>
      <c r="AC59" s="42">
        <f t="shared" si="5"/>
        <v>295</v>
      </c>
      <c r="AD59" s="42">
        <f t="shared" si="5"/>
        <v>256</v>
      </c>
      <c r="AE59" s="42">
        <f t="shared" si="5"/>
        <v>2</v>
      </c>
      <c r="AF59" s="42">
        <f t="shared" si="5"/>
        <v>11</v>
      </c>
      <c r="AG59" s="7">
        <f>SUM(B59:AF59)</f>
        <v>4056</v>
      </c>
      <c r="AH59" s="38">
        <f>AG59*100/$AG$3</f>
        <v>685.1351351351351</v>
      </c>
      <c r="AI59" s="38">
        <f>AG59*10/$AG$4</f>
        <v>527.4382314694409</v>
      </c>
      <c r="AJ59" s="39"/>
    </row>
    <row r="60" spans="1:36" ht="12.75">
      <c r="A60" s="2" t="s">
        <v>203</v>
      </c>
      <c r="B60" s="8">
        <f aca="true" t="shared" si="6" ref="B60:AG60">B59/B3</f>
        <v>0.8888888888888888</v>
      </c>
      <c r="C60" s="8">
        <f t="shared" si="6"/>
        <v>4.428571428571429</v>
      </c>
      <c r="D60" s="8">
        <f t="shared" si="6"/>
        <v>3.3333333333333335</v>
      </c>
      <c r="E60" s="8">
        <f t="shared" si="6"/>
        <v>0.3333333333333333</v>
      </c>
      <c r="F60" s="8">
        <f t="shared" si="6"/>
        <v>6</v>
      </c>
      <c r="G60" s="8">
        <f t="shared" si="6"/>
        <v>17.31578947368421</v>
      </c>
      <c r="H60" s="8">
        <f t="shared" si="6"/>
        <v>7.686746987951807</v>
      </c>
      <c r="I60" s="8">
        <f t="shared" si="6"/>
        <v>19</v>
      </c>
      <c r="J60" s="8">
        <f t="shared" si="6"/>
        <v>14.555555555555555</v>
      </c>
      <c r="K60" s="8">
        <f t="shared" si="6"/>
        <v>1.3333333333333333</v>
      </c>
      <c r="L60" s="8">
        <f t="shared" si="6"/>
        <v>3</v>
      </c>
      <c r="M60" s="8">
        <f t="shared" si="6"/>
        <v>13.135135135135135</v>
      </c>
      <c r="N60" s="8">
        <f t="shared" si="6"/>
        <v>2.3529411764705883</v>
      </c>
      <c r="O60" s="8">
        <f t="shared" si="6"/>
        <v>11.36</v>
      </c>
      <c r="P60" s="8">
        <f t="shared" si="6"/>
        <v>5.882352941176471</v>
      </c>
      <c r="Q60" s="8">
        <f t="shared" si="6"/>
        <v>5.6</v>
      </c>
      <c r="R60" s="8">
        <f t="shared" si="6"/>
        <v>5.705882352941177</v>
      </c>
      <c r="S60" s="8">
        <f t="shared" si="6"/>
        <v>0.3181818181818182</v>
      </c>
      <c r="T60" s="8">
        <f t="shared" si="6"/>
        <v>5.266666666666667</v>
      </c>
      <c r="U60" s="8">
        <f t="shared" si="6"/>
        <v>3.24</v>
      </c>
      <c r="V60" s="8">
        <f t="shared" si="6"/>
        <v>7</v>
      </c>
      <c r="W60" s="8">
        <f t="shared" si="6"/>
        <v>8.105263157894736</v>
      </c>
      <c r="X60" s="8">
        <f t="shared" si="6"/>
        <v>5.181818181818182</v>
      </c>
      <c r="Y60" s="8">
        <f t="shared" si="6"/>
        <v>3.6956521739130435</v>
      </c>
      <c r="Z60" s="8">
        <f t="shared" si="6"/>
        <v>0.5555555555555556</v>
      </c>
      <c r="AA60" s="8">
        <f t="shared" si="6"/>
        <v>1.6923076923076923</v>
      </c>
      <c r="AB60" s="8">
        <f t="shared" si="6"/>
        <v>0.2</v>
      </c>
      <c r="AC60" s="8">
        <f t="shared" si="6"/>
        <v>9.833333333333334</v>
      </c>
      <c r="AD60" s="8">
        <f t="shared" si="6"/>
        <v>12.8</v>
      </c>
      <c r="AE60" s="8">
        <f t="shared" si="6"/>
        <v>0.5</v>
      </c>
      <c r="AF60" s="8">
        <f t="shared" si="6"/>
        <v>2.2</v>
      </c>
      <c r="AG60" s="23">
        <f t="shared" si="6"/>
        <v>6.851351351351352</v>
      </c>
      <c r="AJ60" s="24"/>
    </row>
    <row r="61" spans="1:36" s="37" customFormat="1" ht="12.75">
      <c r="A61" s="37" t="s">
        <v>204</v>
      </c>
      <c r="B61" s="56">
        <f aca="true" t="shared" si="7" ref="B61:AG61">B59/B4</f>
        <v>6.666666666666667</v>
      </c>
      <c r="C61" s="56">
        <f t="shared" si="7"/>
        <v>32.631578947368425</v>
      </c>
      <c r="D61" s="56">
        <f t="shared" si="7"/>
        <v>27.77777777777778</v>
      </c>
      <c r="E61" s="56">
        <f t="shared" si="7"/>
        <v>3.3333333333333335</v>
      </c>
      <c r="F61" s="56">
        <f t="shared" si="7"/>
        <v>38.18181818181818</v>
      </c>
      <c r="G61" s="56">
        <f t="shared" si="7"/>
        <v>121.85185185185185</v>
      </c>
      <c r="H61" s="56">
        <f t="shared" si="7"/>
        <v>151.9047619047619</v>
      </c>
      <c r="I61" s="56">
        <f t="shared" si="7"/>
        <v>86.36363636363637</v>
      </c>
      <c r="J61" s="56">
        <f t="shared" si="7"/>
        <v>55.744680851063826</v>
      </c>
      <c r="K61" s="56">
        <f t="shared" si="7"/>
        <v>10</v>
      </c>
      <c r="L61" s="56">
        <f t="shared" si="7"/>
        <v>15</v>
      </c>
      <c r="M61" s="56">
        <f t="shared" si="7"/>
        <v>90</v>
      </c>
      <c r="N61" s="56">
        <f t="shared" si="7"/>
        <v>16</v>
      </c>
      <c r="O61" s="56">
        <f t="shared" si="7"/>
        <v>66.04651162790698</v>
      </c>
      <c r="P61" s="56">
        <f t="shared" si="7"/>
        <v>40</v>
      </c>
      <c r="Q61" s="56">
        <f t="shared" si="7"/>
        <v>31.11111111111111</v>
      </c>
      <c r="R61" s="56">
        <f t="shared" si="7"/>
        <v>37.30769230769231</v>
      </c>
      <c r="S61" s="56">
        <f t="shared" si="7"/>
        <v>4.11764705882353</v>
      </c>
      <c r="T61" s="56">
        <f t="shared" si="7"/>
        <v>39.5</v>
      </c>
      <c r="U61" s="56">
        <f t="shared" si="7"/>
        <v>29.999999999999996</v>
      </c>
      <c r="V61" s="56">
        <f t="shared" si="7"/>
        <v>52.5</v>
      </c>
      <c r="W61" s="56">
        <f t="shared" si="7"/>
        <v>66.95652173913044</v>
      </c>
      <c r="X61" s="56">
        <f t="shared" si="7"/>
        <v>35.625</v>
      </c>
      <c r="Y61" s="56">
        <f t="shared" si="7"/>
        <v>21.794871794871796</v>
      </c>
      <c r="Z61" s="56">
        <f t="shared" si="7"/>
        <v>4.545454545454545</v>
      </c>
      <c r="AA61" s="56">
        <f t="shared" si="7"/>
        <v>15.714285714285715</v>
      </c>
      <c r="AB61" s="56">
        <f t="shared" si="7"/>
        <v>1.5</v>
      </c>
      <c r="AC61" s="56">
        <f t="shared" si="7"/>
        <v>73.75</v>
      </c>
      <c r="AD61" s="56">
        <f t="shared" si="7"/>
        <v>111.30434782608697</v>
      </c>
      <c r="AE61" s="56">
        <f t="shared" si="7"/>
        <v>3.3333333333333335</v>
      </c>
      <c r="AF61" s="56">
        <f t="shared" si="7"/>
        <v>22</v>
      </c>
      <c r="AG61" s="56">
        <f t="shared" si="7"/>
        <v>52.74382314694409</v>
      </c>
      <c r="AJ61" s="57"/>
    </row>
    <row r="62" spans="1:36" ht="12.75">
      <c r="A62" s="22" t="s">
        <v>205</v>
      </c>
      <c r="I62" s="2">
        <v>1</v>
      </c>
      <c r="O62" s="2">
        <v>1</v>
      </c>
      <c r="V62" s="2">
        <v>1</v>
      </c>
      <c r="W62" s="2">
        <v>1</v>
      </c>
      <c r="Y62" s="2">
        <v>2</v>
      </c>
      <c r="AD62" s="2">
        <v>5</v>
      </c>
      <c r="AG62" s="7">
        <f>SUM(B62:AF62)</f>
        <v>11</v>
      </c>
      <c r="AJ62" s="39">
        <f>COUNTA(B62:AF62)*100/COUNTA(B$8:AF$8)</f>
        <v>19.35483870967742</v>
      </c>
    </row>
    <row r="63" spans="1:33" s="15" customFormat="1" ht="12.75">
      <c r="A63" s="6"/>
      <c r="AG63" s="16">
        <f>AG62/AG4</f>
        <v>0.14304291287386217</v>
      </c>
    </row>
    <row r="64" spans="1:33" ht="12.75">
      <c r="A64" s="6"/>
      <c r="AG64" s="17" t="s">
        <v>206</v>
      </c>
    </row>
    <row r="65" spans="1:32" ht="12.75">
      <c r="A65" s="22" t="s">
        <v>371</v>
      </c>
      <c r="B65" s="2" t="s">
        <v>420</v>
      </c>
      <c r="C65" s="2" t="s">
        <v>420</v>
      </c>
      <c r="D65" s="2" t="s">
        <v>420</v>
      </c>
      <c r="E65" s="2" t="s">
        <v>420</v>
      </c>
      <c r="F65" s="2" t="s">
        <v>420</v>
      </c>
      <c r="G65" s="2" t="s">
        <v>420</v>
      </c>
      <c r="H65" s="2" t="s">
        <v>421</v>
      </c>
      <c r="I65" s="2" t="s">
        <v>421</v>
      </c>
      <c r="J65" s="2" t="s">
        <v>421</v>
      </c>
      <c r="K65" s="2" t="s">
        <v>421</v>
      </c>
      <c r="L65" s="2" t="s">
        <v>421</v>
      </c>
      <c r="M65" s="2" t="s">
        <v>421</v>
      </c>
      <c r="N65" s="2" t="s">
        <v>421</v>
      </c>
      <c r="O65" s="2" t="s">
        <v>421</v>
      </c>
      <c r="P65" s="2" t="s">
        <v>421</v>
      </c>
      <c r="Q65" s="2" t="s">
        <v>421</v>
      </c>
      <c r="R65" s="2" t="s">
        <v>421</v>
      </c>
      <c r="S65" s="2" t="s">
        <v>384</v>
      </c>
      <c r="T65" s="2" t="s">
        <v>384</v>
      </c>
      <c r="U65" s="2" t="s">
        <v>384</v>
      </c>
      <c r="V65" s="2" t="s">
        <v>421</v>
      </c>
      <c r="W65" s="2" t="s">
        <v>384</v>
      </c>
      <c r="X65" s="2" t="s">
        <v>384</v>
      </c>
      <c r="Y65" s="2" t="s">
        <v>421</v>
      </c>
      <c r="Z65" s="2" t="s">
        <v>421</v>
      </c>
      <c r="AA65" s="2" t="s">
        <v>382</v>
      </c>
      <c r="AB65" s="2" t="s">
        <v>384</v>
      </c>
      <c r="AC65" s="2" t="s">
        <v>384</v>
      </c>
      <c r="AD65" s="2" t="s">
        <v>384</v>
      </c>
      <c r="AE65" s="2" t="s">
        <v>384</v>
      </c>
      <c r="AF65" s="2" t="s">
        <v>384</v>
      </c>
    </row>
    <row r="66" spans="2:32" ht="12.75">
      <c r="B66" s="2" t="s">
        <v>409</v>
      </c>
      <c r="E66" s="2" t="s">
        <v>409</v>
      </c>
      <c r="F66" s="2" t="s">
        <v>409</v>
      </c>
      <c r="G66" s="2" t="s">
        <v>409</v>
      </c>
      <c r="AD66" s="2" t="s">
        <v>422</v>
      </c>
      <c r="AE66" s="2" t="s">
        <v>422</v>
      </c>
      <c r="AF66" s="2" t="s">
        <v>422</v>
      </c>
    </row>
  </sheetData>
  <sheetProtection/>
  <printOptions gridLines="1"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headerFooter alignWithMargins="0">
    <oddHeader>&amp;LAsko Suoranta&amp;C&amp;F / &amp;A&amp;R&amp;D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66"/>
  <sheetViews>
    <sheetView zoomScale="75" zoomScaleNormal="75" zoomScalePageLayoutView="0" workbookViewId="0" topLeftCell="A1">
      <pane xSplit="1" ySplit="8" topLeftCell="B4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X72" sqref="X72"/>
    </sheetView>
  </sheetViews>
  <sheetFormatPr defaultColWidth="5.00390625" defaultRowHeight="14.25"/>
  <cols>
    <col min="1" max="1" width="17.00390625" style="22" customWidth="1"/>
    <col min="2" max="54" width="5.00390625" style="2" customWidth="1"/>
    <col min="55" max="55" width="7.50390625" style="1" customWidth="1"/>
    <col min="56" max="58" width="6.75390625" style="2" customWidth="1"/>
    <col min="59" max="16384" width="5.00390625" style="2" customWidth="1"/>
  </cols>
  <sheetData>
    <row r="1" spans="1:54" ht="15.75">
      <c r="A1" s="62" t="s">
        <v>245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2.75">
      <c r="A2" s="3" t="s">
        <v>1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4">
        <v>31</v>
      </c>
      <c r="AG2" s="4">
        <v>32</v>
      </c>
      <c r="AH2" s="4">
        <v>33</v>
      </c>
      <c r="AI2" s="4">
        <v>34</v>
      </c>
      <c r="AJ2" s="4">
        <v>35</v>
      </c>
      <c r="AK2" s="4">
        <v>36</v>
      </c>
      <c r="AL2" s="4">
        <v>37</v>
      </c>
      <c r="AM2" s="4">
        <v>38</v>
      </c>
      <c r="AN2" s="4">
        <v>39</v>
      </c>
      <c r="AO2" s="4">
        <v>40</v>
      </c>
      <c r="AP2" s="4">
        <v>41</v>
      </c>
      <c r="AQ2" s="4">
        <v>42</v>
      </c>
      <c r="AR2" s="4">
        <v>43</v>
      </c>
      <c r="AS2" s="4">
        <v>44</v>
      </c>
      <c r="AT2" s="4">
        <v>45</v>
      </c>
      <c r="AU2" s="4">
        <v>46</v>
      </c>
      <c r="AV2" s="4">
        <v>47</v>
      </c>
      <c r="AW2" s="4">
        <v>48</v>
      </c>
      <c r="AX2" s="4">
        <v>49</v>
      </c>
      <c r="AY2" s="4">
        <v>50</v>
      </c>
      <c r="AZ2" s="4">
        <v>51</v>
      </c>
      <c r="BA2" s="4">
        <v>52</v>
      </c>
      <c r="BB2" s="4">
        <v>53</v>
      </c>
    </row>
    <row r="3" spans="1:55" ht="12.75">
      <c r="A3" s="6" t="s">
        <v>11</v>
      </c>
      <c r="B3" s="2">
        <v>8</v>
      </c>
      <c r="C3" s="2">
        <v>29</v>
      </c>
      <c r="D3" s="2">
        <v>47</v>
      </c>
      <c r="E3" s="2">
        <v>7</v>
      </c>
      <c r="F3" s="2">
        <v>29</v>
      </c>
      <c r="G3" s="2">
        <v>24</v>
      </c>
      <c r="H3" s="2">
        <v>17</v>
      </c>
      <c r="I3" s="2">
        <v>16</v>
      </c>
      <c r="J3" s="2">
        <v>7</v>
      </c>
      <c r="K3" s="2">
        <v>16</v>
      </c>
      <c r="L3" s="2">
        <v>13</v>
      </c>
      <c r="M3" s="2">
        <v>18</v>
      </c>
      <c r="N3" s="2">
        <v>15</v>
      </c>
      <c r="O3" s="2">
        <v>11</v>
      </c>
      <c r="P3" s="2">
        <v>20</v>
      </c>
      <c r="Q3" s="2">
        <v>12</v>
      </c>
      <c r="R3" s="2">
        <v>10</v>
      </c>
      <c r="S3" s="2">
        <v>22</v>
      </c>
      <c r="T3" s="2">
        <v>18</v>
      </c>
      <c r="U3" s="2">
        <v>16</v>
      </c>
      <c r="V3" s="2">
        <v>17</v>
      </c>
      <c r="W3" s="2">
        <v>22</v>
      </c>
      <c r="X3" s="2">
        <v>21</v>
      </c>
      <c r="Y3" s="2">
        <v>18</v>
      </c>
      <c r="Z3" s="2">
        <v>5</v>
      </c>
      <c r="AA3" s="2">
        <v>14</v>
      </c>
      <c r="AB3" s="2">
        <v>49</v>
      </c>
      <c r="AC3" s="2">
        <v>28</v>
      </c>
      <c r="AD3" s="2">
        <v>23</v>
      </c>
      <c r="AE3" s="2">
        <v>19</v>
      </c>
      <c r="AF3" s="2">
        <v>20</v>
      </c>
      <c r="AG3" s="2">
        <v>15</v>
      </c>
      <c r="AH3" s="2">
        <v>22</v>
      </c>
      <c r="AI3" s="2">
        <v>25</v>
      </c>
      <c r="AJ3" s="2">
        <v>39</v>
      </c>
      <c r="AK3" s="2">
        <v>35</v>
      </c>
      <c r="AL3" s="2">
        <v>23</v>
      </c>
      <c r="AM3" s="2">
        <v>12</v>
      </c>
      <c r="AN3" s="2">
        <v>25</v>
      </c>
      <c r="AO3" s="2">
        <v>16</v>
      </c>
      <c r="AP3" s="2">
        <v>11</v>
      </c>
      <c r="AQ3" s="2">
        <v>38</v>
      </c>
      <c r="AR3" s="2">
        <v>15</v>
      </c>
      <c r="AS3" s="2">
        <v>29</v>
      </c>
      <c r="AT3" s="2">
        <v>19</v>
      </c>
      <c r="AU3" s="2">
        <v>8</v>
      </c>
      <c r="AV3" s="2">
        <v>32</v>
      </c>
      <c r="AW3" s="2">
        <v>17</v>
      </c>
      <c r="AX3" s="2">
        <v>28</v>
      </c>
      <c r="AY3" s="2">
        <v>14</v>
      </c>
      <c r="AZ3" s="2">
        <v>45</v>
      </c>
      <c r="BA3" s="2">
        <v>11</v>
      </c>
      <c r="BB3" s="2">
        <v>8</v>
      </c>
      <c r="BC3" s="12">
        <f>SUM(B3:BB3)</f>
        <v>1078</v>
      </c>
    </row>
    <row r="4" spans="1:55" ht="12.75">
      <c r="A4" s="6" t="s">
        <v>12</v>
      </c>
      <c r="B4" s="2">
        <v>1.2</v>
      </c>
      <c r="C4" s="2">
        <v>3.3</v>
      </c>
      <c r="D4" s="2">
        <v>5.7</v>
      </c>
      <c r="E4" s="2">
        <v>0.9</v>
      </c>
      <c r="F4" s="2">
        <v>3.9</v>
      </c>
      <c r="G4" s="2">
        <v>2.9</v>
      </c>
      <c r="H4" s="2">
        <v>2.3</v>
      </c>
      <c r="I4" s="2">
        <v>1.9</v>
      </c>
      <c r="J4" s="2">
        <v>1.1</v>
      </c>
      <c r="K4" s="2">
        <v>1.9</v>
      </c>
      <c r="L4" s="2">
        <v>1.5</v>
      </c>
      <c r="M4" s="2">
        <v>2.6</v>
      </c>
      <c r="N4" s="2">
        <v>2.7</v>
      </c>
      <c r="O4" s="2">
        <v>1.5</v>
      </c>
      <c r="P4" s="8">
        <v>3.2</v>
      </c>
      <c r="Q4" s="2">
        <v>2.9</v>
      </c>
      <c r="R4" s="2">
        <v>1.7</v>
      </c>
      <c r="S4" s="2">
        <v>2.5</v>
      </c>
      <c r="T4" s="8">
        <v>3</v>
      </c>
      <c r="U4" s="2">
        <v>1.9</v>
      </c>
      <c r="V4" s="2">
        <v>2.1</v>
      </c>
      <c r="W4" s="2">
        <v>3.3</v>
      </c>
      <c r="X4" s="2">
        <v>3.7</v>
      </c>
      <c r="Y4" s="2">
        <v>3.5</v>
      </c>
      <c r="Z4" s="2">
        <v>0.9</v>
      </c>
      <c r="AA4" s="2">
        <v>2.1</v>
      </c>
      <c r="AB4" s="8">
        <v>8.1</v>
      </c>
      <c r="AC4" s="8">
        <v>4</v>
      </c>
      <c r="AD4" s="8">
        <v>3.2</v>
      </c>
      <c r="AE4" s="8">
        <v>1.5</v>
      </c>
      <c r="AF4" s="8">
        <v>3</v>
      </c>
      <c r="AG4" s="8">
        <v>2.2</v>
      </c>
      <c r="AH4" s="2">
        <v>3.8</v>
      </c>
      <c r="AI4" s="2">
        <v>3.4</v>
      </c>
      <c r="AJ4" s="2">
        <v>4.7</v>
      </c>
      <c r="AK4" s="8">
        <v>4</v>
      </c>
      <c r="AL4" s="2">
        <v>2.6</v>
      </c>
      <c r="AM4" s="2">
        <v>2.3</v>
      </c>
      <c r="AN4" s="2">
        <v>3.6</v>
      </c>
      <c r="AO4" s="2">
        <v>2.1</v>
      </c>
      <c r="AP4" s="2">
        <v>1.4</v>
      </c>
      <c r="AQ4" s="2">
        <v>5.5</v>
      </c>
      <c r="AR4" s="2">
        <v>2.9</v>
      </c>
      <c r="AS4" s="2">
        <v>3.9</v>
      </c>
      <c r="AT4" s="2">
        <v>2.4</v>
      </c>
      <c r="AU4" s="2">
        <v>1.4</v>
      </c>
      <c r="AV4" s="2">
        <v>5.3</v>
      </c>
      <c r="AW4" s="2">
        <v>2.4</v>
      </c>
      <c r="AX4" s="2">
        <v>2.3</v>
      </c>
      <c r="AY4" s="2">
        <v>2.2</v>
      </c>
      <c r="AZ4" s="2">
        <v>1.5</v>
      </c>
      <c r="BA4" s="2">
        <v>1.1</v>
      </c>
      <c r="BB4" s="2">
        <v>0.7</v>
      </c>
      <c r="BC4" s="12">
        <f>SUM(B4:BB4)</f>
        <v>145.70000000000002</v>
      </c>
    </row>
    <row r="5" spans="1:58" s="25" customFormat="1" ht="91.5" customHeight="1">
      <c r="A5" s="52" t="s">
        <v>385</v>
      </c>
      <c r="B5" s="50" t="s">
        <v>246</v>
      </c>
      <c r="C5" s="26" t="s">
        <v>247</v>
      </c>
      <c r="D5" s="26" t="s">
        <v>248</v>
      </c>
      <c r="E5" s="26" t="s">
        <v>249</v>
      </c>
      <c r="F5" s="26" t="s">
        <v>250</v>
      </c>
      <c r="G5" s="26" t="s">
        <v>251</v>
      </c>
      <c r="H5" s="26" t="s">
        <v>252</v>
      </c>
      <c r="I5" s="26" t="s">
        <v>253</v>
      </c>
      <c r="J5" s="50" t="s">
        <v>254</v>
      </c>
      <c r="K5" s="26" t="s">
        <v>255</v>
      </c>
      <c r="L5" s="26" t="s">
        <v>256</v>
      </c>
      <c r="M5" s="26" t="s">
        <v>257</v>
      </c>
      <c r="N5" s="26" t="s">
        <v>258</v>
      </c>
      <c r="O5" s="26" t="s">
        <v>259</v>
      </c>
      <c r="P5" s="26" t="s">
        <v>260</v>
      </c>
      <c r="Q5" s="26" t="s">
        <v>261</v>
      </c>
      <c r="R5" s="26" t="s">
        <v>262</v>
      </c>
      <c r="S5" s="50" t="s">
        <v>263</v>
      </c>
      <c r="T5" s="26" t="s">
        <v>264</v>
      </c>
      <c r="U5" s="28" t="s">
        <v>265</v>
      </c>
      <c r="V5" s="26" t="s">
        <v>266</v>
      </c>
      <c r="W5" s="26" t="s">
        <v>267</v>
      </c>
      <c r="X5" s="50" t="s">
        <v>268</v>
      </c>
      <c r="Y5" s="50" t="s">
        <v>269</v>
      </c>
      <c r="Z5" s="26" t="s">
        <v>270</v>
      </c>
      <c r="AA5" s="28" t="s">
        <v>218</v>
      </c>
      <c r="AB5" s="50" t="s">
        <v>216</v>
      </c>
      <c r="AC5" s="26" t="s">
        <v>271</v>
      </c>
      <c r="AD5" s="26" t="s">
        <v>272</v>
      </c>
      <c r="AE5" s="27" t="s">
        <v>273</v>
      </c>
      <c r="AF5" s="27" t="s">
        <v>274</v>
      </c>
      <c r="AG5" s="26" t="s">
        <v>275</v>
      </c>
      <c r="AH5" s="26" t="s">
        <v>276</v>
      </c>
      <c r="AI5" s="26" t="s">
        <v>277</v>
      </c>
      <c r="AJ5" s="26" t="s">
        <v>278</v>
      </c>
      <c r="AK5" s="26" t="s">
        <v>279</v>
      </c>
      <c r="AL5" s="26" t="s">
        <v>280</v>
      </c>
      <c r="AM5" s="26" t="s">
        <v>281</v>
      </c>
      <c r="AN5" s="26" t="s">
        <v>282</v>
      </c>
      <c r="AO5" s="26" t="s">
        <v>283</v>
      </c>
      <c r="AP5" s="27" t="s">
        <v>284</v>
      </c>
      <c r="AQ5" s="50" t="s">
        <v>285</v>
      </c>
      <c r="AR5" s="51" t="s">
        <v>286</v>
      </c>
      <c r="AS5" s="26" t="s">
        <v>287</v>
      </c>
      <c r="AT5" s="26" t="s">
        <v>288</v>
      </c>
      <c r="AU5" s="26" t="s">
        <v>289</v>
      </c>
      <c r="AV5" s="26" t="s">
        <v>290</v>
      </c>
      <c r="AW5" s="26" t="s">
        <v>291</v>
      </c>
      <c r="AX5" s="26" t="s">
        <v>292</v>
      </c>
      <c r="AY5" s="26" t="s">
        <v>293</v>
      </c>
      <c r="AZ5" s="27" t="s">
        <v>294</v>
      </c>
      <c r="BA5" s="26" t="s">
        <v>295</v>
      </c>
      <c r="BB5" s="26" t="s">
        <v>296</v>
      </c>
      <c r="BC5" s="9" t="s">
        <v>135</v>
      </c>
      <c r="BD5" s="30" t="s">
        <v>136</v>
      </c>
      <c r="BE5" s="25" t="s">
        <v>137</v>
      </c>
      <c r="BF5" s="25" t="s">
        <v>431</v>
      </c>
    </row>
    <row r="6" spans="1:55" s="15" customFormat="1" ht="12.75">
      <c r="A6" s="11" t="s">
        <v>138</v>
      </c>
      <c r="B6" s="32">
        <v>25</v>
      </c>
      <c r="C6" s="32">
        <v>70</v>
      </c>
      <c r="D6" s="32">
        <v>205</v>
      </c>
      <c r="E6" s="32">
        <v>25</v>
      </c>
      <c r="F6" s="32">
        <v>135</v>
      </c>
      <c r="G6" s="32">
        <v>110</v>
      </c>
      <c r="H6" s="32">
        <v>65</v>
      </c>
      <c r="I6" s="32">
        <v>45</v>
      </c>
      <c r="J6" s="32">
        <v>30</v>
      </c>
      <c r="K6" s="32">
        <v>50</v>
      </c>
      <c r="L6" s="32">
        <v>50</v>
      </c>
      <c r="M6" s="32">
        <v>70</v>
      </c>
      <c r="N6" s="32">
        <v>75</v>
      </c>
      <c r="O6" s="32">
        <v>60</v>
      </c>
      <c r="P6" s="32">
        <v>60</v>
      </c>
      <c r="Q6" s="32">
        <v>80</v>
      </c>
      <c r="R6" s="32">
        <v>45</v>
      </c>
      <c r="S6" s="32">
        <v>35</v>
      </c>
      <c r="T6" s="32">
        <v>90</v>
      </c>
      <c r="U6" s="32">
        <v>30</v>
      </c>
      <c r="V6" s="32">
        <v>60</v>
      </c>
      <c r="W6" s="32">
        <v>120</v>
      </c>
      <c r="X6" s="32">
        <v>55</v>
      </c>
      <c r="Y6" s="32">
        <v>60</v>
      </c>
      <c r="Z6" s="32">
        <v>60</v>
      </c>
      <c r="AA6" s="32">
        <v>40</v>
      </c>
      <c r="AB6" s="32">
        <v>150</v>
      </c>
      <c r="AC6" s="32">
        <v>80</v>
      </c>
      <c r="AD6" s="32">
        <v>75</v>
      </c>
      <c r="AE6" s="32">
        <v>25</v>
      </c>
      <c r="AF6" s="32">
        <v>90</v>
      </c>
      <c r="AG6" s="32">
        <v>90</v>
      </c>
      <c r="AH6" s="32">
        <v>120</v>
      </c>
      <c r="AI6" s="32">
        <v>80</v>
      </c>
      <c r="AJ6" s="32">
        <v>120</v>
      </c>
      <c r="AK6" s="32">
        <v>110</v>
      </c>
      <c r="AL6" s="32">
        <v>75</v>
      </c>
      <c r="AM6" s="32">
        <v>30</v>
      </c>
      <c r="AN6" s="32">
        <v>95</v>
      </c>
      <c r="AO6" s="32">
        <v>30</v>
      </c>
      <c r="AP6" s="32">
        <v>25</v>
      </c>
      <c r="AQ6" s="32">
        <v>105</v>
      </c>
      <c r="AR6" s="32">
        <v>70</v>
      </c>
      <c r="AS6" s="32">
        <v>95</v>
      </c>
      <c r="AT6" s="32">
        <v>50</v>
      </c>
      <c r="AU6" s="32">
        <v>40</v>
      </c>
      <c r="AV6" s="32">
        <v>145</v>
      </c>
      <c r="AW6" s="32">
        <v>80</v>
      </c>
      <c r="AX6" s="32">
        <v>90</v>
      </c>
      <c r="AY6" s="32">
        <v>50</v>
      </c>
      <c r="AZ6" s="32">
        <v>40</v>
      </c>
      <c r="BA6" s="32">
        <v>45</v>
      </c>
      <c r="BB6" s="32">
        <v>30</v>
      </c>
      <c r="BC6" s="12">
        <f>SUM(B6:BB6)</f>
        <v>3785</v>
      </c>
    </row>
    <row r="7" spans="1:55" s="15" customFormat="1" ht="12.75">
      <c r="A7" s="11" t="s">
        <v>432</v>
      </c>
      <c r="B7" s="33">
        <f>B6/B4</f>
        <v>20.833333333333336</v>
      </c>
      <c r="C7" s="59">
        <f aca="true" t="shared" si="0" ref="C7:J7">C6/C3</f>
        <v>2.413793103448276</v>
      </c>
      <c r="D7" s="59">
        <f t="shared" si="0"/>
        <v>4.361702127659575</v>
      </c>
      <c r="E7" s="59">
        <f t="shared" si="0"/>
        <v>3.5714285714285716</v>
      </c>
      <c r="F7" s="59">
        <f t="shared" si="0"/>
        <v>4.655172413793103</v>
      </c>
      <c r="G7" s="59">
        <f t="shared" si="0"/>
        <v>4.583333333333333</v>
      </c>
      <c r="H7" s="59">
        <f t="shared" si="0"/>
        <v>3.823529411764706</v>
      </c>
      <c r="I7" s="59">
        <f t="shared" si="0"/>
        <v>2.8125</v>
      </c>
      <c r="J7" s="59">
        <f t="shared" si="0"/>
        <v>4.285714285714286</v>
      </c>
      <c r="K7" s="59">
        <f>K6/K3</f>
        <v>3.125</v>
      </c>
      <c r="L7" s="59">
        <f aca="true" t="shared" si="1" ref="L7:BC7">L6/L3</f>
        <v>3.8461538461538463</v>
      </c>
      <c r="M7" s="59">
        <f t="shared" si="1"/>
        <v>3.888888888888889</v>
      </c>
      <c r="N7" s="59">
        <f t="shared" si="1"/>
        <v>5</v>
      </c>
      <c r="O7" s="59">
        <f t="shared" si="1"/>
        <v>5.454545454545454</v>
      </c>
      <c r="P7" s="59">
        <f t="shared" si="1"/>
        <v>3</v>
      </c>
      <c r="Q7" s="59">
        <f t="shared" si="1"/>
        <v>6.666666666666667</v>
      </c>
      <c r="R7" s="59">
        <f t="shared" si="1"/>
        <v>4.5</v>
      </c>
      <c r="S7" s="59">
        <f t="shared" si="1"/>
        <v>1.5909090909090908</v>
      </c>
      <c r="T7" s="59">
        <f t="shared" si="1"/>
        <v>5</v>
      </c>
      <c r="U7" s="59">
        <f t="shared" si="1"/>
        <v>1.875</v>
      </c>
      <c r="V7" s="59">
        <f t="shared" si="1"/>
        <v>3.5294117647058822</v>
      </c>
      <c r="W7" s="59">
        <f t="shared" si="1"/>
        <v>5.454545454545454</v>
      </c>
      <c r="X7" s="59">
        <f t="shared" si="1"/>
        <v>2.619047619047619</v>
      </c>
      <c r="Y7" s="59">
        <f t="shared" si="1"/>
        <v>3.3333333333333335</v>
      </c>
      <c r="Z7" s="59">
        <f t="shared" si="1"/>
        <v>12</v>
      </c>
      <c r="AA7" s="59">
        <f t="shared" si="1"/>
        <v>2.857142857142857</v>
      </c>
      <c r="AB7" s="59">
        <f t="shared" si="1"/>
        <v>3.061224489795918</v>
      </c>
      <c r="AC7" s="59">
        <f t="shared" si="1"/>
        <v>2.857142857142857</v>
      </c>
      <c r="AD7" s="59">
        <f t="shared" si="1"/>
        <v>3.260869565217391</v>
      </c>
      <c r="AE7" s="59">
        <f t="shared" si="1"/>
        <v>1.3157894736842106</v>
      </c>
      <c r="AF7" s="59">
        <f t="shared" si="1"/>
        <v>4.5</v>
      </c>
      <c r="AG7" s="59">
        <f t="shared" si="1"/>
        <v>6</v>
      </c>
      <c r="AH7" s="59">
        <f t="shared" si="1"/>
        <v>5.454545454545454</v>
      </c>
      <c r="AI7" s="59">
        <f t="shared" si="1"/>
        <v>3.2</v>
      </c>
      <c r="AJ7" s="59">
        <f t="shared" si="1"/>
        <v>3.076923076923077</v>
      </c>
      <c r="AK7" s="59">
        <f t="shared" si="1"/>
        <v>3.142857142857143</v>
      </c>
      <c r="AL7" s="59">
        <f t="shared" si="1"/>
        <v>3.260869565217391</v>
      </c>
      <c r="AM7" s="59">
        <f t="shared" si="1"/>
        <v>2.5</v>
      </c>
      <c r="AN7" s="59">
        <f t="shared" si="1"/>
        <v>3.8</v>
      </c>
      <c r="AO7" s="59">
        <f t="shared" si="1"/>
        <v>1.875</v>
      </c>
      <c r="AP7" s="59">
        <f t="shared" si="1"/>
        <v>2.272727272727273</v>
      </c>
      <c r="AQ7" s="59">
        <f t="shared" si="1"/>
        <v>2.763157894736842</v>
      </c>
      <c r="AR7" s="59">
        <f t="shared" si="1"/>
        <v>4.666666666666667</v>
      </c>
      <c r="AS7" s="59">
        <f t="shared" si="1"/>
        <v>3.2758620689655173</v>
      </c>
      <c r="AT7" s="59">
        <f t="shared" si="1"/>
        <v>2.6315789473684212</v>
      </c>
      <c r="AU7" s="59">
        <f t="shared" si="1"/>
        <v>5</v>
      </c>
      <c r="AV7" s="59">
        <f t="shared" si="1"/>
        <v>4.53125</v>
      </c>
      <c r="AW7" s="59">
        <f t="shared" si="1"/>
        <v>4.705882352941177</v>
      </c>
      <c r="AX7" s="59">
        <f t="shared" si="1"/>
        <v>3.2142857142857144</v>
      </c>
      <c r="AY7" s="59">
        <f t="shared" si="1"/>
        <v>3.5714285714285716</v>
      </c>
      <c r="AZ7" s="59">
        <f t="shared" si="1"/>
        <v>0.8888888888888888</v>
      </c>
      <c r="BA7" s="59">
        <f t="shared" si="1"/>
        <v>4.090909090909091</v>
      </c>
      <c r="BB7" s="59">
        <f t="shared" si="1"/>
        <v>3.75</v>
      </c>
      <c r="BC7" s="61">
        <f t="shared" si="1"/>
        <v>3.5111317254174397</v>
      </c>
    </row>
    <row r="8" spans="1:55" s="15" customFormat="1" ht="13.5" thickBot="1">
      <c r="A8" s="34" t="s">
        <v>139</v>
      </c>
      <c r="B8" s="21" t="s">
        <v>144</v>
      </c>
      <c r="C8" s="35" t="s">
        <v>239</v>
      </c>
      <c r="D8" s="35" t="s">
        <v>239</v>
      </c>
      <c r="E8" s="35" t="s">
        <v>239</v>
      </c>
      <c r="F8" s="35" t="s">
        <v>240</v>
      </c>
      <c r="G8" s="35" t="s">
        <v>240</v>
      </c>
      <c r="H8" s="35" t="s">
        <v>155</v>
      </c>
      <c r="I8" s="35" t="s">
        <v>155</v>
      </c>
      <c r="J8" s="35" t="s">
        <v>241</v>
      </c>
      <c r="K8" s="35" t="s">
        <v>142</v>
      </c>
      <c r="L8" s="35" t="s">
        <v>155</v>
      </c>
      <c r="M8" s="35" t="s">
        <v>142</v>
      </c>
      <c r="N8" s="35" t="s">
        <v>297</v>
      </c>
      <c r="O8" s="35" t="s">
        <v>297</v>
      </c>
      <c r="P8" s="35" t="s">
        <v>161</v>
      </c>
      <c r="Q8" s="35" t="s">
        <v>161</v>
      </c>
      <c r="R8" s="35" t="s">
        <v>148</v>
      </c>
      <c r="S8" s="35" t="s">
        <v>148</v>
      </c>
      <c r="T8" s="35" t="s">
        <v>161</v>
      </c>
      <c r="U8" s="35" t="s">
        <v>161</v>
      </c>
      <c r="V8" s="35" t="s">
        <v>297</v>
      </c>
      <c r="W8" s="35" t="s">
        <v>298</v>
      </c>
      <c r="X8" s="35" t="s">
        <v>143</v>
      </c>
      <c r="Y8" s="35" t="s">
        <v>143</v>
      </c>
      <c r="Z8" s="35" t="s">
        <v>154</v>
      </c>
      <c r="AA8" s="35" t="s">
        <v>143</v>
      </c>
      <c r="AB8" s="35" t="s">
        <v>144</v>
      </c>
      <c r="AC8" s="35" t="s">
        <v>299</v>
      </c>
      <c r="AD8" s="35" t="s">
        <v>154</v>
      </c>
      <c r="AE8" s="35" t="s">
        <v>144</v>
      </c>
      <c r="AF8" s="35" t="s">
        <v>148</v>
      </c>
      <c r="AG8" s="35" t="s">
        <v>148</v>
      </c>
      <c r="AH8" s="35" t="s">
        <v>148</v>
      </c>
      <c r="AI8" s="35" t="s">
        <v>140</v>
      </c>
      <c r="AJ8" s="35" t="s">
        <v>140</v>
      </c>
      <c r="AK8" s="35" t="s">
        <v>140</v>
      </c>
      <c r="AL8" s="35" t="s">
        <v>140</v>
      </c>
      <c r="AM8" s="35" t="s">
        <v>140</v>
      </c>
      <c r="AN8" s="35" t="s">
        <v>140</v>
      </c>
      <c r="AO8" s="35" t="s">
        <v>140</v>
      </c>
      <c r="AP8" s="35" t="s">
        <v>241</v>
      </c>
      <c r="AQ8" s="35" t="s">
        <v>144</v>
      </c>
      <c r="AR8" s="35" t="s">
        <v>143</v>
      </c>
      <c r="AS8" s="35" t="s">
        <v>140</v>
      </c>
      <c r="AT8" s="35" t="s">
        <v>150</v>
      </c>
      <c r="AU8" s="35" t="s">
        <v>150</v>
      </c>
      <c r="AV8" s="35" t="s">
        <v>150</v>
      </c>
      <c r="AW8" s="35" t="s">
        <v>150</v>
      </c>
      <c r="AX8" s="35" t="s">
        <v>142</v>
      </c>
      <c r="AY8" s="35" t="s">
        <v>150</v>
      </c>
      <c r="AZ8" s="35" t="s">
        <v>144</v>
      </c>
      <c r="BA8" s="35" t="s">
        <v>141</v>
      </c>
      <c r="BB8" s="35" t="s">
        <v>141</v>
      </c>
      <c r="BC8" s="18"/>
    </row>
    <row r="9" spans="1:55" s="15" customFormat="1" ht="12.75">
      <c r="A9" s="31" t="s">
        <v>164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10"/>
    </row>
    <row r="10" spans="1:55" s="15" customFormat="1" ht="12.75">
      <c r="A10" s="31" t="s">
        <v>242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10"/>
    </row>
    <row r="11" spans="1:55" s="15" customFormat="1" ht="12.75">
      <c r="A11" s="31" t="s">
        <v>243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10"/>
    </row>
    <row r="12" spans="1:58" ht="12.75">
      <c r="A12" s="31" t="s">
        <v>165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>
        <v>1</v>
      </c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7">
        <f>SUM(B12:BB12)</f>
        <v>1</v>
      </c>
      <c r="BD12" s="38">
        <f>BC12*100/$BC$3</f>
        <v>0.09276437847866419</v>
      </c>
      <c r="BE12" s="38">
        <f>BC12*10/$BC$4</f>
        <v>0.06863417982155112</v>
      </c>
      <c r="BF12" s="24">
        <f>COUNTA(B12:BB12)*100/COUNTA(B$8:BB$8)</f>
        <v>1.8867924528301887</v>
      </c>
    </row>
    <row r="13" spans="1:58" ht="12.75">
      <c r="A13" s="31" t="s">
        <v>166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>
        <v>1</v>
      </c>
      <c r="S13" s="37"/>
      <c r="T13" s="37"/>
      <c r="U13" s="37"/>
      <c r="V13" s="37">
        <v>1</v>
      </c>
      <c r="W13" s="37">
        <v>1</v>
      </c>
      <c r="X13" s="37"/>
      <c r="Y13" s="37"/>
      <c r="Z13" s="37"/>
      <c r="AA13" s="37"/>
      <c r="AB13" s="37">
        <v>1</v>
      </c>
      <c r="AC13" s="37"/>
      <c r="AD13" s="37"/>
      <c r="AE13" s="37"/>
      <c r="AF13" s="37"/>
      <c r="AG13" s="37">
        <v>1</v>
      </c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7">
        <f>SUM(B13:BB13)</f>
        <v>5</v>
      </c>
      <c r="BD13" s="38">
        <f>BC13*100/$BC$3</f>
        <v>0.46382189239332094</v>
      </c>
      <c r="BE13" s="38">
        <f>BC13*10/$BC$4</f>
        <v>0.3431708991077556</v>
      </c>
      <c r="BF13" s="24">
        <f>COUNTA(B13:BB13)*100/COUNTA(B$8:BB$8)</f>
        <v>9.433962264150944</v>
      </c>
    </row>
    <row r="14" spans="1:58" ht="12.75">
      <c r="A14" s="31" t="s">
        <v>167</v>
      </c>
      <c r="B14" s="37"/>
      <c r="C14" s="37"/>
      <c r="D14" s="37"/>
      <c r="E14" s="37"/>
      <c r="F14" s="37">
        <v>1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7">
        <f>SUM(B14:BB14)</f>
        <v>1</v>
      </c>
      <c r="BD14" s="38">
        <f>BC14*100/$BC$3</f>
        <v>0.09276437847866419</v>
      </c>
      <c r="BE14" s="38">
        <f>BC14*10/$BC$4</f>
        <v>0.06863417982155112</v>
      </c>
      <c r="BF14" s="24">
        <f>COUNTA(B14:BB14)*100/COUNTA(B$8:BB$8)</f>
        <v>1.8867924528301887</v>
      </c>
    </row>
    <row r="15" spans="1:58" ht="12.75">
      <c r="A15" s="31" t="s">
        <v>337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7"/>
      <c r="BD15" s="38"/>
      <c r="BE15" s="38"/>
      <c r="BF15" s="24"/>
    </row>
    <row r="16" spans="1:58" ht="12.75">
      <c r="A16" s="31" t="s">
        <v>338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7"/>
      <c r="BD16" s="38"/>
      <c r="BE16" s="38"/>
      <c r="BF16" s="24"/>
    </row>
    <row r="17" spans="1:58" ht="12.75">
      <c r="A17" s="31" t="s">
        <v>168</v>
      </c>
      <c r="B17" s="37"/>
      <c r="C17" s="37"/>
      <c r="D17" s="37"/>
      <c r="E17" s="37"/>
      <c r="F17" s="37"/>
      <c r="G17" s="40"/>
      <c r="H17" s="37"/>
      <c r="I17" s="37"/>
      <c r="J17" s="37"/>
      <c r="K17" s="37"/>
      <c r="L17" s="37"/>
      <c r="M17" s="37"/>
      <c r="N17" s="37"/>
      <c r="O17" s="37">
        <v>1</v>
      </c>
      <c r="P17" s="37"/>
      <c r="Q17" s="37"/>
      <c r="R17" s="37">
        <v>2</v>
      </c>
      <c r="S17" s="37"/>
      <c r="T17" s="40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40"/>
      <c r="AJ17" s="37"/>
      <c r="AK17" s="37">
        <v>11</v>
      </c>
      <c r="AL17" s="37">
        <v>2</v>
      </c>
      <c r="AM17" s="37"/>
      <c r="AN17" s="37">
        <v>6</v>
      </c>
      <c r="AO17" s="37"/>
      <c r="AP17" s="37"/>
      <c r="AQ17" s="37"/>
      <c r="AR17" s="37"/>
      <c r="AS17" s="37"/>
      <c r="AT17" s="37"/>
      <c r="AU17" s="37"/>
      <c r="AV17" s="37"/>
      <c r="AW17" s="37"/>
      <c r="AX17" s="37">
        <v>1</v>
      </c>
      <c r="AY17" s="37">
        <v>1</v>
      </c>
      <c r="AZ17" s="37"/>
      <c r="BA17" s="37"/>
      <c r="BB17" s="37"/>
      <c r="BC17" s="7">
        <f>SUM(B17:BB17)</f>
        <v>24</v>
      </c>
      <c r="BD17" s="38">
        <f>BC17*100/$BC$3</f>
        <v>2.226345083487941</v>
      </c>
      <c r="BE17" s="38">
        <f>BC17*10/$BC$4</f>
        <v>1.647220315717227</v>
      </c>
      <c r="BF17" s="24">
        <f>COUNTA(B17:BB17)*100/COUNTA(B$8:BB$8)</f>
        <v>13.20754716981132</v>
      </c>
    </row>
    <row r="18" spans="1:58" ht="12.75">
      <c r="A18" s="31" t="s">
        <v>169</v>
      </c>
      <c r="B18" s="37"/>
      <c r="C18" s="37"/>
      <c r="D18" s="37"/>
      <c r="E18" s="37"/>
      <c r="F18" s="37"/>
      <c r="G18" s="40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40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40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7"/>
      <c r="BD18" s="38"/>
      <c r="BE18" s="38"/>
      <c r="BF18" s="24"/>
    </row>
    <row r="19" spans="1:58" ht="12.75">
      <c r="A19" s="31" t="s">
        <v>170</v>
      </c>
      <c r="B19" s="37"/>
      <c r="C19" s="37"/>
      <c r="D19" s="37"/>
      <c r="E19" s="37"/>
      <c r="F19" s="37"/>
      <c r="G19" s="40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40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40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7"/>
      <c r="BD19" s="38"/>
      <c r="BE19" s="38"/>
      <c r="BF19" s="24"/>
    </row>
    <row r="20" spans="1:58" ht="12.75">
      <c r="A20" s="31" t="s">
        <v>171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>
        <v>2</v>
      </c>
      <c r="X20" s="37">
        <v>12</v>
      </c>
      <c r="Y20" s="37"/>
      <c r="Z20" s="40"/>
      <c r="AA20" s="37"/>
      <c r="AB20" s="37">
        <v>32</v>
      </c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7">
        <f>SUM(B20:BB20)</f>
        <v>46</v>
      </c>
      <c r="BD20" s="38">
        <f>BC20*100/$BC$3</f>
        <v>4.267161410018553</v>
      </c>
      <c r="BE20" s="38">
        <f>BC20*10/$BC$4</f>
        <v>3.1571722717913517</v>
      </c>
      <c r="BF20" s="24">
        <f>COUNTA(B20:BB20)*100/COUNTA(B$8:BB$8)</f>
        <v>5.660377358490566</v>
      </c>
    </row>
    <row r="21" spans="1:58" ht="12.75">
      <c r="A21" s="31" t="s">
        <v>172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40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7"/>
      <c r="BD21" s="38"/>
      <c r="BE21" s="38"/>
      <c r="BF21" s="24"/>
    </row>
    <row r="22" spans="1:58" ht="12.75">
      <c r="A22" s="31" t="s">
        <v>173</v>
      </c>
      <c r="B22" s="37"/>
      <c r="C22" s="37"/>
      <c r="D22" s="37">
        <v>1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7">
        <f>SUM(B22:BB22)</f>
        <v>1</v>
      </c>
      <c r="BD22" s="38">
        <f>BC22*100/$BC$3</f>
        <v>0.09276437847866419</v>
      </c>
      <c r="BE22" s="38">
        <f>BC22*10/$BC$4</f>
        <v>0.06863417982155112</v>
      </c>
      <c r="BF22" s="24">
        <f>COUNTA(B22:BB22)*100/COUNTA(B$8:BB$8)</f>
        <v>1.8867924528301887</v>
      </c>
    </row>
    <row r="23" spans="1:58" ht="12.75">
      <c r="A23" s="31" t="s">
        <v>367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7"/>
      <c r="BD23" s="38"/>
      <c r="BE23" s="38"/>
      <c r="BF23" s="24"/>
    </row>
    <row r="24" spans="1:58" ht="12.75">
      <c r="A24" s="31" t="s">
        <v>174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7"/>
      <c r="BD24" s="38"/>
      <c r="BE24" s="38"/>
      <c r="BF24" s="24"/>
    </row>
    <row r="25" spans="1:58" ht="12.75">
      <c r="A25" s="31" t="s">
        <v>175</v>
      </c>
      <c r="B25" s="37"/>
      <c r="C25" s="37">
        <v>2</v>
      </c>
      <c r="D25" s="37">
        <v>3</v>
      </c>
      <c r="E25" s="37"/>
      <c r="F25" s="40">
        <v>1</v>
      </c>
      <c r="G25" s="40">
        <v>2</v>
      </c>
      <c r="H25" s="40">
        <v>1</v>
      </c>
      <c r="I25" s="40">
        <v>1</v>
      </c>
      <c r="J25" s="37"/>
      <c r="K25" s="40">
        <v>2</v>
      </c>
      <c r="L25" s="40"/>
      <c r="M25" s="37">
        <v>2</v>
      </c>
      <c r="N25" s="37"/>
      <c r="O25" s="40"/>
      <c r="P25" s="40"/>
      <c r="Q25" s="37">
        <v>1</v>
      </c>
      <c r="R25" s="37"/>
      <c r="S25" s="37"/>
      <c r="T25" s="37"/>
      <c r="U25" s="37"/>
      <c r="V25" s="37">
        <v>1</v>
      </c>
      <c r="W25" s="37">
        <v>1</v>
      </c>
      <c r="X25" s="37"/>
      <c r="Y25" s="37"/>
      <c r="Z25" s="37"/>
      <c r="AA25" s="37"/>
      <c r="AB25" s="37"/>
      <c r="AC25" s="37"/>
      <c r="AD25" s="37"/>
      <c r="AE25" s="37"/>
      <c r="AF25" s="37"/>
      <c r="AG25" s="40"/>
      <c r="AH25" s="40"/>
      <c r="AI25" s="40"/>
      <c r="AJ25" s="37"/>
      <c r="AK25" s="40"/>
      <c r="AL25" s="40"/>
      <c r="AM25" s="40"/>
      <c r="AN25" s="40"/>
      <c r="AO25" s="37"/>
      <c r="AP25" s="40"/>
      <c r="AQ25" s="40"/>
      <c r="AR25" s="40"/>
      <c r="AS25" s="40"/>
      <c r="AT25" s="40"/>
      <c r="AU25" s="40">
        <v>1</v>
      </c>
      <c r="AV25" s="40"/>
      <c r="AW25" s="40"/>
      <c r="AX25" s="37"/>
      <c r="AY25" s="40"/>
      <c r="AZ25" s="37"/>
      <c r="BA25" s="37">
        <v>1</v>
      </c>
      <c r="BB25" s="37"/>
      <c r="BC25" s="7">
        <f>SUM(B25:BB25)</f>
        <v>19</v>
      </c>
      <c r="BD25" s="38">
        <f>BC25*100/$BC$3</f>
        <v>1.7625231910946197</v>
      </c>
      <c r="BE25" s="38">
        <f>BC25*10/$BC$4</f>
        <v>1.3040494166094714</v>
      </c>
      <c r="BF25" s="24">
        <f>COUNTA(B25:BB25)*100/COUNTA(B$8:BB$8)</f>
        <v>24.528301886792452</v>
      </c>
    </row>
    <row r="26" spans="1:58" ht="12.75">
      <c r="A26" s="31" t="s">
        <v>176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>
        <v>1</v>
      </c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7">
        <f>SUM(B26:BB26)</f>
        <v>1</v>
      </c>
      <c r="BD26" s="38">
        <f>BC26*100/$BC$3</f>
        <v>0.09276437847866419</v>
      </c>
      <c r="BE26" s="38">
        <f>BC26*10/$BC$4</f>
        <v>0.06863417982155112</v>
      </c>
      <c r="BF26" s="24">
        <f>COUNTA(B26:BB26)*100/COUNTA(B$8:BB$8)</f>
        <v>1.8867924528301887</v>
      </c>
    </row>
    <row r="27" spans="1:58" ht="12.75">
      <c r="A27" s="31" t="s">
        <v>177</v>
      </c>
      <c r="B27" s="37"/>
      <c r="C27" s="37"/>
      <c r="D27" s="37"/>
      <c r="E27" s="37"/>
      <c r="F27" s="37"/>
      <c r="G27" s="37">
        <v>27</v>
      </c>
      <c r="H27" s="37"/>
      <c r="I27" s="37"/>
      <c r="J27" s="37"/>
      <c r="K27" s="37"/>
      <c r="L27" s="37"/>
      <c r="M27" s="37"/>
      <c r="N27" s="40"/>
      <c r="O27" s="40"/>
      <c r="P27" s="40"/>
      <c r="Q27" s="40"/>
      <c r="R27" s="40">
        <v>17</v>
      </c>
      <c r="S27" s="40"/>
      <c r="T27" s="40"/>
      <c r="U27" s="40"/>
      <c r="V27" s="40">
        <v>38</v>
      </c>
      <c r="W27" s="40"/>
      <c r="X27" s="40"/>
      <c r="Y27" s="40"/>
      <c r="Z27" s="40"/>
      <c r="AA27" s="37"/>
      <c r="AB27" s="37"/>
      <c r="AC27" s="37"/>
      <c r="AD27" s="37">
        <v>57</v>
      </c>
      <c r="AE27" s="37"/>
      <c r="AF27" s="37"/>
      <c r="AG27" s="37"/>
      <c r="AH27" s="37"/>
      <c r="AI27" s="37"/>
      <c r="AJ27" s="37"/>
      <c r="AK27" s="37"/>
      <c r="AL27" s="40"/>
      <c r="AM27" s="40"/>
      <c r="AN27" s="37"/>
      <c r="AO27" s="37"/>
      <c r="AP27" s="37"/>
      <c r="AQ27" s="40"/>
      <c r="AR27" s="37">
        <v>16</v>
      </c>
      <c r="AS27" s="40"/>
      <c r="AT27" s="37"/>
      <c r="AU27" s="37"/>
      <c r="AV27" s="40"/>
      <c r="AW27" s="40"/>
      <c r="AX27" s="37"/>
      <c r="AY27" s="37"/>
      <c r="AZ27" s="37"/>
      <c r="BA27" s="37"/>
      <c r="BB27" s="37"/>
      <c r="BC27" s="7">
        <f>SUM(B27:BB27)</f>
        <v>155</v>
      </c>
      <c r="BD27" s="38">
        <f>BC27*100/$BC$3</f>
        <v>14.37847866419295</v>
      </c>
      <c r="BE27" s="38">
        <f>BC27*10/$BC$4</f>
        <v>10.638297872340424</v>
      </c>
      <c r="BF27" s="24">
        <f>COUNTA(B27:BB27)*100/COUNTA(B$8:BB$8)</f>
        <v>9.433962264150944</v>
      </c>
    </row>
    <row r="28" spans="1:58" ht="12.75">
      <c r="A28" s="31" t="s">
        <v>368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40"/>
      <c r="AM28" s="40"/>
      <c r="AN28" s="37"/>
      <c r="AO28" s="37"/>
      <c r="AP28" s="37"/>
      <c r="AQ28" s="40"/>
      <c r="AR28" s="37"/>
      <c r="AS28" s="40"/>
      <c r="AT28" s="37"/>
      <c r="AU28" s="37"/>
      <c r="AV28" s="40"/>
      <c r="AW28" s="40"/>
      <c r="AX28" s="37"/>
      <c r="AY28" s="37"/>
      <c r="AZ28" s="37"/>
      <c r="BA28" s="37"/>
      <c r="BB28" s="37"/>
      <c r="BC28" s="7"/>
      <c r="BD28" s="38"/>
      <c r="BE28" s="38"/>
      <c r="BF28" s="24"/>
    </row>
    <row r="29" spans="1:58" ht="12.75">
      <c r="A29" s="31" t="s">
        <v>178</v>
      </c>
      <c r="B29" s="37"/>
      <c r="C29" s="37"/>
      <c r="D29" s="37">
        <v>31</v>
      </c>
      <c r="E29" s="37">
        <v>1</v>
      </c>
      <c r="F29" s="40"/>
      <c r="G29" s="40"/>
      <c r="H29" s="37">
        <v>1</v>
      </c>
      <c r="I29" s="40">
        <v>2</v>
      </c>
      <c r="J29" s="37"/>
      <c r="K29" s="40">
        <v>1</v>
      </c>
      <c r="L29" s="37">
        <v>1</v>
      </c>
      <c r="M29" s="40">
        <v>2</v>
      </c>
      <c r="N29" s="40"/>
      <c r="O29" s="40">
        <v>1</v>
      </c>
      <c r="P29" s="40">
        <v>2</v>
      </c>
      <c r="Q29" s="40"/>
      <c r="R29" s="40">
        <v>4</v>
      </c>
      <c r="S29" s="40"/>
      <c r="T29" s="40"/>
      <c r="U29" s="40"/>
      <c r="V29" s="40"/>
      <c r="W29" s="40">
        <v>2</v>
      </c>
      <c r="X29" s="40"/>
      <c r="Y29" s="40"/>
      <c r="Z29" s="40">
        <v>3</v>
      </c>
      <c r="AA29" s="37"/>
      <c r="AB29" s="40">
        <v>1</v>
      </c>
      <c r="AC29" s="37">
        <v>5</v>
      </c>
      <c r="AD29" s="40"/>
      <c r="AE29" s="40"/>
      <c r="AF29" s="40">
        <v>4</v>
      </c>
      <c r="AG29" s="40">
        <v>5</v>
      </c>
      <c r="AH29" s="40">
        <v>1</v>
      </c>
      <c r="AI29" s="40">
        <v>2</v>
      </c>
      <c r="AJ29" s="40">
        <v>4</v>
      </c>
      <c r="AK29" s="37"/>
      <c r="AL29" s="40"/>
      <c r="AM29" s="40"/>
      <c r="AN29" s="40">
        <v>1</v>
      </c>
      <c r="AO29" s="37">
        <v>2</v>
      </c>
      <c r="AP29" s="40"/>
      <c r="AQ29" s="40">
        <v>2</v>
      </c>
      <c r="AR29" s="40"/>
      <c r="AS29" s="40">
        <v>1</v>
      </c>
      <c r="AT29" s="40"/>
      <c r="AU29" s="40">
        <v>2</v>
      </c>
      <c r="AV29" s="40">
        <v>8</v>
      </c>
      <c r="AW29" s="40">
        <v>2</v>
      </c>
      <c r="AX29" s="37">
        <v>2</v>
      </c>
      <c r="AY29" s="40">
        <v>1</v>
      </c>
      <c r="AZ29" s="37"/>
      <c r="BA29" s="37">
        <v>1</v>
      </c>
      <c r="BB29" s="37"/>
      <c r="BC29" s="7">
        <f aca="true" t="shared" si="2" ref="BC29:BC41">SUM(B29:BB29)</f>
        <v>95</v>
      </c>
      <c r="BD29" s="38">
        <f aca="true" t="shared" si="3" ref="BD29:BD41">BC29*100/$BC$3</f>
        <v>8.812615955473099</v>
      </c>
      <c r="BE29" s="38">
        <f aca="true" t="shared" si="4" ref="BE29:BE41">BC29*10/$BC$4</f>
        <v>6.520247083047357</v>
      </c>
      <c r="BF29" s="24">
        <f aca="true" t="shared" si="5" ref="BF29:BF41">COUNTA(B29:BB29)*100/COUNTA(B$8:BB$8)</f>
        <v>54.716981132075475</v>
      </c>
    </row>
    <row r="30" spans="1:58" ht="12.75">
      <c r="A30" s="31" t="s">
        <v>179</v>
      </c>
      <c r="B30" s="37"/>
      <c r="C30" s="37"/>
      <c r="D30" s="37"/>
      <c r="E30" s="37"/>
      <c r="F30" s="37"/>
      <c r="G30" s="40"/>
      <c r="H30" s="37"/>
      <c r="I30" s="37"/>
      <c r="J30" s="37"/>
      <c r="K30" s="37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37"/>
      <c r="AB30" s="40"/>
      <c r="AC30" s="37"/>
      <c r="AD30" s="40"/>
      <c r="AE30" s="40"/>
      <c r="AF30" s="40"/>
      <c r="AG30" s="40">
        <v>1</v>
      </c>
      <c r="AH30" s="40"/>
      <c r="AI30" s="40"/>
      <c r="AJ30" s="37"/>
      <c r="AK30" s="40"/>
      <c r="AL30" s="40"/>
      <c r="AM30" s="37"/>
      <c r="AN30" s="40"/>
      <c r="AO30" s="37"/>
      <c r="AP30" s="37"/>
      <c r="AQ30" s="40"/>
      <c r="AR30" s="40"/>
      <c r="AS30" s="40"/>
      <c r="AT30" s="37"/>
      <c r="AU30" s="40"/>
      <c r="AV30" s="40"/>
      <c r="AW30" s="40"/>
      <c r="AX30" s="37"/>
      <c r="AY30" s="40"/>
      <c r="AZ30" s="37"/>
      <c r="BA30" s="37"/>
      <c r="BB30" s="37"/>
      <c r="BC30" s="7">
        <f t="shared" si="2"/>
        <v>1</v>
      </c>
      <c r="BD30" s="38">
        <f t="shared" si="3"/>
        <v>0.09276437847866419</v>
      </c>
      <c r="BE30" s="38">
        <f t="shared" si="4"/>
        <v>0.06863417982155112</v>
      </c>
      <c r="BF30" s="24">
        <f t="shared" si="5"/>
        <v>1.8867924528301887</v>
      </c>
    </row>
    <row r="31" spans="1:58" ht="12.75">
      <c r="A31" s="31" t="s">
        <v>180</v>
      </c>
      <c r="B31" s="37"/>
      <c r="C31" s="37">
        <v>1</v>
      </c>
      <c r="D31" s="37"/>
      <c r="E31" s="37"/>
      <c r="F31" s="37"/>
      <c r="G31" s="37"/>
      <c r="H31" s="37">
        <v>3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40"/>
      <c r="AH31" s="40"/>
      <c r="AI31" s="37"/>
      <c r="AJ31" s="37"/>
      <c r="AK31" s="37"/>
      <c r="AL31" s="37">
        <v>2</v>
      </c>
      <c r="AM31" s="37"/>
      <c r="AN31" s="37"/>
      <c r="AO31" s="37"/>
      <c r="AP31" s="37"/>
      <c r="AQ31" s="37"/>
      <c r="AR31" s="37"/>
      <c r="AS31" s="37">
        <v>1</v>
      </c>
      <c r="AT31" s="37"/>
      <c r="AU31" s="37"/>
      <c r="AV31" s="37"/>
      <c r="AW31" s="37"/>
      <c r="AX31" s="37"/>
      <c r="AY31" s="40"/>
      <c r="AZ31" s="37"/>
      <c r="BA31" s="37"/>
      <c r="BB31" s="37"/>
      <c r="BC31" s="7">
        <f t="shared" si="2"/>
        <v>7</v>
      </c>
      <c r="BD31" s="38">
        <f t="shared" si="3"/>
        <v>0.6493506493506493</v>
      </c>
      <c r="BE31" s="38">
        <f t="shared" si="4"/>
        <v>0.48043925875085786</v>
      </c>
      <c r="BF31" s="24">
        <f t="shared" si="5"/>
        <v>7.547169811320755</v>
      </c>
    </row>
    <row r="32" spans="1:58" ht="12.75">
      <c r="A32" s="31" t="s">
        <v>300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>
        <v>7</v>
      </c>
      <c r="AA32" s="37"/>
      <c r="AB32" s="37"/>
      <c r="AC32" s="37"/>
      <c r="AD32" s="37"/>
      <c r="AE32" s="37"/>
      <c r="AF32" s="37"/>
      <c r="AG32" s="37"/>
      <c r="AH32" s="37">
        <v>1</v>
      </c>
      <c r="AI32" s="37"/>
      <c r="AJ32" s="37"/>
      <c r="AK32" s="37"/>
      <c r="AL32" s="37"/>
      <c r="AM32" s="37"/>
      <c r="AN32" s="37"/>
      <c r="AO32" s="40"/>
      <c r="AP32" s="40"/>
      <c r="AQ32" s="40"/>
      <c r="AR32" s="40"/>
      <c r="AS32" s="40"/>
      <c r="AT32" s="40"/>
      <c r="AU32" s="40"/>
      <c r="AV32" s="40"/>
      <c r="AW32" s="37"/>
      <c r="AX32" s="37"/>
      <c r="AY32" s="37"/>
      <c r="AZ32" s="37"/>
      <c r="BA32" s="37"/>
      <c r="BB32" s="37"/>
      <c r="BC32" s="7">
        <f t="shared" si="2"/>
        <v>8</v>
      </c>
      <c r="BD32" s="38">
        <f t="shared" si="3"/>
        <v>0.7421150278293135</v>
      </c>
      <c r="BE32" s="38">
        <f t="shared" si="4"/>
        <v>0.549073438572409</v>
      </c>
      <c r="BF32" s="24">
        <f t="shared" si="5"/>
        <v>3.7735849056603774</v>
      </c>
    </row>
    <row r="33" spans="1:58" ht="12.75">
      <c r="A33" s="31" t="s">
        <v>181</v>
      </c>
      <c r="B33" s="37"/>
      <c r="C33" s="37"/>
      <c r="D33" s="37">
        <v>1</v>
      </c>
      <c r="E33" s="37"/>
      <c r="F33" s="37">
        <v>6</v>
      </c>
      <c r="G33" s="37"/>
      <c r="H33" s="37"/>
      <c r="I33" s="37"/>
      <c r="J33" s="37"/>
      <c r="K33" s="37"/>
      <c r="L33" s="37">
        <v>1</v>
      </c>
      <c r="M33" s="37"/>
      <c r="N33" s="37"/>
      <c r="O33" s="37">
        <v>2</v>
      </c>
      <c r="P33" s="40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40"/>
      <c r="AH33" s="40"/>
      <c r="AI33" s="37">
        <v>1</v>
      </c>
      <c r="AJ33" s="37"/>
      <c r="AK33" s="37"/>
      <c r="AL33" s="40"/>
      <c r="AM33" s="37"/>
      <c r="AN33" s="37"/>
      <c r="AO33" s="40"/>
      <c r="AP33" s="40"/>
      <c r="AQ33" s="40"/>
      <c r="AR33" s="40"/>
      <c r="AS33" s="40"/>
      <c r="AT33" s="40"/>
      <c r="AU33" s="40"/>
      <c r="AV33" s="40"/>
      <c r="AW33" s="37"/>
      <c r="AX33" s="37"/>
      <c r="AY33" s="37"/>
      <c r="AZ33" s="37"/>
      <c r="BA33" s="37">
        <v>1</v>
      </c>
      <c r="BB33" s="37"/>
      <c r="BC33" s="7">
        <f t="shared" si="2"/>
        <v>12</v>
      </c>
      <c r="BD33" s="38">
        <f t="shared" si="3"/>
        <v>1.1131725417439704</v>
      </c>
      <c r="BE33" s="38">
        <f t="shared" si="4"/>
        <v>0.8236101578586135</v>
      </c>
      <c r="BF33" s="24">
        <f t="shared" si="5"/>
        <v>11.320754716981131</v>
      </c>
    </row>
    <row r="34" spans="1:58" ht="12.75">
      <c r="A34" s="31" t="s">
        <v>182</v>
      </c>
      <c r="B34" s="37"/>
      <c r="C34" s="37">
        <v>1</v>
      </c>
      <c r="D34" s="37"/>
      <c r="E34" s="37"/>
      <c r="F34" s="37"/>
      <c r="G34" s="37"/>
      <c r="H34" s="37">
        <v>1</v>
      </c>
      <c r="I34" s="37">
        <v>1</v>
      </c>
      <c r="J34" s="37"/>
      <c r="K34" s="37"/>
      <c r="L34" s="37"/>
      <c r="M34" s="37"/>
      <c r="N34" s="37"/>
      <c r="O34" s="37">
        <v>1</v>
      </c>
      <c r="P34" s="40"/>
      <c r="Q34" s="37"/>
      <c r="R34" s="37"/>
      <c r="S34" s="37"/>
      <c r="T34" s="37"/>
      <c r="U34" s="37"/>
      <c r="V34" s="37"/>
      <c r="W34" s="37"/>
      <c r="X34" s="37"/>
      <c r="Y34" s="40"/>
      <c r="Z34" s="37"/>
      <c r="AA34" s="37"/>
      <c r="AB34" s="37"/>
      <c r="AC34" s="37"/>
      <c r="AD34" s="37"/>
      <c r="AE34" s="37"/>
      <c r="AF34" s="40"/>
      <c r="AG34" s="40"/>
      <c r="AH34" s="40"/>
      <c r="AI34" s="37"/>
      <c r="AJ34" s="40"/>
      <c r="AK34" s="40"/>
      <c r="AL34" s="40">
        <v>1</v>
      </c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37">
        <v>2</v>
      </c>
      <c r="AX34" s="37"/>
      <c r="AY34" s="37"/>
      <c r="AZ34" s="37"/>
      <c r="BA34" s="37"/>
      <c r="BB34" s="37"/>
      <c r="BC34" s="7">
        <f t="shared" si="2"/>
        <v>7</v>
      </c>
      <c r="BD34" s="38">
        <f t="shared" si="3"/>
        <v>0.6493506493506493</v>
      </c>
      <c r="BE34" s="38">
        <f t="shared" si="4"/>
        <v>0.48043925875085786</v>
      </c>
      <c r="BF34" s="24">
        <f t="shared" si="5"/>
        <v>11.320754716981131</v>
      </c>
    </row>
    <row r="35" spans="1:58" ht="12.75">
      <c r="A35" s="31" t="s">
        <v>183</v>
      </c>
      <c r="B35" s="37"/>
      <c r="C35" s="37"/>
      <c r="D35" s="37">
        <v>2</v>
      </c>
      <c r="E35" s="37"/>
      <c r="F35" s="37">
        <v>2</v>
      </c>
      <c r="G35" s="37"/>
      <c r="H35" s="37"/>
      <c r="I35" s="37"/>
      <c r="J35" s="37"/>
      <c r="K35" s="37">
        <v>1</v>
      </c>
      <c r="L35" s="37">
        <v>1</v>
      </c>
      <c r="M35" s="37">
        <v>2</v>
      </c>
      <c r="N35" s="37"/>
      <c r="O35" s="37"/>
      <c r="P35" s="37"/>
      <c r="Q35" s="37"/>
      <c r="R35" s="40"/>
      <c r="S35" s="37"/>
      <c r="T35" s="37"/>
      <c r="U35" s="37"/>
      <c r="V35" s="40"/>
      <c r="W35" s="37"/>
      <c r="X35" s="37"/>
      <c r="Y35" s="40"/>
      <c r="Z35" s="37">
        <v>1</v>
      </c>
      <c r="AA35" s="37"/>
      <c r="AB35" s="37"/>
      <c r="AC35" s="37"/>
      <c r="AD35" s="37"/>
      <c r="AE35" s="37"/>
      <c r="AF35" s="40"/>
      <c r="AG35" s="40"/>
      <c r="AH35" s="40">
        <v>1</v>
      </c>
      <c r="AI35" s="37">
        <v>3</v>
      </c>
      <c r="AJ35" s="37">
        <v>3</v>
      </c>
      <c r="AK35" s="37"/>
      <c r="AL35" s="37"/>
      <c r="AM35" s="37"/>
      <c r="AN35" s="40"/>
      <c r="AO35" s="40"/>
      <c r="AP35" s="40"/>
      <c r="AQ35" s="40"/>
      <c r="AR35" s="40"/>
      <c r="AS35" s="40"/>
      <c r="AT35" s="40"/>
      <c r="AU35" s="40">
        <v>1</v>
      </c>
      <c r="AV35" s="40"/>
      <c r="AW35" s="37">
        <v>1</v>
      </c>
      <c r="AX35" s="37"/>
      <c r="AY35" s="40"/>
      <c r="AZ35" s="37"/>
      <c r="BA35" s="37"/>
      <c r="BB35" s="37"/>
      <c r="BC35" s="7">
        <f t="shared" si="2"/>
        <v>18</v>
      </c>
      <c r="BD35" s="38">
        <f t="shared" si="3"/>
        <v>1.6697588126159555</v>
      </c>
      <c r="BE35" s="38">
        <f t="shared" si="4"/>
        <v>1.2354152367879203</v>
      </c>
      <c r="BF35" s="24">
        <f t="shared" si="5"/>
        <v>20.754716981132077</v>
      </c>
    </row>
    <row r="36" spans="1:58" ht="12.75">
      <c r="A36" s="31" t="s">
        <v>184</v>
      </c>
      <c r="B36" s="37"/>
      <c r="C36" s="37">
        <v>5</v>
      </c>
      <c r="D36" s="37">
        <v>98</v>
      </c>
      <c r="E36" s="40">
        <v>6</v>
      </c>
      <c r="F36" s="40">
        <v>106</v>
      </c>
      <c r="G36" s="40">
        <v>11</v>
      </c>
      <c r="H36" s="40">
        <v>14</v>
      </c>
      <c r="I36" s="40">
        <v>1</v>
      </c>
      <c r="J36" s="37"/>
      <c r="K36" s="40">
        <v>18</v>
      </c>
      <c r="L36" s="40">
        <v>10</v>
      </c>
      <c r="M36" s="40">
        <v>35</v>
      </c>
      <c r="N36" s="40">
        <v>7</v>
      </c>
      <c r="O36" s="40">
        <v>48</v>
      </c>
      <c r="P36" s="40">
        <v>52</v>
      </c>
      <c r="Q36" s="40">
        <v>20</v>
      </c>
      <c r="R36" s="40">
        <v>18</v>
      </c>
      <c r="S36" s="40"/>
      <c r="T36" s="40">
        <v>20</v>
      </c>
      <c r="U36" s="40"/>
      <c r="V36" s="40">
        <v>3</v>
      </c>
      <c r="W36" s="40">
        <v>18</v>
      </c>
      <c r="X36" s="40">
        <v>1</v>
      </c>
      <c r="Y36" s="40">
        <v>7</v>
      </c>
      <c r="Z36" s="40">
        <v>19</v>
      </c>
      <c r="AA36" s="40"/>
      <c r="AB36" s="40">
        <v>20</v>
      </c>
      <c r="AC36" s="40">
        <v>61</v>
      </c>
      <c r="AD36" s="40">
        <v>11</v>
      </c>
      <c r="AE36" s="40"/>
      <c r="AF36" s="40">
        <v>18</v>
      </c>
      <c r="AG36" s="40">
        <v>17</v>
      </c>
      <c r="AH36" s="40">
        <v>21</v>
      </c>
      <c r="AI36" s="40">
        <v>28</v>
      </c>
      <c r="AJ36" s="40">
        <v>39</v>
      </c>
      <c r="AK36" s="40">
        <v>49</v>
      </c>
      <c r="AL36" s="40">
        <v>17</v>
      </c>
      <c r="AM36" s="40"/>
      <c r="AN36" s="40">
        <v>7</v>
      </c>
      <c r="AO36" s="40">
        <v>10</v>
      </c>
      <c r="AP36" s="40"/>
      <c r="AQ36" s="40">
        <v>6</v>
      </c>
      <c r="AR36" s="40">
        <v>12</v>
      </c>
      <c r="AS36" s="40">
        <v>13</v>
      </c>
      <c r="AT36" s="40">
        <v>6</v>
      </c>
      <c r="AU36" s="40">
        <v>8</v>
      </c>
      <c r="AV36" s="40">
        <v>50</v>
      </c>
      <c r="AW36" s="40">
        <v>14</v>
      </c>
      <c r="AX36" s="37">
        <v>21</v>
      </c>
      <c r="AY36" s="40">
        <v>5</v>
      </c>
      <c r="AZ36" s="37">
        <v>1</v>
      </c>
      <c r="BA36" s="37">
        <v>13</v>
      </c>
      <c r="BB36" s="37">
        <v>3</v>
      </c>
      <c r="BC36" s="7">
        <f t="shared" si="2"/>
        <v>967</v>
      </c>
      <c r="BD36" s="38">
        <f t="shared" si="3"/>
        <v>89.70315398886828</v>
      </c>
      <c r="BE36" s="38">
        <f t="shared" si="4"/>
        <v>66.36925188743994</v>
      </c>
      <c r="BF36" s="24">
        <f t="shared" si="5"/>
        <v>84.90566037735849</v>
      </c>
    </row>
    <row r="37" spans="1:58" ht="12.75">
      <c r="A37" s="31" t="s">
        <v>185</v>
      </c>
      <c r="B37" s="37">
        <v>1</v>
      </c>
      <c r="C37" s="37">
        <v>9</v>
      </c>
      <c r="D37" s="37">
        <v>127</v>
      </c>
      <c r="E37" s="40">
        <v>9</v>
      </c>
      <c r="F37" s="40">
        <v>81</v>
      </c>
      <c r="G37" s="40">
        <v>31</v>
      </c>
      <c r="H37" s="40">
        <v>19</v>
      </c>
      <c r="I37" s="40">
        <v>6</v>
      </c>
      <c r="J37" s="40">
        <v>4</v>
      </c>
      <c r="K37" s="40">
        <v>19</v>
      </c>
      <c r="L37" s="40">
        <v>14</v>
      </c>
      <c r="M37" s="40">
        <v>26</v>
      </c>
      <c r="N37" s="40">
        <v>7</v>
      </c>
      <c r="O37" s="40">
        <v>36</v>
      </c>
      <c r="P37" s="40">
        <v>52</v>
      </c>
      <c r="Q37" s="40">
        <v>20</v>
      </c>
      <c r="R37" s="40">
        <v>31</v>
      </c>
      <c r="S37" s="40">
        <v>18</v>
      </c>
      <c r="T37" s="40">
        <v>52</v>
      </c>
      <c r="U37" s="40">
        <v>16</v>
      </c>
      <c r="V37" s="40">
        <v>26</v>
      </c>
      <c r="W37" s="40">
        <v>93</v>
      </c>
      <c r="X37" s="40">
        <v>10</v>
      </c>
      <c r="Y37" s="40">
        <v>28</v>
      </c>
      <c r="Z37" s="40">
        <v>19</v>
      </c>
      <c r="AA37" s="37"/>
      <c r="AB37" s="40">
        <v>82</v>
      </c>
      <c r="AC37" s="40">
        <v>50</v>
      </c>
      <c r="AD37" s="40">
        <v>24</v>
      </c>
      <c r="AE37" s="40">
        <v>2</v>
      </c>
      <c r="AF37" s="40">
        <v>18</v>
      </c>
      <c r="AG37" s="40">
        <v>17</v>
      </c>
      <c r="AH37" s="40">
        <v>18</v>
      </c>
      <c r="AI37" s="40">
        <v>44</v>
      </c>
      <c r="AJ37" s="40">
        <v>59</v>
      </c>
      <c r="AK37" s="40">
        <v>84</v>
      </c>
      <c r="AL37" s="40">
        <v>61</v>
      </c>
      <c r="AM37" s="40">
        <v>17</v>
      </c>
      <c r="AN37" s="40">
        <v>33</v>
      </c>
      <c r="AO37" s="40">
        <v>22</v>
      </c>
      <c r="AP37" s="40">
        <v>4</v>
      </c>
      <c r="AQ37" s="40">
        <v>109</v>
      </c>
      <c r="AR37" s="40">
        <v>68</v>
      </c>
      <c r="AS37" s="40">
        <v>41</v>
      </c>
      <c r="AT37" s="40">
        <v>30</v>
      </c>
      <c r="AU37" s="40">
        <v>22</v>
      </c>
      <c r="AV37" s="40">
        <v>84</v>
      </c>
      <c r="AW37" s="40">
        <v>33</v>
      </c>
      <c r="AX37" s="37">
        <v>82</v>
      </c>
      <c r="AY37" s="40">
        <v>37</v>
      </c>
      <c r="AZ37" s="37">
        <v>25</v>
      </c>
      <c r="BA37" s="37">
        <v>32</v>
      </c>
      <c r="BB37" s="37">
        <v>17</v>
      </c>
      <c r="BC37" s="7">
        <f t="shared" si="2"/>
        <v>1869</v>
      </c>
      <c r="BD37" s="38">
        <f t="shared" si="3"/>
        <v>173.37662337662337</v>
      </c>
      <c r="BE37" s="38">
        <f t="shared" si="4"/>
        <v>128.27728208647906</v>
      </c>
      <c r="BF37" s="24">
        <f t="shared" si="5"/>
        <v>98.11320754716981</v>
      </c>
    </row>
    <row r="38" spans="1:58" ht="12.75">
      <c r="A38" s="31" t="s">
        <v>186</v>
      </c>
      <c r="B38" s="37"/>
      <c r="C38" s="37"/>
      <c r="D38" s="37"/>
      <c r="E38" s="37"/>
      <c r="F38" s="37">
        <v>1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40"/>
      <c r="AM38" s="37"/>
      <c r="AN38" s="37"/>
      <c r="AO38" s="40"/>
      <c r="AP38" s="40"/>
      <c r="AQ38" s="40"/>
      <c r="AR38" s="40"/>
      <c r="AS38" s="40"/>
      <c r="AT38" s="40"/>
      <c r="AU38" s="40"/>
      <c r="AV38" s="40"/>
      <c r="AW38" s="37"/>
      <c r="AX38" s="37"/>
      <c r="AY38" s="40"/>
      <c r="AZ38" s="37"/>
      <c r="BA38" s="37"/>
      <c r="BB38" s="37"/>
      <c r="BC38" s="7">
        <f t="shared" si="2"/>
        <v>1</v>
      </c>
      <c r="BD38" s="38">
        <f t="shared" si="3"/>
        <v>0.09276437847866419</v>
      </c>
      <c r="BE38" s="38">
        <f t="shared" si="4"/>
        <v>0.06863417982155112</v>
      </c>
      <c r="BF38" s="24">
        <f t="shared" si="5"/>
        <v>1.8867924528301887</v>
      </c>
    </row>
    <row r="39" spans="1:58" ht="12.75">
      <c r="A39" s="31" t="s">
        <v>187</v>
      </c>
      <c r="B39" s="37"/>
      <c r="C39" s="37"/>
      <c r="D39" s="37">
        <v>1</v>
      </c>
      <c r="E39" s="37"/>
      <c r="F39" s="37">
        <v>1</v>
      </c>
      <c r="G39" s="37"/>
      <c r="H39" s="37"/>
      <c r="I39" s="37"/>
      <c r="J39" s="37"/>
      <c r="K39" s="40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40"/>
      <c r="Z39" s="37"/>
      <c r="AA39" s="37"/>
      <c r="AB39" s="37"/>
      <c r="AC39" s="37"/>
      <c r="AD39" s="37"/>
      <c r="AE39" s="37"/>
      <c r="AF39" s="37"/>
      <c r="AG39" s="37"/>
      <c r="AH39" s="37">
        <v>1</v>
      </c>
      <c r="AI39" s="37"/>
      <c r="AJ39" s="37"/>
      <c r="AK39" s="37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>
        <v>2</v>
      </c>
      <c r="AW39" s="37"/>
      <c r="AX39" s="37"/>
      <c r="AY39" s="40"/>
      <c r="AZ39" s="37"/>
      <c r="BA39" s="37"/>
      <c r="BB39" s="37"/>
      <c r="BC39" s="7">
        <f t="shared" si="2"/>
        <v>5</v>
      </c>
      <c r="BD39" s="38">
        <f t="shared" si="3"/>
        <v>0.46382189239332094</v>
      </c>
      <c r="BE39" s="38">
        <f t="shared" si="4"/>
        <v>0.3431708991077556</v>
      </c>
      <c r="BF39" s="24">
        <f t="shared" si="5"/>
        <v>7.547169811320755</v>
      </c>
    </row>
    <row r="40" spans="1:58" ht="12.75">
      <c r="A40" s="31" t="s">
        <v>188</v>
      </c>
      <c r="B40" s="37"/>
      <c r="C40" s="37"/>
      <c r="D40" s="37">
        <v>36</v>
      </c>
      <c r="E40" s="40"/>
      <c r="F40" s="40">
        <v>13</v>
      </c>
      <c r="G40" s="40">
        <v>11</v>
      </c>
      <c r="H40" s="40">
        <v>4</v>
      </c>
      <c r="I40" s="40"/>
      <c r="J40" s="37"/>
      <c r="K40" s="40">
        <v>13</v>
      </c>
      <c r="L40" s="37">
        <v>2</v>
      </c>
      <c r="M40" s="40">
        <v>6</v>
      </c>
      <c r="N40" s="40">
        <v>9</v>
      </c>
      <c r="O40" s="40">
        <v>3</v>
      </c>
      <c r="P40" s="40">
        <v>3</v>
      </c>
      <c r="Q40" s="40">
        <v>14</v>
      </c>
      <c r="R40" s="40">
        <v>3</v>
      </c>
      <c r="S40" s="40">
        <v>3</v>
      </c>
      <c r="T40" s="40">
        <v>6</v>
      </c>
      <c r="U40" s="40"/>
      <c r="V40" s="40">
        <v>3</v>
      </c>
      <c r="W40" s="40">
        <v>9</v>
      </c>
      <c r="X40" s="40">
        <v>1</v>
      </c>
      <c r="Y40" s="40"/>
      <c r="Z40" s="40"/>
      <c r="AA40" s="37">
        <v>1</v>
      </c>
      <c r="AB40" s="40">
        <v>20</v>
      </c>
      <c r="AC40" s="37">
        <v>2</v>
      </c>
      <c r="AD40" s="40">
        <v>7</v>
      </c>
      <c r="AE40" s="40">
        <v>2</v>
      </c>
      <c r="AF40" s="40">
        <v>4</v>
      </c>
      <c r="AG40" s="40">
        <v>14</v>
      </c>
      <c r="AH40" s="40">
        <v>7</v>
      </c>
      <c r="AI40" s="40">
        <v>8</v>
      </c>
      <c r="AJ40" s="40">
        <v>10</v>
      </c>
      <c r="AK40" s="40">
        <v>10</v>
      </c>
      <c r="AL40" s="40">
        <v>15</v>
      </c>
      <c r="AM40" s="40"/>
      <c r="AN40" s="40">
        <v>9</v>
      </c>
      <c r="AO40" s="40">
        <v>3</v>
      </c>
      <c r="AP40" s="37"/>
      <c r="AQ40" s="40">
        <v>4</v>
      </c>
      <c r="AR40" s="40">
        <v>2</v>
      </c>
      <c r="AS40" s="40">
        <v>9</v>
      </c>
      <c r="AT40" s="40">
        <v>2</v>
      </c>
      <c r="AU40" s="40">
        <v>2</v>
      </c>
      <c r="AV40" s="40">
        <v>11</v>
      </c>
      <c r="AW40" s="40">
        <v>8</v>
      </c>
      <c r="AX40" s="37">
        <v>7</v>
      </c>
      <c r="AY40" s="40">
        <v>3</v>
      </c>
      <c r="AZ40" s="37">
        <v>1</v>
      </c>
      <c r="BA40" s="37"/>
      <c r="BB40" s="37">
        <v>4</v>
      </c>
      <c r="BC40" s="7">
        <f t="shared" si="2"/>
        <v>304</v>
      </c>
      <c r="BD40" s="38">
        <f t="shared" si="3"/>
        <v>28.200371057513916</v>
      </c>
      <c r="BE40" s="38">
        <f t="shared" si="4"/>
        <v>20.864790665751542</v>
      </c>
      <c r="BF40" s="24">
        <f t="shared" si="5"/>
        <v>79.24528301886792</v>
      </c>
    </row>
    <row r="41" spans="1:58" ht="12.75">
      <c r="A41" s="31" t="s">
        <v>189</v>
      </c>
      <c r="B41" s="37"/>
      <c r="C41" s="37"/>
      <c r="D41" s="37"/>
      <c r="E41" s="37"/>
      <c r="F41" s="37"/>
      <c r="G41" s="40"/>
      <c r="H41" s="37"/>
      <c r="I41" s="40"/>
      <c r="J41" s="37"/>
      <c r="K41" s="40"/>
      <c r="L41" s="37"/>
      <c r="M41" s="37"/>
      <c r="N41" s="40">
        <v>13</v>
      </c>
      <c r="O41" s="40"/>
      <c r="P41" s="40"/>
      <c r="Q41" s="40"/>
      <c r="R41" s="40"/>
      <c r="S41" s="40"/>
      <c r="T41" s="40"/>
      <c r="U41" s="40"/>
      <c r="V41" s="40"/>
      <c r="W41" s="40">
        <v>7</v>
      </c>
      <c r="X41" s="40">
        <v>4</v>
      </c>
      <c r="Y41" s="40"/>
      <c r="Z41" s="40"/>
      <c r="AA41" s="37"/>
      <c r="AB41" s="37">
        <v>64</v>
      </c>
      <c r="AC41" s="37"/>
      <c r="AD41" s="37"/>
      <c r="AE41" s="37">
        <v>4</v>
      </c>
      <c r="AF41" s="37"/>
      <c r="AG41" s="40"/>
      <c r="AH41" s="40"/>
      <c r="AI41" s="37"/>
      <c r="AJ41" s="37"/>
      <c r="AK41" s="40"/>
      <c r="AL41" s="40"/>
      <c r="AM41" s="40"/>
      <c r="AN41" s="40"/>
      <c r="AO41" s="37"/>
      <c r="AP41" s="37"/>
      <c r="AQ41" s="40"/>
      <c r="AR41" s="40"/>
      <c r="AS41" s="37"/>
      <c r="AT41" s="37">
        <v>12</v>
      </c>
      <c r="AU41" s="37"/>
      <c r="AV41" s="37"/>
      <c r="AW41" s="37"/>
      <c r="AX41" s="37"/>
      <c r="AY41" s="37"/>
      <c r="AZ41" s="37"/>
      <c r="BA41" s="37"/>
      <c r="BB41" s="37"/>
      <c r="BC41" s="7">
        <f t="shared" si="2"/>
        <v>104</v>
      </c>
      <c r="BD41" s="38">
        <f t="shared" si="3"/>
        <v>9.647495361781075</v>
      </c>
      <c r="BE41" s="38">
        <f t="shared" si="4"/>
        <v>7.137954701441317</v>
      </c>
      <c r="BF41" s="24">
        <f t="shared" si="5"/>
        <v>11.320754716981131</v>
      </c>
    </row>
    <row r="42" spans="1:58" ht="12.75">
      <c r="A42" s="31" t="s">
        <v>339</v>
      </c>
      <c r="B42" s="37"/>
      <c r="C42" s="37"/>
      <c r="D42" s="37"/>
      <c r="E42" s="37"/>
      <c r="F42" s="37"/>
      <c r="G42" s="40"/>
      <c r="H42" s="37"/>
      <c r="I42" s="40"/>
      <c r="J42" s="37"/>
      <c r="K42" s="40"/>
      <c r="L42" s="37"/>
      <c r="M42" s="37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37"/>
      <c r="AB42" s="37"/>
      <c r="AC42" s="37"/>
      <c r="AD42" s="37"/>
      <c r="AE42" s="37"/>
      <c r="AF42" s="37"/>
      <c r="AG42" s="40"/>
      <c r="AH42" s="40"/>
      <c r="AI42" s="37"/>
      <c r="AJ42" s="37"/>
      <c r="AK42" s="40"/>
      <c r="AL42" s="40"/>
      <c r="AM42" s="40"/>
      <c r="AN42" s="40"/>
      <c r="AO42" s="37"/>
      <c r="AP42" s="37"/>
      <c r="AQ42" s="40"/>
      <c r="AR42" s="40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7"/>
      <c r="BD42" s="38"/>
      <c r="BE42" s="38"/>
      <c r="BF42" s="24"/>
    </row>
    <row r="43" spans="1:58" ht="12.75">
      <c r="A43" s="31" t="s">
        <v>190</v>
      </c>
      <c r="B43" s="37"/>
      <c r="C43" s="37"/>
      <c r="D43" s="37">
        <v>9</v>
      </c>
      <c r="E43" s="40"/>
      <c r="F43" s="40">
        <v>5</v>
      </c>
      <c r="G43" s="40">
        <v>6</v>
      </c>
      <c r="H43" s="40">
        <v>5</v>
      </c>
      <c r="I43" s="40">
        <v>2</v>
      </c>
      <c r="J43" s="37"/>
      <c r="K43" s="40">
        <v>4</v>
      </c>
      <c r="L43" s="40"/>
      <c r="M43" s="40">
        <v>2</v>
      </c>
      <c r="N43" s="40">
        <v>32</v>
      </c>
      <c r="O43" s="40">
        <v>3</v>
      </c>
      <c r="P43" s="40"/>
      <c r="Q43" s="40"/>
      <c r="R43" s="40">
        <v>3</v>
      </c>
      <c r="S43" s="40">
        <v>2</v>
      </c>
      <c r="T43" s="40">
        <v>1</v>
      </c>
      <c r="U43" s="40"/>
      <c r="V43" s="40"/>
      <c r="W43" s="40">
        <v>9</v>
      </c>
      <c r="X43" s="40">
        <v>11</v>
      </c>
      <c r="Y43" s="40">
        <v>3</v>
      </c>
      <c r="Z43" s="40"/>
      <c r="AA43" s="37">
        <v>2</v>
      </c>
      <c r="AB43" s="40">
        <v>40</v>
      </c>
      <c r="AC43" s="40">
        <v>1</v>
      </c>
      <c r="AD43" s="40">
        <v>6</v>
      </c>
      <c r="AE43" s="40">
        <v>4</v>
      </c>
      <c r="AF43" s="40">
        <v>1</v>
      </c>
      <c r="AG43" s="40">
        <v>3</v>
      </c>
      <c r="AH43" s="40">
        <v>2</v>
      </c>
      <c r="AI43" s="40">
        <v>3</v>
      </c>
      <c r="AJ43" s="40">
        <v>3</v>
      </c>
      <c r="AK43" s="40">
        <v>8</v>
      </c>
      <c r="AL43" s="40">
        <v>3</v>
      </c>
      <c r="AM43" s="40">
        <v>5</v>
      </c>
      <c r="AN43" s="40">
        <v>8</v>
      </c>
      <c r="AO43" s="40">
        <v>2</v>
      </c>
      <c r="AP43" s="37"/>
      <c r="AQ43" s="40">
        <v>4</v>
      </c>
      <c r="AR43" s="40">
        <v>2</v>
      </c>
      <c r="AS43" s="40">
        <v>2</v>
      </c>
      <c r="AT43" s="40">
        <v>8</v>
      </c>
      <c r="AU43" s="40">
        <v>3</v>
      </c>
      <c r="AV43" s="40">
        <v>13</v>
      </c>
      <c r="AW43" s="40">
        <v>10</v>
      </c>
      <c r="AX43" s="37">
        <v>5</v>
      </c>
      <c r="AY43" s="40">
        <v>2</v>
      </c>
      <c r="AZ43" s="37">
        <v>2</v>
      </c>
      <c r="BA43" s="37"/>
      <c r="BB43" s="37">
        <v>1</v>
      </c>
      <c r="BC43" s="7">
        <f>SUM(B43:BB43)</f>
        <v>240</v>
      </c>
      <c r="BD43" s="38">
        <f>BC43*100/$BC$3</f>
        <v>22.263450834879407</v>
      </c>
      <c r="BE43" s="38">
        <f>BC43*10/$BC$4</f>
        <v>16.47220315717227</v>
      </c>
      <c r="BF43" s="24">
        <f>COUNTA(B43:BB43)*100/COUNTA(B$8:BB$8)</f>
        <v>77.35849056603773</v>
      </c>
    </row>
    <row r="44" spans="1:58" ht="12.75">
      <c r="A44" s="31" t="s">
        <v>191</v>
      </c>
      <c r="B44" s="37"/>
      <c r="C44" s="37"/>
      <c r="D44" s="37"/>
      <c r="E44" s="37"/>
      <c r="F44" s="37">
        <v>2</v>
      </c>
      <c r="G44" s="40"/>
      <c r="H44" s="37"/>
      <c r="I44" s="37"/>
      <c r="J44" s="37"/>
      <c r="K44" s="37"/>
      <c r="L44" s="37">
        <v>7</v>
      </c>
      <c r="M44" s="37"/>
      <c r="N44" s="37">
        <v>1</v>
      </c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7">
        <f>SUM(B44:BB44)</f>
        <v>10</v>
      </c>
      <c r="BD44" s="38">
        <f>BC44*100/$BC$3</f>
        <v>0.9276437847866419</v>
      </c>
      <c r="BE44" s="38">
        <f>BC44*10/$BC$4</f>
        <v>0.6863417982155112</v>
      </c>
      <c r="BF44" s="24">
        <f>COUNTA(B44:BB44)*100/COUNTA(B$8:BB$8)</f>
        <v>5.660377358490566</v>
      </c>
    </row>
    <row r="45" spans="1:58" ht="12.75">
      <c r="A45" s="31" t="s">
        <v>369</v>
      </c>
      <c r="B45" s="37"/>
      <c r="C45" s="37"/>
      <c r="D45" s="37"/>
      <c r="E45" s="37"/>
      <c r="F45" s="37"/>
      <c r="G45" s="40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7"/>
      <c r="BD45" s="38"/>
      <c r="BE45" s="38"/>
      <c r="BF45" s="24"/>
    </row>
    <row r="46" spans="1:58" ht="12.75">
      <c r="A46" s="31" t="s">
        <v>192</v>
      </c>
      <c r="B46" s="37"/>
      <c r="C46" s="37"/>
      <c r="D46" s="37">
        <v>32</v>
      </c>
      <c r="E46" s="40"/>
      <c r="F46" s="40">
        <v>8</v>
      </c>
      <c r="G46" s="40"/>
      <c r="H46" s="37">
        <v>26</v>
      </c>
      <c r="I46" s="40"/>
      <c r="J46" s="37"/>
      <c r="K46" s="40">
        <v>8</v>
      </c>
      <c r="L46" s="37"/>
      <c r="M46" s="40">
        <v>4</v>
      </c>
      <c r="N46" s="40"/>
      <c r="O46" s="40"/>
      <c r="P46" s="40">
        <v>2</v>
      </c>
      <c r="Q46" s="40">
        <v>2</v>
      </c>
      <c r="R46" s="40">
        <v>10</v>
      </c>
      <c r="S46" s="40"/>
      <c r="T46" s="40"/>
      <c r="U46" s="40"/>
      <c r="V46" s="40"/>
      <c r="W46" s="40">
        <v>6</v>
      </c>
      <c r="X46" s="40">
        <v>3</v>
      </c>
      <c r="Y46" s="40"/>
      <c r="Z46" s="40"/>
      <c r="AA46" s="37"/>
      <c r="AB46" s="40">
        <v>16</v>
      </c>
      <c r="AC46" s="37">
        <v>16</v>
      </c>
      <c r="AD46" s="40">
        <v>6</v>
      </c>
      <c r="AE46" s="40"/>
      <c r="AF46" s="40">
        <v>6</v>
      </c>
      <c r="AG46" s="40">
        <v>29</v>
      </c>
      <c r="AH46" s="40">
        <v>5</v>
      </c>
      <c r="AI46" s="40">
        <v>13</v>
      </c>
      <c r="AJ46" s="40">
        <v>21</v>
      </c>
      <c r="AK46" s="40">
        <v>16</v>
      </c>
      <c r="AL46" s="40">
        <v>15</v>
      </c>
      <c r="AM46" s="40">
        <v>6</v>
      </c>
      <c r="AN46" s="40">
        <v>4</v>
      </c>
      <c r="AO46" s="40">
        <v>16</v>
      </c>
      <c r="AP46" s="37"/>
      <c r="AQ46" s="40"/>
      <c r="AR46" s="40">
        <v>19</v>
      </c>
      <c r="AS46" s="40">
        <v>13</v>
      </c>
      <c r="AT46" s="40"/>
      <c r="AU46" s="40">
        <v>4</v>
      </c>
      <c r="AV46" s="40">
        <v>23</v>
      </c>
      <c r="AW46" s="40">
        <v>26</v>
      </c>
      <c r="AX46" s="40"/>
      <c r="AY46" s="40">
        <v>6</v>
      </c>
      <c r="AZ46" s="40">
        <v>1</v>
      </c>
      <c r="BA46" s="37"/>
      <c r="BB46" s="37"/>
      <c r="BC46" s="7">
        <f>SUM(B46:BB46)</f>
        <v>362</v>
      </c>
      <c r="BD46" s="38">
        <f>BC46*100/$BC$3</f>
        <v>33.580705009276436</v>
      </c>
      <c r="BE46" s="38">
        <f>BC46*10/$BC$4</f>
        <v>24.845573095401505</v>
      </c>
      <c r="BF46" s="24">
        <f>COUNTA(B46:BB46)*100/COUNTA(B$8:BB$8)</f>
        <v>56.60377358490566</v>
      </c>
    </row>
    <row r="47" spans="1:58" ht="12.75">
      <c r="A47" s="31" t="s">
        <v>244</v>
      </c>
      <c r="B47" s="37"/>
      <c r="C47" s="37"/>
      <c r="D47" s="37">
        <v>6</v>
      </c>
      <c r="E47" s="37"/>
      <c r="F47" s="37"/>
      <c r="G47" s="37"/>
      <c r="H47" s="37"/>
      <c r="I47" s="37"/>
      <c r="J47" s="37"/>
      <c r="K47" s="37"/>
      <c r="L47" s="40"/>
      <c r="M47" s="40"/>
      <c r="N47" s="40"/>
      <c r="O47" s="40"/>
      <c r="P47" s="40"/>
      <c r="Q47" s="40"/>
      <c r="R47" s="40">
        <v>7</v>
      </c>
      <c r="S47" s="40"/>
      <c r="T47" s="40"/>
      <c r="U47" s="40"/>
      <c r="V47" s="40"/>
      <c r="W47" s="40">
        <v>10</v>
      </c>
      <c r="X47" s="40"/>
      <c r="Y47" s="40"/>
      <c r="Z47" s="40"/>
      <c r="AA47" s="37"/>
      <c r="AB47" s="37">
        <v>7</v>
      </c>
      <c r="AC47" s="37"/>
      <c r="AD47" s="37"/>
      <c r="AE47" s="37"/>
      <c r="AF47" s="37"/>
      <c r="AG47" s="37"/>
      <c r="AH47" s="37"/>
      <c r="AI47" s="37">
        <v>6</v>
      </c>
      <c r="AJ47" s="37"/>
      <c r="AK47" s="37"/>
      <c r="AL47" s="40"/>
      <c r="AM47" s="40"/>
      <c r="AN47" s="37"/>
      <c r="AO47" s="37">
        <v>1</v>
      </c>
      <c r="AP47" s="37"/>
      <c r="AQ47" s="37"/>
      <c r="AR47" s="37"/>
      <c r="AS47" s="37"/>
      <c r="AT47" s="37"/>
      <c r="AU47" s="40"/>
      <c r="AV47" s="37"/>
      <c r="AW47" s="37"/>
      <c r="AX47" s="37"/>
      <c r="AY47" s="37"/>
      <c r="AZ47" s="37"/>
      <c r="BA47" s="37"/>
      <c r="BB47" s="37"/>
      <c r="BC47" s="7">
        <f>SUM(B47:BB47)</f>
        <v>37</v>
      </c>
      <c r="BD47" s="38">
        <f>BC47*100/$BC$3</f>
        <v>3.4322820037105752</v>
      </c>
      <c r="BE47" s="38">
        <f>BC47*10/$BC$4</f>
        <v>2.5394646533973915</v>
      </c>
      <c r="BF47" s="24">
        <f>COUNTA(B47:BB47)*100/COUNTA(B$8:BB$8)</f>
        <v>11.320754716981131</v>
      </c>
    </row>
    <row r="48" spans="1:58" ht="12.75">
      <c r="A48" s="31" t="s">
        <v>193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40"/>
      <c r="AM48" s="40"/>
      <c r="AN48" s="37"/>
      <c r="AO48" s="37"/>
      <c r="AP48" s="37"/>
      <c r="AQ48" s="37"/>
      <c r="AR48" s="37"/>
      <c r="AS48" s="37"/>
      <c r="AT48" s="37"/>
      <c r="AU48" s="40"/>
      <c r="AV48" s="37"/>
      <c r="AW48" s="37"/>
      <c r="AX48" s="37"/>
      <c r="AY48" s="37"/>
      <c r="AZ48" s="37"/>
      <c r="BA48" s="37"/>
      <c r="BB48" s="37"/>
      <c r="BC48" s="7"/>
      <c r="BD48" s="38"/>
      <c r="BE48" s="38"/>
      <c r="BF48" s="24"/>
    </row>
    <row r="49" spans="1:58" ht="12.75">
      <c r="A49" s="31" t="s">
        <v>194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>
        <v>1</v>
      </c>
      <c r="S49" s="37"/>
      <c r="T49" s="37">
        <v>1</v>
      </c>
      <c r="U49" s="37"/>
      <c r="V49" s="37"/>
      <c r="W49" s="37"/>
      <c r="X49" s="37"/>
      <c r="Y49" s="37"/>
      <c r="Z49" s="37"/>
      <c r="AA49" s="37"/>
      <c r="AB49" s="37"/>
      <c r="AC49" s="37"/>
      <c r="AD49" s="37">
        <v>1</v>
      </c>
      <c r="AE49" s="37"/>
      <c r="AF49" s="37"/>
      <c r="AG49" s="37"/>
      <c r="AH49" s="37"/>
      <c r="AI49" s="37"/>
      <c r="AJ49" s="37"/>
      <c r="AK49" s="37">
        <v>1</v>
      </c>
      <c r="AL49" s="37"/>
      <c r="AM49" s="37"/>
      <c r="AN49" s="37"/>
      <c r="AO49" s="40"/>
      <c r="AP49" s="40"/>
      <c r="AQ49" s="40">
        <v>1</v>
      </c>
      <c r="AR49" s="40"/>
      <c r="AS49" s="40"/>
      <c r="AT49" s="40"/>
      <c r="AU49" s="40"/>
      <c r="AV49" s="40">
        <v>5</v>
      </c>
      <c r="AW49" s="37">
        <v>3</v>
      </c>
      <c r="AX49" s="37">
        <v>5</v>
      </c>
      <c r="AY49" s="37"/>
      <c r="AZ49" s="37"/>
      <c r="BA49" s="37"/>
      <c r="BB49" s="37"/>
      <c r="BC49" s="7">
        <f>SUM(B49:BB49)</f>
        <v>18</v>
      </c>
      <c r="BD49" s="38">
        <f>BC49*100/$BC$3</f>
        <v>1.6697588126159555</v>
      </c>
      <c r="BE49" s="38">
        <f>BC49*10/$BC$4</f>
        <v>1.2354152367879203</v>
      </c>
      <c r="BF49" s="24">
        <f>COUNTA(B49:BB49)*100/COUNTA(B$8:BB$8)</f>
        <v>15.09433962264151</v>
      </c>
    </row>
    <row r="50" spans="1:58" ht="12.75">
      <c r="A50" s="31" t="s">
        <v>301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>
        <v>1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7">
        <f>SUM(B50:BB50)</f>
        <v>1</v>
      </c>
      <c r="BD50" s="38">
        <f>BC50*100/$BC$3</f>
        <v>0.09276437847866419</v>
      </c>
      <c r="BE50" s="38">
        <f>BC50*10/$BC$4</f>
        <v>0.06863417982155112</v>
      </c>
      <c r="BF50" s="24">
        <f>COUNTA(B50:BB50)*100/COUNTA(B$8:BB$8)</f>
        <v>1.8867924528301887</v>
      </c>
    </row>
    <row r="51" spans="1:58" ht="12.75">
      <c r="A51" s="31" t="s">
        <v>195</v>
      </c>
      <c r="B51" s="37"/>
      <c r="C51" s="37">
        <v>16</v>
      </c>
      <c r="D51" s="37">
        <v>61</v>
      </c>
      <c r="E51" s="40"/>
      <c r="F51" s="40">
        <v>81</v>
      </c>
      <c r="G51" s="40">
        <v>17</v>
      </c>
      <c r="H51" s="37"/>
      <c r="I51" s="40">
        <v>2</v>
      </c>
      <c r="J51" s="37"/>
      <c r="K51" s="40">
        <v>2</v>
      </c>
      <c r="L51" s="40">
        <v>18</v>
      </c>
      <c r="M51" s="40">
        <v>48</v>
      </c>
      <c r="N51" s="40">
        <v>71</v>
      </c>
      <c r="O51" s="40">
        <v>12</v>
      </c>
      <c r="P51" s="40">
        <v>68</v>
      </c>
      <c r="Q51" s="40">
        <v>62</v>
      </c>
      <c r="R51" s="40">
        <v>140</v>
      </c>
      <c r="S51" s="40"/>
      <c r="T51" s="40">
        <v>86</v>
      </c>
      <c r="U51" s="40"/>
      <c r="V51" s="40">
        <v>74</v>
      </c>
      <c r="W51" s="40">
        <v>224</v>
      </c>
      <c r="X51" s="40">
        <v>85</v>
      </c>
      <c r="Y51" s="40">
        <v>11</v>
      </c>
      <c r="Z51" s="40">
        <v>58</v>
      </c>
      <c r="AA51" s="40">
        <v>6</v>
      </c>
      <c r="AB51" s="40">
        <v>157</v>
      </c>
      <c r="AC51" s="40">
        <v>99</v>
      </c>
      <c r="AD51" s="40"/>
      <c r="AE51" s="40"/>
      <c r="AF51" s="40">
        <v>60</v>
      </c>
      <c r="AG51" s="40">
        <v>80</v>
      </c>
      <c r="AH51" s="40">
        <v>28</v>
      </c>
      <c r="AI51" s="40">
        <v>48</v>
      </c>
      <c r="AJ51" s="40">
        <v>18</v>
      </c>
      <c r="AK51" s="40">
        <v>128</v>
      </c>
      <c r="AL51" s="40">
        <v>12</v>
      </c>
      <c r="AM51" s="40"/>
      <c r="AN51" s="40">
        <v>34</v>
      </c>
      <c r="AO51" s="40">
        <v>12</v>
      </c>
      <c r="AP51" s="40">
        <v>1</v>
      </c>
      <c r="AQ51" s="40">
        <v>45</v>
      </c>
      <c r="AR51" s="40">
        <v>62</v>
      </c>
      <c r="AS51" s="40">
        <v>8</v>
      </c>
      <c r="AT51" s="40">
        <v>2</v>
      </c>
      <c r="AU51" s="40">
        <v>24</v>
      </c>
      <c r="AV51" s="40">
        <v>43</v>
      </c>
      <c r="AW51" s="40">
        <v>26</v>
      </c>
      <c r="AX51" s="40">
        <v>21</v>
      </c>
      <c r="AY51" s="40">
        <v>5</v>
      </c>
      <c r="AZ51" s="40">
        <v>40</v>
      </c>
      <c r="BA51" s="37">
        <v>59</v>
      </c>
      <c r="BB51" s="37">
        <v>16</v>
      </c>
      <c r="BC51" s="7">
        <f>SUM(B51:BB51)</f>
        <v>2170</v>
      </c>
      <c r="BD51" s="38">
        <f>BC51*100/$BC$3</f>
        <v>201.2987012987013</v>
      </c>
      <c r="BE51" s="38">
        <f>BC51*10/$BC$4</f>
        <v>148.93617021276594</v>
      </c>
      <c r="BF51" s="24">
        <f>COUNTA(B51:BB51)*100/COUNTA(B$8:BB$8)</f>
        <v>83.01886792452831</v>
      </c>
    </row>
    <row r="52" spans="1:58" ht="12.75">
      <c r="A52" s="31" t="s">
        <v>196</v>
      </c>
      <c r="B52" s="37"/>
      <c r="C52" s="37"/>
      <c r="D52" s="37">
        <v>1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>
        <v>1</v>
      </c>
      <c r="AH52" s="37">
        <v>1</v>
      </c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7">
        <f>SUM(B52:BB52)</f>
        <v>3</v>
      </c>
      <c r="BD52" s="38">
        <f>BC52*100/$BC$3</f>
        <v>0.2782931354359926</v>
      </c>
      <c r="BE52" s="38">
        <f>BC52*10/$BC$4</f>
        <v>0.20590253946465337</v>
      </c>
      <c r="BF52" s="24">
        <f>COUNTA(B52:BB52)*100/COUNTA(B$8:BB$8)</f>
        <v>5.660377358490566</v>
      </c>
    </row>
    <row r="53" spans="1:58" ht="12.75">
      <c r="A53" s="31" t="s">
        <v>197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7"/>
      <c r="BD53" s="38"/>
      <c r="BE53" s="38"/>
      <c r="BF53" s="24"/>
    </row>
    <row r="54" spans="1:58" ht="12.75">
      <c r="A54" s="31" t="s">
        <v>340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7"/>
      <c r="BD54" s="38"/>
      <c r="BE54" s="38"/>
      <c r="BF54" s="24"/>
    </row>
    <row r="55" spans="1:58" ht="12.75">
      <c r="A55" s="31" t="s">
        <v>198</v>
      </c>
      <c r="B55" s="37"/>
      <c r="C55" s="37"/>
      <c r="D55" s="37">
        <v>1</v>
      </c>
      <c r="E55" s="40"/>
      <c r="F55" s="40"/>
      <c r="G55" s="40"/>
      <c r="H55" s="37"/>
      <c r="I55" s="37"/>
      <c r="J55" s="37"/>
      <c r="K55" s="40"/>
      <c r="L55" s="40">
        <v>1</v>
      </c>
      <c r="M55" s="40"/>
      <c r="N55" s="40"/>
      <c r="O55" s="40"/>
      <c r="P55" s="40"/>
      <c r="Q55" s="40"/>
      <c r="R55" s="40">
        <v>4</v>
      </c>
      <c r="S55" s="40"/>
      <c r="T55" s="40"/>
      <c r="U55" s="40"/>
      <c r="V55" s="40"/>
      <c r="W55" s="40"/>
      <c r="X55" s="40"/>
      <c r="Y55" s="40"/>
      <c r="Z55" s="40"/>
      <c r="AA55" s="37"/>
      <c r="AB55" s="40"/>
      <c r="AC55" s="37">
        <v>2</v>
      </c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37"/>
      <c r="BB55" s="37"/>
      <c r="BC55" s="7">
        <f>SUM(B55:BB55)</f>
        <v>8</v>
      </c>
      <c r="BD55" s="38">
        <f>BC55*100/$BC$3</f>
        <v>0.7421150278293135</v>
      </c>
      <c r="BE55" s="38">
        <f>BC55*10/$BC$4</f>
        <v>0.549073438572409</v>
      </c>
      <c r="BF55" s="24">
        <f>COUNTA(B55:BB55)*100/COUNTA(B$8:BB$8)</f>
        <v>7.547169811320755</v>
      </c>
    </row>
    <row r="56" spans="1:58" ht="12.75">
      <c r="A56" s="31" t="s">
        <v>199</v>
      </c>
      <c r="B56" s="37"/>
      <c r="C56" s="37">
        <v>1</v>
      </c>
      <c r="D56" s="37">
        <v>9</v>
      </c>
      <c r="E56" s="40"/>
      <c r="F56" s="40">
        <v>8</v>
      </c>
      <c r="G56" s="40">
        <v>3</v>
      </c>
      <c r="H56" s="40">
        <v>3</v>
      </c>
      <c r="I56" s="40"/>
      <c r="J56" s="37"/>
      <c r="K56" s="40"/>
      <c r="L56" s="40"/>
      <c r="M56" s="40">
        <v>3</v>
      </c>
      <c r="N56" s="40">
        <v>9</v>
      </c>
      <c r="O56" s="40"/>
      <c r="P56" s="40"/>
      <c r="Q56" s="40"/>
      <c r="R56" s="40"/>
      <c r="S56" s="40">
        <v>9</v>
      </c>
      <c r="T56" s="40">
        <v>1</v>
      </c>
      <c r="U56" s="40"/>
      <c r="V56" s="40">
        <v>13</v>
      </c>
      <c r="W56" s="40"/>
      <c r="X56" s="40"/>
      <c r="Y56" s="40"/>
      <c r="Z56" s="40"/>
      <c r="AA56" s="37"/>
      <c r="AB56" s="40"/>
      <c r="AC56" s="37">
        <v>1</v>
      </c>
      <c r="AD56" s="40"/>
      <c r="AE56" s="40"/>
      <c r="AF56" s="40"/>
      <c r="AG56" s="40"/>
      <c r="AH56" s="40">
        <v>9</v>
      </c>
      <c r="AI56" s="40"/>
      <c r="AJ56" s="37"/>
      <c r="AK56" s="40">
        <v>15</v>
      </c>
      <c r="AL56" s="40"/>
      <c r="AM56" s="37"/>
      <c r="AN56" s="40">
        <v>1</v>
      </c>
      <c r="AO56" s="37"/>
      <c r="AP56" s="40"/>
      <c r="AQ56" s="40"/>
      <c r="AR56" s="40"/>
      <c r="AS56" s="40"/>
      <c r="AT56" s="40">
        <v>6</v>
      </c>
      <c r="AU56" s="40"/>
      <c r="AV56" s="40">
        <v>18</v>
      </c>
      <c r="AW56" s="40"/>
      <c r="AX56" s="37"/>
      <c r="AY56" s="40"/>
      <c r="AZ56" s="37"/>
      <c r="BA56" s="37"/>
      <c r="BB56" s="37"/>
      <c r="BC56" s="7">
        <f>SUM(B56:BB56)</f>
        <v>109</v>
      </c>
      <c r="BD56" s="38">
        <f>BC56*100/$BC$3</f>
        <v>10.111317254174397</v>
      </c>
      <c r="BE56" s="38">
        <f>BC56*10/$BC$4</f>
        <v>7.481125600549072</v>
      </c>
      <c r="BF56" s="24">
        <f>COUNTA(B56:BB56)*100/COUNTA(B$8:BB$8)</f>
        <v>30.18867924528302</v>
      </c>
    </row>
    <row r="57" spans="1:58" ht="12.75">
      <c r="A57" s="31" t="s">
        <v>200</v>
      </c>
      <c r="B57" s="37"/>
      <c r="C57" s="37"/>
      <c r="D57" s="37"/>
      <c r="E57" s="40"/>
      <c r="F57" s="40"/>
      <c r="G57" s="40"/>
      <c r="H57" s="40"/>
      <c r="I57" s="40"/>
      <c r="J57" s="37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37"/>
      <c r="AB57" s="40"/>
      <c r="AC57" s="37"/>
      <c r="AD57" s="40"/>
      <c r="AE57" s="40"/>
      <c r="AF57" s="40"/>
      <c r="AG57" s="40"/>
      <c r="AH57" s="40"/>
      <c r="AI57" s="40"/>
      <c r="AJ57" s="37"/>
      <c r="AK57" s="40"/>
      <c r="AL57" s="40"/>
      <c r="AM57" s="37"/>
      <c r="AN57" s="40"/>
      <c r="AO57" s="37"/>
      <c r="AP57" s="40"/>
      <c r="AQ57" s="40"/>
      <c r="AR57" s="40"/>
      <c r="AS57" s="40"/>
      <c r="AT57" s="40"/>
      <c r="AU57" s="40"/>
      <c r="AV57" s="40"/>
      <c r="AW57" s="40"/>
      <c r="AX57" s="37"/>
      <c r="AY57" s="40"/>
      <c r="AZ57" s="37"/>
      <c r="BA57" s="37"/>
      <c r="BB57" s="37"/>
      <c r="BC57" s="7"/>
      <c r="BD57" s="38"/>
      <c r="BE57" s="38"/>
      <c r="BF57" s="24"/>
    </row>
    <row r="58" spans="1:58" ht="12.75">
      <c r="A58" s="41" t="s">
        <v>201</v>
      </c>
      <c r="B58" s="4">
        <v>1</v>
      </c>
      <c r="C58" s="4">
        <v>3</v>
      </c>
      <c r="D58" s="4">
        <v>23</v>
      </c>
      <c r="E58" s="46"/>
      <c r="F58" s="46">
        <v>48</v>
      </c>
      <c r="G58" s="46">
        <v>11</v>
      </c>
      <c r="H58" s="4"/>
      <c r="I58" s="46"/>
      <c r="J58" s="4"/>
      <c r="K58" s="46">
        <v>6</v>
      </c>
      <c r="L58" s="46">
        <v>17</v>
      </c>
      <c r="M58" s="46">
        <v>14</v>
      </c>
      <c r="N58" s="46">
        <v>6</v>
      </c>
      <c r="O58" s="46">
        <v>3</v>
      </c>
      <c r="P58" s="46"/>
      <c r="Q58" s="46">
        <v>11</v>
      </c>
      <c r="R58" s="46">
        <v>19</v>
      </c>
      <c r="S58" s="46">
        <v>2</v>
      </c>
      <c r="T58" s="46">
        <v>18</v>
      </c>
      <c r="U58" s="46"/>
      <c r="V58" s="46">
        <v>2</v>
      </c>
      <c r="W58" s="46">
        <v>10</v>
      </c>
      <c r="X58" s="46">
        <v>15</v>
      </c>
      <c r="Y58" s="46"/>
      <c r="Z58" s="46">
        <v>5</v>
      </c>
      <c r="AA58" s="4"/>
      <c r="AB58" s="46">
        <v>15</v>
      </c>
      <c r="AC58" s="4">
        <v>7</v>
      </c>
      <c r="AD58" s="46">
        <v>3</v>
      </c>
      <c r="AE58" s="46"/>
      <c r="AF58" s="46">
        <v>5</v>
      </c>
      <c r="AG58" s="46">
        <v>10</v>
      </c>
      <c r="AH58" s="46">
        <v>16</v>
      </c>
      <c r="AI58" s="46">
        <v>4</v>
      </c>
      <c r="AJ58" s="4">
        <v>23</v>
      </c>
      <c r="AK58" s="46">
        <v>27</v>
      </c>
      <c r="AL58" s="46"/>
      <c r="AM58" s="46">
        <v>1</v>
      </c>
      <c r="AN58" s="46">
        <v>14</v>
      </c>
      <c r="AO58" s="4">
        <v>2</v>
      </c>
      <c r="AP58" s="46"/>
      <c r="AQ58" s="46"/>
      <c r="AR58" s="46">
        <v>1</v>
      </c>
      <c r="AS58" s="46">
        <v>8</v>
      </c>
      <c r="AT58" s="46">
        <v>6</v>
      </c>
      <c r="AU58" s="46">
        <v>12</v>
      </c>
      <c r="AV58" s="46">
        <v>42</v>
      </c>
      <c r="AW58" s="46">
        <v>20</v>
      </c>
      <c r="AX58" s="4">
        <v>39</v>
      </c>
      <c r="AY58" s="46">
        <v>4</v>
      </c>
      <c r="AZ58" s="4"/>
      <c r="BA58" s="4">
        <v>4</v>
      </c>
      <c r="BB58" s="4">
        <v>6</v>
      </c>
      <c r="BC58" s="19">
        <f>SUM(B58:BB58)</f>
        <v>483</v>
      </c>
      <c r="BD58" s="38">
        <f>BC58*100/$BC$3</f>
        <v>44.8051948051948</v>
      </c>
      <c r="BE58" s="38">
        <f>BC58*10/$BC$4</f>
        <v>33.15030885380919</v>
      </c>
      <c r="BF58" s="24">
        <f>COUNTA(B58:BB58)*100/COUNTA(B$8:BB$8)</f>
        <v>75.47169811320755</v>
      </c>
    </row>
    <row r="59" spans="1:57" ht="13.5" thickBot="1">
      <c r="A59" s="34" t="s">
        <v>202</v>
      </c>
      <c r="B59" s="42">
        <f aca="true" t="shared" si="6" ref="B59:AG59">SUM(B12:B58)</f>
        <v>2</v>
      </c>
      <c r="C59" s="42">
        <f t="shared" si="6"/>
        <v>38</v>
      </c>
      <c r="D59" s="42">
        <f t="shared" si="6"/>
        <v>442</v>
      </c>
      <c r="E59" s="42">
        <f t="shared" si="6"/>
        <v>16</v>
      </c>
      <c r="F59" s="42">
        <f t="shared" si="6"/>
        <v>364</v>
      </c>
      <c r="G59" s="42">
        <f t="shared" si="6"/>
        <v>119</v>
      </c>
      <c r="H59" s="42">
        <f t="shared" si="6"/>
        <v>77</v>
      </c>
      <c r="I59" s="42">
        <f t="shared" si="6"/>
        <v>15</v>
      </c>
      <c r="J59" s="42">
        <f t="shared" si="6"/>
        <v>4</v>
      </c>
      <c r="K59" s="42">
        <f t="shared" si="6"/>
        <v>74</v>
      </c>
      <c r="L59" s="42">
        <f t="shared" si="6"/>
        <v>73</v>
      </c>
      <c r="M59" s="42">
        <f t="shared" si="6"/>
        <v>144</v>
      </c>
      <c r="N59" s="42">
        <f t="shared" si="6"/>
        <v>155</v>
      </c>
      <c r="O59" s="42">
        <f t="shared" si="6"/>
        <v>110</v>
      </c>
      <c r="P59" s="42">
        <f t="shared" si="6"/>
        <v>179</v>
      </c>
      <c r="Q59" s="42">
        <f t="shared" si="6"/>
        <v>130</v>
      </c>
      <c r="R59" s="42">
        <f t="shared" si="6"/>
        <v>260</v>
      </c>
      <c r="S59" s="42">
        <f t="shared" si="6"/>
        <v>34</v>
      </c>
      <c r="T59" s="42">
        <f t="shared" si="6"/>
        <v>185</v>
      </c>
      <c r="U59" s="42">
        <f t="shared" si="6"/>
        <v>16</v>
      </c>
      <c r="V59" s="42">
        <f t="shared" si="6"/>
        <v>161</v>
      </c>
      <c r="W59" s="42">
        <f t="shared" si="6"/>
        <v>392</v>
      </c>
      <c r="X59" s="42">
        <f t="shared" si="6"/>
        <v>142</v>
      </c>
      <c r="Y59" s="42">
        <f t="shared" si="6"/>
        <v>49</v>
      </c>
      <c r="Z59" s="42">
        <f t="shared" si="6"/>
        <v>112</v>
      </c>
      <c r="AA59" s="42">
        <f t="shared" si="6"/>
        <v>9</v>
      </c>
      <c r="AB59" s="42">
        <f t="shared" si="6"/>
        <v>456</v>
      </c>
      <c r="AC59" s="42">
        <f t="shared" si="6"/>
        <v>244</v>
      </c>
      <c r="AD59" s="42">
        <f t="shared" si="6"/>
        <v>115</v>
      </c>
      <c r="AE59" s="42">
        <f t="shared" si="6"/>
        <v>12</v>
      </c>
      <c r="AF59" s="42">
        <f t="shared" si="6"/>
        <v>116</v>
      </c>
      <c r="AG59" s="42">
        <f t="shared" si="6"/>
        <v>178</v>
      </c>
      <c r="AH59" s="42">
        <f aca="true" t="shared" si="7" ref="AH59:BM59">SUM(AH12:AH58)</f>
        <v>111</v>
      </c>
      <c r="AI59" s="42">
        <f t="shared" si="7"/>
        <v>161</v>
      </c>
      <c r="AJ59" s="42">
        <f t="shared" si="7"/>
        <v>180</v>
      </c>
      <c r="AK59" s="42">
        <f t="shared" si="7"/>
        <v>349</v>
      </c>
      <c r="AL59" s="42">
        <f t="shared" si="7"/>
        <v>128</v>
      </c>
      <c r="AM59" s="42">
        <f t="shared" si="7"/>
        <v>29</v>
      </c>
      <c r="AN59" s="42">
        <f t="shared" si="7"/>
        <v>117</v>
      </c>
      <c r="AO59" s="42">
        <f t="shared" si="7"/>
        <v>70</v>
      </c>
      <c r="AP59" s="42">
        <f t="shared" si="7"/>
        <v>5</v>
      </c>
      <c r="AQ59" s="42">
        <f t="shared" si="7"/>
        <v>171</v>
      </c>
      <c r="AR59" s="42">
        <f t="shared" si="7"/>
        <v>182</v>
      </c>
      <c r="AS59" s="42">
        <f t="shared" si="7"/>
        <v>96</v>
      </c>
      <c r="AT59" s="42">
        <f t="shared" si="7"/>
        <v>72</v>
      </c>
      <c r="AU59" s="42">
        <f t="shared" si="7"/>
        <v>79</v>
      </c>
      <c r="AV59" s="42">
        <f t="shared" si="7"/>
        <v>299</v>
      </c>
      <c r="AW59" s="42">
        <f t="shared" si="7"/>
        <v>145</v>
      </c>
      <c r="AX59" s="42">
        <f t="shared" si="7"/>
        <v>183</v>
      </c>
      <c r="AY59" s="42">
        <f t="shared" si="7"/>
        <v>64</v>
      </c>
      <c r="AZ59" s="42">
        <f t="shared" si="7"/>
        <v>70</v>
      </c>
      <c r="BA59" s="42">
        <f t="shared" si="7"/>
        <v>111</v>
      </c>
      <c r="BB59" s="42">
        <f t="shared" si="7"/>
        <v>47</v>
      </c>
      <c r="BC59" s="20">
        <f>SUM(B59:BB59)</f>
        <v>7092</v>
      </c>
      <c r="BD59" s="38">
        <f>BC59*100/$BC$3</f>
        <v>657.8849721706864</v>
      </c>
      <c r="BE59" s="38">
        <f>BC59*10/$BC$4</f>
        <v>486.75360329444055</v>
      </c>
    </row>
    <row r="60" spans="1:55" ht="12.75">
      <c r="A60" s="2" t="s">
        <v>203</v>
      </c>
      <c r="B60" s="8">
        <f aca="true" t="shared" si="8" ref="B60:AG60">B59/B3</f>
        <v>0.25</v>
      </c>
      <c r="C60" s="8">
        <f t="shared" si="8"/>
        <v>1.3103448275862069</v>
      </c>
      <c r="D60" s="8">
        <f t="shared" si="8"/>
        <v>9.404255319148936</v>
      </c>
      <c r="E60" s="8">
        <f t="shared" si="8"/>
        <v>2.2857142857142856</v>
      </c>
      <c r="F60" s="8">
        <f t="shared" si="8"/>
        <v>12.551724137931034</v>
      </c>
      <c r="G60" s="8">
        <f t="shared" si="8"/>
        <v>4.958333333333333</v>
      </c>
      <c r="H60" s="8">
        <f t="shared" si="8"/>
        <v>4.529411764705882</v>
      </c>
      <c r="I60" s="8">
        <f t="shared" si="8"/>
        <v>0.9375</v>
      </c>
      <c r="J60" s="8">
        <f t="shared" si="8"/>
        <v>0.5714285714285714</v>
      </c>
      <c r="K60" s="8">
        <f t="shared" si="8"/>
        <v>4.625</v>
      </c>
      <c r="L60" s="8">
        <f t="shared" si="8"/>
        <v>5.615384615384615</v>
      </c>
      <c r="M60" s="8">
        <f t="shared" si="8"/>
        <v>8</v>
      </c>
      <c r="N60" s="8">
        <f t="shared" si="8"/>
        <v>10.333333333333334</v>
      </c>
      <c r="O60" s="8">
        <f t="shared" si="8"/>
        <v>10</v>
      </c>
      <c r="P60" s="8">
        <f t="shared" si="8"/>
        <v>8.95</v>
      </c>
      <c r="Q60" s="8">
        <f t="shared" si="8"/>
        <v>10.833333333333334</v>
      </c>
      <c r="R60" s="8">
        <f t="shared" si="8"/>
        <v>26</v>
      </c>
      <c r="S60" s="8">
        <f t="shared" si="8"/>
        <v>1.5454545454545454</v>
      </c>
      <c r="T60" s="8">
        <f t="shared" si="8"/>
        <v>10.277777777777779</v>
      </c>
      <c r="U60" s="8">
        <f t="shared" si="8"/>
        <v>1</v>
      </c>
      <c r="V60" s="8">
        <f t="shared" si="8"/>
        <v>9.470588235294118</v>
      </c>
      <c r="W60" s="8">
        <f t="shared" si="8"/>
        <v>17.818181818181817</v>
      </c>
      <c r="X60" s="8">
        <f t="shared" si="8"/>
        <v>6.761904761904762</v>
      </c>
      <c r="Y60" s="8">
        <f t="shared" si="8"/>
        <v>2.7222222222222223</v>
      </c>
      <c r="Z60" s="8">
        <f t="shared" si="8"/>
        <v>22.4</v>
      </c>
      <c r="AA60" s="8">
        <f t="shared" si="8"/>
        <v>0.6428571428571429</v>
      </c>
      <c r="AB60" s="8">
        <f t="shared" si="8"/>
        <v>9.306122448979592</v>
      </c>
      <c r="AC60" s="8">
        <f t="shared" si="8"/>
        <v>8.714285714285714</v>
      </c>
      <c r="AD60" s="8">
        <f t="shared" si="8"/>
        <v>5</v>
      </c>
      <c r="AE60" s="8">
        <f t="shared" si="8"/>
        <v>0.631578947368421</v>
      </c>
      <c r="AF60" s="8">
        <f t="shared" si="8"/>
        <v>5.8</v>
      </c>
      <c r="AG60" s="8">
        <f t="shared" si="8"/>
        <v>11.866666666666667</v>
      </c>
      <c r="AH60" s="8">
        <f aca="true" t="shared" si="9" ref="AH60:BM60">AH59/AH3</f>
        <v>5.045454545454546</v>
      </c>
      <c r="AI60" s="8">
        <f t="shared" si="9"/>
        <v>6.44</v>
      </c>
      <c r="AJ60" s="8">
        <f t="shared" si="9"/>
        <v>4.615384615384615</v>
      </c>
      <c r="AK60" s="8">
        <f t="shared" si="9"/>
        <v>9.971428571428572</v>
      </c>
      <c r="AL60" s="8">
        <f t="shared" si="9"/>
        <v>5.565217391304348</v>
      </c>
      <c r="AM60" s="8">
        <f t="shared" si="9"/>
        <v>2.4166666666666665</v>
      </c>
      <c r="AN60" s="8">
        <f t="shared" si="9"/>
        <v>4.68</v>
      </c>
      <c r="AO60" s="8">
        <f t="shared" si="9"/>
        <v>4.375</v>
      </c>
      <c r="AP60" s="8">
        <f t="shared" si="9"/>
        <v>0.45454545454545453</v>
      </c>
      <c r="AQ60" s="8">
        <f t="shared" si="9"/>
        <v>4.5</v>
      </c>
      <c r="AR60" s="8">
        <f t="shared" si="9"/>
        <v>12.133333333333333</v>
      </c>
      <c r="AS60" s="8">
        <f t="shared" si="9"/>
        <v>3.310344827586207</v>
      </c>
      <c r="AT60" s="8">
        <f t="shared" si="9"/>
        <v>3.789473684210526</v>
      </c>
      <c r="AU60" s="8">
        <f t="shared" si="9"/>
        <v>9.875</v>
      </c>
      <c r="AV60" s="8">
        <f t="shared" si="9"/>
        <v>9.34375</v>
      </c>
      <c r="AW60" s="8">
        <f t="shared" si="9"/>
        <v>8.529411764705882</v>
      </c>
      <c r="AX60" s="8">
        <f t="shared" si="9"/>
        <v>6.535714285714286</v>
      </c>
      <c r="AY60" s="8">
        <f t="shared" si="9"/>
        <v>4.571428571428571</v>
      </c>
      <c r="AZ60" s="8">
        <f t="shared" si="9"/>
        <v>1.5555555555555556</v>
      </c>
      <c r="BA60" s="8">
        <f t="shared" si="9"/>
        <v>10.090909090909092</v>
      </c>
      <c r="BB60" s="8">
        <f t="shared" si="9"/>
        <v>5.875</v>
      </c>
      <c r="BC60" s="23">
        <f t="shared" si="9"/>
        <v>6.578849721706865</v>
      </c>
    </row>
    <row r="61" spans="1:55" s="37" customFormat="1" ht="12.75">
      <c r="A61" s="37" t="s">
        <v>204</v>
      </c>
      <c r="B61" s="56">
        <f aca="true" t="shared" si="10" ref="B61:AG61">B59/B4</f>
        <v>1.6666666666666667</v>
      </c>
      <c r="C61" s="56">
        <f t="shared" si="10"/>
        <v>11.515151515151516</v>
      </c>
      <c r="D61" s="56">
        <f t="shared" si="10"/>
        <v>77.54385964912281</v>
      </c>
      <c r="E61" s="56">
        <f t="shared" si="10"/>
        <v>17.77777777777778</v>
      </c>
      <c r="F61" s="56">
        <f t="shared" si="10"/>
        <v>93.33333333333333</v>
      </c>
      <c r="G61" s="56">
        <f t="shared" si="10"/>
        <v>41.03448275862069</v>
      </c>
      <c r="H61" s="56">
        <f t="shared" si="10"/>
        <v>33.47826086956522</v>
      </c>
      <c r="I61" s="56">
        <f t="shared" si="10"/>
        <v>7.894736842105264</v>
      </c>
      <c r="J61" s="56">
        <f t="shared" si="10"/>
        <v>3.6363636363636362</v>
      </c>
      <c r="K61" s="56">
        <f t="shared" si="10"/>
        <v>38.94736842105263</v>
      </c>
      <c r="L61" s="56">
        <f t="shared" si="10"/>
        <v>48.666666666666664</v>
      </c>
      <c r="M61" s="56">
        <f t="shared" si="10"/>
        <v>55.38461538461538</v>
      </c>
      <c r="N61" s="56">
        <f t="shared" si="10"/>
        <v>57.407407407407405</v>
      </c>
      <c r="O61" s="56">
        <f t="shared" si="10"/>
        <v>73.33333333333333</v>
      </c>
      <c r="P61" s="56">
        <f t="shared" si="10"/>
        <v>55.9375</v>
      </c>
      <c r="Q61" s="56">
        <f t="shared" si="10"/>
        <v>44.827586206896555</v>
      </c>
      <c r="R61" s="56">
        <f t="shared" si="10"/>
        <v>152.94117647058823</v>
      </c>
      <c r="S61" s="56">
        <f t="shared" si="10"/>
        <v>13.6</v>
      </c>
      <c r="T61" s="56">
        <f t="shared" si="10"/>
        <v>61.666666666666664</v>
      </c>
      <c r="U61" s="56">
        <f t="shared" si="10"/>
        <v>8.421052631578947</v>
      </c>
      <c r="V61" s="56">
        <f t="shared" si="10"/>
        <v>76.66666666666666</v>
      </c>
      <c r="W61" s="56">
        <f t="shared" si="10"/>
        <v>118.7878787878788</v>
      </c>
      <c r="X61" s="56">
        <f t="shared" si="10"/>
        <v>38.37837837837838</v>
      </c>
      <c r="Y61" s="56">
        <f t="shared" si="10"/>
        <v>14</v>
      </c>
      <c r="Z61" s="56">
        <f t="shared" si="10"/>
        <v>124.44444444444444</v>
      </c>
      <c r="AA61" s="56">
        <f t="shared" si="10"/>
        <v>4.285714285714286</v>
      </c>
      <c r="AB61" s="56">
        <f t="shared" si="10"/>
        <v>56.2962962962963</v>
      </c>
      <c r="AC61" s="56">
        <f t="shared" si="10"/>
        <v>61</v>
      </c>
      <c r="AD61" s="56">
        <f t="shared" si="10"/>
        <v>35.9375</v>
      </c>
      <c r="AE61" s="56">
        <f t="shared" si="10"/>
        <v>8</v>
      </c>
      <c r="AF61" s="56">
        <f t="shared" si="10"/>
        <v>38.666666666666664</v>
      </c>
      <c r="AG61" s="56">
        <f t="shared" si="10"/>
        <v>80.9090909090909</v>
      </c>
      <c r="AH61" s="56">
        <f aca="true" t="shared" si="11" ref="AH61:BC61">AH59/AH4</f>
        <v>29.210526315789476</v>
      </c>
      <c r="AI61" s="56">
        <f t="shared" si="11"/>
        <v>47.35294117647059</v>
      </c>
      <c r="AJ61" s="56">
        <f t="shared" si="11"/>
        <v>38.29787234042553</v>
      </c>
      <c r="AK61" s="56">
        <f t="shared" si="11"/>
        <v>87.25</v>
      </c>
      <c r="AL61" s="56">
        <f t="shared" si="11"/>
        <v>49.230769230769226</v>
      </c>
      <c r="AM61" s="56">
        <f t="shared" si="11"/>
        <v>12.608695652173914</v>
      </c>
      <c r="AN61" s="56">
        <f t="shared" si="11"/>
        <v>32.5</v>
      </c>
      <c r="AO61" s="56">
        <f t="shared" si="11"/>
        <v>33.33333333333333</v>
      </c>
      <c r="AP61" s="56">
        <f t="shared" si="11"/>
        <v>3.5714285714285716</v>
      </c>
      <c r="AQ61" s="56">
        <f t="shared" si="11"/>
        <v>31.09090909090909</v>
      </c>
      <c r="AR61" s="56">
        <f t="shared" si="11"/>
        <v>62.758620689655174</v>
      </c>
      <c r="AS61" s="56">
        <f t="shared" si="11"/>
        <v>24.615384615384617</v>
      </c>
      <c r="AT61" s="56">
        <f t="shared" si="11"/>
        <v>30</v>
      </c>
      <c r="AU61" s="56">
        <f t="shared" si="11"/>
        <v>56.42857142857143</v>
      </c>
      <c r="AV61" s="56">
        <f t="shared" si="11"/>
        <v>56.41509433962264</v>
      </c>
      <c r="AW61" s="56">
        <f t="shared" si="11"/>
        <v>60.41666666666667</v>
      </c>
      <c r="AX61" s="56">
        <f t="shared" si="11"/>
        <v>79.56521739130436</v>
      </c>
      <c r="AY61" s="56">
        <f t="shared" si="11"/>
        <v>29.09090909090909</v>
      </c>
      <c r="AZ61" s="56">
        <f t="shared" si="11"/>
        <v>46.666666666666664</v>
      </c>
      <c r="BA61" s="56">
        <f t="shared" si="11"/>
        <v>100.9090909090909</v>
      </c>
      <c r="BB61" s="56">
        <f t="shared" si="11"/>
        <v>67.14285714285715</v>
      </c>
      <c r="BC61" s="56">
        <f t="shared" si="11"/>
        <v>48.67536032944406</v>
      </c>
    </row>
    <row r="62" spans="1:58" ht="12.75">
      <c r="A62" s="22" t="s">
        <v>205</v>
      </c>
      <c r="D62" s="2">
        <v>1</v>
      </c>
      <c r="R62" s="2">
        <v>2</v>
      </c>
      <c r="T62" s="2">
        <v>1</v>
      </c>
      <c r="AB62" s="2">
        <v>12</v>
      </c>
      <c r="AI62" s="2">
        <v>2</v>
      </c>
      <c r="AK62" s="2">
        <v>8</v>
      </c>
      <c r="AR62" s="2">
        <v>3</v>
      </c>
      <c r="AV62" s="2">
        <v>1</v>
      </c>
      <c r="AW62" s="2">
        <v>3</v>
      </c>
      <c r="BC62" s="7">
        <f>SUM(B62:BB62)</f>
        <v>33</v>
      </c>
      <c r="BF62" s="24">
        <f>COUNTA(B62:BB62)*100/COUNTA(B$8:BB$8)</f>
        <v>16.9811320754717</v>
      </c>
    </row>
    <row r="63" s="15" customFormat="1" ht="12.75">
      <c r="BC63" s="16">
        <f>BC62/BC4</f>
        <v>0.22649279341111872</v>
      </c>
    </row>
    <row r="64" ht="12.75">
      <c r="BC64" s="17" t="s">
        <v>206</v>
      </c>
    </row>
    <row r="65" spans="1:54" ht="12.75">
      <c r="A65" s="22" t="s">
        <v>371</v>
      </c>
      <c r="B65" s="2" t="s">
        <v>381</v>
      </c>
      <c r="C65" s="2" t="s">
        <v>383</v>
      </c>
      <c r="D65" s="2" t="s">
        <v>383</v>
      </c>
      <c r="E65" s="2" t="s">
        <v>383</v>
      </c>
      <c r="F65" s="2" t="s">
        <v>383</v>
      </c>
      <c r="G65" s="2" t="s">
        <v>383</v>
      </c>
      <c r="H65" s="2" t="s">
        <v>379</v>
      </c>
      <c r="I65" s="2" t="s">
        <v>379</v>
      </c>
      <c r="J65" s="2" t="s">
        <v>379</v>
      </c>
      <c r="K65" s="2" t="s">
        <v>379</v>
      </c>
      <c r="L65" s="2" t="s">
        <v>379</v>
      </c>
      <c r="M65" s="2" t="s">
        <v>379</v>
      </c>
      <c r="N65" s="2" t="s">
        <v>382</v>
      </c>
      <c r="O65" s="2" t="s">
        <v>382</v>
      </c>
      <c r="P65" s="2" t="s">
        <v>382</v>
      </c>
      <c r="Q65" s="2" t="s">
        <v>382</v>
      </c>
      <c r="R65" s="2" t="s">
        <v>381</v>
      </c>
      <c r="S65" s="2" t="s">
        <v>381</v>
      </c>
      <c r="T65" s="2" t="s">
        <v>382</v>
      </c>
      <c r="U65" s="2" t="s">
        <v>382</v>
      </c>
      <c r="V65" s="2" t="s">
        <v>382</v>
      </c>
      <c r="W65" s="2" t="s">
        <v>382</v>
      </c>
      <c r="X65" s="2" t="s">
        <v>380</v>
      </c>
      <c r="Y65" s="2" t="s">
        <v>380</v>
      </c>
      <c r="Z65" s="2" t="s">
        <v>382</v>
      </c>
      <c r="AA65" s="2" t="s">
        <v>380</v>
      </c>
      <c r="AB65" s="2" t="s">
        <v>380</v>
      </c>
      <c r="AC65" s="2" t="s">
        <v>382</v>
      </c>
      <c r="AD65" s="2" t="s">
        <v>382</v>
      </c>
      <c r="AE65" s="2" t="s">
        <v>381</v>
      </c>
      <c r="AF65" s="2" t="s">
        <v>398</v>
      </c>
      <c r="AG65" s="2" t="s">
        <v>398</v>
      </c>
      <c r="AH65" s="2" t="s">
        <v>398</v>
      </c>
      <c r="AI65" s="2" t="s">
        <v>379</v>
      </c>
      <c r="AJ65" s="2" t="s">
        <v>379</v>
      </c>
      <c r="AK65" s="2" t="s">
        <v>381</v>
      </c>
      <c r="AL65" s="2" t="s">
        <v>381</v>
      </c>
      <c r="AM65" s="2" t="s">
        <v>379</v>
      </c>
      <c r="AN65" s="2" t="s">
        <v>381</v>
      </c>
      <c r="AO65" s="2" t="s">
        <v>379</v>
      </c>
      <c r="AP65" s="2" t="s">
        <v>379</v>
      </c>
      <c r="AQ65" s="2" t="s">
        <v>379</v>
      </c>
      <c r="AR65" s="2" t="s">
        <v>380</v>
      </c>
      <c r="AS65" s="2" t="s">
        <v>379</v>
      </c>
      <c r="AT65" s="2" t="s">
        <v>379</v>
      </c>
      <c r="AU65" s="2" t="s">
        <v>379</v>
      </c>
      <c r="AV65" s="2" t="s">
        <v>379</v>
      </c>
      <c r="AW65" s="2" t="s">
        <v>379</v>
      </c>
      <c r="AX65" s="2" t="s">
        <v>379</v>
      </c>
      <c r="AY65" s="2" t="s">
        <v>379</v>
      </c>
      <c r="AZ65" s="2" t="s">
        <v>381</v>
      </c>
      <c r="BA65" s="2" t="s">
        <v>383</v>
      </c>
      <c r="BB65" s="2" t="s">
        <v>383</v>
      </c>
    </row>
    <row r="66" spans="39:41" ht="12.75">
      <c r="AM66" s="2" t="s">
        <v>381</v>
      </c>
      <c r="AO66" s="2" t="s">
        <v>381</v>
      </c>
    </row>
  </sheetData>
  <sheetProtection/>
  <printOptions gridLines="1"/>
  <pageMargins left="0.7480314960629921" right="0.7480314960629921" top="0.7874015748031497" bottom="0.5905511811023623" header="0.5118110236220472" footer="0.5118110236220472"/>
  <pageSetup horizontalDpi="600" verticalDpi="600" orientation="portrait" paperSize="9" scale="95" r:id="rId1"/>
  <headerFooter alignWithMargins="0">
    <oddHeader>&amp;LAsko Suoranta&amp;C&amp;F /&amp;A&amp;R&amp;D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67"/>
  <sheetViews>
    <sheetView zoomScale="75" zoomScaleNormal="75" zoomScalePageLayoutView="0" workbookViewId="0" topLeftCell="A1">
      <pane xSplit="1" ySplit="8" topLeftCell="B5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71" sqref="F71"/>
    </sheetView>
  </sheetViews>
  <sheetFormatPr defaultColWidth="5.00390625" defaultRowHeight="14.25"/>
  <cols>
    <col min="1" max="1" width="17.00390625" style="22" customWidth="1"/>
    <col min="2" max="2" width="5.00390625" style="2" customWidth="1"/>
    <col min="3" max="3" width="5.625" style="2" customWidth="1"/>
    <col min="4" max="10" width="5.00390625" style="2" customWidth="1"/>
    <col min="11" max="13" width="5.625" style="2" customWidth="1"/>
    <col min="14" max="16" width="5.00390625" style="2" customWidth="1"/>
    <col min="17" max="17" width="5.625" style="2" customWidth="1"/>
    <col min="18" max="24" width="5.00390625" style="2" customWidth="1"/>
    <col min="25" max="25" width="5.625" style="2" customWidth="1"/>
    <col min="26" max="42" width="5.00390625" style="2" customWidth="1"/>
    <col min="43" max="43" width="7.50390625" style="1" customWidth="1"/>
    <col min="44" max="46" width="6.75390625" style="2" customWidth="1"/>
    <col min="47" max="16384" width="5.00390625" style="2" customWidth="1"/>
  </cols>
  <sheetData>
    <row r="1" spans="1:42" ht="15.75">
      <c r="A1" s="62" t="s">
        <v>302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3" s="36" customFormat="1" ht="12.75">
      <c r="A2" s="3" t="s">
        <v>1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  <c r="O2" s="5">
        <v>14</v>
      </c>
      <c r="P2" s="5">
        <v>15</v>
      </c>
      <c r="Q2" s="5">
        <v>17</v>
      </c>
      <c r="R2" s="5">
        <v>18</v>
      </c>
      <c r="S2" s="5">
        <v>23</v>
      </c>
      <c r="T2" s="5">
        <v>24</v>
      </c>
      <c r="U2" s="5">
        <v>25</v>
      </c>
      <c r="V2" s="5">
        <v>26</v>
      </c>
      <c r="W2" s="5">
        <v>27</v>
      </c>
      <c r="X2" s="5">
        <v>28</v>
      </c>
      <c r="Y2" s="5">
        <v>29</v>
      </c>
      <c r="Z2" s="5">
        <v>30</v>
      </c>
      <c r="AA2" s="5">
        <v>31</v>
      </c>
      <c r="AB2" s="5">
        <v>32</v>
      </c>
      <c r="AC2" s="5">
        <v>33</v>
      </c>
      <c r="AD2" s="5">
        <v>34</v>
      </c>
      <c r="AE2" s="5" t="s">
        <v>303</v>
      </c>
      <c r="AF2" s="5" t="s">
        <v>304</v>
      </c>
      <c r="AG2" s="5">
        <v>36</v>
      </c>
      <c r="AH2" s="5">
        <v>37</v>
      </c>
      <c r="AI2" s="5">
        <v>38</v>
      </c>
      <c r="AJ2" s="5">
        <v>39</v>
      </c>
      <c r="AK2" s="5">
        <v>40</v>
      </c>
      <c r="AL2" s="5">
        <v>46</v>
      </c>
      <c r="AM2" s="5">
        <v>47</v>
      </c>
      <c r="AN2" s="5">
        <v>48</v>
      </c>
      <c r="AO2" s="5">
        <v>49</v>
      </c>
      <c r="AP2" s="5">
        <v>50</v>
      </c>
      <c r="AQ2" s="63"/>
    </row>
    <row r="3" spans="1:43" ht="12.75">
      <c r="A3" s="6" t="s">
        <v>11</v>
      </c>
      <c r="B3" s="2">
        <v>25</v>
      </c>
      <c r="C3" s="2">
        <v>14</v>
      </c>
      <c r="D3" s="2">
        <v>32</v>
      </c>
      <c r="E3" s="2">
        <v>6</v>
      </c>
      <c r="F3" s="2">
        <v>16</v>
      </c>
      <c r="G3" s="2">
        <v>18</v>
      </c>
      <c r="H3" s="2">
        <v>29</v>
      </c>
      <c r="I3" s="2">
        <v>22</v>
      </c>
      <c r="J3" s="2">
        <v>12</v>
      </c>
      <c r="K3" s="2">
        <v>27</v>
      </c>
      <c r="L3" s="2">
        <v>16</v>
      </c>
      <c r="M3" s="2">
        <v>44</v>
      </c>
      <c r="N3" s="2">
        <v>13</v>
      </c>
      <c r="O3" s="2">
        <v>49</v>
      </c>
      <c r="P3" s="2">
        <v>23</v>
      </c>
      <c r="Q3" s="2">
        <v>7</v>
      </c>
      <c r="R3" s="2">
        <v>12</v>
      </c>
      <c r="S3" s="2">
        <v>13</v>
      </c>
      <c r="T3" s="2">
        <v>19</v>
      </c>
      <c r="U3" s="2">
        <v>28</v>
      </c>
      <c r="V3" s="2">
        <v>30</v>
      </c>
      <c r="W3" s="2">
        <v>19</v>
      </c>
      <c r="X3" s="2">
        <v>146</v>
      </c>
      <c r="Y3" s="2">
        <v>44</v>
      </c>
      <c r="Z3" s="2">
        <v>37</v>
      </c>
      <c r="AA3" s="2">
        <v>21</v>
      </c>
      <c r="AB3" s="2">
        <v>17</v>
      </c>
      <c r="AC3" s="2">
        <v>22</v>
      </c>
      <c r="AD3" s="2">
        <v>8</v>
      </c>
      <c r="AE3" s="2">
        <v>28</v>
      </c>
      <c r="AF3" s="2">
        <v>7</v>
      </c>
      <c r="AG3" s="2">
        <v>30</v>
      </c>
      <c r="AH3" s="2">
        <v>8</v>
      </c>
      <c r="AI3" s="2">
        <v>19</v>
      </c>
      <c r="AJ3" s="2">
        <v>11</v>
      </c>
      <c r="AK3" s="2">
        <v>5</v>
      </c>
      <c r="AL3" s="2">
        <v>31</v>
      </c>
      <c r="AM3" s="2">
        <v>15</v>
      </c>
      <c r="AN3" s="2">
        <v>37</v>
      </c>
      <c r="AO3" s="2">
        <v>39</v>
      </c>
      <c r="AP3" s="2">
        <v>16</v>
      </c>
      <c r="AQ3" s="7">
        <f>SUM(B3:AP3)</f>
        <v>1015</v>
      </c>
    </row>
    <row r="4" spans="1:43" ht="12.75">
      <c r="A4" s="6" t="s">
        <v>12</v>
      </c>
      <c r="B4" s="2">
        <v>2.9</v>
      </c>
      <c r="C4" s="2">
        <v>1.8</v>
      </c>
      <c r="D4" s="2">
        <v>4.5</v>
      </c>
      <c r="E4" s="2">
        <v>0.7</v>
      </c>
      <c r="F4" s="2">
        <v>1.5</v>
      </c>
      <c r="G4" s="2">
        <v>2.6</v>
      </c>
      <c r="H4" s="2">
        <v>3.2</v>
      </c>
      <c r="I4" s="2">
        <v>2.8</v>
      </c>
      <c r="J4" s="2">
        <v>1.6</v>
      </c>
      <c r="K4" s="2">
        <v>4.5</v>
      </c>
      <c r="L4" s="2">
        <v>1.7</v>
      </c>
      <c r="M4" s="2">
        <v>6.5</v>
      </c>
      <c r="N4" s="2">
        <v>2.1</v>
      </c>
      <c r="O4" s="8">
        <v>6</v>
      </c>
      <c r="P4" s="8">
        <v>1.7</v>
      </c>
      <c r="Q4" s="8">
        <v>1</v>
      </c>
      <c r="R4" s="2">
        <v>3.9</v>
      </c>
      <c r="S4" s="2">
        <v>1.8</v>
      </c>
      <c r="T4" s="2">
        <v>2.4</v>
      </c>
      <c r="U4" s="8">
        <v>4</v>
      </c>
      <c r="V4" s="2">
        <v>3.1</v>
      </c>
      <c r="W4" s="8">
        <v>2</v>
      </c>
      <c r="X4" s="2">
        <v>9.6</v>
      </c>
      <c r="Y4" s="8">
        <v>3.1</v>
      </c>
      <c r="Z4" s="2">
        <v>2.4</v>
      </c>
      <c r="AA4" s="8">
        <v>2.6</v>
      </c>
      <c r="AB4" s="2">
        <v>2.6</v>
      </c>
      <c r="AC4" s="8">
        <v>2.6</v>
      </c>
      <c r="AD4" s="2">
        <v>0.8</v>
      </c>
      <c r="AE4" s="2">
        <v>4.1</v>
      </c>
      <c r="AF4" s="2">
        <v>0.8</v>
      </c>
      <c r="AG4" s="2">
        <v>1.9</v>
      </c>
      <c r="AH4" s="2">
        <v>1.2</v>
      </c>
      <c r="AI4" s="2">
        <v>3.4</v>
      </c>
      <c r="AJ4" s="2">
        <v>1.7</v>
      </c>
      <c r="AK4" s="2">
        <v>0.7</v>
      </c>
      <c r="AL4" s="2">
        <v>4.3</v>
      </c>
      <c r="AM4" s="2">
        <v>2.4</v>
      </c>
      <c r="AN4" s="2">
        <v>5.7</v>
      </c>
      <c r="AO4" s="2">
        <v>4.8</v>
      </c>
      <c r="AP4" s="2">
        <v>2.7</v>
      </c>
      <c r="AQ4" s="7">
        <f>SUM(B4:AP4)</f>
        <v>119.69999999999999</v>
      </c>
    </row>
    <row r="5" spans="1:46" s="25" customFormat="1" ht="100.5">
      <c r="A5" s="52" t="s">
        <v>385</v>
      </c>
      <c r="B5" s="26" t="s">
        <v>305</v>
      </c>
      <c r="C5" s="26" t="s">
        <v>306</v>
      </c>
      <c r="D5" s="26" t="s">
        <v>307</v>
      </c>
      <c r="E5" s="26" t="s">
        <v>308</v>
      </c>
      <c r="F5" s="27" t="s">
        <v>309</v>
      </c>
      <c r="G5" s="51" t="s">
        <v>310</v>
      </c>
      <c r="H5" s="26" t="s">
        <v>311</v>
      </c>
      <c r="I5" s="26" t="s">
        <v>312</v>
      </c>
      <c r="J5" s="26" t="s">
        <v>313</v>
      </c>
      <c r="K5" s="55" t="s">
        <v>314</v>
      </c>
      <c r="L5" s="51" t="s">
        <v>315</v>
      </c>
      <c r="M5" s="26" t="s">
        <v>316</v>
      </c>
      <c r="N5" s="26" t="s">
        <v>317</v>
      </c>
      <c r="O5" s="26" t="s">
        <v>318</v>
      </c>
      <c r="P5" s="27" t="s">
        <v>319</v>
      </c>
      <c r="Q5" s="26" t="s">
        <v>320</v>
      </c>
      <c r="R5" s="26" t="s">
        <v>321</v>
      </c>
      <c r="S5" s="26" t="s">
        <v>322</v>
      </c>
      <c r="T5" s="26" t="s">
        <v>323</v>
      </c>
      <c r="U5" s="26" t="s">
        <v>324</v>
      </c>
      <c r="V5" s="51" t="s">
        <v>325</v>
      </c>
      <c r="W5" s="51" t="s">
        <v>326</v>
      </c>
      <c r="X5" s="27" t="s">
        <v>327</v>
      </c>
      <c r="Y5" s="27" t="s">
        <v>328</v>
      </c>
      <c r="Z5" s="27" t="s">
        <v>329</v>
      </c>
      <c r="AA5" s="26" t="s">
        <v>134</v>
      </c>
      <c r="AB5" s="50" t="s">
        <v>330</v>
      </c>
      <c r="AC5" s="50" t="s">
        <v>331</v>
      </c>
      <c r="AD5" s="50" t="s">
        <v>332</v>
      </c>
      <c r="AE5" s="29" t="s">
        <v>423</v>
      </c>
      <c r="AF5" s="29" t="s">
        <v>424</v>
      </c>
      <c r="AG5" s="28" t="s">
        <v>333</v>
      </c>
      <c r="AH5" s="28" t="s">
        <v>263</v>
      </c>
      <c r="AI5" s="26" t="s">
        <v>425</v>
      </c>
      <c r="AJ5" s="51" t="s">
        <v>426</v>
      </c>
      <c r="AK5" s="27" t="s">
        <v>334</v>
      </c>
      <c r="AL5" s="26" t="s">
        <v>335</v>
      </c>
      <c r="AM5" s="50" t="s">
        <v>336</v>
      </c>
      <c r="AN5" s="26" t="s">
        <v>427</v>
      </c>
      <c r="AO5" s="26" t="s">
        <v>428</v>
      </c>
      <c r="AP5" s="50" t="s">
        <v>429</v>
      </c>
      <c r="AQ5" s="9" t="s">
        <v>135</v>
      </c>
      <c r="AR5" s="30" t="s">
        <v>136</v>
      </c>
      <c r="AS5" s="25" t="s">
        <v>137</v>
      </c>
      <c r="AT5" s="25" t="s">
        <v>431</v>
      </c>
    </row>
    <row r="6" spans="1:43" s="15" customFormat="1" ht="12.75">
      <c r="A6" s="11" t="s">
        <v>138</v>
      </c>
      <c r="B6" s="32">
        <v>60</v>
      </c>
      <c r="C6" s="32">
        <v>60</v>
      </c>
      <c r="D6" s="32">
        <v>110</v>
      </c>
      <c r="E6" s="32">
        <v>20</v>
      </c>
      <c r="F6" s="32">
        <v>20</v>
      </c>
      <c r="G6" s="32">
        <v>100</v>
      </c>
      <c r="H6" s="32">
        <v>75</v>
      </c>
      <c r="I6" s="32">
        <v>65</v>
      </c>
      <c r="J6" s="32">
        <v>60</v>
      </c>
      <c r="K6" s="32">
        <v>135</v>
      </c>
      <c r="L6" s="32">
        <v>40</v>
      </c>
      <c r="M6" s="32">
        <v>90</v>
      </c>
      <c r="N6" s="32">
        <v>35</v>
      </c>
      <c r="O6" s="32">
        <v>170</v>
      </c>
      <c r="P6" s="32">
        <v>35</v>
      </c>
      <c r="Q6" s="32">
        <v>25</v>
      </c>
      <c r="R6" s="32">
        <v>35</v>
      </c>
      <c r="S6" s="32">
        <v>60</v>
      </c>
      <c r="T6" s="32">
        <v>90</v>
      </c>
      <c r="U6" s="32">
        <v>90</v>
      </c>
      <c r="V6" s="32">
        <v>50</v>
      </c>
      <c r="W6" s="32">
        <v>55</v>
      </c>
      <c r="X6" s="32">
        <v>230</v>
      </c>
      <c r="Y6" s="32">
        <v>90</v>
      </c>
      <c r="Z6" s="32">
        <v>90</v>
      </c>
      <c r="AA6" s="32">
        <v>65</v>
      </c>
      <c r="AB6" s="32">
        <v>40</v>
      </c>
      <c r="AC6" s="32">
        <v>75</v>
      </c>
      <c r="AD6" s="32">
        <v>17</v>
      </c>
      <c r="AE6" s="32">
        <v>90</v>
      </c>
      <c r="AF6" s="32">
        <v>15</v>
      </c>
      <c r="AG6" s="32">
        <v>35</v>
      </c>
      <c r="AH6" s="32">
        <v>17</v>
      </c>
      <c r="AI6" s="32">
        <v>60</v>
      </c>
      <c r="AJ6" s="32">
        <v>35</v>
      </c>
      <c r="AK6" s="32">
        <v>10</v>
      </c>
      <c r="AL6" s="32">
        <v>80</v>
      </c>
      <c r="AM6" s="32">
        <v>35</v>
      </c>
      <c r="AN6" s="32">
        <v>180</v>
      </c>
      <c r="AO6" s="32">
        <v>150</v>
      </c>
      <c r="AP6" s="32">
        <v>120</v>
      </c>
      <c r="AQ6" s="12">
        <f>SUM(B6:AP6)</f>
        <v>2914</v>
      </c>
    </row>
    <row r="7" spans="1:43" s="15" customFormat="1" ht="12.75">
      <c r="A7" s="11" t="s">
        <v>432</v>
      </c>
      <c r="B7" s="59">
        <f>B6/B3</f>
        <v>2.4</v>
      </c>
      <c r="C7" s="59">
        <f aca="true" t="shared" si="0" ref="C7:AQ7">C6/C3</f>
        <v>4.285714285714286</v>
      </c>
      <c r="D7" s="59">
        <f t="shared" si="0"/>
        <v>3.4375</v>
      </c>
      <c r="E7" s="59">
        <f t="shared" si="0"/>
        <v>3.3333333333333335</v>
      </c>
      <c r="F7" s="59">
        <f t="shared" si="0"/>
        <v>1.25</v>
      </c>
      <c r="G7" s="59">
        <f t="shared" si="0"/>
        <v>5.555555555555555</v>
      </c>
      <c r="H7" s="59">
        <f t="shared" si="0"/>
        <v>2.586206896551724</v>
      </c>
      <c r="I7" s="59">
        <f t="shared" si="0"/>
        <v>2.9545454545454546</v>
      </c>
      <c r="J7" s="59">
        <f t="shared" si="0"/>
        <v>5</v>
      </c>
      <c r="K7" s="59">
        <f t="shared" si="0"/>
        <v>5</v>
      </c>
      <c r="L7" s="59">
        <f t="shared" si="0"/>
        <v>2.5</v>
      </c>
      <c r="M7" s="59">
        <f t="shared" si="0"/>
        <v>2.0454545454545454</v>
      </c>
      <c r="N7" s="59">
        <f t="shared" si="0"/>
        <v>2.6923076923076925</v>
      </c>
      <c r="O7" s="59">
        <f t="shared" si="0"/>
        <v>3.4693877551020407</v>
      </c>
      <c r="P7" s="59">
        <f t="shared" si="0"/>
        <v>1.5217391304347827</v>
      </c>
      <c r="Q7" s="59">
        <f t="shared" si="0"/>
        <v>3.5714285714285716</v>
      </c>
      <c r="R7" s="59">
        <f t="shared" si="0"/>
        <v>2.9166666666666665</v>
      </c>
      <c r="S7" s="59">
        <f t="shared" si="0"/>
        <v>4.615384615384615</v>
      </c>
      <c r="T7" s="59">
        <f t="shared" si="0"/>
        <v>4.7368421052631575</v>
      </c>
      <c r="U7" s="59">
        <f t="shared" si="0"/>
        <v>3.2142857142857144</v>
      </c>
      <c r="V7" s="59">
        <f t="shared" si="0"/>
        <v>1.6666666666666667</v>
      </c>
      <c r="W7" s="59">
        <f t="shared" si="0"/>
        <v>2.8947368421052633</v>
      </c>
      <c r="X7" s="59">
        <f t="shared" si="0"/>
        <v>1.5753424657534247</v>
      </c>
      <c r="Y7" s="59">
        <f t="shared" si="0"/>
        <v>2.0454545454545454</v>
      </c>
      <c r="Z7" s="59">
        <f t="shared" si="0"/>
        <v>2.4324324324324325</v>
      </c>
      <c r="AA7" s="59">
        <f t="shared" si="0"/>
        <v>3.0952380952380953</v>
      </c>
      <c r="AB7" s="59">
        <f t="shared" si="0"/>
        <v>2.3529411764705883</v>
      </c>
      <c r="AC7" s="59">
        <f t="shared" si="0"/>
        <v>3.409090909090909</v>
      </c>
      <c r="AD7" s="59">
        <f t="shared" si="0"/>
        <v>2.125</v>
      </c>
      <c r="AE7" s="59">
        <f t="shared" si="0"/>
        <v>3.2142857142857144</v>
      </c>
      <c r="AF7" s="59">
        <f t="shared" si="0"/>
        <v>2.142857142857143</v>
      </c>
      <c r="AG7" s="59">
        <f t="shared" si="0"/>
        <v>1.1666666666666667</v>
      </c>
      <c r="AH7" s="59">
        <f t="shared" si="0"/>
        <v>2.125</v>
      </c>
      <c r="AI7" s="59">
        <f t="shared" si="0"/>
        <v>3.1578947368421053</v>
      </c>
      <c r="AJ7" s="59">
        <f t="shared" si="0"/>
        <v>3.1818181818181817</v>
      </c>
      <c r="AK7" s="59">
        <f t="shared" si="0"/>
        <v>2</v>
      </c>
      <c r="AL7" s="59">
        <f t="shared" si="0"/>
        <v>2.5806451612903225</v>
      </c>
      <c r="AM7" s="59">
        <f t="shared" si="0"/>
        <v>2.3333333333333335</v>
      </c>
      <c r="AN7" s="59">
        <f t="shared" si="0"/>
        <v>4.864864864864865</v>
      </c>
      <c r="AO7" s="59">
        <f t="shared" si="0"/>
        <v>3.8461538461538463</v>
      </c>
      <c r="AP7" s="59">
        <f t="shared" si="0"/>
        <v>7.5</v>
      </c>
      <c r="AQ7" s="61">
        <f t="shared" si="0"/>
        <v>2.870935960591133</v>
      </c>
    </row>
    <row r="8" spans="1:43" s="15" customFormat="1" ht="13.5" thickBot="1">
      <c r="A8" s="34" t="s">
        <v>139</v>
      </c>
      <c r="B8" s="35" t="s">
        <v>144</v>
      </c>
      <c r="C8" s="35" t="s">
        <v>144</v>
      </c>
      <c r="D8" s="35" t="s">
        <v>143</v>
      </c>
      <c r="E8" s="35" t="s">
        <v>143</v>
      </c>
      <c r="F8" s="35" t="s">
        <v>143</v>
      </c>
      <c r="G8" s="35" t="s">
        <v>144</v>
      </c>
      <c r="H8" s="35" t="s">
        <v>144</v>
      </c>
      <c r="I8" s="35" t="s">
        <v>144</v>
      </c>
      <c r="J8" s="35" t="s">
        <v>144</v>
      </c>
      <c r="K8" s="35" t="s">
        <v>144</v>
      </c>
      <c r="L8" s="35" t="s">
        <v>150</v>
      </c>
      <c r="M8" s="35" t="s">
        <v>144</v>
      </c>
      <c r="N8" s="35" t="s">
        <v>150</v>
      </c>
      <c r="O8" s="35" t="s">
        <v>163</v>
      </c>
      <c r="P8" s="35" t="s">
        <v>163</v>
      </c>
      <c r="Q8" s="35" t="s">
        <v>163</v>
      </c>
      <c r="R8" s="35" t="s">
        <v>163</v>
      </c>
      <c r="S8" s="35" t="s">
        <v>140</v>
      </c>
      <c r="T8" s="35" t="s">
        <v>140</v>
      </c>
      <c r="U8" s="35" t="s">
        <v>155</v>
      </c>
      <c r="V8" s="35" t="s">
        <v>155</v>
      </c>
      <c r="W8" s="35" t="s">
        <v>155</v>
      </c>
      <c r="X8" s="35" t="s">
        <v>140</v>
      </c>
      <c r="Y8" s="35" t="s">
        <v>140</v>
      </c>
      <c r="Z8" s="35" t="s">
        <v>143</v>
      </c>
      <c r="AA8" s="35" t="s">
        <v>163</v>
      </c>
      <c r="AB8" s="35" t="s">
        <v>163</v>
      </c>
      <c r="AC8" s="35" t="s">
        <v>163</v>
      </c>
      <c r="AD8" s="35" t="s">
        <v>163</v>
      </c>
      <c r="AE8" s="35" t="s">
        <v>163</v>
      </c>
      <c r="AF8" s="35" t="s">
        <v>163</v>
      </c>
      <c r="AG8" s="35" t="s">
        <v>163</v>
      </c>
      <c r="AH8" s="35" t="s">
        <v>150</v>
      </c>
      <c r="AI8" s="45" t="s">
        <v>163</v>
      </c>
      <c r="AJ8" s="35" t="s">
        <v>150</v>
      </c>
      <c r="AK8" s="35" t="s">
        <v>163</v>
      </c>
      <c r="AL8" s="35" t="s">
        <v>150</v>
      </c>
      <c r="AM8" s="35" t="s">
        <v>150</v>
      </c>
      <c r="AN8" s="35" t="s">
        <v>140</v>
      </c>
      <c r="AO8" s="35" t="s">
        <v>155</v>
      </c>
      <c r="AP8" s="35" t="s">
        <v>144</v>
      </c>
      <c r="AQ8" s="18"/>
    </row>
    <row r="9" spans="1:43" s="15" customFormat="1" ht="12.75">
      <c r="A9" s="31" t="s">
        <v>164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54"/>
      <c r="AJ9" s="32"/>
      <c r="AK9" s="32"/>
      <c r="AL9" s="32"/>
      <c r="AM9" s="32"/>
      <c r="AN9" s="32"/>
      <c r="AO9" s="32"/>
      <c r="AP9" s="32"/>
      <c r="AQ9" s="10"/>
    </row>
    <row r="10" spans="1:43" s="15" customFormat="1" ht="12.75">
      <c r="A10" s="31" t="s">
        <v>242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54"/>
      <c r="AJ10" s="32"/>
      <c r="AK10" s="32"/>
      <c r="AL10" s="32"/>
      <c r="AM10" s="32"/>
      <c r="AN10" s="32"/>
      <c r="AO10" s="32"/>
      <c r="AP10" s="32"/>
      <c r="AQ10" s="10"/>
    </row>
    <row r="11" spans="1:43" s="15" customFormat="1" ht="12.75">
      <c r="A11" s="31" t="s">
        <v>243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54"/>
      <c r="AJ11" s="32"/>
      <c r="AK11" s="32"/>
      <c r="AL11" s="32"/>
      <c r="AM11" s="32"/>
      <c r="AN11" s="32"/>
      <c r="AO11" s="32"/>
      <c r="AP11" s="32"/>
      <c r="AQ11" s="10"/>
    </row>
    <row r="12" spans="1:43" s="15" customFormat="1" ht="12.75">
      <c r="A12" s="31" t="s">
        <v>165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54"/>
      <c r="AJ12" s="32"/>
      <c r="AK12" s="32"/>
      <c r="AL12" s="32"/>
      <c r="AM12" s="32"/>
      <c r="AN12" s="32"/>
      <c r="AO12" s="32"/>
      <c r="AP12" s="32"/>
      <c r="AQ12" s="10"/>
    </row>
    <row r="13" spans="1:46" ht="12.75">
      <c r="A13" s="31" t="s">
        <v>166</v>
      </c>
      <c r="B13" s="37"/>
      <c r="C13" s="37"/>
      <c r="D13" s="37"/>
      <c r="E13" s="37"/>
      <c r="F13" s="37"/>
      <c r="G13" s="37"/>
      <c r="H13" s="37"/>
      <c r="I13" s="37"/>
      <c r="J13" s="37"/>
      <c r="K13" s="37">
        <v>1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>
        <v>1</v>
      </c>
      <c r="AQ13" s="7">
        <f>SUM(B13:AP13)</f>
        <v>2</v>
      </c>
      <c r="AR13" s="38">
        <f>AQ13*100/$AQ$3</f>
        <v>0.19704433497536947</v>
      </c>
      <c r="AS13" s="38">
        <f>AQ13*10/$AQ$4</f>
        <v>0.16708437761069342</v>
      </c>
      <c r="AT13" s="39">
        <f>COUNTA(B13:AP13)*100/COUNTA(B$8:AP$8)</f>
        <v>4.878048780487805</v>
      </c>
    </row>
    <row r="14" spans="1:46" ht="12.75">
      <c r="A14" s="31" t="s">
        <v>167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>
        <v>1</v>
      </c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7">
        <f>SUM(B14:AP14)</f>
        <v>1</v>
      </c>
      <c r="AR14" s="38">
        <f>AQ14*100/$AQ$3</f>
        <v>0.09852216748768473</v>
      </c>
      <c r="AS14" s="38">
        <f>AQ14*10/$AQ$4</f>
        <v>0.08354218880534671</v>
      </c>
      <c r="AT14" s="39">
        <f>COUNTA(B14:AP14)*100/COUNTA(B$8:AP$8)</f>
        <v>2.4390243902439024</v>
      </c>
    </row>
    <row r="15" spans="1:46" ht="12.75">
      <c r="A15" s="31" t="s">
        <v>337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>
        <v>1</v>
      </c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7">
        <f>SUM(B15:AP15)</f>
        <v>1</v>
      </c>
      <c r="AR15" s="38">
        <f>AQ15*100/$AQ$3</f>
        <v>0.09852216748768473</v>
      </c>
      <c r="AS15" s="38">
        <f>AQ15*10/$AQ$4</f>
        <v>0.08354218880534671</v>
      </c>
      <c r="AT15" s="39">
        <f>COUNTA(B15:AP15)*100/COUNTA(B$8:AP$8)</f>
        <v>2.4390243902439024</v>
      </c>
    </row>
    <row r="16" spans="1:46" ht="12.75">
      <c r="A16" s="31" t="s">
        <v>338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>
        <v>2</v>
      </c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7">
        <f>SUM(B16:AP16)</f>
        <v>2</v>
      </c>
      <c r="AR16" s="38">
        <f>AQ16*100/$AQ$3</f>
        <v>0.19704433497536947</v>
      </c>
      <c r="AS16" s="38">
        <f>AQ16*10/$AQ$4</f>
        <v>0.16708437761069342</v>
      </c>
      <c r="AT16" s="39">
        <f>COUNTA(B16:AP16)*100/COUNTA(B$8:AP$8)</f>
        <v>2.4390243902439024</v>
      </c>
    </row>
    <row r="17" spans="1:46" ht="12.75">
      <c r="A17" s="31" t="s">
        <v>168</v>
      </c>
      <c r="B17" s="37"/>
      <c r="C17" s="37">
        <v>1</v>
      </c>
      <c r="D17" s="37">
        <v>2</v>
      </c>
      <c r="E17" s="37"/>
      <c r="F17" s="37"/>
      <c r="G17" s="40">
        <v>1</v>
      </c>
      <c r="H17" s="37"/>
      <c r="I17" s="37"/>
      <c r="J17" s="37"/>
      <c r="K17" s="37"/>
      <c r="L17" s="37"/>
      <c r="M17" s="37">
        <v>7</v>
      </c>
      <c r="N17" s="37"/>
      <c r="O17" s="37">
        <v>13</v>
      </c>
      <c r="P17" s="37"/>
      <c r="Q17" s="37"/>
      <c r="R17" s="37"/>
      <c r="S17" s="37"/>
      <c r="T17" s="37"/>
      <c r="U17" s="37"/>
      <c r="V17" s="37"/>
      <c r="W17" s="37"/>
      <c r="X17" s="37"/>
      <c r="Y17" s="37">
        <v>1</v>
      </c>
      <c r="Z17" s="37"/>
      <c r="AA17" s="37"/>
      <c r="AB17" s="37"/>
      <c r="AC17" s="37"/>
      <c r="AD17" s="40"/>
      <c r="AE17" s="40"/>
      <c r="AF17" s="40"/>
      <c r="AG17" s="37"/>
      <c r="AH17" s="37"/>
      <c r="AI17" s="37">
        <v>1</v>
      </c>
      <c r="AJ17" s="37"/>
      <c r="AK17" s="37"/>
      <c r="AL17" s="37"/>
      <c r="AM17" s="37"/>
      <c r="AN17" s="37"/>
      <c r="AO17" s="37">
        <v>11</v>
      </c>
      <c r="AP17" s="37"/>
      <c r="AQ17" s="7">
        <f>SUM(B17:AP17)</f>
        <v>37</v>
      </c>
      <c r="AR17" s="38">
        <f>AQ17*100/$AQ$3</f>
        <v>3.645320197044335</v>
      </c>
      <c r="AS17" s="38">
        <f>AQ17*10/$AQ$4</f>
        <v>3.0910609857978284</v>
      </c>
      <c r="AT17" s="39">
        <f>COUNTA(B17:AP17)*100/COUNTA(B$8:AP$8)</f>
        <v>19.51219512195122</v>
      </c>
    </row>
    <row r="18" spans="1:46" ht="12.75">
      <c r="A18" s="31" t="s">
        <v>169</v>
      </c>
      <c r="B18" s="37"/>
      <c r="C18" s="37"/>
      <c r="D18" s="37"/>
      <c r="E18" s="37"/>
      <c r="F18" s="37"/>
      <c r="G18" s="40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40"/>
      <c r="AE18" s="40"/>
      <c r="AF18" s="40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7"/>
      <c r="AR18" s="38"/>
      <c r="AS18" s="38"/>
      <c r="AT18" s="39"/>
    </row>
    <row r="19" spans="1:46" ht="12.75">
      <c r="A19" s="31" t="s">
        <v>170</v>
      </c>
      <c r="B19" s="37"/>
      <c r="C19" s="37"/>
      <c r="D19" s="37"/>
      <c r="E19" s="37"/>
      <c r="F19" s="37"/>
      <c r="G19" s="40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40"/>
      <c r="AE19" s="40"/>
      <c r="AF19" s="40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7"/>
      <c r="AR19" s="38"/>
      <c r="AS19" s="38"/>
      <c r="AT19" s="39"/>
    </row>
    <row r="20" spans="1:46" ht="12.75">
      <c r="A20" s="31" t="s">
        <v>171</v>
      </c>
      <c r="B20" s="37"/>
      <c r="C20" s="37">
        <v>2</v>
      </c>
      <c r="D20" s="37"/>
      <c r="E20" s="37"/>
      <c r="F20" s="37"/>
      <c r="G20" s="37"/>
      <c r="H20" s="37"/>
      <c r="I20" s="37"/>
      <c r="J20" s="37"/>
      <c r="K20" s="37">
        <v>60</v>
      </c>
      <c r="L20" s="37">
        <v>187</v>
      </c>
      <c r="M20" s="37">
        <v>61</v>
      </c>
      <c r="N20" s="40">
        <v>1</v>
      </c>
      <c r="O20" s="37">
        <v>7</v>
      </c>
      <c r="P20" s="37"/>
      <c r="Q20" s="37"/>
      <c r="R20" s="37"/>
      <c r="S20" s="37"/>
      <c r="T20" s="37"/>
      <c r="U20" s="37">
        <v>3</v>
      </c>
      <c r="V20" s="37"/>
      <c r="W20" s="37">
        <v>67</v>
      </c>
      <c r="X20" s="40">
        <v>11</v>
      </c>
      <c r="Y20" s="37"/>
      <c r="Z20" s="37"/>
      <c r="AA20" s="37">
        <v>31</v>
      </c>
      <c r="AB20" s="37">
        <v>11</v>
      </c>
      <c r="AC20" s="37">
        <v>12</v>
      </c>
      <c r="AD20" s="40">
        <v>10</v>
      </c>
      <c r="AE20" s="40">
        <v>2</v>
      </c>
      <c r="AF20" s="40">
        <v>4</v>
      </c>
      <c r="AG20" s="37"/>
      <c r="AH20" s="37"/>
      <c r="AI20" s="40">
        <v>16</v>
      </c>
      <c r="AJ20" s="37">
        <v>7</v>
      </c>
      <c r="AK20" s="37"/>
      <c r="AL20" s="37">
        <v>23</v>
      </c>
      <c r="AM20" s="37">
        <v>6</v>
      </c>
      <c r="AN20" s="37"/>
      <c r="AO20" s="37"/>
      <c r="AP20" s="37"/>
      <c r="AQ20" s="7">
        <f>SUM(B20:AP20)</f>
        <v>521</v>
      </c>
      <c r="AR20" s="38">
        <f>AQ20*100/$AQ$3</f>
        <v>51.330049261083744</v>
      </c>
      <c r="AS20" s="38">
        <f>AQ20*10/$AQ$4</f>
        <v>43.52548036758564</v>
      </c>
      <c r="AT20" s="39">
        <f>COUNTA(B20:AP20)*100/COUNTA(B$8:AP$8)</f>
        <v>46.34146341463415</v>
      </c>
    </row>
    <row r="21" spans="1:46" ht="12.75">
      <c r="A21" s="31" t="s">
        <v>172</v>
      </c>
      <c r="B21" s="37">
        <v>5</v>
      </c>
      <c r="C21" s="37"/>
      <c r="D21" s="37"/>
      <c r="E21" s="37"/>
      <c r="F21" s="37"/>
      <c r="G21" s="37"/>
      <c r="H21" s="37"/>
      <c r="I21" s="37"/>
      <c r="J21" s="37"/>
      <c r="K21" s="37">
        <v>1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>
        <v>2</v>
      </c>
      <c r="AM21" s="37"/>
      <c r="AN21" s="37"/>
      <c r="AO21" s="37"/>
      <c r="AP21" s="37"/>
      <c r="AQ21" s="7">
        <f>SUM(B21:AP21)</f>
        <v>8</v>
      </c>
      <c r="AR21" s="38">
        <f>AQ21*100/$AQ$3</f>
        <v>0.7881773399014779</v>
      </c>
      <c r="AS21" s="38">
        <f>AQ21*10/$AQ$4</f>
        <v>0.6683375104427737</v>
      </c>
      <c r="AT21" s="39">
        <f>COUNTA(B21:AP21)*100/COUNTA(B$8:AP$8)</f>
        <v>7.317073170731708</v>
      </c>
    </row>
    <row r="22" spans="1:46" ht="12.75">
      <c r="A22" s="31" t="s">
        <v>173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7"/>
      <c r="AR22" s="38"/>
      <c r="AS22" s="38"/>
      <c r="AT22" s="39"/>
    </row>
    <row r="23" spans="1:46" ht="12.75">
      <c r="A23" s="31" t="s">
        <v>367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7"/>
      <c r="AR23" s="38"/>
      <c r="AS23" s="38"/>
      <c r="AT23" s="39"/>
    </row>
    <row r="24" spans="1:46" ht="12.75">
      <c r="A24" s="31" t="s">
        <v>174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7"/>
      <c r="AR24" s="38"/>
      <c r="AS24" s="38"/>
      <c r="AT24" s="39"/>
    </row>
    <row r="25" spans="1:46" ht="12.75">
      <c r="A25" s="31" t="s">
        <v>175</v>
      </c>
      <c r="B25" s="37">
        <v>3</v>
      </c>
      <c r="C25" s="37">
        <v>1</v>
      </c>
      <c r="D25" s="37"/>
      <c r="E25" s="37"/>
      <c r="F25" s="37"/>
      <c r="G25" s="37">
        <v>1</v>
      </c>
      <c r="H25" s="37"/>
      <c r="I25" s="37">
        <v>1</v>
      </c>
      <c r="J25" s="37">
        <v>1</v>
      </c>
      <c r="K25" s="37"/>
      <c r="L25" s="37"/>
      <c r="M25" s="37"/>
      <c r="N25" s="37"/>
      <c r="O25" s="37"/>
      <c r="P25" s="37"/>
      <c r="Q25" s="37">
        <v>2</v>
      </c>
      <c r="R25" s="37">
        <v>1</v>
      </c>
      <c r="S25" s="37">
        <v>1</v>
      </c>
      <c r="T25" s="37">
        <v>1</v>
      </c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>
        <v>1</v>
      </c>
      <c r="AO25" s="37"/>
      <c r="AP25" s="37"/>
      <c r="AQ25" s="7">
        <f>SUM(B25:AP25)</f>
        <v>13</v>
      </c>
      <c r="AR25" s="38">
        <f>AQ25*100/$AQ$3</f>
        <v>1.2807881773399015</v>
      </c>
      <c r="AS25" s="38">
        <f>AQ25*10/$AQ$4</f>
        <v>1.0860484544695073</v>
      </c>
      <c r="AT25" s="39">
        <f>COUNTA(B25:AP25)*100/COUNTA(B$8:AP$8)</f>
        <v>24.390243902439025</v>
      </c>
    </row>
    <row r="26" spans="1:46" ht="12.75">
      <c r="A26" s="31" t="s">
        <v>176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7"/>
      <c r="AR26" s="38"/>
      <c r="AS26" s="38"/>
      <c r="AT26" s="39"/>
    </row>
    <row r="27" spans="1:46" ht="12.75">
      <c r="A27" s="31" t="s">
        <v>177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40"/>
      <c r="AA27" s="40"/>
      <c r="AB27" s="40"/>
      <c r="AC27" s="40"/>
      <c r="AD27" s="40"/>
      <c r="AE27" s="40"/>
      <c r="AF27" s="40"/>
      <c r="AG27" s="37"/>
      <c r="AH27" s="37"/>
      <c r="AI27" s="40"/>
      <c r="AJ27" s="37"/>
      <c r="AK27" s="37"/>
      <c r="AL27" s="37"/>
      <c r="AM27" s="37"/>
      <c r="AN27" s="37"/>
      <c r="AO27" s="37">
        <v>1</v>
      </c>
      <c r="AP27" s="37"/>
      <c r="AQ27" s="7">
        <f>SUM(B27:AP27)</f>
        <v>1</v>
      </c>
      <c r="AR27" s="38">
        <f>AQ27*100/$AQ$3</f>
        <v>0.09852216748768473</v>
      </c>
      <c r="AS27" s="38">
        <f>AQ27*10/$AQ$4</f>
        <v>0.08354218880534671</v>
      </c>
      <c r="AT27" s="39">
        <f>COUNTA(B27:AP27)*100/COUNTA(B$8:AP$8)</f>
        <v>2.4390243902439024</v>
      </c>
    </row>
    <row r="28" spans="1:46" ht="12.75">
      <c r="A28" s="31" t="s">
        <v>368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40"/>
      <c r="AA28" s="40"/>
      <c r="AB28" s="40"/>
      <c r="AC28" s="40"/>
      <c r="AD28" s="40"/>
      <c r="AE28" s="40"/>
      <c r="AF28" s="40"/>
      <c r="AG28" s="37"/>
      <c r="AH28" s="37"/>
      <c r="AI28" s="40"/>
      <c r="AJ28" s="37"/>
      <c r="AK28" s="37"/>
      <c r="AL28" s="37"/>
      <c r="AM28" s="37"/>
      <c r="AN28" s="37"/>
      <c r="AO28" s="37"/>
      <c r="AP28" s="37"/>
      <c r="AQ28" s="7"/>
      <c r="AR28" s="38"/>
      <c r="AS28" s="38"/>
      <c r="AT28" s="39"/>
    </row>
    <row r="29" spans="1:46" ht="12.75">
      <c r="A29" s="31" t="s">
        <v>178</v>
      </c>
      <c r="B29" s="37">
        <v>1</v>
      </c>
      <c r="C29" s="37"/>
      <c r="D29" s="37"/>
      <c r="E29" s="40"/>
      <c r="F29" s="40"/>
      <c r="G29" s="40">
        <v>3</v>
      </c>
      <c r="H29" s="37"/>
      <c r="I29" s="40"/>
      <c r="J29" s="37"/>
      <c r="K29" s="40"/>
      <c r="L29" s="37"/>
      <c r="M29" s="40"/>
      <c r="N29" s="40"/>
      <c r="O29" s="40"/>
      <c r="P29" s="40"/>
      <c r="Q29" s="40"/>
      <c r="R29" s="40"/>
      <c r="S29" s="40"/>
      <c r="T29" s="40"/>
      <c r="U29" s="40"/>
      <c r="V29" s="37"/>
      <c r="W29" s="40">
        <v>1</v>
      </c>
      <c r="X29" s="37"/>
      <c r="Y29" s="40"/>
      <c r="Z29" s="40"/>
      <c r="AA29" s="40"/>
      <c r="AB29" s="40"/>
      <c r="AC29" s="40"/>
      <c r="AD29" s="40"/>
      <c r="AE29" s="40">
        <v>1</v>
      </c>
      <c r="AF29" s="40"/>
      <c r="AG29" s="40"/>
      <c r="AH29" s="40"/>
      <c r="AI29" s="40">
        <v>1</v>
      </c>
      <c r="AJ29" s="40"/>
      <c r="AK29" s="37"/>
      <c r="AL29" s="40"/>
      <c r="AM29" s="40"/>
      <c r="AN29" s="40"/>
      <c r="AO29" s="37"/>
      <c r="AP29" s="40"/>
      <c r="AQ29" s="7">
        <f aca="true" t="shared" si="1" ref="AQ29:AQ37">SUM(B29:AP29)</f>
        <v>7</v>
      </c>
      <c r="AR29" s="38">
        <f aca="true" t="shared" si="2" ref="AR29:AR37">AQ29*100/$AQ$3</f>
        <v>0.6896551724137931</v>
      </c>
      <c r="AS29" s="38">
        <f aca="true" t="shared" si="3" ref="AS29:AS37">AQ29*10/$AQ$4</f>
        <v>0.584795321637427</v>
      </c>
      <c r="AT29" s="39">
        <f aca="true" t="shared" si="4" ref="AT29:AT37">COUNTA(B29:AP29)*100/COUNTA(B$8:AP$8)</f>
        <v>12.195121951219512</v>
      </c>
    </row>
    <row r="30" spans="1:46" ht="12.75">
      <c r="A30" s="31" t="s">
        <v>179</v>
      </c>
      <c r="B30" s="37"/>
      <c r="C30" s="37"/>
      <c r="D30" s="37">
        <v>1</v>
      </c>
      <c r="E30" s="37"/>
      <c r="F30" s="37"/>
      <c r="G30" s="37">
        <v>2</v>
      </c>
      <c r="H30" s="37"/>
      <c r="I30" s="37"/>
      <c r="J30" s="37"/>
      <c r="K30" s="37">
        <v>2</v>
      </c>
      <c r="L30" s="37"/>
      <c r="M30" s="40"/>
      <c r="N30" s="40"/>
      <c r="O30" s="40">
        <v>1</v>
      </c>
      <c r="P30" s="40"/>
      <c r="Q30" s="40"/>
      <c r="R30" s="40"/>
      <c r="S30" s="40"/>
      <c r="T30" s="40"/>
      <c r="U30" s="40"/>
      <c r="V30" s="37"/>
      <c r="W30" s="37"/>
      <c r="X30" s="37"/>
      <c r="Y30" s="37"/>
      <c r="Z30" s="40"/>
      <c r="AA30" s="40"/>
      <c r="AB30" s="40"/>
      <c r="AC30" s="40"/>
      <c r="AD30" s="40"/>
      <c r="AE30" s="40"/>
      <c r="AF30" s="40"/>
      <c r="AG30" s="37"/>
      <c r="AH30" s="40"/>
      <c r="AI30" s="40"/>
      <c r="AJ30" s="40"/>
      <c r="AK30" s="37"/>
      <c r="AL30" s="37"/>
      <c r="AM30" s="40"/>
      <c r="AN30" s="37"/>
      <c r="AO30" s="37"/>
      <c r="AP30" s="40"/>
      <c r="AQ30" s="7">
        <f t="shared" si="1"/>
        <v>6</v>
      </c>
      <c r="AR30" s="38">
        <f t="shared" si="2"/>
        <v>0.5911330049261084</v>
      </c>
      <c r="AS30" s="38">
        <f t="shared" si="3"/>
        <v>0.5012531328320803</v>
      </c>
      <c r="AT30" s="39">
        <f t="shared" si="4"/>
        <v>9.75609756097561</v>
      </c>
    </row>
    <row r="31" spans="1:46" ht="12.75">
      <c r="A31" s="31" t="s">
        <v>180</v>
      </c>
      <c r="B31" s="37">
        <v>2</v>
      </c>
      <c r="C31" s="37"/>
      <c r="D31" s="37"/>
      <c r="E31" s="40"/>
      <c r="F31" s="40"/>
      <c r="G31" s="40"/>
      <c r="H31" s="37">
        <v>4</v>
      </c>
      <c r="I31" s="40"/>
      <c r="J31" s="37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37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37"/>
      <c r="AL31" s="40"/>
      <c r="AM31" s="40"/>
      <c r="AN31" s="40"/>
      <c r="AO31" s="37"/>
      <c r="AP31" s="40"/>
      <c r="AQ31" s="7">
        <f t="shared" si="1"/>
        <v>6</v>
      </c>
      <c r="AR31" s="38">
        <f t="shared" si="2"/>
        <v>0.5911330049261084</v>
      </c>
      <c r="AS31" s="38">
        <f t="shared" si="3"/>
        <v>0.5012531328320803</v>
      </c>
      <c r="AT31" s="39">
        <f t="shared" si="4"/>
        <v>4.878048780487805</v>
      </c>
    </row>
    <row r="32" spans="1:46" ht="12.75">
      <c r="A32" s="31" t="s">
        <v>300</v>
      </c>
      <c r="B32" s="37"/>
      <c r="C32" s="37"/>
      <c r="D32" s="37"/>
      <c r="E32" s="37"/>
      <c r="F32" s="37"/>
      <c r="G32" s="37"/>
      <c r="H32" s="37"/>
      <c r="I32" s="37"/>
      <c r="J32" s="37">
        <v>2</v>
      </c>
      <c r="K32" s="37"/>
      <c r="L32" s="37"/>
      <c r="M32" s="37"/>
      <c r="N32" s="37"/>
      <c r="O32" s="37"/>
      <c r="P32" s="37"/>
      <c r="Q32" s="40"/>
      <c r="R32" s="37"/>
      <c r="S32" s="37"/>
      <c r="T32" s="40"/>
      <c r="U32" s="37"/>
      <c r="V32" s="37"/>
      <c r="W32" s="37"/>
      <c r="X32" s="37"/>
      <c r="Y32" s="37"/>
      <c r="Z32" s="37"/>
      <c r="AA32" s="40"/>
      <c r="AB32" s="40"/>
      <c r="AC32" s="40"/>
      <c r="AD32" s="37"/>
      <c r="AE32" s="37"/>
      <c r="AF32" s="37"/>
      <c r="AG32" s="37"/>
      <c r="AH32" s="37"/>
      <c r="AI32" s="37"/>
      <c r="AJ32" s="40"/>
      <c r="AK32" s="40"/>
      <c r="AL32" s="40"/>
      <c r="AM32" s="40"/>
      <c r="AN32" s="37"/>
      <c r="AO32" s="37"/>
      <c r="AP32" s="40"/>
      <c r="AQ32" s="7">
        <f t="shared" si="1"/>
        <v>2</v>
      </c>
      <c r="AR32" s="38">
        <f t="shared" si="2"/>
        <v>0.19704433497536947</v>
      </c>
      <c r="AS32" s="38">
        <f t="shared" si="3"/>
        <v>0.16708437761069342</v>
      </c>
      <c r="AT32" s="39">
        <f t="shared" si="4"/>
        <v>2.4390243902439024</v>
      </c>
    </row>
    <row r="33" spans="1:46" ht="12.75">
      <c r="A33" s="31" t="s">
        <v>181</v>
      </c>
      <c r="B33" s="37"/>
      <c r="C33" s="37"/>
      <c r="D33" s="37"/>
      <c r="E33" s="37"/>
      <c r="F33" s="37"/>
      <c r="G33" s="37"/>
      <c r="H33" s="37"/>
      <c r="I33" s="37"/>
      <c r="J33" s="37">
        <v>1</v>
      </c>
      <c r="K33" s="37"/>
      <c r="L33" s="37"/>
      <c r="M33" s="37"/>
      <c r="N33" s="37"/>
      <c r="O33" s="37"/>
      <c r="P33" s="40"/>
      <c r="Q33" s="37"/>
      <c r="R33" s="37">
        <v>2</v>
      </c>
      <c r="S33" s="37">
        <v>2</v>
      </c>
      <c r="T33" s="40"/>
      <c r="U33" s="37"/>
      <c r="V33" s="37"/>
      <c r="W33" s="37"/>
      <c r="X33" s="37"/>
      <c r="Y33" s="37"/>
      <c r="Z33" s="37"/>
      <c r="AA33" s="40"/>
      <c r="AB33" s="40"/>
      <c r="AC33" s="40"/>
      <c r="AD33" s="37"/>
      <c r="AE33" s="37"/>
      <c r="AF33" s="37"/>
      <c r="AG33" s="40"/>
      <c r="AH33" s="40"/>
      <c r="AI33" s="40"/>
      <c r="AJ33" s="40"/>
      <c r="AK33" s="40"/>
      <c r="AL33" s="40"/>
      <c r="AM33" s="40"/>
      <c r="AN33" s="37"/>
      <c r="AO33" s="37"/>
      <c r="AP33" s="37"/>
      <c r="AQ33" s="7">
        <f t="shared" si="1"/>
        <v>5</v>
      </c>
      <c r="AR33" s="38">
        <f t="shared" si="2"/>
        <v>0.49261083743842365</v>
      </c>
      <c r="AS33" s="38">
        <f t="shared" si="3"/>
        <v>0.41771094402673353</v>
      </c>
      <c r="AT33" s="39">
        <f t="shared" si="4"/>
        <v>7.317073170731708</v>
      </c>
    </row>
    <row r="34" spans="1:46" ht="12.75">
      <c r="A34" s="31" t="s">
        <v>182</v>
      </c>
      <c r="B34" s="37"/>
      <c r="C34" s="37"/>
      <c r="D34" s="37"/>
      <c r="E34" s="37"/>
      <c r="F34" s="37"/>
      <c r="G34" s="37"/>
      <c r="H34" s="37"/>
      <c r="I34" s="37"/>
      <c r="J34" s="37">
        <v>1</v>
      </c>
      <c r="K34" s="37"/>
      <c r="L34" s="37"/>
      <c r="M34" s="37"/>
      <c r="N34" s="37"/>
      <c r="O34" s="37"/>
      <c r="P34" s="40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40"/>
      <c r="AC34" s="40"/>
      <c r="AD34" s="37"/>
      <c r="AE34" s="37"/>
      <c r="AF34" s="37"/>
      <c r="AG34" s="37"/>
      <c r="AH34" s="40"/>
      <c r="AI34" s="37"/>
      <c r="AJ34" s="37"/>
      <c r="AK34" s="40"/>
      <c r="AL34" s="40"/>
      <c r="AM34" s="40"/>
      <c r="AN34" s="37"/>
      <c r="AO34" s="37"/>
      <c r="AP34" s="37"/>
      <c r="AQ34" s="7">
        <f t="shared" si="1"/>
        <v>1</v>
      </c>
      <c r="AR34" s="38">
        <f t="shared" si="2"/>
        <v>0.09852216748768473</v>
      </c>
      <c r="AS34" s="38">
        <f t="shared" si="3"/>
        <v>0.08354218880534671</v>
      </c>
      <c r="AT34" s="39">
        <f t="shared" si="4"/>
        <v>2.4390243902439024</v>
      </c>
    </row>
    <row r="35" spans="1:46" ht="12.75">
      <c r="A35" s="31" t="s">
        <v>183</v>
      </c>
      <c r="B35" s="37">
        <v>1</v>
      </c>
      <c r="C35" s="37"/>
      <c r="D35" s="37">
        <v>6</v>
      </c>
      <c r="E35" s="37"/>
      <c r="F35" s="37"/>
      <c r="G35" s="37"/>
      <c r="H35" s="37"/>
      <c r="I35" s="37"/>
      <c r="J35" s="37">
        <v>3</v>
      </c>
      <c r="K35" s="37"/>
      <c r="L35" s="37"/>
      <c r="M35" s="37"/>
      <c r="N35" s="37"/>
      <c r="O35" s="37"/>
      <c r="P35" s="37"/>
      <c r="Q35" s="37"/>
      <c r="R35" s="37"/>
      <c r="S35" s="37"/>
      <c r="T35" s="37">
        <v>1</v>
      </c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40"/>
      <c r="AL35" s="40"/>
      <c r="AM35" s="40"/>
      <c r="AN35" s="37"/>
      <c r="AO35" s="37"/>
      <c r="AP35" s="37"/>
      <c r="AQ35" s="7">
        <f t="shared" si="1"/>
        <v>11</v>
      </c>
      <c r="AR35" s="38">
        <f t="shared" si="2"/>
        <v>1.083743842364532</v>
      </c>
      <c r="AS35" s="38">
        <f t="shared" si="3"/>
        <v>0.9189640768588138</v>
      </c>
      <c r="AT35" s="39">
        <f t="shared" si="4"/>
        <v>9.75609756097561</v>
      </c>
    </row>
    <row r="36" spans="1:46" ht="12.75">
      <c r="A36" s="31" t="s">
        <v>184</v>
      </c>
      <c r="B36" s="37">
        <v>28</v>
      </c>
      <c r="C36" s="37">
        <v>24</v>
      </c>
      <c r="D36" s="40">
        <v>19</v>
      </c>
      <c r="E36" s="40">
        <v>5</v>
      </c>
      <c r="F36" s="37"/>
      <c r="G36" s="40">
        <v>28</v>
      </c>
      <c r="H36" s="40">
        <v>14</v>
      </c>
      <c r="I36" s="40">
        <v>3</v>
      </c>
      <c r="J36" s="37">
        <v>25</v>
      </c>
      <c r="K36" s="37">
        <v>33</v>
      </c>
      <c r="L36" s="37"/>
      <c r="M36" s="37">
        <v>27</v>
      </c>
      <c r="N36" s="40">
        <v>5</v>
      </c>
      <c r="O36" s="37">
        <v>32</v>
      </c>
      <c r="P36" s="37">
        <v>3</v>
      </c>
      <c r="Q36" s="37">
        <v>10</v>
      </c>
      <c r="R36" s="37">
        <v>5</v>
      </c>
      <c r="S36" s="37">
        <v>2</v>
      </c>
      <c r="T36" s="37">
        <v>1</v>
      </c>
      <c r="U36" s="37">
        <v>3</v>
      </c>
      <c r="V36" s="37">
        <v>2</v>
      </c>
      <c r="W36" s="37">
        <v>3</v>
      </c>
      <c r="X36" s="40">
        <v>1</v>
      </c>
      <c r="Y36" s="40">
        <v>3</v>
      </c>
      <c r="Z36" s="37">
        <v>4</v>
      </c>
      <c r="AA36" s="40">
        <v>17</v>
      </c>
      <c r="AB36" s="40">
        <v>3</v>
      </c>
      <c r="AC36" s="40">
        <v>4</v>
      </c>
      <c r="AD36" s="37"/>
      <c r="AE36" s="37">
        <v>22</v>
      </c>
      <c r="AF36" s="37">
        <v>1</v>
      </c>
      <c r="AG36" s="40">
        <v>13</v>
      </c>
      <c r="AH36" s="37"/>
      <c r="AI36" s="40">
        <v>13</v>
      </c>
      <c r="AJ36" s="37">
        <v>1</v>
      </c>
      <c r="AK36" s="37"/>
      <c r="AL36" s="37">
        <v>15</v>
      </c>
      <c r="AM36" s="37">
        <v>3</v>
      </c>
      <c r="AN36" s="37">
        <v>43</v>
      </c>
      <c r="AO36" s="37">
        <v>10</v>
      </c>
      <c r="AP36" s="37">
        <v>3</v>
      </c>
      <c r="AQ36" s="7">
        <f t="shared" si="1"/>
        <v>428</v>
      </c>
      <c r="AR36" s="38">
        <f t="shared" si="2"/>
        <v>42.16748768472906</v>
      </c>
      <c r="AS36" s="38">
        <f t="shared" si="3"/>
        <v>35.75605680868839</v>
      </c>
      <c r="AT36" s="39">
        <f t="shared" si="4"/>
        <v>87.8048780487805</v>
      </c>
    </row>
    <row r="37" spans="1:46" ht="12.75">
      <c r="A37" s="31" t="s">
        <v>185</v>
      </c>
      <c r="B37" s="37">
        <v>45</v>
      </c>
      <c r="C37" s="37">
        <v>30</v>
      </c>
      <c r="D37" s="40">
        <v>69</v>
      </c>
      <c r="E37" s="40">
        <v>14</v>
      </c>
      <c r="F37" s="40">
        <v>1</v>
      </c>
      <c r="G37" s="40">
        <v>44</v>
      </c>
      <c r="H37" s="40">
        <v>37</v>
      </c>
      <c r="I37" s="40">
        <v>6</v>
      </c>
      <c r="J37" s="40">
        <v>24</v>
      </c>
      <c r="K37" s="37">
        <v>68</v>
      </c>
      <c r="L37" s="40">
        <v>6</v>
      </c>
      <c r="M37" s="37">
        <v>73</v>
      </c>
      <c r="N37" s="40">
        <v>20</v>
      </c>
      <c r="O37" s="37">
        <v>86</v>
      </c>
      <c r="P37" s="37"/>
      <c r="Q37" s="37">
        <v>28</v>
      </c>
      <c r="R37" s="37">
        <v>8</v>
      </c>
      <c r="S37" s="37">
        <v>13</v>
      </c>
      <c r="T37" s="37">
        <v>6</v>
      </c>
      <c r="U37" s="37">
        <v>24</v>
      </c>
      <c r="V37" s="37">
        <v>10</v>
      </c>
      <c r="W37" s="37">
        <v>13</v>
      </c>
      <c r="X37" s="40">
        <v>2</v>
      </c>
      <c r="Y37" s="40">
        <v>25</v>
      </c>
      <c r="Z37" s="37">
        <v>25</v>
      </c>
      <c r="AA37" s="40">
        <v>26</v>
      </c>
      <c r="AB37" s="40">
        <v>17</v>
      </c>
      <c r="AC37" s="40">
        <v>8</v>
      </c>
      <c r="AD37" s="40">
        <v>2</v>
      </c>
      <c r="AE37" s="40">
        <v>64</v>
      </c>
      <c r="AF37" s="40">
        <v>5</v>
      </c>
      <c r="AG37" s="40">
        <v>20</v>
      </c>
      <c r="AH37" s="40"/>
      <c r="AI37" s="40">
        <v>33</v>
      </c>
      <c r="AJ37" s="37">
        <v>10</v>
      </c>
      <c r="AK37" s="40"/>
      <c r="AL37" s="40">
        <v>31</v>
      </c>
      <c r="AM37" s="40">
        <v>55</v>
      </c>
      <c r="AN37" s="37">
        <v>35</v>
      </c>
      <c r="AO37" s="37">
        <v>19</v>
      </c>
      <c r="AP37" s="40">
        <v>24</v>
      </c>
      <c r="AQ37" s="7">
        <f t="shared" si="1"/>
        <v>1026</v>
      </c>
      <c r="AR37" s="38">
        <f t="shared" si="2"/>
        <v>101.08374384236453</v>
      </c>
      <c r="AS37" s="38">
        <f t="shared" si="3"/>
        <v>85.71428571428572</v>
      </c>
      <c r="AT37" s="39">
        <f t="shared" si="4"/>
        <v>92.6829268292683</v>
      </c>
    </row>
    <row r="38" spans="1:46" ht="12.75">
      <c r="A38" s="31" t="s">
        <v>186</v>
      </c>
      <c r="B38" s="37"/>
      <c r="C38" s="37"/>
      <c r="D38" s="40"/>
      <c r="E38" s="40"/>
      <c r="F38" s="40"/>
      <c r="G38" s="40"/>
      <c r="H38" s="40"/>
      <c r="I38" s="40"/>
      <c r="J38" s="40"/>
      <c r="K38" s="37"/>
      <c r="L38" s="40"/>
      <c r="M38" s="37"/>
      <c r="N38" s="40"/>
      <c r="O38" s="37"/>
      <c r="P38" s="37"/>
      <c r="Q38" s="37"/>
      <c r="R38" s="37"/>
      <c r="S38" s="37"/>
      <c r="T38" s="37"/>
      <c r="U38" s="37"/>
      <c r="V38" s="37"/>
      <c r="W38" s="37"/>
      <c r="X38" s="40"/>
      <c r="Y38" s="40"/>
      <c r="Z38" s="37"/>
      <c r="AA38" s="40"/>
      <c r="AB38" s="40"/>
      <c r="AC38" s="40"/>
      <c r="AD38" s="40"/>
      <c r="AE38" s="40"/>
      <c r="AF38" s="40"/>
      <c r="AG38" s="40"/>
      <c r="AH38" s="40"/>
      <c r="AI38" s="40"/>
      <c r="AJ38" s="37"/>
      <c r="AK38" s="40"/>
      <c r="AL38" s="40"/>
      <c r="AM38" s="40"/>
      <c r="AN38" s="37"/>
      <c r="AO38" s="37"/>
      <c r="AP38" s="40"/>
      <c r="AQ38" s="7"/>
      <c r="AR38" s="38"/>
      <c r="AS38" s="38"/>
      <c r="AT38" s="39"/>
    </row>
    <row r="39" spans="1:46" ht="12.75">
      <c r="A39" s="31" t="s">
        <v>187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40"/>
      <c r="M39" s="40"/>
      <c r="N39" s="40"/>
      <c r="O39" s="40"/>
      <c r="P39" s="40"/>
      <c r="Q39" s="40"/>
      <c r="R39" s="40"/>
      <c r="S39" s="40"/>
      <c r="T39" s="40">
        <v>1</v>
      </c>
      <c r="U39" s="40"/>
      <c r="V39" s="37"/>
      <c r="W39" s="40"/>
      <c r="X39" s="37"/>
      <c r="Y39" s="37"/>
      <c r="Z39" s="40"/>
      <c r="AA39" s="40"/>
      <c r="AB39" s="40"/>
      <c r="AC39" s="40"/>
      <c r="AD39" s="40"/>
      <c r="AE39" s="40">
        <v>1</v>
      </c>
      <c r="AF39" s="40"/>
      <c r="AG39" s="37"/>
      <c r="AH39" s="40"/>
      <c r="AI39" s="37"/>
      <c r="AJ39" s="40"/>
      <c r="AK39" s="37"/>
      <c r="AL39" s="37"/>
      <c r="AM39" s="40"/>
      <c r="AN39" s="37"/>
      <c r="AO39" s="37"/>
      <c r="AP39" s="40"/>
      <c r="AQ39" s="7">
        <f aca="true" t="shared" si="5" ref="AQ39:AQ44">SUM(B39:AP39)</f>
        <v>2</v>
      </c>
      <c r="AR39" s="38">
        <f aca="true" t="shared" si="6" ref="AR39:AR44">AQ39*100/$AQ$3</f>
        <v>0.19704433497536947</v>
      </c>
      <c r="AS39" s="38">
        <f aca="true" t="shared" si="7" ref="AS39:AS44">AQ39*10/$AQ$4</f>
        <v>0.16708437761069342</v>
      </c>
      <c r="AT39" s="39">
        <f aca="true" t="shared" si="8" ref="AT39:AT44">COUNTA(B39:AP39)*100/COUNTA(B$8:AP$8)</f>
        <v>4.878048780487805</v>
      </c>
    </row>
    <row r="40" spans="1:46" ht="12.75">
      <c r="A40" s="31" t="s">
        <v>188</v>
      </c>
      <c r="B40" s="37">
        <v>9</v>
      </c>
      <c r="C40" s="37">
        <v>10</v>
      </c>
      <c r="D40" s="40">
        <v>4</v>
      </c>
      <c r="E40" s="37"/>
      <c r="F40" s="40"/>
      <c r="G40" s="40">
        <v>9</v>
      </c>
      <c r="H40" s="40">
        <v>3</v>
      </c>
      <c r="I40" s="40"/>
      <c r="J40" s="37">
        <v>1</v>
      </c>
      <c r="K40" s="40">
        <v>10</v>
      </c>
      <c r="L40" s="40">
        <v>3</v>
      </c>
      <c r="M40" s="40">
        <v>29</v>
      </c>
      <c r="N40" s="40">
        <v>2</v>
      </c>
      <c r="O40" s="40">
        <v>24</v>
      </c>
      <c r="P40" s="40">
        <v>15</v>
      </c>
      <c r="Q40" s="40">
        <v>6</v>
      </c>
      <c r="R40" s="40"/>
      <c r="S40" s="40"/>
      <c r="T40" s="40">
        <v>5</v>
      </c>
      <c r="U40" s="40">
        <v>18</v>
      </c>
      <c r="V40" s="37">
        <v>7</v>
      </c>
      <c r="W40" s="40">
        <v>1</v>
      </c>
      <c r="X40" s="40">
        <v>10</v>
      </c>
      <c r="Y40" s="40">
        <v>4</v>
      </c>
      <c r="Z40" s="40">
        <v>14</v>
      </c>
      <c r="AA40" s="40">
        <v>3</v>
      </c>
      <c r="AB40" s="40">
        <v>2</v>
      </c>
      <c r="AC40" s="40">
        <v>1</v>
      </c>
      <c r="AD40" s="40">
        <v>3</v>
      </c>
      <c r="AE40" s="40">
        <v>20</v>
      </c>
      <c r="AF40" s="40">
        <v>2</v>
      </c>
      <c r="AG40" s="40">
        <v>8</v>
      </c>
      <c r="AH40" s="40">
        <v>1</v>
      </c>
      <c r="AI40" s="40">
        <v>9</v>
      </c>
      <c r="AJ40" s="40">
        <v>7</v>
      </c>
      <c r="AK40" s="40">
        <v>1</v>
      </c>
      <c r="AL40" s="40">
        <v>15</v>
      </c>
      <c r="AM40" s="40">
        <v>1</v>
      </c>
      <c r="AN40" s="40">
        <v>14</v>
      </c>
      <c r="AO40" s="37">
        <v>12</v>
      </c>
      <c r="AP40" s="40">
        <v>2</v>
      </c>
      <c r="AQ40" s="7">
        <f t="shared" si="5"/>
        <v>285</v>
      </c>
      <c r="AR40" s="38">
        <f t="shared" si="6"/>
        <v>28.07881773399015</v>
      </c>
      <c r="AS40" s="38">
        <f t="shared" si="7"/>
        <v>23.80952380952381</v>
      </c>
      <c r="AT40" s="39">
        <f t="shared" si="8"/>
        <v>87.8048780487805</v>
      </c>
    </row>
    <row r="41" spans="1:46" ht="12.75">
      <c r="A41" s="31" t="s">
        <v>189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>
        <v>9</v>
      </c>
      <c r="N41" s="37"/>
      <c r="O41" s="37"/>
      <c r="P41" s="37"/>
      <c r="Q41" s="37"/>
      <c r="R41" s="37"/>
      <c r="S41" s="37">
        <v>1</v>
      </c>
      <c r="T41" s="37"/>
      <c r="U41" s="37">
        <v>63</v>
      </c>
      <c r="V41" s="37">
        <v>6</v>
      </c>
      <c r="W41" s="37"/>
      <c r="X41" s="40">
        <v>130</v>
      </c>
      <c r="Y41" s="40">
        <v>250</v>
      </c>
      <c r="Z41" s="37">
        <v>6</v>
      </c>
      <c r="AA41" s="37">
        <v>5</v>
      </c>
      <c r="AB41" s="40">
        <v>15</v>
      </c>
      <c r="AC41" s="40">
        <v>11</v>
      </c>
      <c r="AD41" s="37"/>
      <c r="AE41" s="37">
        <v>5</v>
      </c>
      <c r="AF41" s="37"/>
      <c r="AG41" s="40">
        <v>4</v>
      </c>
      <c r="AH41" s="37"/>
      <c r="AI41" s="37">
        <v>59</v>
      </c>
      <c r="AJ41" s="37">
        <v>23</v>
      </c>
      <c r="AK41" s="37"/>
      <c r="AL41" s="37">
        <v>19</v>
      </c>
      <c r="AM41" s="37">
        <v>2</v>
      </c>
      <c r="AN41" s="37">
        <v>1</v>
      </c>
      <c r="AO41" s="37">
        <v>23</v>
      </c>
      <c r="AP41" s="40"/>
      <c r="AQ41" s="7">
        <f t="shared" si="5"/>
        <v>632</v>
      </c>
      <c r="AR41" s="38">
        <f t="shared" si="6"/>
        <v>62.26600985221675</v>
      </c>
      <c r="AS41" s="38">
        <f t="shared" si="7"/>
        <v>52.79866332497912</v>
      </c>
      <c r="AT41" s="39">
        <f t="shared" si="8"/>
        <v>43.90243902439025</v>
      </c>
    </row>
    <row r="42" spans="1:46" ht="12.75">
      <c r="A42" s="31" t="s">
        <v>339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>
        <v>1</v>
      </c>
      <c r="N42" s="37"/>
      <c r="O42" s="37"/>
      <c r="P42" s="37"/>
      <c r="Q42" s="37"/>
      <c r="R42" s="37"/>
      <c r="S42" s="37"/>
      <c r="T42" s="40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7">
        <f t="shared" si="5"/>
        <v>1</v>
      </c>
      <c r="AR42" s="38">
        <f t="shared" si="6"/>
        <v>0.09852216748768473</v>
      </c>
      <c r="AS42" s="38">
        <f t="shared" si="7"/>
        <v>0.08354218880534671</v>
      </c>
      <c r="AT42" s="39">
        <f t="shared" si="8"/>
        <v>2.4390243902439024</v>
      </c>
    </row>
    <row r="43" spans="1:46" ht="12.75">
      <c r="A43" s="31" t="s">
        <v>190</v>
      </c>
      <c r="B43" s="37">
        <v>6</v>
      </c>
      <c r="C43" s="37">
        <v>5</v>
      </c>
      <c r="D43" s="40">
        <v>2</v>
      </c>
      <c r="E43" s="37"/>
      <c r="F43" s="40">
        <v>1</v>
      </c>
      <c r="G43" s="40">
        <v>15</v>
      </c>
      <c r="H43" s="40">
        <v>4</v>
      </c>
      <c r="I43" s="37"/>
      <c r="J43" s="37">
        <v>1</v>
      </c>
      <c r="K43" s="37">
        <v>15</v>
      </c>
      <c r="L43" s="40">
        <v>4</v>
      </c>
      <c r="M43" s="37">
        <v>36</v>
      </c>
      <c r="N43" s="40">
        <v>3</v>
      </c>
      <c r="O43" s="40">
        <v>10</v>
      </c>
      <c r="P43" s="40">
        <v>3</v>
      </c>
      <c r="Q43" s="40">
        <v>8</v>
      </c>
      <c r="R43" s="40">
        <v>1</v>
      </c>
      <c r="S43" s="40">
        <v>3</v>
      </c>
      <c r="T43" s="40">
        <v>5</v>
      </c>
      <c r="U43" s="40">
        <v>12</v>
      </c>
      <c r="V43" s="37">
        <v>7</v>
      </c>
      <c r="W43" s="37">
        <v>11</v>
      </c>
      <c r="X43" s="40">
        <v>5</v>
      </c>
      <c r="Y43" s="40">
        <v>150</v>
      </c>
      <c r="Z43" s="37">
        <v>7</v>
      </c>
      <c r="AA43" s="40">
        <v>3</v>
      </c>
      <c r="AB43" s="40">
        <v>2</v>
      </c>
      <c r="AC43" s="40">
        <v>3</v>
      </c>
      <c r="AD43" s="37"/>
      <c r="AE43" s="37">
        <v>1</v>
      </c>
      <c r="AF43" s="37">
        <v>1</v>
      </c>
      <c r="AG43" s="40">
        <v>3</v>
      </c>
      <c r="AH43" s="40"/>
      <c r="AI43" s="40">
        <v>5</v>
      </c>
      <c r="AJ43" s="37">
        <v>6</v>
      </c>
      <c r="AK43" s="37"/>
      <c r="AL43" s="37">
        <v>8</v>
      </c>
      <c r="AM43" s="40">
        <v>1</v>
      </c>
      <c r="AN43" s="40">
        <v>15</v>
      </c>
      <c r="AO43" s="37">
        <v>15</v>
      </c>
      <c r="AP43" s="37">
        <v>2</v>
      </c>
      <c r="AQ43" s="7">
        <f t="shared" si="5"/>
        <v>379</v>
      </c>
      <c r="AR43" s="38">
        <f t="shared" si="6"/>
        <v>37.33990147783251</v>
      </c>
      <c r="AS43" s="38">
        <f t="shared" si="7"/>
        <v>31.6624895572264</v>
      </c>
      <c r="AT43" s="39">
        <f t="shared" si="8"/>
        <v>87.8048780487805</v>
      </c>
    </row>
    <row r="44" spans="1:46" ht="12.75">
      <c r="A44" s="31" t="s">
        <v>191</v>
      </c>
      <c r="B44" s="37"/>
      <c r="C44" s="37"/>
      <c r="D44" s="37">
        <v>2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7">
        <f t="shared" si="5"/>
        <v>2</v>
      </c>
      <c r="AR44" s="38">
        <f t="shared" si="6"/>
        <v>0.19704433497536947</v>
      </c>
      <c r="AS44" s="38">
        <f t="shared" si="7"/>
        <v>0.16708437761069342</v>
      </c>
      <c r="AT44" s="39">
        <f t="shared" si="8"/>
        <v>2.4390243902439024</v>
      </c>
    </row>
    <row r="45" spans="1:46" ht="12.75">
      <c r="A45" s="31" t="s">
        <v>369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7"/>
      <c r="AR45" s="38"/>
      <c r="AS45" s="38"/>
      <c r="AT45" s="39"/>
    </row>
    <row r="46" spans="1:46" ht="12.75">
      <c r="A46" s="31" t="s">
        <v>192</v>
      </c>
      <c r="B46" s="37">
        <v>1</v>
      </c>
      <c r="C46" s="37">
        <v>32</v>
      </c>
      <c r="D46" s="40">
        <v>9</v>
      </c>
      <c r="E46" s="37"/>
      <c r="F46" s="37"/>
      <c r="G46" s="40">
        <v>7</v>
      </c>
      <c r="H46" s="37"/>
      <c r="I46" s="37"/>
      <c r="J46" s="37"/>
      <c r="K46" s="37">
        <v>84</v>
      </c>
      <c r="L46" s="37">
        <v>9</v>
      </c>
      <c r="M46" s="40">
        <v>95</v>
      </c>
      <c r="N46" s="40">
        <v>3</v>
      </c>
      <c r="O46" s="37">
        <v>61</v>
      </c>
      <c r="P46" s="37"/>
      <c r="Q46" s="37"/>
      <c r="R46" s="37"/>
      <c r="S46" s="37"/>
      <c r="T46" s="37"/>
      <c r="U46" s="37">
        <v>23</v>
      </c>
      <c r="V46" s="37">
        <v>15</v>
      </c>
      <c r="W46" s="37"/>
      <c r="X46" s="37"/>
      <c r="Y46" s="37">
        <v>5</v>
      </c>
      <c r="Z46" s="37">
        <v>15</v>
      </c>
      <c r="AA46" s="37">
        <v>18</v>
      </c>
      <c r="AB46" s="37">
        <v>15</v>
      </c>
      <c r="AC46" s="40">
        <v>28</v>
      </c>
      <c r="AD46" s="40">
        <v>1</v>
      </c>
      <c r="AE46" s="40">
        <v>18</v>
      </c>
      <c r="AF46" s="40"/>
      <c r="AG46" s="40">
        <v>3</v>
      </c>
      <c r="AH46" s="37"/>
      <c r="AI46" s="40">
        <v>80</v>
      </c>
      <c r="AJ46" s="37">
        <v>3</v>
      </c>
      <c r="AK46" s="37"/>
      <c r="AL46" s="37">
        <v>36</v>
      </c>
      <c r="AM46" s="37">
        <v>5</v>
      </c>
      <c r="AN46" s="37">
        <v>20</v>
      </c>
      <c r="AO46" s="37">
        <v>2</v>
      </c>
      <c r="AP46" s="37">
        <v>12</v>
      </c>
      <c r="AQ46" s="7">
        <f>SUM(B46:AP46)</f>
        <v>600</v>
      </c>
      <c r="AR46" s="38">
        <f>AQ46*100/$AQ$3</f>
        <v>59.11330049261084</v>
      </c>
      <c r="AS46" s="38">
        <f>AQ46*10/$AQ$4</f>
        <v>50.12531328320802</v>
      </c>
      <c r="AT46" s="39">
        <f>COUNTA(B46:AP46)*100/COUNTA(B$8:AP$8)</f>
        <v>63.41463414634146</v>
      </c>
    </row>
    <row r="47" spans="1:46" ht="12.75">
      <c r="A47" s="31" t="s">
        <v>244</v>
      </c>
      <c r="B47" s="37"/>
      <c r="C47" s="37">
        <v>7</v>
      </c>
      <c r="D47" s="37"/>
      <c r="E47" s="40"/>
      <c r="F47" s="40"/>
      <c r="G47" s="40">
        <v>6</v>
      </c>
      <c r="H47" s="37"/>
      <c r="I47" s="37"/>
      <c r="J47" s="37"/>
      <c r="K47" s="40">
        <v>5</v>
      </c>
      <c r="L47" s="40"/>
      <c r="M47" s="40">
        <v>90</v>
      </c>
      <c r="N47" s="40"/>
      <c r="O47" s="40">
        <v>21</v>
      </c>
      <c r="P47" s="40"/>
      <c r="Q47" s="40"/>
      <c r="R47" s="40"/>
      <c r="S47" s="40"/>
      <c r="T47" s="40"/>
      <c r="U47" s="40"/>
      <c r="V47" s="37"/>
      <c r="W47" s="40"/>
      <c r="X47" s="37"/>
      <c r="Y47" s="40"/>
      <c r="Z47" s="40">
        <v>2</v>
      </c>
      <c r="AA47" s="40"/>
      <c r="AB47" s="40"/>
      <c r="AC47" s="40"/>
      <c r="AD47" s="40"/>
      <c r="AE47" s="40">
        <v>12</v>
      </c>
      <c r="AF47" s="40"/>
      <c r="AG47" s="40">
        <v>5</v>
      </c>
      <c r="AH47" s="40"/>
      <c r="AI47" s="40">
        <v>17</v>
      </c>
      <c r="AJ47" s="40">
        <v>7</v>
      </c>
      <c r="AK47" s="37"/>
      <c r="AL47" s="40"/>
      <c r="AM47" s="40"/>
      <c r="AN47" s="40"/>
      <c r="AO47" s="40">
        <v>6</v>
      </c>
      <c r="AP47" s="40"/>
      <c r="AQ47" s="7">
        <f>SUM(B47:AP47)</f>
        <v>178</v>
      </c>
      <c r="AR47" s="38">
        <f>AQ47*100/$AQ$3</f>
        <v>17.536945812807883</v>
      </c>
      <c r="AS47" s="38">
        <f>AQ47*10/$AQ$4</f>
        <v>14.870509607351714</v>
      </c>
      <c r="AT47" s="39">
        <f>COUNTA(B47:AP47)*100/COUNTA(B$8:AP$8)</f>
        <v>26.829268292682926</v>
      </c>
    </row>
    <row r="48" spans="1:46" ht="12.75">
      <c r="A48" s="31" t="s">
        <v>193</v>
      </c>
      <c r="B48" s="37"/>
      <c r="C48" s="37"/>
      <c r="D48" s="37"/>
      <c r="E48" s="40"/>
      <c r="F48" s="40"/>
      <c r="G48" s="40"/>
      <c r="H48" s="37"/>
      <c r="I48" s="37"/>
      <c r="J48" s="37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37"/>
      <c r="W48" s="40"/>
      <c r="X48" s="37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37"/>
      <c r="AL48" s="40"/>
      <c r="AM48" s="40"/>
      <c r="AN48" s="40"/>
      <c r="AO48" s="40"/>
      <c r="AP48" s="40"/>
      <c r="AQ48" s="7"/>
      <c r="AR48" s="38"/>
      <c r="AS48" s="38"/>
      <c r="AT48" s="39"/>
    </row>
    <row r="49" spans="1:46" ht="12.75">
      <c r="A49" s="31" t="s">
        <v>194</v>
      </c>
      <c r="B49" s="37"/>
      <c r="C49" s="37"/>
      <c r="D49" s="37"/>
      <c r="E49" s="37"/>
      <c r="F49" s="37"/>
      <c r="G49" s="40"/>
      <c r="H49" s="37"/>
      <c r="I49" s="37"/>
      <c r="J49" s="37"/>
      <c r="K49" s="40"/>
      <c r="L49" s="40"/>
      <c r="M49" s="40"/>
      <c r="N49" s="40"/>
      <c r="O49" s="40"/>
      <c r="P49" s="40"/>
      <c r="Q49" s="40">
        <v>1</v>
      </c>
      <c r="R49" s="40"/>
      <c r="S49" s="40"/>
      <c r="T49" s="40"/>
      <c r="U49" s="40"/>
      <c r="V49" s="37"/>
      <c r="W49" s="37"/>
      <c r="X49" s="37"/>
      <c r="Y49" s="40"/>
      <c r="Z49" s="40"/>
      <c r="AA49" s="40"/>
      <c r="AB49" s="40"/>
      <c r="AC49" s="40"/>
      <c r="AD49" s="40"/>
      <c r="AE49" s="40"/>
      <c r="AF49" s="40"/>
      <c r="AG49" s="37"/>
      <c r="AH49" s="40"/>
      <c r="AI49" s="37"/>
      <c r="AJ49" s="40"/>
      <c r="AK49" s="37"/>
      <c r="AL49" s="37"/>
      <c r="AM49" s="37"/>
      <c r="AN49" s="37"/>
      <c r="AO49" s="37"/>
      <c r="AP49" s="40"/>
      <c r="AQ49" s="7">
        <f aca="true" t="shared" si="9" ref="AQ49:AQ54">SUM(B49:AP49)</f>
        <v>1</v>
      </c>
      <c r="AR49" s="38">
        <f aca="true" t="shared" si="10" ref="AR49:AR54">AQ49*100/$AQ$3</f>
        <v>0.09852216748768473</v>
      </c>
      <c r="AS49" s="38">
        <f aca="true" t="shared" si="11" ref="AS49:AS54">AQ49*10/$AQ$4</f>
        <v>0.08354218880534671</v>
      </c>
      <c r="AT49" s="39">
        <f aca="true" t="shared" si="12" ref="AT49:AT54">COUNTA(B49:AP49)*100/COUNTA(B$8:AP$8)</f>
        <v>2.4390243902439024</v>
      </c>
    </row>
    <row r="50" spans="1:46" ht="12.75">
      <c r="A50" s="31" t="s">
        <v>301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>
        <v>1</v>
      </c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7">
        <f t="shared" si="9"/>
        <v>1</v>
      </c>
      <c r="AR50" s="38">
        <f t="shared" si="10"/>
        <v>0.09852216748768473</v>
      </c>
      <c r="AS50" s="38">
        <f t="shared" si="11"/>
        <v>0.08354218880534671</v>
      </c>
      <c r="AT50" s="39">
        <f t="shared" si="12"/>
        <v>2.4390243902439024</v>
      </c>
    </row>
    <row r="51" spans="1:46" ht="12.75">
      <c r="A51" s="31" t="s">
        <v>195</v>
      </c>
      <c r="B51" s="37">
        <v>18</v>
      </c>
      <c r="C51" s="37">
        <v>57</v>
      </c>
      <c r="D51" s="40">
        <v>85</v>
      </c>
      <c r="E51" s="40">
        <v>19</v>
      </c>
      <c r="F51" s="37"/>
      <c r="G51" s="40">
        <v>34</v>
      </c>
      <c r="H51" s="37"/>
      <c r="I51" s="40">
        <v>3</v>
      </c>
      <c r="J51" s="37">
        <v>16</v>
      </c>
      <c r="K51" s="37">
        <v>183</v>
      </c>
      <c r="L51" s="40">
        <v>6</v>
      </c>
      <c r="M51" s="37">
        <v>112</v>
      </c>
      <c r="N51" s="40">
        <v>10</v>
      </c>
      <c r="O51" s="37">
        <v>109</v>
      </c>
      <c r="P51" s="37">
        <v>11</v>
      </c>
      <c r="Q51" s="37">
        <v>9</v>
      </c>
      <c r="R51" s="37">
        <v>26</v>
      </c>
      <c r="S51" s="37"/>
      <c r="T51" s="37">
        <v>50</v>
      </c>
      <c r="U51" s="37">
        <v>110</v>
      </c>
      <c r="V51" s="37">
        <v>2</v>
      </c>
      <c r="W51" s="37">
        <v>40</v>
      </c>
      <c r="X51" s="40">
        <v>4</v>
      </c>
      <c r="Y51" s="40">
        <v>14</v>
      </c>
      <c r="Z51" s="37">
        <v>70</v>
      </c>
      <c r="AA51" s="40">
        <v>43</v>
      </c>
      <c r="AB51" s="40">
        <v>6</v>
      </c>
      <c r="AC51" s="40">
        <v>33</v>
      </c>
      <c r="AD51" s="40">
        <v>24</v>
      </c>
      <c r="AE51" s="40">
        <v>39</v>
      </c>
      <c r="AF51" s="40">
        <v>27</v>
      </c>
      <c r="AG51" s="40">
        <v>15</v>
      </c>
      <c r="AH51" s="37"/>
      <c r="AI51" s="40">
        <v>53</v>
      </c>
      <c r="AJ51" s="37">
        <v>48</v>
      </c>
      <c r="AK51" s="40">
        <v>2</v>
      </c>
      <c r="AL51" s="37">
        <v>44</v>
      </c>
      <c r="AM51" s="37">
        <v>66</v>
      </c>
      <c r="AN51" s="37">
        <v>48</v>
      </c>
      <c r="AO51" s="37">
        <v>97</v>
      </c>
      <c r="AP51" s="37">
        <v>4</v>
      </c>
      <c r="AQ51" s="7">
        <f t="shared" si="9"/>
        <v>1537</v>
      </c>
      <c r="AR51" s="38">
        <f t="shared" si="10"/>
        <v>151.42857142857142</v>
      </c>
      <c r="AS51" s="38">
        <f t="shared" si="11"/>
        <v>128.40434419381788</v>
      </c>
      <c r="AT51" s="39">
        <f t="shared" si="12"/>
        <v>90.2439024390244</v>
      </c>
    </row>
    <row r="52" spans="1:46" ht="12.75">
      <c r="A52" s="31" t="s">
        <v>196</v>
      </c>
      <c r="B52" s="37"/>
      <c r="C52" s="37"/>
      <c r="D52" s="37"/>
      <c r="E52" s="40"/>
      <c r="F52" s="40"/>
      <c r="G52" s="40"/>
      <c r="H52" s="37"/>
      <c r="I52" s="37"/>
      <c r="J52" s="37"/>
      <c r="K52" s="40"/>
      <c r="L52" s="40"/>
      <c r="M52" s="40">
        <v>10</v>
      </c>
      <c r="N52" s="40"/>
      <c r="O52" s="40"/>
      <c r="P52" s="40"/>
      <c r="Q52" s="40"/>
      <c r="R52" s="40"/>
      <c r="S52" s="40"/>
      <c r="T52" s="40"/>
      <c r="U52" s="40"/>
      <c r="V52" s="37"/>
      <c r="W52" s="40"/>
      <c r="X52" s="37"/>
      <c r="Y52" s="40"/>
      <c r="Z52" s="40">
        <v>2</v>
      </c>
      <c r="AA52" s="40"/>
      <c r="AB52" s="40"/>
      <c r="AC52" s="40"/>
      <c r="AD52" s="40"/>
      <c r="AE52" s="40"/>
      <c r="AF52" s="40"/>
      <c r="AG52" s="40">
        <v>3</v>
      </c>
      <c r="AH52" s="40"/>
      <c r="AI52" s="40"/>
      <c r="AJ52" s="40"/>
      <c r="AK52" s="40"/>
      <c r="AL52" s="40"/>
      <c r="AM52" s="40"/>
      <c r="AN52" s="40"/>
      <c r="AO52" s="40"/>
      <c r="AP52" s="40"/>
      <c r="AQ52" s="7">
        <f t="shared" si="9"/>
        <v>15</v>
      </c>
      <c r="AR52" s="38">
        <f t="shared" si="10"/>
        <v>1.477832512315271</v>
      </c>
      <c r="AS52" s="38">
        <f t="shared" si="11"/>
        <v>1.2531328320802007</v>
      </c>
      <c r="AT52" s="39">
        <f t="shared" si="12"/>
        <v>7.317073170731708</v>
      </c>
    </row>
    <row r="53" spans="1:46" ht="12.75">
      <c r="A53" s="31" t="s">
        <v>197</v>
      </c>
      <c r="B53" s="37"/>
      <c r="C53" s="37"/>
      <c r="D53" s="37"/>
      <c r="E53" s="37">
        <v>1</v>
      </c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40"/>
      <c r="AQ53" s="7">
        <f t="shared" si="9"/>
        <v>1</v>
      </c>
      <c r="AR53" s="38">
        <f t="shared" si="10"/>
        <v>0.09852216748768473</v>
      </c>
      <c r="AS53" s="38">
        <f t="shared" si="11"/>
        <v>0.08354218880534671</v>
      </c>
      <c r="AT53" s="39">
        <f t="shared" si="12"/>
        <v>2.4390243902439024</v>
      </c>
    </row>
    <row r="54" spans="1:46" ht="12.75">
      <c r="A54" s="31" t="s">
        <v>340</v>
      </c>
      <c r="B54" s="37"/>
      <c r="C54" s="37"/>
      <c r="D54" s="37"/>
      <c r="E54" s="40"/>
      <c r="F54" s="40"/>
      <c r="G54" s="40"/>
      <c r="H54" s="37"/>
      <c r="I54" s="40"/>
      <c r="J54" s="37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37"/>
      <c r="W54" s="40"/>
      <c r="X54" s="37"/>
      <c r="Y54" s="40">
        <v>6</v>
      </c>
      <c r="Z54" s="40"/>
      <c r="AA54" s="40"/>
      <c r="AB54" s="40"/>
      <c r="AC54" s="40"/>
      <c r="AD54" s="40"/>
      <c r="AE54" s="40"/>
      <c r="AF54" s="40"/>
      <c r="AG54" s="40"/>
      <c r="AH54" s="40"/>
      <c r="AI54" s="37"/>
      <c r="AJ54" s="40"/>
      <c r="AK54" s="37"/>
      <c r="AL54" s="40"/>
      <c r="AM54" s="40"/>
      <c r="AN54" s="40"/>
      <c r="AO54" s="37"/>
      <c r="AP54" s="40"/>
      <c r="AQ54" s="7">
        <f t="shared" si="9"/>
        <v>6</v>
      </c>
      <c r="AR54" s="38">
        <f t="shared" si="10"/>
        <v>0.5911330049261084</v>
      </c>
      <c r="AS54" s="38">
        <f t="shared" si="11"/>
        <v>0.5012531328320803</v>
      </c>
      <c r="AT54" s="39">
        <f t="shared" si="12"/>
        <v>2.4390243902439024</v>
      </c>
    </row>
    <row r="55" spans="1:46" ht="12.75">
      <c r="A55" s="31" t="s">
        <v>198</v>
      </c>
      <c r="B55" s="37"/>
      <c r="C55" s="37"/>
      <c r="D55" s="37"/>
      <c r="E55" s="40"/>
      <c r="F55" s="40"/>
      <c r="G55" s="40"/>
      <c r="H55" s="37"/>
      <c r="I55" s="40"/>
      <c r="J55" s="37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37"/>
      <c r="W55" s="40"/>
      <c r="X55" s="37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37"/>
      <c r="AJ55" s="40"/>
      <c r="AK55" s="37"/>
      <c r="AL55" s="40"/>
      <c r="AM55" s="40"/>
      <c r="AN55" s="40"/>
      <c r="AO55" s="37"/>
      <c r="AP55" s="40"/>
      <c r="AQ55" s="7"/>
      <c r="AR55" s="38"/>
      <c r="AS55" s="38"/>
      <c r="AT55" s="39"/>
    </row>
    <row r="56" spans="1:46" ht="12.75">
      <c r="A56" s="31" t="s">
        <v>199</v>
      </c>
      <c r="B56" s="37">
        <v>1</v>
      </c>
      <c r="C56" s="37"/>
      <c r="D56" s="37">
        <v>2</v>
      </c>
      <c r="E56" s="40">
        <v>4</v>
      </c>
      <c r="F56" s="40"/>
      <c r="G56" s="40"/>
      <c r="H56" s="37">
        <v>3</v>
      </c>
      <c r="I56" s="40">
        <v>5</v>
      </c>
      <c r="J56" s="37"/>
      <c r="K56" s="40"/>
      <c r="L56" s="37"/>
      <c r="M56" s="40"/>
      <c r="N56" s="40"/>
      <c r="O56" s="40"/>
      <c r="P56" s="40"/>
      <c r="Q56" s="40">
        <v>1</v>
      </c>
      <c r="R56" s="40"/>
      <c r="S56" s="40"/>
      <c r="T56" s="40">
        <v>2</v>
      </c>
      <c r="U56" s="40"/>
      <c r="V56" s="37"/>
      <c r="W56" s="40"/>
      <c r="X56" s="37"/>
      <c r="Y56" s="40"/>
      <c r="Z56" s="40"/>
      <c r="AA56" s="40"/>
      <c r="AB56" s="40"/>
      <c r="AC56" s="40"/>
      <c r="AD56" s="40"/>
      <c r="AE56" s="40">
        <v>1</v>
      </c>
      <c r="AF56" s="40"/>
      <c r="AG56" s="40"/>
      <c r="AH56" s="40"/>
      <c r="AI56" s="40"/>
      <c r="AJ56" s="40"/>
      <c r="AK56" s="37"/>
      <c r="AL56" s="40">
        <v>8</v>
      </c>
      <c r="AM56" s="40"/>
      <c r="AN56" s="40">
        <v>3</v>
      </c>
      <c r="AO56" s="40">
        <v>2</v>
      </c>
      <c r="AP56" s="40"/>
      <c r="AQ56" s="7">
        <f>SUM(B56:AP56)</f>
        <v>32</v>
      </c>
      <c r="AR56" s="38">
        <f>AQ56*100/$AQ$3</f>
        <v>3.1527093596059115</v>
      </c>
      <c r="AS56" s="38">
        <f>AQ56*10/$AQ$4</f>
        <v>2.6733500417710947</v>
      </c>
      <c r="AT56" s="39">
        <f>COUNTA(B56:AP56)*100/COUNTA(B$8:AP$8)</f>
        <v>26.829268292682926</v>
      </c>
    </row>
    <row r="57" spans="1:46" ht="12.75">
      <c r="A57" s="31" t="s">
        <v>200</v>
      </c>
      <c r="B57" s="37"/>
      <c r="C57" s="37"/>
      <c r="D57" s="37"/>
      <c r="E57" s="40"/>
      <c r="F57" s="40"/>
      <c r="G57" s="40"/>
      <c r="H57" s="37"/>
      <c r="I57" s="40"/>
      <c r="J57" s="37"/>
      <c r="K57" s="40"/>
      <c r="L57" s="37"/>
      <c r="M57" s="40"/>
      <c r="N57" s="40"/>
      <c r="O57" s="40"/>
      <c r="P57" s="40"/>
      <c r="Q57" s="40"/>
      <c r="R57" s="40"/>
      <c r="S57" s="40"/>
      <c r="T57" s="40"/>
      <c r="U57" s="40"/>
      <c r="V57" s="37"/>
      <c r="W57" s="40"/>
      <c r="X57" s="37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37"/>
      <c r="AL57" s="40"/>
      <c r="AM57" s="40"/>
      <c r="AN57" s="40"/>
      <c r="AO57" s="40"/>
      <c r="AP57" s="40"/>
      <c r="AQ57" s="7"/>
      <c r="AR57" s="38"/>
      <c r="AS57" s="38"/>
      <c r="AT57" s="39"/>
    </row>
    <row r="58" spans="1:46" ht="12.75">
      <c r="A58" s="41" t="s">
        <v>201</v>
      </c>
      <c r="B58" s="4">
        <v>85</v>
      </c>
      <c r="C58" s="4">
        <v>24</v>
      </c>
      <c r="D58" s="4">
        <v>15</v>
      </c>
      <c r="E58" s="4"/>
      <c r="F58" s="4"/>
      <c r="G58" s="4">
        <v>44</v>
      </c>
      <c r="H58" s="4"/>
      <c r="I58" s="4"/>
      <c r="J58" s="4">
        <v>68</v>
      </c>
      <c r="K58" s="4">
        <v>21</v>
      </c>
      <c r="L58" s="4">
        <v>1</v>
      </c>
      <c r="M58" s="4">
        <v>113</v>
      </c>
      <c r="N58" s="4">
        <v>6</v>
      </c>
      <c r="O58" s="4">
        <v>30</v>
      </c>
      <c r="P58" s="4">
        <v>12</v>
      </c>
      <c r="Q58" s="4">
        <v>100</v>
      </c>
      <c r="R58" s="4">
        <v>13</v>
      </c>
      <c r="S58" s="4">
        <v>7</v>
      </c>
      <c r="T58" s="4">
        <v>90</v>
      </c>
      <c r="U58" s="4">
        <v>3</v>
      </c>
      <c r="V58" s="4"/>
      <c r="W58" s="4"/>
      <c r="X58" s="4">
        <v>87</v>
      </c>
      <c r="Y58" s="4"/>
      <c r="Z58" s="4">
        <v>20</v>
      </c>
      <c r="AA58" s="4">
        <v>43</v>
      </c>
      <c r="AB58" s="4"/>
      <c r="AC58" s="4"/>
      <c r="AD58" s="4">
        <v>6</v>
      </c>
      <c r="AE58" s="4">
        <v>19</v>
      </c>
      <c r="AF58" s="4">
        <v>5</v>
      </c>
      <c r="AG58" s="4">
        <v>20</v>
      </c>
      <c r="AH58" s="4"/>
      <c r="AI58" s="4">
        <v>47</v>
      </c>
      <c r="AJ58" s="4">
        <v>1</v>
      </c>
      <c r="AK58" s="4">
        <v>5</v>
      </c>
      <c r="AL58" s="4">
        <v>5</v>
      </c>
      <c r="AM58" s="4">
        <v>1</v>
      </c>
      <c r="AN58" s="4">
        <v>70</v>
      </c>
      <c r="AO58" s="4">
        <v>33</v>
      </c>
      <c r="AP58" s="4">
        <v>1</v>
      </c>
      <c r="AQ58" s="7">
        <f>SUM(B58:AP58)</f>
        <v>995</v>
      </c>
      <c r="AR58" s="38">
        <f>AQ58*100/$AQ$3</f>
        <v>98.0295566502463</v>
      </c>
      <c r="AS58" s="38">
        <f>AQ58*10/$AQ$4</f>
        <v>83.12447786131997</v>
      </c>
      <c r="AT58" s="39">
        <f>COUNTA(B58:AP58)*100/COUNTA(B$8:AP$8)</f>
        <v>75.60975609756098</v>
      </c>
    </row>
    <row r="59" spans="1:46" ht="13.5" thickBot="1">
      <c r="A59" s="34" t="s">
        <v>202</v>
      </c>
      <c r="B59" s="42">
        <f aca="true" t="shared" si="13" ref="B59:AP59">SUM(B13:B58)</f>
        <v>205</v>
      </c>
      <c r="C59" s="42">
        <f t="shared" si="13"/>
        <v>193</v>
      </c>
      <c r="D59" s="42">
        <f t="shared" si="13"/>
        <v>216</v>
      </c>
      <c r="E59" s="42">
        <f t="shared" si="13"/>
        <v>43</v>
      </c>
      <c r="F59" s="42">
        <f t="shared" si="13"/>
        <v>2</v>
      </c>
      <c r="G59" s="42">
        <f t="shared" si="13"/>
        <v>194</v>
      </c>
      <c r="H59" s="42">
        <f t="shared" si="13"/>
        <v>65</v>
      </c>
      <c r="I59" s="42">
        <f t="shared" si="13"/>
        <v>18</v>
      </c>
      <c r="J59" s="42">
        <f t="shared" si="13"/>
        <v>143</v>
      </c>
      <c r="K59" s="42">
        <f t="shared" si="13"/>
        <v>483</v>
      </c>
      <c r="L59" s="42">
        <f t="shared" si="13"/>
        <v>216</v>
      </c>
      <c r="M59" s="42">
        <f t="shared" si="13"/>
        <v>663</v>
      </c>
      <c r="N59" s="42">
        <f t="shared" si="13"/>
        <v>50</v>
      </c>
      <c r="O59" s="42">
        <f t="shared" si="13"/>
        <v>394</v>
      </c>
      <c r="P59" s="42">
        <f t="shared" si="13"/>
        <v>44</v>
      </c>
      <c r="Q59" s="42">
        <f t="shared" si="13"/>
        <v>165</v>
      </c>
      <c r="R59" s="42">
        <f t="shared" si="13"/>
        <v>56</v>
      </c>
      <c r="S59" s="42">
        <f t="shared" si="13"/>
        <v>31</v>
      </c>
      <c r="T59" s="42">
        <f t="shared" si="13"/>
        <v>162</v>
      </c>
      <c r="U59" s="42">
        <f t="shared" si="13"/>
        <v>260</v>
      </c>
      <c r="V59" s="42">
        <f t="shared" si="13"/>
        <v>49</v>
      </c>
      <c r="W59" s="42">
        <f t="shared" si="13"/>
        <v>136</v>
      </c>
      <c r="X59" s="42">
        <f t="shared" si="13"/>
        <v>251</v>
      </c>
      <c r="Y59" s="42">
        <f t="shared" si="13"/>
        <v>458</v>
      </c>
      <c r="Z59" s="42">
        <f t="shared" si="13"/>
        <v>166</v>
      </c>
      <c r="AA59" s="42">
        <f t="shared" si="13"/>
        <v>189</v>
      </c>
      <c r="AB59" s="42">
        <f t="shared" si="13"/>
        <v>71</v>
      </c>
      <c r="AC59" s="42">
        <f t="shared" si="13"/>
        <v>100</v>
      </c>
      <c r="AD59" s="42">
        <f t="shared" si="13"/>
        <v>46</v>
      </c>
      <c r="AE59" s="42">
        <f t="shared" si="13"/>
        <v>205</v>
      </c>
      <c r="AF59" s="42">
        <f t="shared" si="13"/>
        <v>45</v>
      </c>
      <c r="AG59" s="42">
        <f t="shared" si="13"/>
        <v>94</v>
      </c>
      <c r="AH59" s="42">
        <f t="shared" si="13"/>
        <v>1</v>
      </c>
      <c r="AI59" s="42">
        <f t="shared" si="13"/>
        <v>334</v>
      </c>
      <c r="AJ59" s="42">
        <f t="shared" si="13"/>
        <v>113</v>
      </c>
      <c r="AK59" s="42">
        <f t="shared" si="13"/>
        <v>8</v>
      </c>
      <c r="AL59" s="42">
        <f t="shared" si="13"/>
        <v>206</v>
      </c>
      <c r="AM59" s="42">
        <f t="shared" si="13"/>
        <v>140</v>
      </c>
      <c r="AN59" s="42">
        <f t="shared" si="13"/>
        <v>250</v>
      </c>
      <c r="AO59" s="42">
        <f t="shared" si="13"/>
        <v>231</v>
      </c>
      <c r="AP59" s="42">
        <f t="shared" si="13"/>
        <v>49</v>
      </c>
      <c r="AQ59" s="7">
        <f>SUM(B59:AP59)</f>
        <v>6745</v>
      </c>
      <c r="AR59" s="38">
        <f>AQ59*100/$AQ$3</f>
        <v>664.5320197044335</v>
      </c>
      <c r="AS59" s="38">
        <f>AQ59*10/$AQ$4</f>
        <v>563.4920634920635</v>
      </c>
      <c r="AT59" s="39"/>
    </row>
    <row r="60" spans="1:46" ht="12.75">
      <c r="A60" s="2" t="s">
        <v>203</v>
      </c>
      <c r="B60" s="8">
        <f aca="true" t="shared" si="14" ref="B60:AQ60">B59/B3</f>
        <v>8.2</v>
      </c>
      <c r="C60" s="8">
        <f t="shared" si="14"/>
        <v>13.785714285714286</v>
      </c>
      <c r="D60" s="8">
        <f t="shared" si="14"/>
        <v>6.75</v>
      </c>
      <c r="E60" s="8">
        <f t="shared" si="14"/>
        <v>7.166666666666667</v>
      </c>
      <c r="F60" s="8">
        <f t="shared" si="14"/>
        <v>0.125</v>
      </c>
      <c r="G60" s="8">
        <f t="shared" si="14"/>
        <v>10.777777777777779</v>
      </c>
      <c r="H60" s="8">
        <f t="shared" si="14"/>
        <v>2.2413793103448274</v>
      </c>
      <c r="I60" s="8">
        <f t="shared" si="14"/>
        <v>0.8181818181818182</v>
      </c>
      <c r="J60" s="8">
        <f t="shared" si="14"/>
        <v>11.916666666666666</v>
      </c>
      <c r="K60" s="8">
        <f t="shared" si="14"/>
        <v>17.88888888888889</v>
      </c>
      <c r="L60" s="8">
        <f t="shared" si="14"/>
        <v>13.5</v>
      </c>
      <c r="M60" s="8">
        <f t="shared" si="14"/>
        <v>15.068181818181818</v>
      </c>
      <c r="N60" s="8">
        <f t="shared" si="14"/>
        <v>3.8461538461538463</v>
      </c>
      <c r="O60" s="8">
        <f t="shared" si="14"/>
        <v>8.040816326530612</v>
      </c>
      <c r="P60" s="8">
        <f t="shared" si="14"/>
        <v>1.9130434782608696</v>
      </c>
      <c r="Q60" s="8">
        <f t="shared" si="14"/>
        <v>23.571428571428573</v>
      </c>
      <c r="R60" s="8">
        <f t="shared" si="14"/>
        <v>4.666666666666667</v>
      </c>
      <c r="S60" s="8">
        <f t="shared" si="14"/>
        <v>2.3846153846153846</v>
      </c>
      <c r="T60" s="8">
        <f t="shared" si="14"/>
        <v>8.526315789473685</v>
      </c>
      <c r="U60" s="8">
        <f t="shared" si="14"/>
        <v>9.285714285714286</v>
      </c>
      <c r="V60" s="8">
        <f t="shared" si="14"/>
        <v>1.6333333333333333</v>
      </c>
      <c r="W60" s="8">
        <f t="shared" si="14"/>
        <v>7.157894736842105</v>
      </c>
      <c r="X60" s="8">
        <f t="shared" si="14"/>
        <v>1.7191780821917808</v>
      </c>
      <c r="Y60" s="8">
        <f t="shared" si="14"/>
        <v>10.409090909090908</v>
      </c>
      <c r="Z60" s="8">
        <f t="shared" si="14"/>
        <v>4.486486486486487</v>
      </c>
      <c r="AA60" s="8">
        <f t="shared" si="14"/>
        <v>9</v>
      </c>
      <c r="AB60" s="8">
        <f t="shared" si="14"/>
        <v>4.176470588235294</v>
      </c>
      <c r="AC60" s="8">
        <f t="shared" si="14"/>
        <v>4.545454545454546</v>
      </c>
      <c r="AD60" s="8">
        <f t="shared" si="14"/>
        <v>5.75</v>
      </c>
      <c r="AE60" s="8">
        <f t="shared" si="14"/>
        <v>7.321428571428571</v>
      </c>
      <c r="AF60" s="8">
        <f t="shared" si="14"/>
        <v>6.428571428571429</v>
      </c>
      <c r="AG60" s="8">
        <f t="shared" si="14"/>
        <v>3.1333333333333333</v>
      </c>
      <c r="AH60" s="8">
        <f t="shared" si="14"/>
        <v>0.125</v>
      </c>
      <c r="AI60" s="8">
        <f t="shared" si="14"/>
        <v>17.57894736842105</v>
      </c>
      <c r="AJ60" s="8">
        <f t="shared" si="14"/>
        <v>10.272727272727273</v>
      </c>
      <c r="AK60" s="8">
        <f t="shared" si="14"/>
        <v>1.6</v>
      </c>
      <c r="AL60" s="8">
        <f t="shared" si="14"/>
        <v>6.645161290322581</v>
      </c>
      <c r="AM60" s="8">
        <f t="shared" si="14"/>
        <v>9.333333333333334</v>
      </c>
      <c r="AN60" s="8">
        <f t="shared" si="14"/>
        <v>6.756756756756757</v>
      </c>
      <c r="AO60" s="8">
        <f t="shared" si="14"/>
        <v>5.923076923076923</v>
      </c>
      <c r="AP60" s="8">
        <f t="shared" si="14"/>
        <v>3.0625</v>
      </c>
      <c r="AQ60" s="23">
        <f t="shared" si="14"/>
        <v>6.645320197044335</v>
      </c>
      <c r="AT60" s="47"/>
    </row>
    <row r="61" spans="1:46" s="37" customFormat="1" ht="12.75">
      <c r="A61" s="37" t="s">
        <v>204</v>
      </c>
      <c r="B61" s="56">
        <f aca="true" t="shared" si="15" ref="B61:AQ61">B59/B4</f>
        <v>70.6896551724138</v>
      </c>
      <c r="C61" s="56">
        <f t="shared" si="15"/>
        <v>107.22222222222221</v>
      </c>
      <c r="D61" s="56">
        <f t="shared" si="15"/>
        <v>48</v>
      </c>
      <c r="E61" s="56">
        <f t="shared" si="15"/>
        <v>61.42857142857143</v>
      </c>
      <c r="F61" s="56">
        <f t="shared" si="15"/>
        <v>1.3333333333333333</v>
      </c>
      <c r="G61" s="56">
        <f t="shared" si="15"/>
        <v>74.61538461538461</v>
      </c>
      <c r="H61" s="56">
        <f t="shared" si="15"/>
        <v>20.3125</v>
      </c>
      <c r="I61" s="56">
        <f t="shared" si="15"/>
        <v>6.428571428571429</v>
      </c>
      <c r="J61" s="56">
        <f t="shared" si="15"/>
        <v>89.375</v>
      </c>
      <c r="K61" s="56">
        <f t="shared" si="15"/>
        <v>107.33333333333333</v>
      </c>
      <c r="L61" s="56">
        <f t="shared" si="15"/>
        <v>127.05882352941177</v>
      </c>
      <c r="M61" s="56">
        <f t="shared" si="15"/>
        <v>102</v>
      </c>
      <c r="N61" s="56">
        <f t="shared" si="15"/>
        <v>23.80952380952381</v>
      </c>
      <c r="O61" s="56">
        <f t="shared" si="15"/>
        <v>65.66666666666667</v>
      </c>
      <c r="P61" s="56">
        <f t="shared" si="15"/>
        <v>25.88235294117647</v>
      </c>
      <c r="Q61" s="56">
        <f t="shared" si="15"/>
        <v>165</v>
      </c>
      <c r="R61" s="56">
        <f t="shared" si="15"/>
        <v>14.35897435897436</v>
      </c>
      <c r="S61" s="56">
        <f t="shared" si="15"/>
        <v>17.22222222222222</v>
      </c>
      <c r="T61" s="56">
        <f t="shared" si="15"/>
        <v>67.5</v>
      </c>
      <c r="U61" s="56">
        <f t="shared" si="15"/>
        <v>65</v>
      </c>
      <c r="V61" s="56">
        <f t="shared" si="15"/>
        <v>15.806451612903226</v>
      </c>
      <c r="W61" s="56">
        <f t="shared" si="15"/>
        <v>68</v>
      </c>
      <c r="X61" s="56">
        <f t="shared" si="15"/>
        <v>26.145833333333336</v>
      </c>
      <c r="Y61" s="56">
        <f t="shared" si="15"/>
        <v>147.74193548387098</v>
      </c>
      <c r="Z61" s="56">
        <f t="shared" si="15"/>
        <v>69.16666666666667</v>
      </c>
      <c r="AA61" s="56">
        <f t="shared" si="15"/>
        <v>72.6923076923077</v>
      </c>
      <c r="AB61" s="56">
        <f t="shared" si="15"/>
        <v>27.307692307692307</v>
      </c>
      <c r="AC61" s="56">
        <f t="shared" si="15"/>
        <v>38.46153846153846</v>
      </c>
      <c r="AD61" s="56">
        <f t="shared" si="15"/>
        <v>57.5</v>
      </c>
      <c r="AE61" s="56">
        <f t="shared" si="15"/>
        <v>50.00000000000001</v>
      </c>
      <c r="AF61" s="56">
        <f t="shared" si="15"/>
        <v>56.25</v>
      </c>
      <c r="AG61" s="56">
        <f t="shared" si="15"/>
        <v>49.473684210526315</v>
      </c>
      <c r="AH61" s="56">
        <f t="shared" si="15"/>
        <v>0.8333333333333334</v>
      </c>
      <c r="AI61" s="56">
        <f t="shared" si="15"/>
        <v>98.23529411764706</v>
      </c>
      <c r="AJ61" s="56">
        <f t="shared" si="15"/>
        <v>66.47058823529412</v>
      </c>
      <c r="AK61" s="56">
        <f t="shared" si="15"/>
        <v>11.428571428571429</v>
      </c>
      <c r="AL61" s="56">
        <f t="shared" si="15"/>
        <v>47.906976744186046</v>
      </c>
      <c r="AM61" s="56">
        <f t="shared" si="15"/>
        <v>58.333333333333336</v>
      </c>
      <c r="AN61" s="56">
        <f t="shared" si="15"/>
        <v>43.859649122807014</v>
      </c>
      <c r="AO61" s="56">
        <f t="shared" si="15"/>
        <v>48.125</v>
      </c>
      <c r="AP61" s="56">
        <f t="shared" si="15"/>
        <v>18.148148148148145</v>
      </c>
      <c r="AQ61" s="23">
        <f t="shared" si="15"/>
        <v>56.349206349206355</v>
      </c>
      <c r="AT61" s="33"/>
    </row>
    <row r="62" spans="1:46" ht="12.75">
      <c r="A62" s="22" t="s">
        <v>205</v>
      </c>
      <c r="B62" s="2">
        <v>5</v>
      </c>
      <c r="C62" s="2">
        <v>4</v>
      </c>
      <c r="G62" s="2">
        <v>3</v>
      </c>
      <c r="M62" s="2">
        <v>4</v>
      </c>
      <c r="O62" s="2">
        <v>4</v>
      </c>
      <c r="R62" s="2">
        <v>2</v>
      </c>
      <c r="U62" s="2">
        <v>1</v>
      </c>
      <c r="Z62" s="2">
        <v>2</v>
      </c>
      <c r="AE62" s="2">
        <v>5</v>
      </c>
      <c r="AG62" s="2">
        <v>1</v>
      </c>
      <c r="AI62" s="2">
        <v>1</v>
      </c>
      <c r="AN62" s="2">
        <v>1</v>
      </c>
      <c r="AO62" s="2">
        <v>2</v>
      </c>
      <c r="AQ62" s="7">
        <f>SUM(B62:AP62)</f>
        <v>35</v>
      </c>
      <c r="AT62" s="39">
        <f>COUNTA(B62:AP62)*100/COUNTA(B$8:AP$8)</f>
        <v>31.70731707317073</v>
      </c>
    </row>
    <row r="63" s="15" customFormat="1" ht="12.75">
      <c r="AQ63" s="16">
        <f>AQ62/AQ4</f>
        <v>0.2923976608187135</v>
      </c>
    </row>
    <row r="64" ht="12.75">
      <c r="AQ64" s="17" t="s">
        <v>206</v>
      </c>
    </row>
    <row r="66" spans="1:42" ht="12.75">
      <c r="A66" s="22" t="s">
        <v>413</v>
      </c>
      <c r="B66" s="2" t="s">
        <v>420</v>
      </c>
      <c r="C66" s="2" t="s">
        <v>402</v>
      </c>
      <c r="D66" s="2" t="s">
        <v>414</v>
      </c>
      <c r="E66" s="2" t="s">
        <v>414</v>
      </c>
      <c r="F66" s="2" t="s">
        <v>414</v>
      </c>
      <c r="G66" s="2" t="s">
        <v>414</v>
      </c>
      <c r="H66" s="2" t="s">
        <v>414</v>
      </c>
      <c r="I66" s="2" t="s">
        <v>414</v>
      </c>
      <c r="J66" s="2" t="s">
        <v>414</v>
      </c>
      <c r="K66" s="2" t="s">
        <v>414</v>
      </c>
      <c r="L66" s="2" t="s">
        <v>384</v>
      </c>
      <c r="M66" s="2" t="s">
        <v>402</v>
      </c>
      <c r="N66" s="2" t="s">
        <v>384</v>
      </c>
      <c r="O66" s="2" t="s">
        <v>383</v>
      </c>
      <c r="P66" s="2" t="s">
        <v>383</v>
      </c>
      <c r="Q66" s="2" t="s">
        <v>383</v>
      </c>
      <c r="R66" s="2" t="s">
        <v>383</v>
      </c>
      <c r="S66" s="2" t="s">
        <v>418</v>
      </c>
      <c r="T66" s="2" t="s">
        <v>418</v>
      </c>
      <c r="U66" s="2" t="s">
        <v>416</v>
      </c>
      <c r="V66" s="2" t="s">
        <v>416</v>
      </c>
      <c r="W66" s="2" t="s">
        <v>416</v>
      </c>
      <c r="X66" s="2" t="s">
        <v>414</v>
      </c>
      <c r="Y66" s="2" t="s">
        <v>414</v>
      </c>
      <c r="Z66" s="2" t="s">
        <v>415</v>
      </c>
      <c r="AA66" s="2" t="s">
        <v>416</v>
      </c>
      <c r="AB66" s="2" t="s">
        <v>416</v>
      </c>
      <c r="AC66" s="2" t="s">
        <v>416</v>
      </c>
      <c r="AD66" s="2" t="s">
        <v>384</v>
      </c>
      <c r="AE66" s="2" t="s">
        <v>384</v>
      </c>
      <c r="AF66" s="2" t="s">
        <v>384</v>
      </c>
      <c r="AG66" s="2" t="s">
        <v>384</v>
      </c>
      <c r="AH66" s="2" t="s">
        <v>384</v>
      </c>
      <c r="AI66" s="2" t="s">
        <v>384</v>
      </c>
      <c r="AJ66" s="2" t="s">
        <v>384</v>
      </c>
      <c r="AK66" s="2" t="s">
        <v>384</v>
      </c>
      <c r="AL66" s="2" t="s">
        <v>384</v>
      </c>
      <c r="AM66" s="2" t="s">
        <v>384</v>
      </c>
      <c r="AN66" s="2" t="s">
        <v>417</v>
      </c>
      <c r="AO66" s="2" t="s">
        <v>417</v>
      </c>
      <c r="AP66" s="2" t="s">
        <v>417</v>
      </c>
    </row>
    <row r="67" spans="7:25" ht="12.75">
      <c r="G67" s="2" t="s">
        <v>415</v>
      </c>
      <c r="J67" s="2" t="s">
        <v>415</v>
      </c>
      <c r="K67" s="2" t="s">
        <v>415</v>
      </c>
      <c r="M67" s="2" t="s">
        <v>420</v>
      </c>
      <c r="P67" s="2" t="s">
        <v>384</v>
      </c>
      <c r="S67" s="2" t="s">
        <v>419</v>
      </c>
      <c r="T67" s="2" t="s">
        <v>419</v>
      </c>
      <c r="X67" s="2" t="s">
        <v>415</v>
      </c>
      <c r="Y67" s="2" t="s">
        <v>415</v>
      </c>
    </row>
  </sheetData>
  <sheetProtection/>
  <printOptions gridLines="1" horizontalCentered="1"/>
  <pageMargins left="0.7480314960629921" right="0.5511811023622047" top="0.7874015748031497" bottom="0.5905511811023623" header="0.5118110236220472" footer="0.5118110236220472"/>
  <pageSetup horizontalDpi="600" verticalDpi="600" orientation="portrait" paperSize="9" scale="95" r:id="rId1"/>
  <headerFooter alignWithMargins="0">
    <oddHeader>&amp;LAsko Suoranta&amp;C&amp;F / &amp;A&amp;R&amp;D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X66"/>
  <sheetViews>
    <sheetView tabSelected="1" zoomScale="75" zoomScaleNormal="75" zoomScalePageLayoutView="0" workbookViewId="0" topLeftCell="A1">
      <pane xSplit="1" ySplit="8" topLeftCell="B4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T71" sqref="T71"/>
    </sheetView>
  </sheetViews>
  <sheetFormatPr defaultColWidth="5.00390625" defaultRowHeight="14.25"/>
  <cols>
    <col min="1" max="1" width="17.00390625" style="22" customWidth="1"/>
    <col min="2" max="32" width="5.00390625" style="2" customWidth="1"/>
    <col min="33" max="33" width="5.625" style="2" customWidth="1"/>
    <col min="34" max="34" width="5.00390625" style="2" customWidth="1"/>
    <col min="35" max="35" width="5.625" style="2" customWidth="1"/>
    <col min="36" max="45" width="5.00390625" style="2" customWidth="1"/>
    <col min="46" max="46" width="5.625" style="2" customWidth="1"/>
    <col min="47" max="51" width="5.00390625" style="2" customWidth="1"/>
    <col min="52" max="52" width="6.125" style="2" customWidth="1"/>
    <col min="53" max="53" width="5.00390625" style="2" customWidth="1"/>
    <col min="54" max="54" width="5.625" style="2" customWidth="1"/>
    <col min="55" max="56" width="5.00390625" style="2" customWidth="1"/>
    <col min="57" max="57" width="5.625" style="2" customWidth="1"/>
    <col min="58" max="63" width="5.00390625" style="2" customWidth="1"/>
    <col min="64" max="64" width="6.125" style="2" customWidth="1"/>
    <col min="65" max="65" width="5.00390625" style="2" customWidth="1"/>
    <col min="66" max="66" width="5.625" style="2" customWidth="1"/>
    <col min="67" max="67" width="5.00390625" style="2" customWidth="1"/>
    <col min="68" max="68" width="5.625" style="2" customWidth="1"/>
    <col min="69" max="115" width="5.00390625" style="2" customWidth="1"/>
    <col min="116" max="116" width="5.625" style="2" customWidth="1"/>
    <col min="117" max="124" width="5.00390625" style="2" customWidth="1"/>
    <col min="125" max="125" width="7.50390625" style="1" customWidth="1"/>
    <col min="126" max="128" width="6.75390625" style="2" customWidth="1"/>
    <col min="129" max="16384" width="5.00390625" style="2" customWidth="1"/>
  </cols>
  <sheetData>
    <row r="1" spans="1:124" ht="15.75">
      <c r="A1" s="6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</row>
    <row r="2" spans="1:125" s="36" customFormat="1" ht="12.75">
      <c r="A2" s="3" t="s">
        <v>1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  <c r="O2" s="5">
        <v>14</v>
      </c>
      <c r="P2" s="5">
        <v>15</v>
      </c>
      <c r="Q2" s="5">
        <v>16</v>
      </c>
      <c r="R2" s="5" t="s">
        <v>2</v>
      </c>
      <c r="S2" s="5" t="s">
        <v>3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30</v>
      </c>
      <c r="AE2" s="5">
        <v>31</v>
      </c>
      <c r="AF2" s="5">
        <v>32</v>
      </c>
      <c r="AG2" s="5">
        <v>33</v>
      </c>
      <c r="AH2" s="5">
        <v>34</v>
      </c>
      <c r="AI2" s="5">
        <v>35</v>
      </c>
      <c r="AJ2" s="5">
        <v>36</v>
      </c>
      <c r="AK2" s="5">
        <v>37</v>
      </c>
      <c r="AL2" s="5">
        <v>38</v>
      </c>
      <c r="AM2" s="5">
        <v>39</v>
      </c>
      <c r="AN2" s="5">
        <v>40</v>
      </c>
      <c r="AO2" s="5">
        <v>41</v>
      </c>
      <c r="AP2" s="5">
        <v>42</v>
      </c>
      <c r="AQ2" s="5">
        <v>43</v>
      </c>
      <c r="AR2" s="5">
        <v>44</v>
      </c>
      <c r="AS2" s="5">
        <v>45</v>
      </c>
      <c r="AT2" s="5">
        <v>46</v>
      </c>
      <c r="AU2" s="5">
        <v>47</v>
      </c>
      <c r="AV2" s="5">
        <v>48</v>
      </c>
      <c r="AW2" s="5">
        <v>49</v>
      </c>
      <c r="AX2" s="5">
        <v>51</v>
      </c>
      <c r="AY2" s="5">
        <v>52</v>
      </c>
      <c r="AZ2" s="5">
        <v>53</v>
      </c>
      <c r="BA2" s="5">
        <v>54</v>
      </c>
      <c r="BB2" s="5">
        <v>55</v>
      </c>
      <c r="BC2" s="5">
        <v>56</v>
      </c>
      <c r="BD2" s="5">
        <v>57</v>
      </c>
      <c r="BE2" s="5">
        <v>58</v>
      </c>
      <c r="BF2" s="5">
        <v>59</v>
      </c>
      <c r="BG2" s="5">
        <v>60</v>
      </c>
      <c r="BH2" s="5">
        <v>61</v>
      </c>
      <c r="BI2" s="5">
        <v>62</v>
      </c>
      <c r="BJ2" s="5">
        <v>63</v>
      </c>
      <c r="BK2" s="5">
        <v>64</v>
      </c>
      <c r="BL2" s="5">
        <v>65</v>
      </c>
      <c r="BM2" s="5">
        <v>66</v>
      </c>
      <c r="BN2" s="5">
        <v>67</v>
      </c>
      <c r="BO2" s="5">
        <v>68</v>
      </c>
      <c r="BP2" s="5">
        <v>69</v>
      </c>
      <c r="BQ2" s="5">
        <v>70</v>
      </c>
      <c r="BR2" s="5">
        <v>71</v>
      </c>
      <c r="BS2" s="5">
        <v>72</v>
      </c>
      <c r="BT2" s="5">
        <v>73</v>
      </c>
      <c r="BU2" s="5">
        <v>74</v>
      </c>
      <c r="BV2" s="5">
        <v>75</v>
      </c>
      <c r="BW2" s="5">
        <v>76</v>
      </c>
      <c r="BX2" s="5">
        <v>77</v>
      </c>
      <c r="BY2" s="5">
        <v>78</v>
      </c>
      <c r="BZ2" s="5">
        <v>79</v>
      </c>
      <c r="CA2" s="5">
        <v>80</v>
      </c>
      <c r="CB2" s="5" t="s">
        <v>4</v>
      </c>
      <c r="CC2" s="5" t="s">
        <v>5</v>
      </c>
      <c r="CD2" s="5" t="s">
        <v>6</v>
      </c>
      <c r="CE2" s="5">
        <v>82</v>
      </c>
      <c r="CF2" s="5">
        <v>83</v>
      </c>
      <c r="CG2" s="5" t="s">
        <v>7</v>
      </c>
      <c r="CH2" s="5" t="s">
        <v>8</v>
      </c>
      <c r="CI2" s="5">
        <v>85</v>
      </c>
      <c r="CJ2" s="5">
        <v>86</v>
      </c>
      <c r="CK2" s="5">
        <v>87</v>
      </c>
      <c r="CL2" s="5">
        <v>88</v>
      </c>
      <c r="CM2" s="5">
        <v>89</v>
      </c>
      <c r="CN2" s="5">
        <v>90</v>
      </c>
      <c r="CO2" s="5">
        <v>91</v>
      </c>
      <c r="CP2" s="5">
        <v>92</v>
      </c>
      <c r="CQ2" s="5">
        <v>93</v>
      </c>
      <c r="CR2" s="5">
        <v>94</v>
      </c>
      <c r="CS2" s="5">
        <v>95</v>
      </c>
      <c r="CT2" s="5">
        <v>96</v>
      </c>
      <c r="CU2" s="5">
        <v>97</v>
      </c>
      <c r="CV2" s="5">
        <v>98</v>
      </c>
      <c r="CW2" s="5">
        <v>99</v>
      </c>
      <c r="CX2" s="5">
        <v>100</v>
      </c>
      <c r="CY2" s="5">
        <v>102</v>
      </c>
      <c r="CZ2" s="5">
        <v>103</v>
      </c>
      <c r="DA2" s="5">
        <v>104</v>
      </c>
      <c r="DB2" s="5">
        <v>105</v>
      </c>
      <c r="DC2" s="5">
        <v>106</v>
      </c>
      <c r="DD2" s="5">
        <v>107</v>
      </c>
      <c r="DE2" s="5">
        <v>109</v>
      </c>
      <c r="DF2" s="5">
        <v>110</v>
      </c>
      <c r="DG2" s="5" t="s">
        <v>9</v>
      </c>
      <c r="DH2" s="5" t="s">
        <v>10</v>
      </c>
      <c r="DI2" s="5">
        <v>112</v>
      </c>
      <c r="DJ2" s="5">
        <v>113</v>
      </c>
      <c r="DK2" s="5">
        <v>114</v>
      </c>
      <c r="DL2" s="5">
        <v>115</v>
      </c>
      <c r="DM2" s="5">
        <v>116</v>
      </c>
      <c r="DN2" s="5">
        <v>117</v>
      </c>
      <c r="DO2" s="5">
        <v>118</v>
      </c>
      <c r="DP2" s="5">
        <v>119</v>
      </c>
      <c r="DQ2" s="5">
        <v>120</v>
      </c>
      <c r="DR2" s="5">
        <v>121</v>
      </c>
      <c r="DS2" s="5">
        <v>122</v>
      </c>
      <c r="DT2" s="5">
        <v>123</v>
      </c>
      <c r="DU2" s="63"/>
    </row>
    <row r="3" spans="1:125" ht="12.75">
      <c r="A3" s="6" t="s">
        <v>11</v>
      </c>
      <c r="B3" s="2">
        <v>6</v>
      </c>
      <c r="C3" s="2">
        <v>15</v>
      </c>
      <c r="D3" s="2">
        <v>26</v>
      </c>
      <c r="E3" s="2">
        <v>15</v>
      </c>
      <c r="F3" s="2">
        <v>37</v>
      </c>
      <c r="G3" s="2">
        <v>24</v>
      </c>
      <c r="H3" s="2">
        <v>18</v>
      </c>
      <c r="I3" s="2">
        <v>66</v>
      </c>
      <c r="J3" s="2">
        <v>9</v>
      </c>
      <c r="K3" s="2">
        <v>12</v>
      </c>
      <c r="L3" s="2">
        <v>42</v>
      </c>
      <c r="M3" s="2">
        <v>35</v>
      </c>
      <c r="N3" s="2">
        <v>18</v>
      </c>
      <c r="O3" s="2">
        <v>25</v>
      </c>
      <c r="P3" s="2">
        <v>5</v>
      </c>
      <c r="Q3" s="2">
        <v>19</v>
      </c>
      <c r="R3" s="2">
        <v>14</v>
      </c>
      <c r="S3" s="2">
        <v>11</v>
      </c>
      <c r="T3" s="2">
        <v>22</v>
      </c>
      <c r="U3" s="2">
        <v>8</v>
      </c>
      <c r="V3" s="2">
        <v>26</v>
      </c>
      <c r="W3" s="2">
        <v>18</v>
      </c>
      <c r="X3" s="2">
        <v>36</v>
      </c>
      <c r="Y3" s="2">
        <v>29</v>
      </c>
      <c r="Z3" s="2">
        <v>21</v>
      </c>
      <c r="AA3" s="2">
        <v>20</v>
      </c>
      <c r="AB3" s="2">
        <v>10</v>
      </c>
      <c r="AC3" s="2">
        <v>15</v>
      </c>
      <c r="AD3" s="2">
        <v>12</v>
      </c>
      <c r="AE3" s="2">
        <v>9</v>
      </c>
      <c r="AF3" s="2">
        <v>22</v>
      </c>
      <c r="AG3" s="2">
        <v>12</v>
      </c>
      <c r="AH3" s="2">
        <v>46</v>
      </c>
      <c r="AI3" s="2">
        <v>9</v>
      </c>
      <c r="AJ3" s="2">
        <v>45</v>
      </c>
      <c r="AK3" s="2">
        <v>24</v>
      </c>
      <c r="AL3" s="2">
        <v>26</v>
      </c>
      <c r="AM3" s="2">
        <v>24</v>
      </c>
      <c r="AN3" s="2">
        <v>23</v>
      </c>
      <c r="AO3" s="2">
        <v>31</v>
      </c>
      <c r="AP3" s="2">
        <v>3</v>
      </c>
      <c r="AQ3" s="2">
        <v>4</v>
      </c>
      <c r="AR3" s="2">
        <v>7</v>
      </c>
      <c r="AS3" s="2">
        <v>53</v>
      </c>
      <c r="AT3" s="2">
        <v>37</v>
      </c>
      <c r="AU3" s="2">
        <v>44</v>
      </c>
      <c r="AV3" s="2">
        <v>21</v>
      </c>
      <c r="AW3" s="2">
        <v>16</v>
      </c>
      <c r="AX3" s="2">
        <v>23</v>
      </c>
      <c r="AY3" s="2">
        <v>20</v>
      </c>
      <c r="AZ3" s="2">
        <v>18</v>
      </c>
      <c r="BA3" s="2">
        <v>27</v>
      </c>
      <c r="BB3" s="2">
        <v>33</v>
      </c>
      <c r="BC3" s="2">
        <v>26</v>
      </c>
      <c r="BD3" s="2">
        <v>28</v>
      </c>
      <c r="BE3" s="2">
        <v>26</v>
      </c>
      <c r="BF3" s="2">
        <v>9</v>
      </c>
      <c r="BG3" s="2">
        <v>47</v>
      </c>
      <c r="BH3" s="2">
        <v>10</v>
      </c>
      <c r="BI3" s="2">
        <v>35</v>
      </c>
      <c r="BJ3" s="2">
        <v>11</v>
      </c>
      <c r="BK3" s="2">
        <v>21</v>
      </c>
      <c r="BL3" s="2">
        <v>5</v>
      </c>
      <c r="BM3" s="2">
        <v>20</v>
      </c>
      <c r="BN3" s="2">
        <v>11</v>
      </c>
      <c r="BO3" s="2">
        <v>15</v>
      </c>
      <c r="BP3" s="2">
        <v>34</v>
      </c>
      <c r="BQ3" s="2">
        <v>21</v>
      </c>
      <c r="BR3" s="2">
        <v>10</v>
      </c>
      <c r="BS3" s="2">
        <v>20</v>
      </c>
      <c r="BT3" s="2">
        <v>30</v>
      </c>
      <c r="BU3" s="2">
        <v>14</v>
      </c>
      <c r="BV3" s="2">
        <v>23</v>
      </c>
      <c r="BW3" s="2">
        <v>9</v>
      </c>
      <c r="BX3" s="2">
        <v>27</v>
      </c>
      <c r="BY3" s="2">
        <v>20</v>
      </c>
      <c r="BZ3" s="2">
        <v>7</v>
      </c>
      <c r="CA3" s="2">
        <v>19</v>
      </c>
      <c r="CB3" s="2">
        <v>8</v>
      </c>
      <c r="CC3" s="2">
        <v>16</v>
      </c>
      <c r="CD3" s="2">
        <v>6</v>
      </c>
      <c r="CE3" s="2">
        <v>19</v>
      </c>
      <c r="CF3" s="2">
        <v>30</v>
      </c>
      <c r="CG3" s="2">
        <v>13</v>
      </c>
      <c r="CH3" s="2">
        <v>3</v>
      </c>
      <c r="CI3" s="2">
        <v>10</v>
      </c>
      <c r="CJ3" s="2">
        <v>12</v>
      </c>
      <c r="CK3" s="2">
        <v>15</v>
      </c>
      <c r="CL3" s="2">
        <v>8</v>
      </c>
      <c r="CM3" s="2">
        <v>29</v>
      </c>
      <c r="CN3" s="2">
        <v>20</v>
      </c>
      <c r="CO3" s="2">
        <v>17</v>
      </c>
      <c r="CP3" s="2">
        <v>26</v>
      </c>
      <c r="CQ3" s="2">
        <v>18</v>
      </c>
      <c r="CR3" s="2">
        <v>29</v>
      </c>
      <c r="CS3" s="2">
        <v>44</v>
      </c>
      <c r="CT3" s="2">
        <v>21</v>
      </c>
      <c r="CU3" s="2">
        <v>6</v>
      </c>
      <c r="CV3" s="2">
        <v>24</v>
      </c>
      <c r="CW3" s="2">
        <v>31</v>
      </c>
      <c r="CX3" s="2">
        <v>66</v>
      </c>
      <c r="CY3" s="2">
        <v>46</v>
      </c>
      <c r="CZ3" s="2">
        <v>19</v>
      </c>
      <c r="DA3" s="2">
        <v>14</v>
      </c>
      <c r="DB3" s="2">
        <v>24</v>
      </c>
      <c r="DC3" s="2">
        <v>16</v>
      </c>
      <c r="DD3" s="2">
        <v>31</v>
      </c>
      <c r="DE3" s="2">
        <v>9</v>
      </c>
      <c r="DF3" s="2">
        <v>46</v>
      </c>
      <c r="DG3" s="2">
        <v>19</v>
      </c>
      <c r="DH3" s="2">
        <v>4</v>
      </c>
      <c r="DI3" s="2">
        <v>23</v>
      </c>
      <c r="DJ3" s="2">
        <v>13</v>
      </c>
      <c r="DK3" s="2">
        <v>36</v>
      </c>
      <c r="DL3" s="2">
        <v>10</v>
      </c>
      <c r="DM3" s="2">
        <v>16</v>
      </c>
      <c r="DN3" s="2">
        <v>21</v>
      </c>
      <c r="DO3" s="2">
        <v>23</v>
      </c>
      <c r="DP3" s="2">
        <v>12</v>
      </c>
      <c r="DQ3" s="2">
        <v>21</v>
      </c>
      <c r="DR3" s="2">
        <v>7</v>
      </c>
      <c r="DS3" s="2">
        <v>17</v>
      </c>
      <c r="DT3" s="2">
        <v>20</v>
      </c>
      <c r="DU3" s="7">
        <f>SUM(B3:DT3)</f>
        <v>2607</v>
      </c>
    </row>
    <row r="4" spans="1:126" ht="12.75">
      <c r="A4" s="6" t="s">
        <v>12</v>
      </c>
      <c r="B4" s="2">
        <v>0.9</v>
      </c>
      <c r="C4" s="2">
        <v>1.8</v>
      </c>
      <c r="D4" s="2">
        <v>3.2</v>
      </c>
      <c r="E4" s="2">
        <v>2.1</v>
      </c>
      <c r="F4" s="2">
        <v>4.1</v>
      </c>
      <c r="G4" s="2">
        <v>2.6</v>
      </c>
      <c r="H4" s="2">
        <v>2.8</v>
      </c>
      <c r="I4" s="2">
        <v>5.9</v>
      </c>
      <c r="J4" s="8">
        <v>1</v>
      </c>
      <c r="K4" s="2">
        <v>2.6</v>
      </c>
      <c r="L4" s="2">
        <v>3.8</v>
      </c>
      <c r="M4" s="2">
        <v>4.8</v>
      </c>
      <c r="N4" s="2">
        <v>2.2</v>
      </c>
      <c r="O4" s="2">
        <v>2.8</v>
      </c>
      <c r="P4" s="8">
        <v>0.8</v>
      </c>
      <c r="Q4" s="8">
        <v>2</v>
      </c>
      <c r="R4" s="8">
        <v>1.7</v>
      </c>
      <c r="S4" s="8">
        <v>1.4</v>
      </c>
      <c r="T4" s="2">
        <v>2.8</v>
      </c>
      <c r="U4" s="8">
        <v>1.5</v>
      </c>
      <c r="V4" s="2">
        <v>3.4</v>
      </c>
      <c r="W4" s="2">
        <v>3.4</v>
      </c>
      <c r="X4" s="2">
        <v>3.1</v>
      </c>
      <c r="Y4" s="2">
        <v>5.2</v>
      </c>
      <c r="Z4" s="2">
        <v>3.4</v>
      </c>
      <c r="AA4" s="2">
        <v>3.3</v>
      </c>
      <c r="AB4" s="2">
        <v>2.1</v>
      </c>
      <c r="AC4" s="8">
        <v>1.9</v>
      </c>
      <c r="AD4" s="2">
        <v>1.3</v>
      </c>
      <c r="AE4" s="2">
        <v>0.8</v>
      </c>
      <c r="AF4" s="2">
        <v>2.4</v>
      </c>
      <c r="AG4" s="2">
        <v>1.4</v>
      </c>
      <c r="AH4" s="2">
        <v>3.6</v>
      </c>
      <c r="AI4" s="2">
        <v>1.7</v>
      </c>
      <c r="AJ4" s="2">
        <v>4.6</v>
      </c>
      <c r="AK4" s="2">
        <v>2.5</v>
      </c>
      <c r="AO4" s="2">
        <v>2.4</v>
      </c>
      <c r="AP4" s="2">
        <v>0.4</v>
      </c>
      <c r="AQ4" s="2">
        <v>0.7</v>
      </c>
      <c r="AR4" s="2">
        <v>1.2</v>
      </c>
      <c r="AS4" s="2">
        <v>5.1</v>
      </c>
      <c r="AT4" s="8">
        <v>3</v>
      </c>
      <c r="AU4" s="2">
        <v>2.4</v>
      </c>
      <c r="AV4" s="2">
        <v>2.9</v>
      </c>
      <c r="AW4" s="2">
        <v>1.1</v>
      </c>
      <c r="AX4" s="2">
        <v>5.3</v>
      </c>
      <c r="AY4" s="2">
        <v>3.1</v>
      </c>
      <c r="AZ4" s="2">
        <v>2.5</v>
      </c>
      <c r="BA4" s="2">
        <v>4.8</v>
      </c>
      <c r="BB4" s="2">
        <v>5.1</v>
      </c>
      <c r="BC4" s="8">
        <v>4</v>
      </c>
      <c r="BD4" s="2">
        <v>5.4</v>
      </c>
      <c r="BE4" s="2">
        <v>3.5</v>
      </c>
      <c r="BF4" s="2">
        <v>1.3</v>
      </c>
      <c r="BG4" s="8">
        <v>8</v>
      </c>
      <c r="BH4" s="2">
        <v>1.3</v>
      </c>
      <c r="BI4" s="2">
        <v>4.2</v>
      </c>
      <c r="BJ4" s="2">
        <v>1.8</v>
      </c>
      <c r="BK4" s="2">
        <v>2.7</v>
      </c>
      <c r="BL4" s="2">
        <v>0.7</v>
      </c>
      <c r="BM4" s="2">
        <v>1.6</v>
      </c>
      <c r="BN4" s="8">
        <v>1</v>
      </c>
      <c r="BO4" s="2">
        <v>1.7</v>
      </c>
      <c r="BP4" s="2">
        <v>3.4</v>
      </c>
      <c r="BQ4" s="2">
        <v>1.9</v>
      </c>
      <c r="BR4" s="2">
        <v>1.5</v>
      </c>
      <c r="BS4" s="2">
        <v>3.8</v>
      </c>
      <c r="BT4" s="2">
        <v>4.3</v>
      </c>
      <c r="BU4" s="2">
        <v>2.8</v>
      </c>
      <c r="BX4" s="8">
        <v>3</v>
      </c>
      <c r="BY4" s="2">
        <v>3.3</v>
      </c>
      <c r="BZ4" s="2">
        <v>1.2</v>
      </c>
      <c r="CA4" s="2">
        <v>2.9</v>
      </c>
      <c r="CB4" s="2">
        <v>1.7</v>
      </c>
      <c r="CC4" s="2">
        <v>2.8</v>
      </c>
      <c r="CD4" s="2">
        <v>1.1</v>
      </c>
      <c r="CE4" s="2">
        <v>3.4</v>
      </c>
      <c r="CF4" s="2">
        <v>4.6</v>
      </c>
      <c r="CG4" s="2">
        <v>2.3</v>
      </c>
      <c r="CH4" s="2">
        <v>0.6</v>
      </c>
      <c r="CI4" s="8">
        <v>2</v>
      </c>
      <c r="CJ4" s="2">
        <v>2.1</v>
      </c>
      <c r="CK4" s="2">
        <v>2.8</v>
      </c>
      <c r="CL4" s="8">
        <v>1</v>
      </c>
      <c r="CM4" s="2">
        <v>2.9</v>
      </c>
      <c r="CN4" s="2">
        <v>3.8</v>
      </c>
      <c r="CO4" s="2">
        <v>2.3</v>
      </c>
      <c r="CP4" s="2">
        <v>2.9</v>
      </c>
      <c r="CQ4" s="8">
        <v>2</v>
      </c>
      <c r="CR4" s="2">
        <v>2.4</v>
      </c>
      <c r="CS4" s="2">
        <v>4.3</v>
      </c>
      <c r="CT4" s="2">
        <v>2.6</v>
      </c>
      <c r="CU4" s="2">
        <v>1.4</v>
      </c>
      <c r="CV4" s="8">
        <v>1</v>
      </c>
      <c r="CW4" s="8">
        <v>3</v>
      </c>
      <c r="CX4" s="2">
        <v>5.9</v>
      </c>
      <c r="CY4" s="2">
        <v>4.3</v>
      </c>
      <c r="CZ4" s="2">
        <v>2.7</v>
      </c>
      <c r="DA4" s="2">
        <v>2.6</v>
      </c>
      <c r="DB4" s="2">
        <v>2.1</v>
      </c>
      <c r="DC4" s="2">
        <v>1.7</v>
      </c>
      <c r="DD4" s="2">
        <v>3.5</v>
      </c>
      <c r="DE4" s="2">
        <v>1.3</v>
      </c>
      <c r="DF4" s="2">
        <v>8.7</v>
      </c>
      <c r="DG4" s="2">
        <v>2.4</v>
      </c>
      <c r="DH4" s="2">
        <v>0.6</v>
      </c>
      <c r="DI4" s="2">
        <v>3.7</v>
      </c>
      <c r="DJ4" s="2">
        <v>1.9</v>
      </c>
      <c r="DK4" s="2">
        <v>3.8</v>
      </c>
      <c r="DL4" s="2">
        <v>0.9</v>
      </c>
      <c r="DM4" s="2">
        <v>1.2</v>
      </c>
      <c r="DN4" s="2">
        <v>3.4</v>
      </c>
      <c r="DO4" s="2">
        <v>2.5</v>
      </c>
      <c r="DP4" s="2">
        <v>1.7</v>
      </c>
      <c r="DQ4" s="2">
        <v>3.5</v>
      </c>
      <c r="DR4" s="8">
        <v>1</v>
      </c>
      <c r="DS4" s="2">
        <v>2.2</v>
      </c>
      <c r="DT4" s="8">
        <v>3</v>
      </c>
      <c r="DU4" s="7">
        <f>SUM(B4:DT4)</f>
        <v>317.8</v>
      </c>
      <c r="DV4" s="58" t="s">
        <v>430</v>
      </c>
    </row>
    <row r="5" spans="1:128" s="25" customFormat="1" ht="112.5">
      <c r="A5" s="52" t="s">
        <v>385</v>
      </c>
      <c r="B5" s="26" t="s">
        <v>13</v>
      </c>
      <c r="C5" s="51" t="s">
        <v>14</v>
      </c>
      <c r="D5" s="26" t="s">
        <v>15</v>
      </c>
      <c r="E5" s="51" t="s">
        <v>16</v>
      </c>
      <c r="F5" s="26" t="s">
        <v>17</v>
      </c>
      <c r="G5" s="26" t="s">
        <v>18</v>
      </c>
      <c r="H5" s="43" t="s">
        <v>19</v>
      </c>
      <c r="I5" s="27" t="s">
        <v>20</v>
      </c>
      <c r="J5" s="50" t="s">
        <v>21</v>
      </c>
      <c r="K5" s="50" t="s">
        <v>22</v>
      </c>
      <c r="L5" s="27" t="s">
        <v>23</v>
      </c>
      <c r="M5" s="50" t="s">
        <v>24</v>
      </c>
      <c r="N5" s="51" t="s">
        <v>25</v>
      </c>
      <c r="O5" s="27" t="s">
        <v>26</v>
      </c>
      <c r="P5" s="43" t="s">
        <v>27</v>
      </c>
      <c r="Q5" s="43" t="s">
        <v>28</v>
      </c>
      <c r="R5" s="43" t="s">
        <v>29</v>
      </c>
      <c r="S5" s="43" t="s">
        <v>30</v>
      </c>
      <c r="T5" s="26" t="s">
        <v>31</v>
      </c>
      <c r="U5" s="26" t="s">
        <v>32</v>
      </c>
      <c r="V5" s="43" t="s">
        <v>33</v>
      </c>
      <c r="W5" s="43" t="s">
        <v>34</v>
      </c>
      <c r="X5" s="27" t="s">
        <v>35</v>
      </c>
      <c r="Y5" s="43" t="s">
        <v>36</v>
      </c>
      <c r="Z5" s="43" t="s">
        <v>37</v>
      </c>
      <c r="AA5" s="51" t="s">
        <v>38</v>
      </c>
      <c r="AB5" s="28" t="s">
        <v>39</v>
      </c>
      <c r="AC5" s="26" t="s">
        <v>40</v>
      </c>
      <c r="AD5" s="26" t="s">
        <v>41</v>
      </c>
      <c r="AE5" s="26" t="s">
        <v>42</v>
      </c>
      <c r="AF5" s="27" t="s">
        <v>43</v>
      </c>
      <c r="AG5" s="26" t="s">
        <v>44</v>
      </c>
      <c r="AH5" s="27" t="s">
        <v>45</v>
      </c>
      <c r="AI5" s="27" t="s">
        <v>46</v>
      </c>
      <c r="AJ5" s="27" t="s">
        <v>47</v>
      </c>
      <c r="AK5" s="26" t="s">
        <v>48</v>
      </c>
      <c r="AL5" s="43" t="s">
        <v>49</v>
      </c>
      <c r="AM5" s="26" t="s">
        <v>50</v>
      </c>
      <c r="AN5" s="51" t="s">
        <v>51</v>
      </c>
      <c r="AO5" s="27" t="s">
        <v>52</v>
      </c>
      <c r="AP5" s="27" t="s">
        <v>53</v>
      </c>
      <c r="AQ5" s="50" t="s">
        <v>54</v>
      </c>
      <c r="AR5" s="43" t="s">
        <v>55</v>
      </c>
      <c r="AS5" s="27" t="s">
        <v>56</v>
      </c>
      <c r="AT5" s="27" t="s">
        <v>57</v>
      </c>
      <c r="AU5" s="27" t="s">
        <v>58</v>
      </c>
      <c r="AV5" s="51" t="s">
        <v>59</v>
      </c>
      <c r="AW5" s="43" t="s">
        <v>60</v>
      </c>
      <c r="AX5" s="26" t="s">
        <v>61</v>
      </c>
      <c r="AY5" s="43" t="s">
        <v>62</v>
      </c>
      <c r="AZ5" s="43" t="s">
        <v>63</v>
      </c>
      <c r="BA5" s="43" t="s">
        <v>64</v>
      </c>
      <c r="BB5" s="50" t="s">
        <v>65</v>
      </c>
      <c r="BC5" s="43" t="s">
        <v>66</v>
      </c>
      <c r="BD5" s="43" t="s">
        <v>67</v>
      </c>
      <c r="BE5" s="43" t="s">
        <v>68</v>
      </c>
      <c r="BF5" s="26" t="s">
        <v>69</v>
      </c>
      <c r="BG5" s="26" t="s">
        <v>70</v>
      </c>
      <c r="BH5" s="51" t="s">
        <v>71</v>
      </c>
      <c r="BI5" s="26" t="s">
        <v>72</v>
      </c>
      <c r="BJ5" s="26" t="s">
        <v>73</v>
      </c>
      <c r="BK5" s="51" t="s">
        <v>74</v>
      </c>
      <c r="BL5" s="26" t="s">
        <v>75</v>
      </c>
      <c r="BM5" s="26" t="s">
        <v>76</v>
      </c>
      <c r="BN5" s="26" t="s">
        <v>77</v>
      </c>
      <c r="BO5" s="26" t="s">
        <v>78</v>
      </c>
      <c r="BP5" s="26" t="s">
        <v>79</v>
      </c>
      <c r="BQ5" s="26" t="s">
        <v>80</v>
      </c>
      <c r="BR5" s="43" t="s">
        <v>81</v>
      </c>
      <c r="BS5" s="43" t="s">
        <v>82</v>
      </c>
      <c r="BT5" s="43" t="s">
        <v>83</v>
      </c>
      <c r="BU5" s="26" t="s">
        <v>370</v>
      </c>
      <c r="BV5" s="28" t="s">
        <v>84</v>
      </c>
      <c r="BW5" s="28" t="s">
        <v>85</v>
      </c>
      <c r="BX5" s="43" t="s">
        <v>86</v>
      </c>
      <c r="BY5" s="43" t="s">
        <v>87</v>
      </c>
      <c r="BZ5" s="28" t="s">
        <v>88</v>
      </c>
      <c r="CA5" s="51" t="s">
        <v>89</v>
      </c>
      <c r="CB5" s="51" t="s">
        <v>90</v>
      </c>
      <c r="CC5" s="51" t="s">
        <v>91</v>
      </c>
      <c r="CD5" s="43" t="s">
        <v>92</v>
      </c>
      <c r="CE5" s="43" t="s">
        <v>93</v>
      </c>
      <c r="CF5" s="50" t="s">
        <v>94</v>
      </c>
      <c r="CG5" s="50" t="s">
        <v>95</v>
      </c>
      <c r="CH5" s="29" t="s">
        <v>96</v>
      </c>
      <c r="CI5" s="43" t="s">
        <v>97</v>
      </c>
      <c r="CJ5" s="28" t="s">
        <v>98</v>
      </c>
      <c r="CK5" s="43" t="s">
        <v>99</v>
      </c>
      <c r="CL5" s="26" t="s">
        <v>100</v>
      </c>
      <c r="CM5" s="43" t="s">
        <v>101</v>
      </c>
      <c r="CN5" s="26" t="s">
        <v>102</v>
      </c>
      <c r="CO5" s="43" t="s">
        <v>103</v>
      </c>
      <c r="CP5" s="26" t="s">
        <v>104</v>
      </c>
      <c r="CQ5" s="26" t="s">
        <v>105</v>
      </c>
      <c r="CR5" s="26" t="s">
        <v>106</v>
      </c>
      <c r="CS5" s="43" t="s">
        <v>107</v>
      </c>
      <c r="CT5" s="43" t="s">
        <v>108</v>
      </c>
      <c r="CU5" s="43" t="s">
        <v>109</v>
      </c>
      <c r="CV5" s="27" t="s">
        <v>110</v>
      </c>
      <c r="CW5" s="43" t="s">
        <v>111</v>
      </c>
      <c r="CX5" s="27" t="s">
        <v>112</v>
      </c>
      <c r="CY5" s="28" t="s">
        <v>113</v>
      </c>
      <c r="CZ5" s="28" t="s">
        <v>114</v>
      </c>
      <c r="DA5" s="51" t="s">
        <v>115</v>
      </c>
      <c r="DB5" s="28" t="s">
        <v>116</v>
      </c>
      <c r="DC5" s="50" t="s">
        <v>117</v>
      </c>
      <c r="DD5" s="26" t="s">
        <v>118</v>
      </c>
      <c r="DE5" s="43" t="s">
        <v>119</v>
      </c>
      <c r="DF5" s="28" t="s">
        <v>120</v>
      </c>
      <c r="DG5" s="28" t="s">
        <v>121</v>
      </c>
      <c r="DH5" s="28" t="s">
        <v>121</v>
      </c>
      <c r="DI5" s="51" t="s">
        <v>122</v>
      </c>
      <c r="DJ5" s="26" t="s">
        <v>123</v>
      </c>
      <c r="DK5" s="43" t="s">
        <v>124</v>
      </c>
      <c r="DL5" s="26" t="s">
        <v>125</v>
      </c>
      <c r="DM5" s="28" t="s">
        <v>126</v>
      </c>
      <c r="DN5" s="26" t="s">
        <v>127</v>
      </c>
      <c r="DO5" s="43" t="s">
        <v>128</v>
      </c>
      <c r="DP5" s="26" t="s">
        <v>129</v>
      </c>
      <c r="DQ5" s="43" t="s">
        <v>130</v>
      </c>
      <c r="DR5" s="26" t="s">
        <v>131</v>
      </c>
      <c r="DS5" s="26" t="s">
        <v>132</v>
      </c>
      <c r="DT5" s="26" t="s">
        <v>133</v>
      </c>
      <c r="DU5" s="9" t="s">
        <v>135</v>
      </c>
      <c r="DV5" s="30" t="s">
        <v>136</v>
      </c>
      <c r="DW5" s="25" t="s">
        <v>137</v>
      </c>
      <c r="DX5" s="25" t="s">
        <v>431</v>
      </c>
    </row>
    <row r="6" spans="1:126" s="15" customFormat="1" ht="12.75">
      <c r="A6" s="11" t="s">
        <v>138</v>
      </c>
      <c r="B6" s="32">
        <v>45</v>
      </c>
      <c r="C6" s="32">
        <v>60</v>
      </c>
      <c r="D6" s="32">
        <v>60</v>
      </c>
      <c r="E6" s="32">
        <v>90</v>
      </c>
      <c r="F6" s="32">
        <v>120</v>
      </c>
      <c r="G6" s="32">
        <v>90</v>
      </c>
      <c r="H6" s="32">
        <v>50</v>
      </c>
      <c r="I6" s="32">
        <v>90</v>
      </c>
      <c r="J6" s="32">
        <v>15</v>
      </c>
      <c r="K6" s="32">
        <v>45</v>
      </c>
      <c r="L6" s="32">
        <v>60</v>
      </c>
      <c r="M6" s="32">
        <v>120</v>
      </c>
      <c r="N6" s="32">
        <v>75</v>
      </c>
      <c r="O6" s="32">
        <v>30</v>
      </c>
      <c r="P6" s="32">
        <v>15</v>
      </c>
      <c r="Q6" s="32">
        <v>40</v>
      </c>
      <c r="R6" s="32">
        <v>20</v>
      </c>
      <c r="S6" s="32">
        <v>25</v>
      </c>
      <c r="T6" s="32">
        <v>60</v>
      </c>
      <c r="U6" s="32">
        <v>50</v>
      </c>
      <c r="V6" s="32">
        <v>90</v>
      </c>
      <c r="W6" s="32">
        <v>65</v>
      </c>
      <c r="X6" s="32">
        <v>60</v>
      </c>
      <c r="Y6" s="32">
        <v>85</v>
      </c>
      <c r="Z6" s="32">
        <v>90</v>
      </c>
      <c r="AA6" s="32">
        <v>70</v>
      </c>
      <c r="AB6" s="32">
        <v>60</v>
      </c>
      <c r="AC6" s="32">
        <v>60</v>
      </c>
      <c r="AD6" s="32">
        <v>30</v>
      </c>
      <c r="AE6" s="32">
        <v>30</v>
      </c>
      <c r="AF6" s="32">
        <v>20</v>
      </c>
      <c r="AG6" s="32">
        <v>50</v>
      </c>
      <c r="AH6" s="32">
        <v>60</v>
      </c>
      <c r="AI6" s="32">
        <v>60</v>
      </c>
      <c r="AJ6" s="32">
        <v>75</v>
      </c>
      <c r="AK6" s="32">
        <v>45</v>
      </c>
      <c r="AL6" s="32"/>
      <c r="AM6" s="32"/>
      <c r="AN6" s="32"/>
      <c r="AO6" s="32">
        <v>60</v>
      </c>
      <c r="AP6" s="32">
        <v>15</v>
      </c>
      <c r="AQ6" s="32">
        <v>25</v>
      </c>
      <c r="AR6" s="32">
        <v>35</v>
      </c>
      <c r="AS6" s="32">
        <v>85</v>
      </c>
      <c r="AT6" s="32">
        <v>30</v>
      </c>
      <c r="AU6" s="32">
        <v>50</v>
      </c>
      <c r="AV6" s="32">
        <v>95</v>
      </c>
      <c r="AW6" s="32">
        <v>25</v>
      </c>
      <c r="AX6" s="32">
        <v>160</v>
      </c>
      <c r="AY6" s="32">
        <v>85</v>
      </c>
      <c r="AZ6" s="32">
        <v>60</v>
      </c>
      <c r="BA6" s="32">
        <v>120</v>
      </c>
      <c r="BB6" s="32">
        <v>90</v>
      </c>
      <c r="BC6" s="32">
        <v>90</v>
      </c>
      <c r="BD6" s="32">
        <v>120</v>
      </c>
      <c r="BE6" s="32">
        <v>90</v>
      </c>
      <c r="BF6" s="32">
        <v>35</v>
      </c>
      <c r="BG6" s="32">
        <v>120</v>
      </c>
      <c r="BH6" s="32">
        <v>30</v>
      </c>
      <c r="BI6" s="32">
        <v>105</v>
      </c>
      <c r="BJ6" s="32">
        <v>50</v>
      </c>
      <c r="BK6" s="32">
        <v>90</v>
      </c>
      <c r="BL6" s="32">
        <v>60</v>
      </c>
      <c r="BM6" s="32">
        <v>55</v>
      </c>
      <c r="BN6" s="32">
        <v>40</v>
      </c>
      <c r="BO6" s="32">
        <v>60</v>
      </c>
      <c r="BP6" s="32">
        <v>75</v>
      </c>
      <c r="BQ6" s="32">
        <v>60</v>
      </c>
      <c r="BR6" s="32">
        <v>30</v>
      </c>
      <c r="BS6" s="32">
        <v>180</v>
      </c>
      <c r="BT6" s="32">
        <v>80</v>
      </c>
      <c r="BU6" s="32">
        <v>65</v>
      </c>
      <c r="BV6" s="32">
        <v>60</v>
      </c>
      <c r="BW6" s="32">
        <v>150</v>
      </c>
      <c r="BX6" s="32">
        <v>60</v>
      </c>
      <c r="BY6" s="32">
        <v>60</v>
      </c>
      <c r="BZ6" s="32">
        <v>50</v>
      </c>
      <c r="CA6" s="32">
        <v>165</v>
      </c>
      <c r="CB6" s="32">
        <v>45</v>
      </c>
      <c r="CC6" s="32">
        <v>120</v>
      </c>
      <c r="CD6" s="32">
        <v>75</v>
      </c>
      <c r="CE6" s="32">
        <v>145</v>
      </c>
      <c r="CF6" s="32">
        <v>255</v>
      </c>
      <c r="CG6" s="32">
        <v>90</v>
      </c>
      <c r="CH6" s="32">
        <v>60</v>
      </c>
      <c r="CI6" s="32">
        <v>30</v>
      </c>
      <c r="CJ6" s="32">
        <v>35</v>
      </c>
      <c r="CK6" s="32">
        <v>105</v>
      </c>
      <c r="CL6" s="32">
        <v>35</v>
      </c>
      <c r="CM6" s="32">
        <v>85</v>
      </c>
      <c r="CN6" s="32">
        <v>100</v>
      </c>
      <c r="CO6" s="32">
        <v>55</v>
      </c>
      <c r="CP6" s="32">
        <v>55</v>
      </c>
      <c r="CQ6" s="32">
        <v>100</v>
      </c>
      <c r="CR6" s="32">
        <v>90</v>
      </c>
      <c r="CS6" s="32">
        <v>95</v>
      </c>
      <c r="CT6" s="32">
        <v>55</v>
      </c>
      <c r="CU6" s="32">
        <v>80</v>
      </c>
      <c r="CV6" s="32">
        <v>25</v>
      </c>
      <c r="CW6" s="32">
        <v>65</v>
      </c>
      <c r="CX6" s="32">
        <v>115</v>
      </c>
      <c r="CY6" s="32">
        <v>130</v>
      </c>
      <c r="CZ6" s="32">
        <v>55</v>
      </c>
      <c r="DA6" s="32">
        <v>60</v>
      </c>
      <c r="DB6" s="32">
        <v>30</v>
      </c>
      <c r="DC6" s="32">
        <v>30</v>
      </c>
      <c r="DD6" s="32">
        <v>120</v>
      </c>
      <c r="DE6" s="32">
        <v>40</v>
      </c>
      <c r="DF6" s="32">
        <v>190</v>
      </c>
      <c r="DG6" s="32">
        <v>55</v>
      </c>
      <c r="DH6" s="32">
        <v>10</v>
      </c>
      <c r="DI6" s="32">
        <v>95</v>
      </c>
      <c r="DJ6" s="32">
        <v>85</v>
      </c>
      <c r="DK6" s="32">
        <v>50</v>
      </c>
      <c r="DL6" s="32">
        <v>45</v>
      </c>
      <c r="DM6" s="32">
        <v>30</v>
      </c>
      <c r="DN6" s="32">
        <v>90</v>
      </c>
      <c r="DO6" s="32">
        <v>60</v>
      </c>
      <c r="DP6" s="32">
        <v>60</v>
      </c>
      <c r="DQ6" s="32">
        <v>120</v>
      </c>
      <c r="DR6" s="32">
        <v>45</v>
      </c>
      <c r="DS6" s="32">
        <v>80</v>
      </c>
      <c r="DT6" s="32">
        <v>120</v>
      </c>
      <c r="DU6" s="12">
        <f>SUM(B6:DT6)</f>
        <v>8540</v>
      </c>
      <c r="DV6" s="58"/>
    </row>
    <row r="7" spans="1:125" s="15" customFormat="1" ht="12.75">
      <c r="A7" s="11" t="s">
        <v>432</v>
      </c>
      <c r="B7" s="59">
        <f>B6/B3</f>
        <v>7.5</v>
      </c>
      <c r="C7" s="59">
        <f aca="true" t="shared" si="0" ref="C7:BN7">C6/C3</f>
        <v>4</v>
      </c>
      <c r="D7" s="59">
        <f t="shared" si="0"/>
        <v>2.3076923076923075</v>
      </c>
      <c r="E7" s="59">
        <f t="shared" si="0"/>
        <v>6</v>
      </c>
      <c r="F7" s="59">
        <f t="shared" si="0"/>
        <v>3.2432432432432434</v>
      </c>
      <c r="G7" s="59">
        <f t="shared" si="0"/>
        <v>3.75</v>
      </c>
      <c r="H7" s="59">
        <f t="shared" si="0"/>
        <v>2.7777777777777777</v>
      </c>
      <c r="I7" s="59">
        <f t="shared" si="0"/>
        <v>1.3636363636363635</v>
      </c>
      <c r="J7" s="59">
        <f t="shared" si="0"/>
        <v>1.6666666666666667</v>
      </c>
      <c r="K7" s="59">
        <f t="shared" si="0"/>
        <v>3.75</v>
      </c>
      <c r="L7" s="59">
        <f t="shared" si="0"/>
        <v>1.4285714285714286</v>
      </c>
      <c r="M7" s="59">
        <f t="shared" si="0"/>
        <v>3.4285714285714284</v>
      </c>
      <c r="N7" s="59">
        <f t="shared" si="0"/>
        <v>4.166666666666667</v>
      </c>
      <c r="O7" s="59">
        <f t="shared" si="0"/>
        <v>1.2</v>
      </c>
      <c r="P7" s="59">
        <f t="shared" si="0"/>
        <v>3</v>
      </c>
      <c r="Q7" s="59">
        <f t="shared" si="0"/>
        <v>2.1052631578947367</v>
      </c>
      <c r="R7" s="59">
        <f t="shared" si="0"/>
        <v>1.4285714285714286</v>
      </c>
      <c r="S7" s="59">
        <f t="shared" si="0"/>
        <v>2.272727272727273</v>
      </c>
      <c r="T7" s="59">
        <f t="shared" si="0"/>
        <v>2.727272727272727</v>
      </c>
      <c r="U7" s="59">
        <f t="shared" si="0"/>
        <v>6.25</v>
      </c>
      <c r="V7" s="59">
        <f t="shared" si="0"/>
        <v>3.4615384615384617</v>
      </c>
      <c r="W7" s="59">
        <f t="shared" si="0"/>
        <v>3.611111111111111</v>
      </c>
      <c r="X7" s="59">
        <f t="shared" si="0"/>
        <v>1.6666666666666667</v>
      </c>
      <c r="Y7" s="59">
        <f t="shared" si="0"/>
        <v>2.9310344827586206</v>
      </c>
      <c r="Z7" s="59">
        <f t="shared" si="0"/>
        <v>4.285714285714286</v>
      </c>
      <c r="AA7" s="59">
        <f t="shared" si="0"/>
        <v>3.5</v>
      </c>
      <c r="AB7" s="59">
        <f t="shared" si="0"/>
        <v>6</v>
      </c>
      <c r="AC7" s="59">
        <f t="shared" si="0"/>
        <v>4</v>
      </c>
      <c r="AD7" s="59">
        <f t="shared" si="0"/>
        <v>2.5</v>
      </c>
      <c r="AE7" s="59">
        <f t="shared" si="0"/>
        <v>3.3333333333333335</v>
      </c>
      <c r="AF7" s="59">
        <f t="shared" si="0"/>
        <v>0.9090909090909091</v>
      </c>
      <c r="AG7" s="59">
        <f t="shared" si="0"/>
        <v>4.166666666666667</v>
      </c>
      <c r="AH7" s="59">
        <f t="shared" si="0"/>
        <v>1.3043478260869565</v>
      </c>
      <c r="AI7" s="59">
        <f t="shared" si="0"/>
        <v>6.666666666666667</v>
      </c>
      <c r="AJ7" s="59">
        <f t="shared" si="0"/>
        <v>1.6666666666666667</v>
      </c>
      <c r="AK7" s="59">
        <f t="shared" si="0"/>
        <v>1.875</v>
      </c>
      <c r="AL7" s="59">
        <f t="shared" si="0"/>
        <v>0</v>
      </c>
      <c r="AM7" s="59">
        <f t="shared" si="0"/>
        <v>0</v>
      </c>
      <c r="AN7" s="59">
        <f t="shared" si="0"/>
        <v>0</v>
      </c>
      <c r="AO7" s="59">
        <f t="shared" si="0"/>
        <v>1.935483870967742</v>
      </c>
      <c r="AP7" s="59">
        <f t="shared" si="0"/>
        <v>5</v>
      </c>
      <c r="AQ7" s="59">
        <f t="shared" si="0"/>
        <v>6.25</v>
      </c>
      <c r="AR7" s="59">
        <f t="shared" si="0"/>
        <v>5</v>
      </c>
      <c r="AS7" s="59">
        <f t="shared" si="0"/>
        <v>1.6037735849056605</v>
      </c>
      <c r="AT7" s="59">
        <f t="shared" si="0"/>
        <v>0.8108108108108109</v>
      </c>
      <c r="AU7" s="59">
        <f t="shared" si="0"/>
        <v>1.1363636363636365</v>
      </c>
      <c r="AV7" s="59">
        <f t="shared" si="0"/>
        <v>4.523809523809524</v>
      </c>
      <c r="AW7" s="59">
        <f t="shared" si="0"/>
        <v>1.5625</v>
      </c>
      <c r="AX7" s="59">
        <f t="shared" si="0"/>
        <v>6.956521739130435</v>
      </c>
      <c r="AY7" s="59">
        <f t="shared" si="0"/>
        <v>4.25</v>
      </c>
      <c r="AZ7" s="59">
        <f t="shared" si="0"/>
        <v>3.3333333333333335</v>
      </c>
      <c r="BA7" s="59">
        <f t="shared" si="0"/>
        <v>4.444444444444445</v>
      </c>
      <c r="BB7" s="59">
        <f t="shared" si="0"/>
        <v>2.727272727272727</v>
      </c>
      <c r="BC7" s="59">
        <f t="shared" si="0"/>
        <v>3.4615384615384617</v>
      </c>
      <c r="BD7" s="59">
        <f t="shared" si="0"/>
        <v>4.285714285714286</v>
      </c>
      <c r="BE7" s="59">
        <f t="shared" si="0"/>
        <v>3.4615384615384617</v>
      </c>
      <c r="BF7" s="59">
        <f t="shared" si="0"/>
        <v>3.888888888888889</v>
      </c>
      <c r="BG7" s="59">
        <f t="shared" si="0"/>
        <v>2.5531914893617023</v>
      </c>
      <c r="BH7" s="59">
        <f t="shared" si="0"/>
        <v>3</v>
      </c>
      <c r="BI7" s="59">
        <f t="shared" si="0"/>
        <v>3</v>
      </c>
      <c r="BJ7" s="59">
        <f t="shared" si="0"/>
        <v>4.545454545454546</v>
      </c>
      <c r="BK7" s="59">
        <f t="shared" si="0"/>
        <v>4.285714285714286</v>
      </c>
      <c r="BL7" s="59">
        <f t="shared" si="0"/>
        <v>12</v>
      </c>
      <c r="BM7" s="59">
        <f t="shared" si="0"/>
        <v>2.75</v>
      </c>
      <c r="BN7" s="59">
        <f t="shared" si="0"/>
        <v>3.6363636363636362</v>
      </c>
      <c r="BO7" s="59">
        <f aca="true" t="shared" si="1" ref="BO7:DU7">BO6/BO3</f>
        <v>4</v>
      </c>
      <c r="BP7" s="59">
        <f t="shared" si="1"/>
        <v>2.2058823529411766</v>
      </c>
      <c r="BQ7" s="59">
        <f t="shared" si="1"/>
        <v>2.857142857142857</v>
      </c>
      <c r="BR7" s="59">
        <f t="shared" si="1"/>
        <v>3</v>
      </c>
      <c r="BS7" s="59">
        <f t="shared" si="1"/>
        <v>9</v>
      </c>
      <c r="BT7" s="59">
        <f t="shared" si="1"/>
        <v>2.6666666666666665</v>
      </c>
      <c r="BU7" s="59">
        <f t="shared" si="1"/>
        <v>4.642857142857143</v>
      </c>
      <c r="BV7" s="59">
        <f t="shared" si="1"/>
        <v>2.608695652173913</v>
      </c>
      <c r="BW7" s="59">
        <f t="shared" si="1"/>
        <v>16.666666666666668</v>
      </c>
      <c r="BX7" s="59">
        <f t="shared" si="1"/>
        <v>2.2222222222222223</v>
      </c>
      <c r="BY7" s="59">
        <f t="shared" si="1"/>
        <v>3</v>
      </c>
      <c r="BZ7" s="59">
        <f t="shared" si="1"/>
        <v>7.142857142857143</v>
      </c>
      <c r="CA7" s="59">
        <f t="shared" si="1"/>
        <v>8.68421052631579</v>
      </c>
      <c r="CB7" s="59">
        <f t="shared" si="1"/>
        <v>5.625</v>
      </c>
      <c r="CC7" s="59">
        <f t="shared" si="1"/>
        <v>7.5</v>
      </c>
      <c r="CD7" s="59">
        <f t="shared" si="1"/>
        <v>12.5</v>
      </c>
      <c r="CE7" s="59">
        <f t="shared" si="1"/>
        <v>7.631578947368421</v>
      </c>
      <c r="CF7" s="59">
        <f t="shared" si="1"/>
        <v>8.5</v>
      </c>
      <c r="CG7" s="59">
        <f t="shared" si="1"/>
        <v>6.923076923076923</v>
      </c>
      <c r="CH7" s="59">
        <f t="shared" si="1"/>
        <v>20</v>
      </c>
      <c r="CI7" s="59">
        <f t="shared" si="1"/>
        <v>3</v>
      </c>
      <c r="CJ7" s="59">
        <f t="shared" si="1"/>
        <v>2.9166666666666665</v>
      </c>
      <c r="CK7" s="59">
        <f t="shared" si="1"/>
        <v>7</v>
      </c>
      <c r="CL7" s="59">
        <f t="shared" si="1"/>
        <v>4.375</v>
      </c>
      <c r="CM7" s="59">
        <f t="shared" si="1"/>
        <v>2.9310344827586206</v>
      </c>
      <c r="CN7" s="59">
        <f t="shared" si="1"/>
        <v>5</v>
      </c>
      <c r="CO7" s="59">
        <f t="shared" si="1"/>
        <v>3.235294117647059</v>
      </c>
      <c r="CP7" s="59">
        <f t="shared" si="1"/>
        <v>2.1153846153846154</v>
      </c>
      <c r="CQ7" s="59">
        <f t="shared" si="1"/>
        <v>5.555555555555555</v>
      </c>
      <c r="CR7" s="59">
        <f t="shared" si="1"/>
        <v>3.103448275862069</v>
      </c>
      <c r="CS7" s="59">
        <f t="shared" si="1"/>
        <v>2.159090909090909</v>
      </c>
      <c r="CT7" s="59">
        <f t="shared" si="1"/>
        <v>2.619047619047619</v>
      </c>
      <c r="CU7" s="59">
        <f t="shared" si="1"/>
        <v>13.333333333333334</v>
      </c>
      <c r="CV7" s="59">
        <f t="shared" si="1"/>
        <v>1.0416666666666667</v>
      </c>
      <c r="CW7" s="59">
        <f t="shared" si="1"/>
        <v>2.096774193548387</v>
      </c>
      <c r="CX7" s="59">
        <f t="shared" si="1"/>
        <v>1.7424242424242424</v>
      </c>
      <c r="CY7" s="59">
        <f t="shared" si="1"/>
        <v>2.8260869565217392</v>
      </c>
      <c r="CZ7" s="59">
        <f t="shared" si="1"/>
        <v>2.8947368421052633</v>
      </c>
      <c r="DA7" s="59">
        <f t="shared" si="1"/>
        <v>4.285714285714286</v>
      </c>
      <c r="DB7" s="59">
        <f t="shared" si="1"/>
        <v>1.25</v>
      </c>
      <c r="DC7" s="59">
        <f t="shared" si="1"/>
        <v>1.875</v>
      </c>
      <c r="DD7" s="59">
        <f t="shared" si="1"/>
        <v>3.870967741935484</v>
      </c>
      <c r="DE7" s="59">
        <f t="shared" si="1"/>
        <v>4.444444444444445</v>
      </c>
      <c r="DF7" s="59">
        <f t="shared" si="1"/>
        <v>4.130434782608695</v>
      </c>
      <c r="DG7" s="59">
        <f t="shared" si="1"/>
        <v>2.8947368421052633</v>
      </c>
      <c r="DH7" s="59">
        <f t="shared" si="1"/>
        <v>2.5</v>
      </c>
      <c r="DI7" s="59">
        <f t="shared" si="1"/>
        <v>4.130434782608695</v>
      </c>
      <c r="DJ7" s="59">
        <f t="shared" si="1"/>
        <v>6.538461538461538</v>
      </c>
      <c r="DK7" s="59">
        <f t="shared" si="1"/>
        <v>1.3888888888888888</v>
      </c>
      <c r="DL7" s="59">
        <f t="shared" si="1"/>
        <v>4.5</v>
      </c>
      <c r="DM7" s="59">
        <f t="shared" si="1"/>
        <v>1.875</v>
      </c>
      <c r="DN7" s="59">
        <f t="shared" si="1"/>
        <v>4.285714285714286</v>
      </c>
      <c r="DO7" s="59">
        <f t="shared" si="1"/>
        <v>2.608695652173913</v>
      </c>
      <c r="DP7" s="59">
        <f t="shared" si="1"/>
        <v>5</v>
      </c>
      <c r="DQ7" s="59">
        <f t="shared" si="1"/>
        <v>5.714285714285714</v>
      </c>
      <c r="DR7" s="59">
        <f t="shared" si="1"/>
        <v>6.428571428571429</v>
      </c>
      <c r="DS7" s="59">
        <f t="shared" si="1"/>
        <v>4.705882352941177</v>
      </c>
      <c r="DT7" s="59">
        <f t="shared" si="1"/>
        <v>6</v>
      </c>
      <c r="DU7" s="61">
        <f t="shared" si="1"/>
        <v>3.2757959340237823</v>
      </c>
    </row>
    <row r="8" spans="1:125" s="15" customFormat="1" ht="13.5" thickBot="1">
      <c r="A8" s="34" t="s">
        <v>139</v>
      </c>
      <c r="B8" s="35" t="s">
        <v>140</v>
      </c>
      <c r="C8" s="35" t="s">
        <v>140</v>
      </c>
      <c r="D8" s="35" t="s">
        <v>140</v>
      </c>
      <c r="E8" s="35" t="s">
        <v>141</v>
      </c>
      <c r="F8" s="35" t="s">
        <v>142</v>
      </c>
      <c r="G8" s="35" t="s">
        <v>142</v>
      </c>
      <c r="H8" s="35" t="s">
        <v>140</v>
      </c>
      <c r="I8" s="35" t="s">
        <v>143</v>
      </c>
      <c r="J8" s="35" t="s">
        <v>144</v>
      </c>
      <c r="K8" s="35" t="s">
        <v>144</v>
      </c>
      <c r="L8" s="35" t="s">
        <v>144</v>
      </c>
      <c r="M8" s="35" t="s">
        <v>140</v>
      </c>
      <c r="N8" s="35" t="s">
        <v>144</v>
      </c>
      <c r="O8" s="35" t="s">
        <v>145</v>
      </c>
      <c r="P8" s="35" t="s">
        <v>144</v>
      </c>
      <c r="Q8" s="35" t="s">
        <v>144</v>
      </c>
      <c r="R8" s="35" t="s">
        <v>144</v>
      </c>
      <c r="S8" s="35" t="s">
        <v>144</v>
      </c>
      <c r="T8" s="35" t="s">
        <v>146</v>
      </c>
      <c r="U8" s="35" t="s">
        <v>143</v>
      </c>
      <c r="V8" s="35" t="s">
        <v>147</v>
      </c>
      <c r="W8" s="35" t="s">
        <v>144</v>
      </c>
      <c r="X8" s="35" t="s">
        <v>140</v>
      </c>
      <c r="Y8" s="35" t="s">
        <v>140</v>
      </c>
      <c r="Z8" s="35" t="s">
        <v>148</v>
      </c>
      <c r="AA8" s="35" t="s">
        <v>148</v>
      </c>
      <c r="AB8" s="35" t="s">
        <v>140</v>
      </c>
      <c r="AC8" s="35" t="s">
        <v>144</v>
      </c>
      <c r="AD8" s="35" t="s">
        <v>144</v>
      </c>
      <c r="AE8" s="35" t="s">
        <v>144</v>
      </c>
      <c r="AF8" s="35" t="s">
        <v>144</v>
      </c>
      <c r="AG8" s="35" t="s">
        <v>144</v>
      </c>
      <c r="AH8" s="35" t="s">
        <v>144</v>
      </c>
      <c r="AI8" s="35" t="s">
        <v>148</v>
      </c>
      <c r="AJ8" s="35" t="s">
        <v>140</v>
      </c>
      <c r="AK8" s="35" t="s">
        <v>140</v>
      </c>
      <c r="AL8" s="35" t="s">
        <v>149</v>
      </c>
      <c r="AM8" s="35" t="s">
        <v>149</v>
      </c>
      <c r="AN8" s="35" t="s">
        <v>149</v>
      </c>
      <c r="AO8" s="35" t="s">
        <v>147</v>
      </c>
      <c r="AP8" s="35" t="s">
        <v>148</v>
      </c>
      <c r="AQ8" s="35" t="s">
        <v>148</v>
      </c>
      <c r="AR8" s="35" t="s">
        <v>148</v>
      </c>
      <c r="AS8" s="35" t="s">
        <v>140</v>
      </c>
      <c r="AT8" s="35" t="s">
        <v>146</v>
      </c>
      <c r="AU8" s="35" t="s">
        <v>150</v>
      </c>
      <c r="AV8" s="35" t="s">
        <v>141</v>
      </c>
      <c r="AW8" s="44" t="s">
        <v>141</v>
      </c>
      <c r="AX8" s="35" t="s">
        <v>142</v>
      </c>
      <c r="AY8" s="35" t="s">
        <v>140</v>
      </c>
      <c r="AZ8" s="35" t="s">
        <v>141</v>
      </c>
      <c r="BA8" s="35" t="s">
        <v>151</v>
      </c>
      <c r="BB8" s="35" t="s">
        <v>152</v>
      </c>
      <c r="BC8" s="35" t="s">
        <v>153</v>
      </c>
      <c r="BD8" s="45" t="s">
        <v>151</v>
      </c>
      <c r="BE8" s="35" t="s">
        <v>153</v>
      </c>
      <c r="BF8" s="35" t="s">
        <v>154</v>
      </c>
      <c r="BG8" s="35" t="s">
        <v>144</v>
      </c>
      <c r="BH8" s="35" t="s">
        <v>142</v>
      </c>
      <c r="BI8" s="35" t="s">
        <v>142</v>
      </c>
      <c r="BJ8" s="35" t="s">
        <v>144</v>
      </c>
      <c r="BK8" s="35" t="s">
        <v>145</v>
      </c>
      <c r="BL8" s="35" t="s">
        <v>144</v>
      </c>
      <c r="BM8" s="35" t="s">
        <v>144</v>
      </c>
      <c r="BN8" s="35" t="s">
        <v>144</v>
      </c>
      <c r="BO8" s="35" t="s">
        <v>155</v>
      </c>
      <c r="BP8" s="35" t="s">
        <v>155</v>
      </c>
      <c r="BQ8" s="35" t="s">
        <v>155</v>
      </c>
      <c r="BR8" s="35" t="s">
        <v>147</v>
      </c>
      <c r="BS8" s="35" t="s">
        <v>141</v>
      </c>
      <c r="BT8" s="35" t="s">
        <v>144</v>
      </c>
      <c r="BU8" s="35" t="s">
        <v>144</v>
      </c>
      <c r="BV8" s="35" t="s">
        <v>148</v>
      </c>
      <c r="BW8" s="35" t="s">
        <v>140</v>
      </c>
      <c r="BX8" s="35" t="s">
        <v>148</v>
      </c>
      <c r="BY8" s="35" t="s">
        <v>144</v>
      </c>
      <c r="BZ8" s="35" t="s">
        <v>144</v>
      </c>
      <c r="CA8" s="35" t="s">
        <v>156</v>
      </c>
      <c r="CB8" s="35" t="s">
        <v>157</v>
      </c>
      <c r="CC8" s="35" t="s">
        <v>158</v>
      </c>
      <c r="CD8" s="35" t="s">
        <v>156</v>
      </c>
      <c r="CE8" s="35" t="s">
        <v>153</v>
      </c>
      <c r="CF8" s="35" t="s">
        <v>159</v>
      </c>
      <c r="CG8" s="35" t="s">
        <v>160</v>
      </c>
      <c r="CH8" s="35" t="s">
        <v>157</v>
      </c>
      <c r="CI8" s="35" t="s">
        <v>140</v>
      </c>
      <c r="CJ8" s="35" t="s">
        <v>140</v>
      </c>
      <c r="CK8" s="35" t="s">
        <v>140</v>
      </c>
      <c r="CL8" s="35" t="s">
        <v>161</v>
      </c>
      <c r="CM8" s="35" t="s">
        <v>150</v>
      </c>
      <c r="CN8" s="35" t="s">
        <v>150</v>
      </c>
      <c r="CO8" s="35" t="s">
        <v>144</v>
      </c>
      <c r="CP8" s="35" t="s">
        <v>142</v>
      </c>
      <c r="CQ8" s="35" t="s">
        <v>162</v>
      </c>
      <c r="CR8" s="35" t="s">
        <v>142</v>
      </c>
      <c r="CS8" s="35" t="s">
        <v>142</v>
      </c>
      <c r="CT8" s="35" t="s">
        <v>155</v>
      </c>
      <c r="CU8" s="35" t="s">
        <v>155</v>
      </c>
      <c r="CV8" s="35" t="s">
        <v>155</v>
      </c>
      <c r="CW8" s="35" t="s">
        <v>155</v>
      </c>
      <c r="CX8" s="35" t="s">
        <v>154</v>
      </c>
      <c r="CY8" s="35" t="s">
        <v>141</v>
      </c>
      <c r="CZ8" s="35" t="s">
        <v>141</v>
      </c>
      <c r="DA8" s="35" t="s">
        <v>154</v>
      </c>
      <c r="DB8" s="35" t="s">
        <v>141</v>
      </c>
      <c r="DC8" s="35" t="s">
        <v>148</v>
      </c>
      <c r="DD8" s="35" t="s">
        <v>163</v>
      </c>
      <c r="DE8" s="35" t="s">
        <v>161</v>
      </c>
      <c r="DF8" s="35" t="s">
        <v>151</v>
      </c>
      <c r="DG8" s="35" t="s">
        <v>154</v>
      </c>
      <c r="DH8" s="35" t="s">
        <v>154</v>
      </c>
      <c r="DI8" s="35" t="s">
        <v>148</v>
      </c>
      <c r="DJ8" s="35" t="s">
        <v>148</v>
      </c>
      <c r="DK8" s="35" t="s">
        <v>141</v>
      </c>
      <c r="DL8" s="35" t="s">
        <v>141</v>
      </c>
      <c r="DM8" s="35" t="s">
        <v>155</v>
      </c>
      <c r="DN8" s="35" t="s">
        <v>155</v>
      </c>
      <c r="DO8" s="35" t="s">
        <v>141</v>
      </c>
      <c r="DP8" s="35" t="s">
        <v>141</v>
      </c>
      <c r="DQ8" s="35" t="s">
        <v>163</v>
      </c>
      <c r="DR8" s="35" t="s">
        <v>144</v>
      </c>
      <c r="DS8" s="35" t="s">
        <v>140</v>
      </c>
      <c r="DT8" s="35" t="s">
        <v>140</v>
      </c>
      <c r="DU8" s="14">
        <f>COUNTA(B8:DT8)</f>
        <v>123</v>
      </c>
    </row>
    <row r="9" spans="1:128" ht="12.75">
      <c r="A9" s="31" t="s">
        <v>164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>
        <v>241</v>
      </c>
      <c r="AT9" s="37"/>
      <c r="AU9" s="37"/>
      <c r="AV9" s="37"/>
      <c r="AW9" s="37"/>
      <c r="AX9" s="37"/>
      <c r="AY9" s="40"/>
      <c r="AZ9" s="37">
        <v>730</v>
      </c>
      <c r="BA9" s="37"/>
      <c r="BB9" s="40">
        <v>10</v>
      </c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>
        <v>5</v>
      </c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>
        <v>270</v>
      </c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7">
        <f>SUM(B9:DT9)</f>
        <v>1256</v>
      </c>
      <c r="DV9" s="8">
        <f>DU9*100/$DU$3</f>
        <v>48.17798235519754</v>
      </c>
      <c r="DW9" s="38">
        <f>DU9*10/$DU$4</f>
        <v>39.521711768407805</v>
      </c>
      <c r="DX9" s="39">
        <f>COUNTA(B9:DT9)*100/COUNTA(B$8:DT$8)</f>
        <v>4.065040650406504</v>
      </c>
    </row>
    <row r="10" spans="1:128" ht="12.75">
      <c r="A10" s="31" t="s">
        <v>242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40"/>
      <c r="AZ10" s="37"/>
      <c r="BA10" s="37"/>
      <c r="BB10" s="40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7"/>
      <c r="DV10" s="8"/>
      <c r="DW10" s="38"/>
      <c r="DX10" s="39"/>
    </row>
    <row r="11" spans="1:128" ht="12.75">
      <c r="A11" s="31" t="s">
        <v>243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40"/>
      <c r="AZ11" s="37"/>
      <c r="BA11" s="37"/>
      <c r="BB11" s="40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7"/>
      <c r="DV11" s="8"/>
      <c r="DW11" s="38"/>
      <c r="DX11" s="39"/>
    </row>
    <row r="12" spans="1:128" ht="12.75">
      <c r="A12" s="31" t="s">
        <v>165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>
        <v>1</v>
      </c>
      <c r="Y12" s="37">
        <v>1</v>
      </c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>
        <v>1</v>
      </c>
      <c r="BA12" s="37"/>
      <c r="BB12" s="37"/>
      <c r="BC12" s="37"/>
      <c r="BD12" s="37"/>
      <c r="BE12" s="37"/>
      <c r="BF12" s="37"/>
      <c r="BG12" s="37"/>
      <c r="BH12" s="37"/>
      <c r="BI12" s="37"/>
      <c r="BJ12" s="37">
        <v>1</v>
      </c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>
        <v>1</v>
      </c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>
        <v>1</v>
      </c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7">
        <f>SUM(B12:DT12)</f>
        <v>6</v>
      </c>
      <c r="DV12" s="8">
        <f>DU12*100/$DU$3</f>
        <v>0.23014959723820483</v>
      </c>
      <c r="DW12" s="38">
        <f>DU12*10/$DU$4</f>
        <v>0.18879798615481433</v>
      </c>
      <c r="DX12" s="39">
        <f>COUNTA(B12:DT12)*100/COUNTA(B$8:DT$8)</f>
        <v>4.878048780487805</v>
      </c>
    </row>
    <row r="13" spans="1:128" ht="12.75">
      <c r="A13" s="31" t="s">
        <v>166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>
        <v>1</v>
      </c>
      <c r="AY13" s="37"/>
      <c r="AZ13" s="37"/>
      <c r="BA13" s="37"/>
      <c r="BB13" s="37"/>
      <c r="BC13" s="37"/>
      <c r="BD13" s="37">
        <v>1</v>
      </c>
      <c r="BE13" s="37"/>
      <c r="BF13" s="37">
        <v>1</v>
      </c>
      <c r="BG13" s="37">
        <v>2</v>
      </c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>
        <v>1</v>
      </c>
      <c r="BW13" s="37"/>
      <c r="BX13" s="37"/>
      <c r="BY13" s="37">
        <v>1</v>
      </c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>
        <v>1</v>
      </c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>
        <v>1</v>
      </c>
      <c r="DB13" s="37"/>
      <c r="DC13" s="37"/>
      <c r="DD13" s="37"/>
      <c r="DE13" s="37">
        <v>1</v>
      </c>
      <c r="DF13" s="37"/>
      <c r="DG13" s="37"/>
      <c r="DH13" s="37"/>
      <c r="DI13" s="37"/>
      <c r="DJ13" s="37"/>
      <c r="DK13" s="37"/>
      <c r="DL13" s="37"/>
      <c r="DM13" s="37"/>
      <c r="DN13" s="37">
        <v>2</v>
      </c>
      <c r="DO13" s="37"/>
      <c r="DP13" s="37"/>
      <c r="DQ13" s="37"/>
      <c r="DR13" s="37"/>
      <c r="DS13" s="37"/>
      <c r="DT13" s="37"/>
      <c r="DU13" s="7">
        <f>SUM(B13:DT13)</f>
        <v>12</v>
      </c>
      <c r="DV13" s="8">
        <f>DU13*100/$DU$3</f>
        <v>0.46029919447640966</v>
      </c>
      <c r="DW13" s="38">
        <f>DU13*10/$DU$4</f>
        <v>0.37759597230962866</v>
      </c>
      <c r="DX13" s="39">
        <f>COUNTA(B13:DT13)*100/COUNTA(B$8:DT$8)</f>
        <v>8.130081300813009</v>
      </c>
    </row>
    <row r="14" spans="1:128" ht="12.75">
      <c r="A14" s="31" t="s">
        <v>167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>
        <v>1</v>
      </c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7">
        <f>SUM(B14:DT14)</f>
        <v>1</v>
      </c>
      <c r="DV14" s="8">
        <f>DU14*100/$DU$3</f>
        <v>0.038358266206367474</v>
      </c>
      <c r="DW14" s="38">
        <f>DU14*10/$DU$4</f>
        <v>0.03146633102580239</v>
      </c>
      <c r="DX14" s="39">
        <f>COUNTA(B14:DT14)*100/COUNTA(B$8:DT$8)</f>
        <v>0.8130081300813008</v>
      </c>
    </row>
    <row r="15" spans="1:128" ht="12.75">
      <c r="A15" s="31" t="s">
        <v>337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7"/>
      <c r="DV15" s="8"/>
      <c r="DW15" s="38"/>
      <c r="DX15" s="39"/>
    </row>
    <row r="16" spans="1:128" ht="12.75">
      <c r="A16" s="31" t="s">
        <v>338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7"/>
      <c r="DV16" s="8"/>
      <c r="DW16" s="38"/>
      <c r="DX16" s="39"/>
    </row>
    <row r="17" spans="1:128" ht="12.75">
      <c r="A17" s="31" t="s">
        <v>168</v>
      </c>
      <c r="B17" s="37"/>
      <c r="C17" s="37"/>
      <c r="D17" s="37"/>
      <c r="E17" s="37"/>
      <c r="F17" s="37"/>
      <c r="G17" s="40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40"/>
      <c r="V17" s="37"/>
      <c r="W17" s="37"/>
      <c r="X17" s="37"/>
      <c r="Y17" s="37"/>
      <c r="Z17" s="37"/>
      <c r="AA17" s="37"/>
      <c r="AB17" s="37"/>
      <c r="AC17" s="37">
        <v>1</v>
      </c>
      <c r="AD17" s="37"/>
      <c r="AE17" s="37">
        <v>2</v>
      </c>
      <c r="AF17" s="37"/>
      <c r="AG17" s="37"/>
      <c r="AH17" s="40"/>
      <c r="AI17" s="37"/>
      <c r="AJ17" s="37"/>
      <c r="AK17" s="37">
        <v>1</v>
      </c>
      <c r="AL17" s="37">
        <v>1</v>
      </c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>
        <v>2</v>
      </c>
      <c r="BG17" s="37"/>
      <c r="BH17" s="37"/>
      <c r="BI17" s="37">
        <v>2</v>
      </c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>
        <v>3</v>
      </c>
      <c r="CD17" s="37"/>
      <c r="CE17" s="37"/>
      <c r="CF17" s="37"/>
      <c r="CG17" s="37"/>
      <c r="CH17" s="37"/>
      <c r="CI17" s="37"/>
      <c r="CJ17" s="37">
        <v>3</v>
      </c>
      <c r="CK17" s="37">
        <v>2</v>
      </c>
      <c r="CL17" s="37"/>
      <c r="CM17" s="37"/>
      <c r="CN17" s="37">
        <v>1</v>
      </c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>
        <v>1</v>
      </c>
      <c r="DR17" s="37"/>
      <c r="DS17" s="37"/>
      <c r="DT17" s="37"/>
      <c r="DU17" s="7">
        <f aca="true" t="shared" si="2" ref="DU17:DU22">SUM(B17:DT17)</f>
        <v>19</v>
      </c>
      <c r="DV17" s="8">
        <f aca="true" t="shared" si="3" ref="DV17:DV22">DU17*100/$DU$3</f>
        <v>0.728807057920982</v>
      </c>
      <c r="DW17" s="38">
        <f aca="true" t="shared" si="4" ref="DW17:DW22">DU17*10/$DU$4</f>
        <v>0.5978602894902454</v>
      </c>
      <c r="DX17" s="39">
        <f aca="true" t="shared" si="5" ref="DX17:DX22">COUNTA(B17:DT17)*100/COUNTA(B$8:DT$8)</f>
        <v>8.94308943089431</v>
      </c>
    </row>
    <row r="18" spans="1:128" ht="12.75">
      <c r="A18" s="31" t="s">
        <v>169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>
        <v>1</v>
      </c>
      <c r="AV18" s="37"/>
      <c r="AW18" s="37"/>
      <c r="AX18" s="37"/>
      <c r="AY18" s="37"/>
      <c r="AZ18" s="37">
        <v>1</v>
      </c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7">
        <f t="shared" si="2"/>
        <v>2</v>
      </c>
      <c r="DV18" s="8">
        <f t="shared" si="3"/>
        <v>0.07671653241273495</v>
      </c>
      <c r="DW18" s="38">
        <f t="shared" si="4"/>
        <v>0.06293266205160478</v>
      </c>
      <c r="DX18" s="39">
        <f t="shared" si="5"/>
        <v>1.6260162601626016</v>
      </c>
    </row>
    <row r="19" spans="1:128" ht="12.75">
      <c r="A19" s="31" t="s">
        <v>170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>
        <v>1</v>
      </c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7">
        <f t="shared" si="2"/>
        <v>1</v>
      </c>
      <c r="DV19" s="8">
        <f t="shared" si="3"/>
        <v>0.038358266206367474</v>
      </c>
      <c r="DW19" s="38">
        <f t="shared" si="4"/>
        <v>0.03146633102580239</v>
      </c>
      <c r="DX19" s="39">
        <f t="shared" si="5"/>
        <v>0.8130081300813008</v>
      </c>
    </row>
    <row r="20" spans="1:128" ht="12.75">
      <c r="A20" s="31" t="s">
        <v>171</v>
      </c>
      <c r="B20" s="37"/>
      <c r="C20" s="37"/>
      <c r="D20" s="37"/>
      <c r="E20" s="37"/>
      <c r="F20" s="37">
        <v>2</v>
      </c>
      <c r="G20" s="37"/>
      <c r="H20" s="37"/>
      <c r="I20" s="37"/>
      <c r="J20" s="37"/>
      <c r="K20" s="37"/>
      <c r="L20" s="37"/>
      <c r="M20" s="37"/>
      <c r="N20" s="37">
        <v>2</v>
      </c>
      <c r="O20" s="37"/>
      <c r="P20" s="37"/>
      <c r="Q20" s="37"/>
      <c r="R20" s="37"/>
      <c r="S20" s="37"/>
      <c r="T20" s="37"/>
      <c r="U20" s="37"/>
      <c r="V20" s="37"/>
      <c r="W20" s="37"/>
      <c r="X20" s="37">
        <v>4</v>
      </c>
      <c r="Y20" s="37">
        <v>5</v>
      </c>
      <c r="Z20" s="37">
        <v>12</v>
      </c>
      <c r="AA20" s="37">
        <v>18</v>
      </c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>
        <v>2</v>
      </c>
      <c r="AS20" s="37"/>
      <c r="AT20" s="37"/>
      <c r="AU20" s="37"/>
      <c r="AV20" s="37">
        <v>9</v>
      </c>
      <c r="AW20" s="37"/>
      <c r="AX20" s="37">
        <v>2</v>
      </c>
      <c r="AY20" s="37">
        <v>14</v>
      </c>
      <c r="AZ20" s="37">
        <v>45</v>
      </c>
      <c r="BA20" s="40">
        <v>31</v>
      </c>
      <c r="BB20" s="40">
        <v>1</v>
      </c>
      <c r="BC20" s="40">
        <v>450</v>
      </c>
      <c r="BD20" s="40">
        <v>6</v>
      </c>
      <c r="BE20" s="40">
        <v>3</v>
      </c>
      <c r="BF20" s="37">
        <v>4</v>
      </c>
      <c r="BG20" s="37">
        <v>6</v>
      </c>
      <c r="BH20" s="37"/>
      <c r="BI20" s="37"/>
      <c r="BJ20" s="37"/>
      <c r="BK20" s="37"/>
      <c r="BL20" s="37"/>
      <c r="BM20" s="37"/>
      <c r="BN20" s="37"/>
      <c r="BO20" s="37"/>
      <c r="BP20" s="37">
        <v>9</v>
      </c>
      <c r="BQ20" s="37"/>
      <c r="BR20" s="37"/>
      <c r="BS20" s="37">
        <v>2</v>
      </c>
      <c r="BT20" s="37">
        <v>3</v>
      </c>
      <c r="BU20" s="37"/>
      <c r="BV20" s="37">
        <v>4</v>
      </c>
      <c r="BW20" s="37"/>
      <c r="BX20" s="37">
        <v>1</v>
      </c>
      <c r="BY20" s="37">
        <v>9</v>
      </c>
      <c r="BZ20" s="37">
        <v>4</v>
      </c>
      <c r="CA20" s="40">
        <v>1</v>
      </c>
      <c r="CB20" s="40"/>
      <c r="CC20" s="40">
        <v>2</v>
      </c>
      <c r="CD20" s="40"/>
      <c r="CE20" s="40">
        <v>1</v>
      </c>
      <c r="CF20" s="40">
        <v>9</v>
      </c>
      <c r="CG20" s="40"/>
      <c r="CH20" s="40"/>
      <c r="CI20" s="37"/>
      <c r="CJ20" s="37"/>
      <c r="CK20" s="37">
        <v>2</v>
      </c>
      <c r="CL20" s="37"/>
      <c r="CM20" s="37"/>
      <c r="CN20" s="37"/>
      <c r="CO20" s="37"/>
      <c r="CP20" s="37"/>
      <c r="CQ20" s="37"/>
      <c r="CR20" s="37">
        <v>3</v>
      </c>
      <c r="CS20" s="37">
        <v>79</v>
      </c>
      <c r="CT20" s="37"/>
      <c r="CU20" s="37"/>
      <c r="CV20" s="37"/>
      <c r="CW20" s="37">
        <v>10</v>
      </c>
      <c r="CX20" s="37">
        <v>1</v>
      </c>
      <c r="CY20" s="37">
        <v>11</v>
      </c>
      <c r="CZ20" s="37">
        <v>1</v>
      </c>
      <c r="DA20" s="37"/>
      <c r="DB20" s="37"/>
      <c r="DC20" s="37"/>
      <c r="DD20" s="37"/>
      <c r="DE20" s="37"/>
      <c r="DF20" s="37"/>
      <c r="DG20" s="37">
        <v>3</v>
      </c>
      <c r="DH20" s="37"/>
      <c r="DI20" s="37"/>
      <c r="DJ20" s="37"/>
      <c r="DK20" s="37">
        <v>10</v>
      </c>
      <c r="DL20" s="37"/>
      <c r="DM20" s="37"/>
      <c r="DN20" s="37">
        <v>11</v>
      </c>
      <c r="DO20" s="37"/>
      <c r="DP20" s="37"/>
      <c r="DQ20" s="37">
        <v>4</v>
      </c>
      <c r="DR20" s="37">
        <v>2</v>
      </c>
      <c r="DS20" s="37"/>
      <c r="DT20" s="37"/>
      <c r="DU20" s="7">
        <f t="shared" si="2"/>
        <v>798</v>
      </c>
      <c r="DV20" s="8">
        <f t="shared" si="3"/>
        <v>30.609896432681243</v>
      </c>
      <c r="DW20" s="38">
        <f t="shared" si="4"/>
        <v>25.110132158590307</v>
      </c>
      <c r="DX20" s="39">
        <f t="shared" si="5"/>
        <v>33.333333333333336</v>
      </c>
    </row>
    <row r="21" spans="1:128" ht="12.75">
      <c r="A21" s="31" t="s">
        <v>172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>
        <v>3</v>
      </c>
      <c r="X21" s="37"/>
      <c r="Y21" s="37"/>
      <c r="Z21" s="37">
        <v>2</v>
      </c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7">
        <f t="shared" si="2"/>
        <v>5</v>
      </c>
      <c r="DV21" s="8">
        <f t="shared" si="3"/>
        <v>0.19179133103183735</v>
      </c>
      <c r="DW21" s="38">
        <f t="shared" si="4"/>
        <v>0.15733165512901195</v>
      </c>
      <c r="DX21" s="39">
        <f t="shared" si="5"/>
        <v>1.6260162601626016</v>
      </c>
    </row>
    <row r="22" spans="1:128" ht="12.75">
      <c r="A22" s="31" t="s">
        <v>173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>
        <v>1</v>
      </c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7">
        <f t="shared" si="2"/>
        <v>1</v>
      </c>
      <c r="DV22" s="8">
        <f t="shared" si="3"/>
        <v>0.038358266206367474</v>
      </c>
      <c r="DW22" s="38">
        <f t="shared" si="4"/>
        <v>0.03146633102580239</v>
      </c>
      <c r="DX22" s="39">
        <f t="shared" si="5"/>
        <v>0.8130081300813008</v>
      </c>
    </row>
    <row r="23" spans="1:128" ht="12.75">
      <c r="A23" s="31" t="s">
        <v>367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7"/>
      <c r="DV23" s="8"/>
      <c r="DW23" s="38"/>
      <c r="DX23" s="39"/>
    </row>
    <row r="24" spans="1:128" ht="12.75">
      <c r="A24" s="31" t="s">
        <v>174</v>
      </c>
      <c r="B24" s="37"/>
      <c r="C24" s="37"/>
      <c r="D24" s="37"/>
      <c r="E24" s="37"/>
      <c r="F24" s="40"/>
      <c r="G24" s="40"/>
      <c r="H24" s="37"/>
      <c r="I24" s="40"/>
      <c r="J24" s="37"/>
      <c r="K24" s="40"/>
      <c r="L24" s="40"/>
      <c r="M24" s="37"/>
      <c r="N24" s="37"/>
      <c r="O24" s="40"/>
      <c r="P24" s="40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40"/>
      <c r="AG24" s="40"/>
      <c r="AH24" s="40"/>
      <c r="AI24" s="37"/>
      <c r="AJ24" s="40"/>
      <c r="AK24" s="40"/>
      <c r="AL24" s="40"/>
      <c r="AM24" s="40"/>
      <c r="AN24" s="37"/>
      <c r="AO24" s="40"/>
      <c r="AP24" s="40"/>
      <c r="AQ24" s="40"/>
      <c r="AR24" s="40"/>
      <c r="AS24" s="40"/>
      <c r="AT24" s="40"/>
      <c r="AU24" s="40"/>
      <c r="AV24" s="40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>
        <v>1</v>
      </c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7">
        <f>SUM(B24:DT24)</f>
        <v>1</v>
      </c>
      <c r="DV24" s="8">
        <f>DU24*100/$DU$3</f>
        <v>0.038358266206367474</v>
      </c>
      <c r="DW24" s="38">
        <f>DU24*10/$DU$4</f>
        <v>0.03146633102580239</v>
      </c>
      <c r="DX24" s="39">
        <f>COUNTA(B24:DT24)*100/COUNTA(B$8:DT$8)</f>
        <v>0.8130081300813008</v>
      </c>
    </row>
    <row r="25" spans="1:128" ht="12.75">
      <c r="A25" s="31" t="s">
        <v>175</v>
      </c>
      <c r="B25" s="37">
        <v>1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>
        <v>1</v>
      </c>
      <c r="U25" s="37"/>
      <c r="V25" s="37"/>
      <c r="W25" s="37">
        <v>2</v>
      </c>
      <c r="X25" s="37"/>
      <c r="Y25" s="37"/>
      <c r="Z25" s="37">
        <v>2</v>
      </c>
      <c r="AA25" s="37"/>
      <c r="AB25" s="37">
        <v>1</v>
      </c>
      <c r="AC25" s="37"/>
      <c r="AD25" s="37">
        <v>1</v>
      </c>
      <c r="AE25" s="37"/>
      <c r="AF25" s="37"/>
      <c r="AG25" s="37">
        <v>2</v>
      </c>
      <c r="AH25" s="37"/>
      <c r="AI25" s="37"/>
      <c r="AJ25" s="37"/>
      <c r="AK25" s="37"/>
      <c r="AL25" s="37"/>
      <c r="AM25" s="37"/>
      <c r="AN25" s="37">
        <v>1</v>
      </c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>
        <v>2</v>
      </c>
      <c r="BM25" s="37"/>
      <c r="BN25" s="37">
        <v>1</v>
      </c>
      <c r="BO25" s="37"/>
      <c r="BP25" s="37">
        <v>1</v>
      </c>
      <c r="BQ25" s="37">
        <v>1</v>
      </c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>
        <v>1</v>
      </c>
      <c r="CM25" s="37"/>
      <c r="CN25" s="37">
        <v>1</v>
      </c>
      <c r="CO25" s="37"/>
      <c r="CP25" s="37"/>
      <c r="CQ25" s="37"/>
      <c r="CR25" s="37">
        <v>2</v>
      </c>
      <c r="CS25" s="37">
        <v>1</v>
      </c>
      <c r="CT25" s="37"/>
      <c r="CU25" s="37">
        <v>1</v>
      </c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>
        <v>2</v>
      </c>
      <c r="DG25" s="37"/>
      <c r="DH25" s="37"/>
      <c r="DI25" s="37">
        <v>2</v>
      </c>
      <c r="DJ25" s="37">
        <v>1</v>
      </c>
      <c r="DK25" s="37"/>
      <c r="DL25" s="37"/>
      <c r="DM25" s="37"/>
      <c r="DN25" s="37"/>
      <c r="DO25" s="37"/>
      <c r="DP25" s="37"/>
      <c r="DQ25" s="37"/>
      <c r="DR25" s="37"/>
      <c r="DS25" s="37"/>
      <c r="DT25" s="37">
        <v>1</v>
      </c>
      <c r="DU25" s="7">
        <f>SUM(B25:DT25)</f>
        <v>28</v>
      </c>
      <c r="DV25" s="8">
        <f>DU25*100/$DU$3</f>
        <v>1.0740314537782891</v>
      </c>
      <c r="DW25" s="38">
        <f>DU25*10/$DU$4</f>
        <v>0.8810572687224669</v>
      </c>
      <c r="DX25" s="39">
        <f>COUNTA(B25:DT25)*100/COUNTA(B$8:DT$8)</f>
        <v>17.073170731707318</v>
      </c>
    </row>
    <row r="26" spans="1:128" ht="12.75">
      <c r="A26" s="31" t="s">
        <v>176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40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>
        <v>1</v>
      </c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7">
        <f>SUM(B26:DT26)</f>
        <v>1</v>
      </c>
      <c r="DV26" s="8">
        <f>DU26*100/$DU$3</f>
        <v>0.038358266206367474</v>
      </c>
      <c r="DW26" s="38">
        <f>DU26*10/$DU$4</f>
        <v>0.03146633102580239</v>
      </c>
      <c r="DX26" s="39">
        <f>COUNTA(B26:DT26)*100/COUNTA(B$8:DT$8)</f>
        <v>0.8130081300813008</v>
      </c>
    </row>
    <row r="27" spans="1:128" ht="12.75">
      <c r="A27" s="31" t="s">
        <v>177</v>
      </c>
      <c r="B27" s="37"/>
      <c r="C27" s="37"/>
      <c r="D27" s="37"/>
      <c r="E27" s="40"/>
      <c r="F27" s="40"/>
      <c r="G27" s="40"/>
      <c r="H27" s="37"/>
      <c r="I27" s="40"/>
      <c r="J27" s="37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37"/>
      <c r="AC27" s="40"/>
      <c r="AD27" s="40"/>
      <c r="AE27" s="40"/>
      <c r="AF27" s="40"/>
      <c r="AG27" s="40"/>
      <c r="AH27" s="40"/>
      <c r="AI27" s="37"/>
      <c r="AJ27" s="40"/>
      <c r="AK27" s="40"/>
      <c r="AL27" s="40"/>
      <c r="AM27" s="40"/>
      <c r="AN27" s="37"/>
      <c r="AO27" s="37"/>
      <c r="AP27" s="40"/>
      <c r="AQ27" s="40"/>
      <c r="AR27" s="40"/>
      <c r="AS27" s="40"/>
      <c r="AT27" s="40"/>
      <c r="AU27" s="40"/>
      <c r="AV27" s="40"/>
      <c r="AW27" s="37"/>
      <c r="AX27" s="37"/>
      <c r="AY27" s="37"/>
      <c r="AZ27" s="37"/>
      <c r="BA27" s="37">
        <v>28</v>
      </c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>
        <v>22</v>
      </c>
      <c r="DK27" s="37"/>
      <c r="DL27" s="37"/>
      <c r="DM27" s="37"/>
      <c r="DN27" s="37">
        <v>84</v>
      </c>
      <c r="DO27" s="37"/>
      <c r="DP27" s="37"/>
      <c r="DQ27" s="37"/>
      <c r="DR27" s="37"/>
      <c r="DS27" s="37"/>
      <c r="DT27" s="37"/>
      <c r="DU27" s="7">
        <f>SUM(B27:DT27)</f>
        <v>134</v>
      </c>
      <c r="DV27" s="8">
        <f>DU27*100/$DU$3</f>
        <v>5.140007671653241</v>
      </c>
      <c r="DW27" s="38">
        <f>DU27*10/$DU$4</f>
        <v>4.2164883574575205</v>
      </c>
      <c r="DX27" s="39">
        <f>COUNTA(B27:DT27)*100/COUNTA(B$8:DT$8)</f>
        <v>2.4390243902439024</v>
      </c>
    </row>
    <row r="28" spans="1:128" ht="12.75">
      <c r="A28" s="31" t="s">
        <v>368</v>
      </c>
      <c r="B28" s="37"/>
      <c r="C28" s="37"/>
      <c r="D28" s="37"/>
      <c r="E28" s="40"/>
      <c r="F28" s="40"/>
      <c r="G28" s="40"/>
      <c r="H28" s="37"/>
      <c r="I28" s="40"/>
      <c r="J28" s="37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37"/>
      <c r="AC28" s="40"/>
      <c r="AD28" s="40"/>
      <c r="AE28" s="40"/>
      <c r="AF28" s="40"/>
      <c r="AG28" s="40"/>
      <c r="AH28" s="40"/>
      <c r="AI28" s="37"/>
      <c r="AJ28" s="40"/>
      <c r="AK28" s="40"/>
      <c r="AL28" s="40"/>
      <c r="AM28" s="40"/>
      <c r="AN28" s="37"/>
      <c r="AO28" s="37"/>
      <c r="AP28" s="40"/>
      <c r="AQ28" s="40"/>
      <c r="AR28" s="40"/>
      <c r="AS28" s="40"/>
      <c r="AT28" s="40"/>
      <c r="AU28" s="40"/>
      <c r="AV28" s="40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7"/>
      <c r="DV28" s="8"/>
      <c r="DW28" s="38"/>
      <c r="DX28" s="39"/>
    </row>
    <row r="29" spans="1:128" ht="12.75">
      <c r="A29" s="31" t="s">
        <v>178</v>
      </c>
      <c r="B29" s="37">
        <v>2</v>
      </c>
      <c r="C29" s="37">
        <v>2</v>
      </c>
      <c r="D29" s="37"/>
      <c r="E29" s="37">
        <v>2</v>
      </c>
      <c r="F29" s="37">
        <v>1</v>
      </c>
      <c r="G29" s="40">
        <v>3</v>
      </c>
      <c r="H29" s="37"/>
      <c r="I29" s="40"/>
      <c r="J29" s="37"/>
      <c r="K29" s="40"/>
      <c r="L29" s="37"/>
      <c r="M29" s="37"/>
      <c r="N29" s="40">
        <v>2</v>
      </c>
      <c r="O29" s="40"/>
      <c r="P29" s="40"/>
      <c r="Q29" s="40"/>
      <c r="R29" s="40"/>
      <c r="S29" s="40"/>
      <c r="T29" s="40">
        <v>3</v>
      </c>
      <c r="U29" s="40">
        <v>1</v>
      </c>
      <c r="V29" s="40">
        <v>1</v>
      </c>
      <c r="W29" s="40">
        <v>7</v>
      </c>
      <c r="X29" s="40"/>
      <c r="Y29" s="40">
        <v>2</v>
      </c>
      <c r="Z29" s="40"/>
      <c r="AA29" s="40"/>
      <c r="AB29" s="37"/>
      <c r="AC29" s="37">
        <v>1</v>
      </c>
      <c r="AD29" s="37">
        <v>1</v>
      </c>
      <c r="AE29" s="37">
        <v>1</v>
      </c>
      <c r="AF29" s="40"/>
      <c r="AG29" s="40">
        <v>4</v>
      </c>
      <c r="AH29" s="37"/>
      <c r="AI29" s="37"/>
      <c r="AJ29" s="40"/>
      <c r="AK29" s="40"/>
      <c r="AL29" s="40">
        <v>1</v>
      </c>
      <c r="AM29" s="40">
        <v>1</v>
      </c>
      <c r="AN29" s="37">
        <v>1</v>
      </c>
      <c r="AO29" s="37"/>
      <c r="AP29" s="40"/>
      <c r="AQ29" s="40">
        <v>1</v>
      </c>
      <c r="AR29" s="37"/>
      <c r="AS29" s="37"/>
      <c r="AT29" s="37"/>
      <c r="AU29" s="37"/>
      <c r="AV29" s="37"/>
      <c r="AW29" s="37"/>
      <c r="AX29" s="37">
        <v>1</v>
      </c>
      <c r="AY29" s="37"/>
      <c r="AZ29" s="37"/>
      <c r="BA29" s="37"/>
      <c r="BB29" s="37"/>
      <c r="BC29" s="37"/>
      <c r="BD29" s="37"/>
      <c r="BE29" s="37">
        <v>1</v>
      </c>
      <c r="BF29" s="37"/>
      <c r="BG29" s="37">
        <v>2</v>
      </c>
      <c r="BH29" s="37"/>
      <c r="BI29" s="37">
        <v>7</v>
      </c>
      <c r="BJ29" s="37"/>
      <c r="BK29" s="37">
        <v>1</v>
      </c>
      <c r="BL29" s="37">
        <v>2</v>
      </c>
      <c r="BM29" s="37">
        <v>4</v>
      </c>
      <c r="BN29" s="40">
        <v>1</v>
      </c>
      <c r="BO29" s="37">
        <v>3</v>
      </c>
      <c r="BP29" s="37">
        <v>1</v>
      </c>
      <c r="BQ29" s="37">
        <v>1</v>
      </c>
      <c r="BR29" s="37"/>
      <c r="BS29" s="37">
        <v>1</v>
      </c>
      <c r="BT29" s="37"/>
      <c r="BU29" s="40">
        <v>1</v>
      </c>
      <c r="BV29" s="37">
        <v>3</v>
      </c>
      <c r="BW29" s="37"/>
      <c r="BX29" s="37"/>
      <c r="BY29" s="37">
        <v>1</v>
      </c>
      <c r="BZ29" s="37"/>
      <c r="CA29" s="37">
        <v>1</v>
      </c>
      <c r="CB29" s="37"/>
      <c r="CC29" s="37">
        <v>3</v>
      </c>
      <c r="CD29" s="37"/>
      <c r="CE29" s="37">
        <v>2</v>
      </c>
      <c r="CF29" s="37">
        <v>1</v>
      </c>
      <c r="CG29" s="37"/>
      <c r="CH29" s="37"/>
      <c r="CI29" s="37"/>
      <c r="CJ29" s="37"/>
      <c r="CK29" s="37">
        <v>1</v>
      </c>
      <c r="CL29" s="37">
        <v>2</v>
      </c>
      <c r="CM29" s="37">
        <v>1</v>
      </c>
      <c r="CN29" s="37">
        <v>2</v>
      </c>
      <c r="CO29" s="40">
        <v>1</v>
      </c>
      <c r="CP29" s="37"/>
      <c r="CQ29" s="37"/>
      <c r="CR29" s="37">
        <v>2</v>
      </c>
      <c r="CS29" s="40">
        <v>1</v>
      </c>
      <c r="CT29" s="37">
        <v>4</v>
      </c>
      <c r="CU29" s="37"/>
      <c r="CV29" s="37"/>
      <c r="CW29" s="37"/>
      <c r="CX29" s="37"/>
      <c r="CY29" s="37">
        <v>2</v>
      </c>
      <c r="CZ29" s="37"/>
      <c r="DA29" s="37"/>
      <c r="DB29" s="37"/>
      <c r="DC29" s="37"/>
      <c r="DD29" s="37">
        <v>1</v>
      </c>
      <c r="DE29" s="37"/>
      <c r="DF29" s="37">
        <v>4</v>
      </c>
      <c r="DG29" s="37"/>
      <c r="DH29" s="37"/>
      <c r="DI29" s="37">
        <v>1</v>
      </c>
      <c r="DJ29" s="37">
        <v>7</v>
      </c>
      <c r="DK29" s="37"/>
      <c r="DL29" s="37">
        <v>2</v>
      </c>
      <c r="DM29" s="37"/>
      <c r="DN29" s="40">
        <v>1</v>
      </c>
      <c r="DO29" s="40">
        <v>1</v>
      </c>
      <c r="DP29" s="40">
        <v>2</v>
      </c>
      <c r="DQ29" s="37"/>
      <c r="DR29" s="37"/>
      <c r="DS29" s="40">
        <v>1</v>
      </c>
      <c r="DT29" s="40">
        <v>1</v>
      </c>
      <c r="DU29" s="7">
        <f>SUM(B29:DT29)</f>
        <v>111</v>
      </c>
      <c r="DV29" s="8">
        <f>DU29*100/$DU$3</f>
        <v>4.25776754890679</v>
      </c>
      <c r="DW29" s="38">
        <f>DU29*10/$DU$4</f>
        <v>3.4927627438640654</v>
      </c>
      <c r="DX29" s="39">
        <f>COUNTA(B29:DT29)*100/COUNTA(B$8:DT$8)</f>
        <v>46.34146341463415</v>
      </c>
    </row>
    <row r="30" spans="1:128" ht="12.75">
      <c r="A30" s="31" t="s">
        <v>179</v>
      </c>
      <c r="B30" s="37"/>
      <c r="C30" s="37"/>
      <c r="D30" s="37"/>
      <c r="E30" s="40"/>
      <c r="F30" s="40"/>
      <c r="G30" s="40"/>
      <c r="H30" s="37"/>
      <c r="I30" s="40"/>
      <c r="J30" s="37"/>
      <c r="K30" s="40"/>
      <c r="L30" s="37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37"/>
      <c r="AC30" s="40"/>
      <c r="AD30" s="40"/>
      <c r="AE30" s="40"/>
      <c r="AF30" s="40"/>
      <c r="AG30" s="40"/>
      <c r="AH30" s="40"/>
      <c r="AI30" s="37"/>
      <c r="AJ30" s="40"/>
      <c r="AK30" s="40"/>
      <c r="AL30" s="40"/>
      <c r="AM30" s="40"/>
      <c r="AN30" s="37"/>
      <c r="AO30" s="37"/>
      <c r="AP30" s="40"/>
      <c r="AQ30" s="40"/>
      <c r="AR30" s="40"/>
      <c r="AS30" s="40"/>
      <c r="AT30" s="40"/>
      <c r="AU30" s="40"/>
      <c r="AV30" s="40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>
        <v>1</v>
      </c>
      <c r="BO30" s="37">
        <v>1</v>
      </c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>
        <v>1</v>
      </c>
      <c r="DG30" s="37"/>
      <c r="DH30" s="37"/>
      <c r="DI30" s="37"/>
      <c r="DJ30" s="37">
        <v>11</v>
      </c>
      <c r="DK30" s="37"/>
      <c r="DL30" s="37"/>
      <c r="DM30" s="37"/>
      <c r="DN30" s="37">
        <v>25</v>
      </c>
      <c r="DO30" s="37"/>
      <c r="DP30" s="37"/>
      <c r="DQ30" s="37"/>
      <c r="DR30" s="37"/>
      <c r="DS30" s="37">
        <v>7</v>
      </c>
      <c r="DT30" s="37"/>
      <c r="DU30" s="7">
        <f>SUM(B30:DT30)</f>
        <v>46</v>
      </c>
      <c r="DV30" s="8">
        <f>DU30*100/$DU$3</f>
        <v>1.7644802454929038</v>
      </c>
      <c r="DW30" s="38">
        <f>DU30*10/$DU$4</f>
        <v>1.44745122718691</v>
      </c>
      <c r="DX30" s="39">
        <f>COUNTA(B30:DT30)*100/COUNTA(B$8:DT$8)</f>
        <v>4.878048780487805</v>
      </c>
    </row>
    <row r="31" spans="1:128" ht="12.75">
      <c r="A31" s="31" t="s">
        <v>180</v>
      </c>
      <c r="B31" s="37"/>
      <c r="C31" s="37"/>
      <c r="D31" s="37"/>
      <c r="E31" s="40"/>
      <c r="F31" s="40">
        <v>2</v>
      </c>
      <c r="G31" s="40"/>
      <c r="H31" s="37">
        <v>2</v>
      </c>
      <c r="I31" s="40"/>
      <c r="J31" s="37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>
        <v>1</v>
      </c>
      <c r="W31" s="40"/>
      <c r="X31" s="40"/>
      <c r="Y31" s="40">
        <v>3</v>
      </c>
      <c r="Z31" s="40">
        <v>3</v>
      </c>
      <c r="AA31" s="40"/>
      <c r="AB31" s="37">
        <v>7</v>
      </c>
      <c r="AC31" s="40">
        <v>1</v>
      </c>
      <c r="AD31" s="40"/>
      <c r="AE31" s="40"/>
      <c r="AF31" s="40"/>
      <c r="AG31" s="40"/>
      <c r="AH31" s="40"/>
      <c r="AI31" s="37"/>
      <c r="AJ31" s="40"/>
      <c r="AK31" s="40"/>
      <c r="AL31" s="40"/>
      <c r="AM31" s="40"/>
      <c r="AN31" s="37"/>
      <c r="AO31" s="40"/>
      <c r="AP31" s="40"/>
      <c r="AQ31" s="40"/>
      <c r="AR31" s="40"/>
      <c r="AS31" s="40"/>
      <c r="AT31" s="40"/>
      <c r="AU31" s="40"/>
      <c r="AV31" s="40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>
        <v>2</v>
      </c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>
        <v>4</v>
      </c>
      <c r="CR31" s="37"/>
      <c r="CS31" s="37"/>
      <c r="CT31" s="37"/>
      <c r="CU31" s="37">
        <v>6</v>
      </c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>
        <v>5</v>
      </c>
      <c r="DG31" s="37"/>
      <c r="DH31" s="37"/>
      <c r="DI31" s="37">
        <v>2</v>
      </c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7">
        <f>SUM(B31:DT31)</f>
        <v>38</v>
      </c>
      <c r="DV31" s="8">
        <f>DU31*100/$DU$3</f>
        <v>1.457614115841964</v>
      </c>
      <c r="DW31" s="38">
        <f>DU31*10/$DU$4</f>
        <v>1.1957205789804908</v>
      </c>
      <c r="DX31" s="39">
        <f>COUNTA(B31:DT31)*100/COUNTA(B$8:DT$8)</f>
        <v>9.75609756097561</v>
      </c>
    </row>
    <row r="32" spans="1:128" ht="12.75">
      <c r="A32" s="31" t="s">
        <v>300</v>
      </c>
      <c r="B32" s="37"/>
      <c r="C32" s="37"/>
      <c r="D32" s="37"/>
      <c r="E32" s="40"/>
      <c r="F32" s="40"/>
      <c r="G32" s="40"/>
      <c r="H32" s="37"/>
      <c r="I32" s="40"/>
      <c r="J32" s="37"/>
      <c r="K32" s="40"/>
      <c r="L32" s="37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37"/>
      <c r="AC32" s="40"/>
      <c r="AD32" s="40"/>
      <c r="AE32" s="40"/>
      <c r="AF32" s="40"/>
      <c r="AG32" s="40"/>
      <c r="AH32" s="40"/>
      <c r="AI32" s="37"/>
      <c r="AJ32" s="40"/>
      <c r="AK32" s="40"/>
      <c r="AL32" s="40"/>
      <c r="AM32" s="40"/>
      <c r="AN32" s="37"/>
      <c r="AO32" s="37"/>
      <c r="AP32" s="40"/>
      <c r="AQ32" s="40"/>
      <c r="AR32" s="40"/>
      <c r="AS32" s="40"/>
      <c r="AT32" s="40"/>
      <c r="AU32" s="40"/>
      <c r="AV32" s="40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7"/>
      <c r="DV32" s="8"/>
      <c r="DW32" s="38"/>
      <c r="DX32" s="39"/>
    </row>
    <row r="33" spans="1:128" ht="12.75">
      <c r="A33" s="31" t="s">
        <v>181</v>
      </c>
      <c r="B33" s="37">
        <v>3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>
        <v>3</v>
      </c>
      <c r="U33" s="37"/>
      <c r="V33" s="37"/>
      <c r="W33" s="40"/>
      <c r="X33" s="37"/>
      <c r="Y33" s="37"/>
      <c r="Z33" s="40"/>
      <c r="AA33" s="37"/>
      <c r="AB33" s="37"/>
      <c r="AC33" s="37"/>
      <c r="AD33" s="37"/>
      <c r="AE33" s="40"/>
      <c r="AF33" s="40"/>
      <c r="AG33" s="40">
        <v>2</v>
      </c>
      <c r="AH33" s="37"/>
      <c r="AI33" s="37"/>
      <c r="AJ33" s="37"/>
      <c r="AK33" s="37"/>
      <c r="AL33" s="37"/>
      <c r="AM33" s="40"/>
      <c r="AN33" s="40"/>
      <c r="AO33" s="40"/>
      <c r="AP33" s="40"/>
      <c r="AQ33" s="40"/>
      <c r="AR33" s="40"/>
      <c r="AS33" s="40"/>
      <c r="AT33" s="40"/>
      <c r="AU33" s="40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>
        <v>1</v>
      </c>
      <c r="BM33" s="37"/>
      <c r="BN33" s="37"/>
      <c r="BO33" s="37"/>
      <c r="BP33" s="37">
        <v>1</v>
      </c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>
        <v>2</v>
      </c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>
        <v>1</v>
      </c>
      <c r="DK33" s="37"/>
      <c r="DL33" s="37"/>
      <c r="DM33" s="37"/>
      <c r="DN33" s="37"/>
      <c r="DO33" s="37"/>
      <c r="DP33" s="37"/>
      <c r="DQ33" s="37"/>
      <c r="DR33" s="37"/>
      <c r="DS33" s="37"/>
      <c r="DT33" s="37">
        <v>1</v>
      </c>
      <c r="DU33" s="7">
        <f aca="true" t="shared" si="6" ref="DU33:DU41">SUM(B33:DT33)</f>
        <v>14</v>
      </c>
      <c r="DV33" s="8">
        <f aca="true" t="shared" si="7" ref="DV33:DV41">DU33*100/$DU$3</f>
        <v>0.5370157268891446</v>
      </c>
      <c r="DW33" s="38">
        <f aca="true" t="shared" si="8" ref="DW33:DW41">DU33*10/$DU$4</f>
        <v>0.44052863436123346</v>
      </c>
      <c r="DX33" s="39">
        <f aca="true" t="shared" si="9" ref="DX33:DX41">COUNTA(B33:DT33)*100/COUNTA(B$8:DT$8)</f>
        <v>6.504065040650406</v>
      </c>
    </row>
    <row r="34" spans="1:128" ht="12.75">
      <c r="A34" s="31" t="s">
        <v>182</v>
      </c>
      <c r="B34" s="37">
        <v>1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40"/>
      <c r="Q34" s="37"/>
      <c r="R34" s="37"/>
      <c r="S34" s="37"/>
      <c r="T34" s="37">
        <v>1</v>
      </c>
      <c r="U34" s="37"/>
      <c r="V34" s="37">
        <v>2</v>
      </c>
      <c r="W34" s="37">
        <v>1</v>
      </c>
      <c r="X34" s="37"/>
      <c r="Y34" s="37"/>
      <c r="Z34" s="40"/>
      <c r="AA34" s="37"/>
      <c r="AB34" s="37"/>
      <c r="AC34" s="37">
        <v>1</v>
      </c>
      <c r="AD34" s="37"/>
      <c r="AE34" s="40"/>
      <c r="AF34" s="40"/>
      <c r="AG34" s="40">
        <v>1</v>
      </c>
      <c r="AH34" s="37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>
        <v>1</v>
      </c>
      <c r="DG34" s="37"/>
      <c r="DH34" s="37"/>
      <c r="DI34" s="37">
        <v>1</v>
      </c>
      <c r="DJ34" s="37">
        <v>1</v>
      </c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7">
        <f t="shared" si="6"/>
        <v>10</v>
      </c>
      <c r="DV34" s="8">
        <f t="shared" si="7"/>
        <v>0.3835826620636747</v>
      </c>
      <c r="DW34" s="38">
        <f t="shared" si="8"/>
        <v>0.3146633102580239</v>
      </c>
      <c r="DX34" s="39">
        <f t="shared" si="9"/>
        <v>7.317073170731708</v>
      </c>
    </row>
    <row r="35" spans="1:128" ht="12.75">
      <c r="A35" s="31" t="s">
        <v>183</v>
      </c>
      <c r="B35" s="37">
        <v>1</v>
      </c>
      <c r="C35" s="37"/>
      <c r="D35" s="37"/>
      <c r="E35" s="37"/>
      <c r="F35" s="37">
        <v>1</v>
      </c>
      <c r="G35" s="37">
        <v>1</v>
      </c>
      <c r="H35" s="37"/>
      <c r="I35" s="37"/>
      <c r="J35" s="37"/>
      <c r="K35" s="37"/>
      <c r="L35" s="37"/>
      <c r="M35" s="37"/>
      <c r="N35" s="37"/>
      <c r="O35" s="37"/>
      <c r="P35" s="40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>
        <v>1</v>
      </c>
      <c r="AD35" s="37"/>
      <c r="AE35" s="37">
        <v>3</v>
      </c>
      <c r="AF35" s="40"/>
      <c r="AG35" s="40">
        <v>3</v>
      </c>
      <c r="AH35" s="37"/>
      <c r="AI35" s="37"/>
      <c r="AJ35" s="37"/>
      <c r="AK35" s="40"/>
      <c r="AL35" s="37"/>
      <c r="AM35" s="37"/>
      <c r="AN35" s="40">
        <v>2</v>
      </c>
      <c r="AO35" s="40"/>
      <c r="AP35" s="40"/>
      <c r="AQ35" s="40"/>
      <c r="AR35" s="40"/>
      <c r="AS35" s="40"/>
      <c r="AT35" s="40"/>
      <c r="AU35" s="40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>
        <v>1</v>
      </c>
      <c r="BM35" s="37"/>
      <c r="BN35" s="37">
        <v>1</v>
      </c>
      <c r="BO35" s="37">
        <v>1</v>
      </c>
      <c r="BP35" s="37">
        <v>1</v>
      </c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>
        <v>1</v>
      </c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>
        <v>1</v>
      </c>
      <c r="DK35" s="37"/>
      <c r="DL35" s="37"/>
      <c r="DM35" s="37"/>
      <c r="DN35" s="37"/>
      <c r="DO35" s="37"/>
      <c r="DP35" s="37"/>
      <c r="DQ35" s="37"/>
      <c r="DR35" s="37"/>
      <c r="DS35" s="37">
        <v>1</v>
      </c>
      <c r="DT35" s="37">
        <v>1</v>
      </c>
      <c r="DU35" s="7">
        <f t="shared" si="6"/>
        <v>20</v>
      </c>
      <c r="DV35" s="8">
        <f t="shared" si="7"/>
        <v>0.7671653241273494</v>
      </c>
      <c r="DW35" s="38">
        <f t="shared" si="8"/>
        <v>0.6293266205160478</v>
      </c>
      <c r="DX35" s="39">
        <f t="shared" si="9"/>
        <v>12.195121951219512</v>
      </c>
    </row>
    <row r="36" spans="1:128" ht="12.75">
      <c r="A36" s="31" t="s">
        <v>184</v>
      </c>
      <c r="B36" s="40">
        <v>19</v>
      </c>
      <c r="C36" s="37">
        <v>33</v>
      </c>
      <c r="D36" s="40">
        <v>14</v>
      </c>
      <c r="E36" s="37">
        <v>15</v>
      </c>
      <c r="F36" s="37">
        <v>18</v>
      </c>
      <c r="G36" s="37">
        <v>26</v>
      </c>
      <c r="H36" s="40">
        <v>10</v>
      </c>
      <c r="I36" s="37"/>
      <c r="J36" s="37"/>
      <c r="K36" s="37">
        <v>9</v>
      </c>
      <c r="L36" s="37"/>
      <c r="M36" s="37">
        <v>8</v>
      </c>
      <c r="N36" s="37">
        <v>2</v>
      </c>
      <c r="O36" s="37"/>
      <c r="P36" s="37"/>
      <c r="Q36" s="37">
        <v>2</v>
      </c>
      <c r="R36" s="37"/>
      <c r="S36" s="37"/>
      <c r="T36" s="37">
        <v>14</v>
      </c>
      <c r="U36" s="37">
        <v>3</v>
      </c>
      <c r="V36" s="40">
        <v>8</v>
      </c>
      <c r="W36" s="37">
        <v>7</v>
      </c>
      <c r="X36" s="37">
        <v>1</v>
      </c>
      <c r="Y36" s="37">
        <v>4</v>
      </c>
      <c r="Z36" s="37">
        <v>14</v>
      </c>
      <c r="AA36" s="37">
        <v>5</v>
      </c>
      <c r="AB36" s="40">
        <v>3</v>
      </c>
      <c r="AC36" s="37">
        <v>12</v>
      </c>
      <c r="AD36" s="37">
        <v>4</v>
      </c>
      <c r="AE36" s="40">
        <v>27</v>
      </c>
      <c r="AF36" s="37"/>
      <c r="AG36" s="37">
        <v>25</v>
      </c>
      <c r="AH36" s="37">
        <v>1</v>
      </c>
      <c r="AI36" s="37">
        <v>4</v>
      </c>
      <c r="AJ36" s="37">
        <v>1</v>
      </c>
      <c r="AK36" s="40">
        <v>5</v>
      </c>
      <c r="AL36" s="40">
        <v>10</v>
      </c>
      <c r="AM36" s="40">
        <v>18</v>
      </c>
      <c r="AN36" s="40">
        <v>12</v>
      </c>
      <c r="AO36" s="40"/>
      <c r="AP36" s="40"/>
      <c r="AQ36" s="40">
        <v>1</v>
      </c>
      <c r="AR36" s="40">
        <v>3</v>
      </c>
      <c r="AS36" s="40">
        <v>13</v>
      </c>
      <c r="AT36" s="40"/>
      <c r="AU36" s="40">
        <v>6</v>
      </c>
      <c r="AV36" s="37">
        <v>13</v>
      </c>
      <c r="AW36" s="37"/>
      <c r="AX36" s="37">
        <v>10</v>
      </c>
      <c r="AY36" s="40">
        <v>5</v>
      </c>
      <c r="AZ36" s="37">
        <v>3</v>
      </c>
      <c r="BA36" s="40">
        <v>6</v>
      </c>
      <c r="BB36" s="37"/>
      <c r="BC36" s="40">
        <v>8</v>
      </c>
      <c r="BD36" s="40">
        <v>5</v>
      </c>
      <c r="BE36" s="40">
        <v>10</v>
      </c>
      <c r="BF36" s="37">
        <v>6</v>
      </c>
      <c r="BG36" s="37">
        <v>12</v>
      </c>
      <c r="BH36" s="37">
        <v>1</v>
      </c>
      <c r="BI36" s="37">
        <v>14</v>
      </c>
      <c r="BJ36" s="40">
        <v>5</v>
      </c>
      <c r="BK36" s="40">
        <v>11</v>
      </c>
      <c r="BL36" s="40">
        <v>65</v>
      </c>
      <c r="BM36" s="40">
        <v>28</v>
      </c>
      <c r="BN36" s="40">
        <v>14</v>
      </c>
      <c r="BO36" s="37">
        <v>16</v>
      </c>
      <c r="BP36" s="37">
        <v>26</v>
      </c>
      <c r="BQ36" s="37">
        <v>16</v>
      </c>
      <c r="BR36" s="37"/>
      <c r="BS36" s="37">
        <v>4</v>
      </c>
      <c r="BT36" s="40">
        <v>2</v>
      </c>
      <c r="BU36" s="40">
        <v>10</v>
      </c>
      <c r="BV36" s="37">
        <v>10</v>
      </c>
      <c r="BW36" s="40">
        <v>7</v>
      </c>
      <c r="BX36" s="37">
        <v>2</v>
      </c>
      <c r="BY36" s="37">
        <v>2</v>
      </c>
      <c r="BZ36" s="37">
        <v>7</v>
      </c>
      <c r="CA36" s="40">
        <v>10</v>
      </c>
      <c r="CB36" s="40">
        <v>1</v>
      </c>
      <c r="CC36" s="40">
        <v>9</v>
      </c>
      <c r="CD36" s="40"/>
      <c r="CE36" s="40">
        <v>3</v>
      </c>
      <c r="CF36" s="40">
        <v>8</v>
      </c>
      <c r="CG36" s="40"/>
      <c r="CH36" s="40">
        <v>4</v>
      </c>
      <c r="CI36" s="37"/>
      <c r="CJ36" s="37">
        <v>2</v>
      </c>
      <c r="CK36" s="37">
        <v>3</v>
      </c>
      <c r="CL36" s="37">
        <v>6</v>
      </c>
      <c r="CM36" s="37">
        <v>25</v>
      </c>
      <c r="CN36" s="37">
        <v>20</v>
      </c>
      <c r="CO36" s="40">
        <v>1</v>
      </c>
      <c r="CP36" s="40">
        <v>2</v>
      </c>
      <c r="CQ36" s="40">
        <v>15</v>
      </c>
      <c r="CR36" s="40">
        <v>36</v>
      </c>
      <c r="CS36" s="40">
        <v>3</v>
      </c>
      <c r="CT36" s="37">
        <v>7</v>
      </c>
      <c r="CU36" s="37">
        <v>7</v>
      </c>
      <c r="CV36" s="37">
        <v>3</v>
      </c>
      <c r="CW36" s="37">
        <v>4</v>
      </c>
      <c r="CX36" s="37">
        <v>1</v>
      </c>
      <c r="CY36" s="37">
        <v>26</v>
      </c>
      <c r="CZ36" s="37">
        <v>8</v>
      </c>
      <c r="DA36" s="37">
        <v>4</v>
      </c>
      <c r="DB36" s="37"/>
      <c r="DC36" s="37">
        <v>1</v>
      </c>
      <c r="DD36" s="40">
        <v>14</v>
      </c>
      <c r="DE36" s="37">
        <v>5</v>
      </c>
      <c r="DF36" s="37">
        <v>36</v>
      </c>
      <c r="DG36" s="37">
        <v>3</v>
      </c>
      <c r="DH36" s="37">
        <v>3</v>
      </c>
      <c r="DI36" s="37">
        <v>7</v>
      </c>
      <c r="DJ36" s="40">
        <v>28</v>
      </c>
      <c r="DK36" s="40">
        <v>3</v>
      </c>
      <c r="DL36" s="40">
        <v>35</v>
      </c>
      <c r="DM36" s="40">
        <v>4</v>
      </c>
      <c r="DN36" s="37"/>
      <c r="DO36" s="40">
        <v>10</v>
      </c>
      <c r="DP36" s="40">
        <v>5</v>
      </c>
      <c r="DQ36" s="40">
        <v>7</v>
      </c>
      <c r="DR36" s="40">
        <v>2</v>
      </c>
      <c r="DS36" s="40">
        <v>6</v>
      </c>
      <c r="DT36" s="40">
        <v>16</v>
      </c>
      <c r="DU36" s="7">
        <f t="shared" si="6"/>
        <v>1068</v>
      </c>
      <c r="DV36" s="8">
        <f t="shared" si="7"/>
        <v>40.96662830840046</v>
      </c>
      <c r="DW36" s="38">
        <f t="shared" si="8"/>
        <v>33.606041535556955</v>
      </c>
      <c r="DX36" s="39">
        <f t="shared" si="9"/>
        <v>84.55284552845528</v>
      </c>
    </row>
    <row r="37" spans="1:128" ht="12.75">
      <c r="A37" s="31" t="s">
        <v>185</v>
      </c>
      <c r="B37" s="40">
        <v>21</v>
      </c>
      <c r="C37" s="37">
        <v>34</v>
      </c>
      <c r="D37" s="40">
        <v>25</v>
      </c>
      <c r="E37" s="37">
        <v>55</v>
      </c>
      <c r="F37" s="37">
        <v>52</v>
      </c>
      <c r="G37" s="37">
        <v>32</v>
      </c>
      <c r="H37" s="40">
        <v>14</v>
      </c>
      <c r="I37" s="37"/>
      <c r="J37" s="37"/>
      <c r="K37" s="37">
        <v>45</v>
      </c>
      <c r="L37" s="40">
        <v>4</v>
      </c>
      <c r="M37" s="37">
        <v>27</v>
      </c>
      <c r="N37" s="37">
        <v>12</v>
      </c>
      <c r="O37" s="37"/>
      <c r="P37" s="40">
        <v>3</v>
      </c>
      <c r="Q37" s="40">
        <v>17</v>
      </c>
      <c r="R37" s="40">
        <v>2</v>
      </c>
      <c r="S37" s="40">
        <v>7</v>
      </c>
      <c r="T37" s="40">
        <v>45</v>
      </c>
      <c r="U37" s="37">
        <v>31</v>
      </c>
      <c r="V37" s="40">
        <v>17</v>
      </c>
      <c r="W37" s="37">
        <v>80</v>
      </c>
      <c r="X37" s="37">
        <v>27</v>
      </c>
      <c r="Y37" s="37">
        <v>59</v>
      </c>
      <c r="Z37" s="37">
        <v>51</v>
      </c>
      <c r="AA37" s="37">
        <v>25</v>
      </c>
      <c r="AB37" s="40">
        <v>10</v>
      </c>
      <c r="AC37" s="37">
        <v>29</v>
      </c>
      <c r="AD37" s="37">
        <v>10</v>
      </c>
      <c r="AE37" s="40">
        <v>32</v>
      </c>
      <c r="AF37" s="37"/>
      <c r="AG37" s="37">
        <v>28</v>
      </c>
      <c r="AH37" s="37">
        <v>3</v>
      </c>
      <c r="AI37" s="37">
        <v>15</v>
      </c>
      <c r="AJ37" s="37">
        <v>6</v>
      </c>
      <c r="AK37" s="40">
        <v>21</v>
      </c>
      <c r="AL37" s="40">
        <v>21</v>
      </c>
      <c r="AM37" s="40">
        <v>49</v>
      </c>
      <c r="AN37" s="40">
        <v>23</v>
      </c>
      <c r="AO37" s="40">
        <v>2</v>
      </c>
      <c r="AP37" s="37"/>
      <c r="AQ37" s="37">
        <v>3</v>
      </c>
      <c r="AR37" s="37">
        <v>3</v>
      </c>
      <c r="AS37" s="37">
        <v>66</v>
      </c>
      <c r="AT37" s="37"/>
      <c r="AU37" s="37">
        <v>23</v>
      </c>
      <c r="AV37" s="37">
        <v>76</v>
      </c>
      <c r="AW37" s="37"/>
      <c r="AX37" s="37">
        <v>61</v>
      </c>
      <c r="AY37" s="40">
        <v>10</v>
      </c>
      <c r="AZ37" s="37">
        <v>9</v>
      </c>
      <c r="BA37" s="40">
        <v>8</v>
      </c>
      <c r="BB37" s="40">
        <v>1</v>
      </c>
      <c r="BC37" s="40">
        <v>7</v>
      </c>
      <c r="BD37" s="40">
        <v>42</v>
      </c>
      <c r="BE37" s="40">
        <v>10</v>
      </c>
      <c r="BF37" s="37">
        <v>27</v>
      </c>
      <c r="BG37" s="37">
        <v>94</v>
      </c>
      <c r="BH37" s="37">
        <v>4</v>
      </c>
      <c r="BI37" s="37">
        <v>67</v>
      </c>
      <c r="BJ37" s="40">
        <v>29</v>
      </c>
      <c r="BK37" s="40">
        <v>22</v>
      </c>
      <c r="BL37" s="40">
        <v>40</v>
      </c>
      <c r="BM37" s="40">
        <v>40</v>
      </c>
      <c r="BN37" s="40">
        <v>23</v>
      </c>
      <c r="BO37" s="37">
        <v>33</v>
      </c>
      <c r="BP37" s="37">
        <v>45</v>
      </c>
      <c r="BQ37" s="37">
        <v>20</v>
      </c>
      <c r="BR37" s="37"/>
      <c r="BS37" s="37">
        <v>26</v>
      </c>
      <c r="BT37" s="40">
        <v>19</v>
      </c>
      <c r="BU37" s="40">
        <v>62</v>
      </c>
      <c r="BV37" s="37">
        <v>34</v>
      </c>
      <c r="BW37" s="40">
        <v>8</v>
      </c>
      <c r="BX37" s="37">
        <v>8</v>
      </c>
      <c r="BY37" s="37">
        <v>11</v>
      </c>
      <c r="BZ37" s="37">
        <v>19</v>
      </c>
      <c r="CA37" s="40">
        <v>41</v>
      </c>
      <c r="CB37" s="40">
        <v>6</v>
      </c>
      <c r="CC37" s="40">
        <v>41</v>
      </c>
      <c r="CD37" s="40">
        <v>2</v>
      </c>
      <c r="CE37" s="40">
        <v>10</v>
      </c>
      <c r="CF37" s="40">
        <v>43</v>
      </c>
      <c r="CG37" s="40">
        <v>3</v>
      </c>
      <c r="CH37" s="40">
        <v>22</v>
      </c>
      <c r="CI37" s="37">
        <v>3</v>
      </c>
      <c r="CJ37" s="37">
        <v>12</v>
      </c>
      <c r="CK37" s="37">
        <v>36</v>
      </c>
      <c r="CL37" s="37">
        <v>29</v>
      </c>
      <c r="CM37" s="37">
        <v>63</v>
      </c>
      <c r="CN37" s="37">
        <v>56</v>
      </c>
      <c r="CO37" s="40">
        <v>12</v>
      </c>
      <c r="CP37" s="40">
        <v>5</v>
      </c>
      <c r="CQ37" s="40">
        <v>18</v>
      </c>
      <c r="CR37" s="40">
        <v>45</v>
      </c>
      <c r="CS37" s="40">
        <v>19</v>
      </c>
      <c r="CT37" s="37">
        <v>29</v>
      </c>
      <c r="CU37" s="37">
        <v>15</v>
      </c>
      <c r="CV37" s="37">
        <v>3</v>
      </c>
      <c r="CW37" s="37">
        <v>2</v>
      </c>
      <c r="CX37" s="37">
        <v>8</v>
      </c>
      <c r="CY37" s="37">
        <v>36</v>
      </c>
      <c r="CZ37" s="37">
        <v>25</v>
      </c>
      <c r="DA37" s="37">
        <v>14</v>
      </c>
      <c r="DB37" s="37">
        <v>14</v>
      </c>
      <c r="DC37" s="37">
        <v>3</v>
      </c>
      <c r="DD37" s="40">
        <v>36</v>
      </c>
      <c r="DE37" s="37">
        <v>38</v>
      </c>
      <c r="DF37" s="40">
        <v>89</v>
      </c>
      <c r="DG37" s="40">
        <v>8</v>
      </c>
      <c r="DH37" s="40">
        <v>8</v>
      </c>
      <c r="DI37" s="37">
        <v>41</v>
      </c>
      <c r="DJ37" s="40">
        <v>36</v>
      </c>
      <c r="DK37" s="40">
        <v>5</v>
      </c>
      <c r="DL37" s="40">
        <v>105</v>
      </c>
      <c r="DM37" s="40">
        <v>15</v>
      </c>
      <c r="DN37" s="40">
        <v>8</v>
      </c>
      <c r="DO37" s="40">
        <v>14</v>
      </c>
      <c r="DP37" s="40">
        <v>7</v>
      </c>
      <c r="DQ37" s="40">
        <v>13</v>
      </c>
      <c r="DR37" s="40">
        <v>11</v>
      </c>
      <c r="DS37" s="40">
        <v>21</v>
      </c>
      <c r="DT37" s="40">
        <v>31</v>
      </c>
      <c r="DU37" s="7">
        <f t="shared" si="6"/>
        <v>2985</v>
      </c>
      <c r="DV37" s="8">
        <f t="shared" si="7"/>
        <v>114.4994246260069</v>
      </c>
      <c r="DW37" s="38">
        <f t="shared" si="8"/>
        <v>93.92699811202013</v>
      </c>
      <c r="DX37" s="39">
        <f t="shared" si="9"/>
        <v>93.4959349593496</v>
      </c>
    </row>
    <row r="38" spans="1:128" ht="12.75">
      <c r="A38" s="31" t="s">
        <v>186</v>
      </c>
      <c r="B38" s="37"/>
      <c r="C38" s="37">
        <v>1</v>
      </c>
      <c r="D38" s="37"/>
      <c r="E38" s="37"/>
      <c r="F38" s="40">
        <v>2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40">
        <v>1</v>
      </c>
      <c r="AH38" s="37"/>
      <c r="AI38" s="37"/>
      <c r="AJ38" s="37"/>
      <c r="AK38" s="37">
        <v>1</v>
      </c>
      <c r="AL38" s="37"/>
      <c r="AM38" s="37"/>
      <c r="AN38" s="40"/>
      <c r="AO38" s="40"/>
      <c r="AP38" s="40"/>
      <c r="AQ38" s="40"/>
      <c r="AR38" s="40"/>
      <c r="AS38" s="40"/>
      <c r="AT38" s="40"/>
      <c r="AU38" s="40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>
        <v>1</v>
      </c>
      <c r="BK38" s="37"/>
      <c r="BL38" s="37"/>
      <c r="BM38" s="37"/>
      <c r="BN38" s="40">
        <v>1</v>
      </c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>
        <v>1</v>
      </c>
      <c r="CZ38" s="37"/>
      <c r="DA38" s="37"/>
      <c r="DB38" s="37"/>
      <c r="DC38" s="37"/>
      <c r="DD38" s="37"/>
      <c r="DE38" s="37"/>
      <c r="DF38" s="40">
        <v>1</v>
      </c>
      <c r="DG38" s="40"/>
      <c r="DH38" s="40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7">
        <f t="shared" si="6"/>
        <v>9</v>
      </c>
      <c r="DV38" s="8">
        <f t="shared" si="7"/>
        <v>0.34522439585730724</v>
      </c>
      <c r="DW38" s="38">
        <f t="shared" si="8"/>
        <v>0.28319697923222154</v>
      </c>
      <c r="DX38" s="39">
        <f t="shared" si="9"/>
        <v>6.504065040650406</v>
      </c>
    </row>
    <row r="39" spans="1:128" ht="12.75">
      <c r="A39" s="31" t="s">
        <v>187</v>
      </c>
      <c r="B39" s="37"/>
      <c r="C39" s="37">
        <v>4</v>
      </c>
      <c r="D39" s="37"/>
      <c r="E39" s="37">
        <v>1</v>
      </c>
      <c r="F39" s="37"/>
      <c r="G39" s="40"/>
      <c r="H39" s="37"/>
      <c r="I39" s="37"/>
      <c r="J39" s="37"/>
      <c r="K39" s="37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37"/>
      <c r="AC39" s="40"/>
      <c r="AD39" s="40"/>
      <c r="AE39" s="40"/>
      <c r="AF39" s="40"/>
      <c r="AG39" s="40">
        <v>2</v>
      </c>
      <c r="AH39" s="40"/>
      <c r="AI39" s="37"/>
      <c r="AJ39" s="40"/>
      <c r="AK39" s="40"/>
      <c r="AL39" s="37"/>
      <c r="AM39" s="40"/>
      <c r="AN39" s="37"/>
      <c r="AO39" s="37"/>
      <c r="AP39" s="40"/>
      <c r="AQ39" s="40"/>
      <c r="AR39" s="40"/>
      <c r="AS39" s="37"/>
      <c r="AT39" s="40"/>
      <c r="AU39" s="40"/>
      <c r="AV39" s="40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>
        <v>2</v>
      </c>
      <c r="BM39" s="37"/>
      <c r="BN39" s="37"/>
      <c r="BO39" s="37"/>
      <c r="BP39" s="37">
        <v>3</v>
      </c>
      <c r="BQ39" s="37">
        <v>1</v>
      </c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7">
        <f t="shared" si="6"/>
        <v>13</v>
      </c>
      <c r="DV39" s="8">
        <f t="shared" si="7"/>
        <v>0.49865746068277716</v>
      </c>
      <c r="DW39" s="38">
        <f t="shared" si="8"/>
        <v>0.4090623033354311</v>
      </c>
      <c r="DX39" s="39">
        <f t="shared" si="9"/>
        <v>4.878048780487805</v>
      </c>
    </row>
    <row r="40" spans="1:128" ht="12.75">
      <c r="A40" s="31" t="s">
        <v>188</v>
      </c>
      <c r="B40" s="37"/>
      <c r="C40" s="37">
        <v>1</v>
      </c>
      <c r="D40" s="37">
        <v>3</v>
      </c>
      <c r="E40" s="37">
        <v>12</v>
      </c>
      <c r="F40" s="37">
        <v>9</v>
      </c>
      <c r="G40" s="37">
        <v>2</v>
      </c>
      <c r="H40" s="37"/>
      <c r="I40" s="37">
        <v>1</v>
      </c>
      <c r="J40" s="37"/>
      <c r="K40" s="37"/>
      <c r="L40" s="40">
        <v>3</v>
      </c>
      <c r="M40" s="40">
        <v>5</v>
      </c>
      <c r="N40" s="40">
        <v>8</v>
      </c>
      <c r="O40" s="40"/>
      <c r="P40" s="40">
        <v>2</v>
      </c>
      <c r="Q40" s="40">
        <v>1</v>
      </c>
      <c r="R40" s="40">
        <v>1</v>
      </c>
      <c r="S40" s="40"/>
      <c r="T40" s="40"/>
      <c r="U40" s="40">
        <v>1</v>
      </c>
      <c r="V40" s="40"/>
      <c r="W40" s="40"/>
      <c r="X40" s="40">
        <v>3</v>
      </c>
      <c r="Y40" s="40">
        <v>3</v>
      </c>
      <c r="Z40" s="40">
        <v>5</v>
      </c>
      <c r="AA40" s="40">
        <v>8</v>
      </c>
      <c r="AB40" s="37"/>
      <c r="AC40" s="40">
        <v>8</v>
      </c>
      <c r="AD40" s="40">
        <v>1</v>
      </c>
      <c r="AE40" s="40"/>
      <c r="AF40" s="40">
        <v>2</v>
      </c>
      <c r="AG40" s="40"/>
      <c r="AH40" s="40">
        <v>4</v>
      </c>
      <c r="AI40" s="37"/>
      <c r="AJ40" s="37">
        <v>1</v>
      </c>
      <c r="AK40" s="40">
        <v>9</v>
      </c>
      <c r="AL40" s="40">
        <v>8</v>
      </c>
      <c r="AM40" s="40">
        <v>9</v>
      </c>
      <c r="AN40" s="37"/>
      <c r="AO40" s="40">
        <v>1</v>
      </c>
      <c r="AP40" s="37"/>
      <c r="AQ40" s="37">
        <v>5</v>
      </c>
      <c r="AR40" s="40">
        <v>3</v>
      </c>
      <c r="AS40" s="37">
        <v>11</v>
      </c>
      <c r="AT40" s="37"/>
      <c r="AU40" s="40">
        <v>6</v>
      </c>
      <c r="AV40" s="37">
        <v>14</v>
      </c>
      <c r="AW40" s="37"/>
      <c r="AX40" s="37">
        <v>14</v>
      </c>
      <c r="AY40" s="40">
        <v>4</v>
      </c>
      <c r="AZ40" s="37">
        <v>2</v>
      </c>
      <c r="BA40" s="40">
        <v>6</v>
      </c>
      <c r="BB40" s="37"/>
      <c r="BC40" s="40">
        <v>2</v>
      </c>
      <c r="BD40" s="40">
        <v>3</v>
      </c>
      <c r="BE40" s="40">
        <v>1</v>
      </c>
      <c r="BF40" s="37">
        <v>6</v>
      </c>
      <c r="BG40" s="37">
        <v>10</v>
      </c>
      <c r="BH40" s="37">
        <v>5</v>
      </c>
      <c r="BI40" s="37">
        <v>8</v>
      </c>
      <c r="BJ40" s="40">
        <v>3</v>
      </c>
      <c r="BK40" s="40">
        <v>2</v>
      </c>
      <c r="BL40" s="40">
        <v>4</v>
      </c>
      <c r="BM40" s="40">
        <v>1</v>
      </c>
      <c r="BN40" s="40">
        <v>2</v>
      </c>
      <c r="BO40" s="37"/>
      <c r="BP40" s="37">
        <v>7</v>
      </c>
      <c r="BQ40" s="37">
        <v>7</v>
      </c>
      <c r="BR40" s="40">
        <v>2</v>
      </c>
      <c r="BS40" s="37">
        <v>5</v>
      </c>
      <c r="BT40" s="40">
        <v>7</v>
      </c>
      <c r="BU40" s="40">
        <v>9</v>
      </c>
      <c r="BV40" s="37">
        <v>1</v>
      </c>
      <c r="BW40" s="40">
        <v>3</v>
      </c>
      <c r="BX40" s="37">
        <v>4</v>
      </c>
      <c r="BY40" s="37">
        <v>4</v>
      </c>
      <c r="BZ40" s="37"/>
      <c r="CA40" s="40">
        <v>4</v>
      </c>
      <c r="CB40" s="40">
        <v>2</v>
      </c>
      <c r="CC40" s="40">
        <v>5</v>
      </c>
      <c r="CD40" s="40"/>
      <c r="CE40" s="40"/>
      <c r="CF40" s="40">
        <v>8</v>
      </c>
      <c r="CG40" s="40"/>
      <c r="CH40" s="40">
        <v>2</v>
      </c>
      <c r="CI40" s="37"/>
      <c r="CJ40" s="37">
        <v>2</v>
      </c>
      <c r="CK40" s="37">
        <v>14</v>
      </c>
      <c r="CL40" s="37">
        <v>13</v>
      </c>
      <c r="CM40" s="37">
        <v>21</v>
      </c>
      <c r="CN40" s="37">
        <v>9</v>
      </c>
      <c r="CO40" s="40">
        <v>7</v>
      </c>
      <c r="CP40" s="40">
        <v>3</v>
      </c>
      <c r="CQ40" s="40">
        <v>2</v>
      </c>
      <c r="CR40" s="40">
        <v>12</v>
      </c>
      <c r="CS40" s="40">
        <v>11</v>
      </c>
      <c r="CT40" s="37">
        <v>11</v>
      </c>
      <c r="CU40" s="37">
        <v>7</v>
      </c>
      <c r="CV40" s="37">
        <v>7</v>
      </c>
      <c r="CW40" s="37">
        <v>10</v>
      </c>
      <c r="CX40" s="37">
        <v>2</v>
      </c>
      <c r="CY40" s="37">
        <v>9</v>
      </c>
      <c r="CZ40" s="37">
        <v>4</v>
      </c>
      <c r="DA40" s="37">
        <v>1</v>
      </c>
      <c r="DB40" s="37">
        <v>8</v>
      </c>
      <c r="DC40" s="37">
        <v>2</v>
      </c>
      <c r="DD40" s="40">
        <v>6</v>
      </c>
      <c r="DE40" s="37">
        <v>1</v>
      </c>
      <c r="DF40" s="40">
        <v>4</v>
      </c>
      <c r="DG40" s="40">
        <v>6</v>
      </c>
      <c r="DH40" s="40"/>
      <c r="DI40" s="37">
        <v>2</v>
      </c>
      <c r="DJ40" s="40">
        <v>7</v>
      </c>
      <c r="DK40" s="40">
        <v>1</v>
      </c>
      <c r="DL40" s="40">
        <v>3</v>
      </c>
      <c r="DM40" s="40">
        <v>3</v>
      </c>
      <c r="DN40" s="40">
        <v>3</v>
      </c>
      <c r="DO40" s="40">
        <v>4</v>
      </c>
      <c r="DP40" s="40">
        <v>1</v>
      </c>
      <c r="DQ40" s="40">
        <v>16</v>
      </c>
      <c r="DR40" s="40">
        <v>4</v>
      </c>
      <c r="DS40" s="40">
        <v>9</v>
      </c>
      <c r="DT40" s="40">
        <v>8</v>
      </c>
      <c r="DU40" s="7">
        <f t="shared" si="6"/>
        <v>526</v>
      </c>
      <c r="DV40" s="8">
        <f t="shared" si="7"/>
        <v>20.17644802454929</v>
      </c>
      <c r="DW40" s="38">
        <f t="shared" si="8"/>
        <v>16.55129011957206</v>
      </c>
      <c r="DX40" s="39">
        <f t="shared" si="9"/>
        <v>79.67479674796748</v>
      </c>
    </row>
    <row r="41" spans="1:128" ht="12.75">
      <c r="A41" s="31" t="s">
        <v>189</v>
      </c>
      <c r="B41" s="37"/>
      <c r="C41" s="37"/>
      <c r="D41" s="37">
        <v>4</v>
      </c>
      <c r="E41" s="37">
        <v>20</v>
      </c>
      <c r="F41" s="37">
        <v>8</v>
      </c>
      <c r="G41" s="37"/>
      <c r="H41" s="40">
        <v>2</v>
      </c>
      <c r="I41" s="37"/>
      <c r="J41" s="37"/>
      <c r="K41" s="37"/>
      <c r="L41" s="37">
        <v>5</v>
      </c>
      <c r="M41" s="37"/>
      <c r="N41" s="37">
        <v>50</v>
      </c>
      <c r="O41" s="37"/>
      <c r="P41" s="37"/>
      <c r="Q41" s="37">
        <v>1</v>
      </c>
      <c r="R41" s="37">
        <v>4</v>
      </c>
      <c r="S41" s="37"/>
      <c r="T41" s="37"/>
      <c r="U41" s="37"/>
      <c r="V41" s="37"/>
      <c r="W41" s="37"/>
      <c r="X41" s="37"/>
      <c r="Y41" s="37">
        <v>6</v>
      </c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40">
        <v>6</v>
      </c>
      <c r="AM41" s="40"/>
      <c r="AN41" s="37"/>
      <c r="AO41" s="37"/>
      <c r="AP41" s="37"/>
      <c r="AQ41" s="37"/>
      <c r="AR41" s="37">
        <v>50</v>
      </c>
      <c r="AS41" s="37"/>
      <c r="AT41" s="37"/>
      <c r="AU41" s="37">
        <v>51</v>
      </c>
      <c r="AV41" s="37">
        <v>1</v>
      </c>
      <c r="AW41" s="37"/>
      <c r="AX41" s="37">
        <v>7</v>
      </c>
      <c r="AY41" s="37"/>
      <c r="AZ41" s="37">
        <v>28</v>
      </c>
      <c r="BA41" s="37"/>
      <c r="BB41" s="37"/>
      <c r="BC41" s="37">
        <v>4</v>
      </c>
      <c r="BD41" s="37">
        <v>4</v>
      </c>
      <c r="BE41" s="40">
        <v>20</v>
      </c>
      <c r="BF41" s="37"/>
      <c r="BG41" s="37">
        <v>2</v>
      </c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>
        <v>34</v>
      </c>
      <c r="BT41" s="37">
        <v>14</v>
      </c>
      <c r="BU41" s="37">
        <v>56</v>
      </c>
      <c r="BV41" s="37">
        <v>1</v>
      </c>
      <c r="BW41" s="37"/>
      <c r="BX41" s="37">
        <v>12</v>
      </c>
      <c r="BY41" s="37">
        <v>4</v>
      </c>
      <c r="BZ41" s="37"/>
      <c r="CA41" s="40">
        <v>21</v>
      </c>
      <c r="CB41" s="40"/>
      <c r="CC41" s="40"/>
      <c r="CD41" s="40"/>
      <c r="CE41" s="40">
        <v>56</v>
      </c>
      <c r="CF41" s="40">
        <v>44</v>
      </c>
      <c r="CG41" s="40"/>
      <c r="CH41" s="40"/>
      <c r="CI41" s="37"/>
      <c r="CJ41" s="37">
        <v>5</v>
      </c>
      <c r="CK41" s="37">
        <v>4</v>
      </c>
      <c r="CL41" s="37"/>
      <c r="CM41" s="37">
        <v>2</v>
      </c>
      <c r="CN41" s="37">
        <v>2</v>
      </c>
      <c r="CO41" s="37"/>
      <c r="CP41" s="37"/>
      <c r="CQ41" s="40"/>
      <c r="CR41" s="40"/>
      <c r="CS41" s="40"/>
      <c r="CT41" s="37">
        <v>11</v>
      </c>
      <c r="CU41" s="37">
        <v>4</v>
      </c>
      <c r="CV41" s="37"/>
      <c r="CW41" s="37"/>
      <c r="CX41" s="37">
        <v>4</v>
      </c>
      <c r="CY41" s="37">
        <v>57</v>
      </c>
      <c r="CZ41" s="37">
        <v>4</v>
      </c>
      <c r="DA41" s="37">
        <v>17</v>
      </c>
      <c r="DB41" s="37"/>
      <c r="DC41" s="37">
        <v>10</v>
      </c>
      <c r="DD41" s="40">
        <v>6</v>
      </c>
      <c r="DE41" s="37"/>
      <c r="DF41" s="37">
        <v>2</v>
      </c>
      <c r="DG41" s="37"/>
      <c r="DH41" s="37"/>
      <c r="DI41" s="37"/>
      <c r="DJ41" s="37">
        <v>2</v>
      </c>
      <c r="DK41" s="37"/>
      <c r="DL41" s="37">
        <v>2</v>
      </c>
      <c r="DM41" s="37">
        <v>6</v>
      </c>
      <c r="DN41" s="40">
        <v>10</v>
      </c>
      <c r="DO41" s="40">
        <v>3</v>
      </c>
      <c r="DP41" s="40">
        <v>3</v>
      </c>
      <c r="DQ41" s="40">
        <v>1</v>
      </c>
      <c r="DR41" s="37"/>
      <c r="DS41" s="37"/>
      <c r="DT41" s="37"/>
      <c r="DU41" s="7">
        <f t="shared" si="6"/>
        <v>670</v>
      </c>
      <c r="DV41" s="8">
        <f t="shared" si="7"/>
        <v>25.700038358266205</v>
      </c>
      <c r="DW41" s="38">
        <f t="shared" si="8"/>
        <v>21.0824417872876</v>
      </c>
      <c r="DX41" s="39">
        <f t="shared" si="9"/>
        <v>39.02439024390244</v>
      </c>
    </row>
    <row r="42" spans="1:128" ht="12.75">
      <c r="A42" s="31" t="s">
        <v>339</v>
      </c>
      <c r="B42" s="37"/>
      <c r="C42" s="37"/>
      <c r="D42" s="37"/>
      <c r="E42" s="37"/>
      <c r="F42" s="37"/>
      <c r="G42" s="37"/>
      <c r="H42" s="40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40"/>
      <c r="AM42" s="40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40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40"/>
      <c r="CB42" s="40"/>
      <c r="CC42" s="40"/>
      <c r="CD42" s="40"/>
      <c r="CE42" s="40"/>
      <c r="CF42" s="40"/>
      <c r="CG42" s="40"/>
      <c r="CH42" s="40"/>
      <c r="CI42" s="37"/>
      <c r="CJ42" s="37"/>
      <c r="CK42" s="37"/>
      <c r="CL42" s="37"/>
      <c r="CM42" s="37"/>
      <c r="CN42" s="37"/>
      <c r="CO42" s="37"/>
      <c r="CP42" s="37"/>
      <c r="CQ42" s="40"/>
      <c r="CR42" s="40"/>
      <c r="CS42" s="40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40"/>
      <c r="DE42" s="37"/>
      <c r="DF42" s="37"/>
      <c r="DG42" s="37"/>
      <c r="DH42" s="37"/>
      <c r="DI42" s="37"/>
      <c r="DJ42" s="37"/>
      <c r="DK42" s="37"/>
      <c r="DL42" s="37"/>
      <c r="DM42" s="37"/>
      <c r="DN42" s="40"/>
      <c r="DO42" s="40"/>
      <c r="DP42" s="40"/>
      <c r="DQ42" s="40"/>
      <c r="DR42" s="37"/>
      <c r="DS42" s="37"/>
      <c r="DT42" s="37"/>
      <c r="DU42" s="7"/>
      <c r="DV42" s="8"/>
      <c r="DW42" s="38"/>
      <c r="DX42" s="39"/>
    </row>
    <row r="43" spans="1:128" ht="12.75">
      <c r="A43" s="31" t="s">
        <v>190</v>
      </c>
      <c r="B43" s="37">
        <v>1</v>
      </c>
      <c r="C43" s="37">
        <v>4</v>
      </c>
      <c r="D43" s="40">
        <v>5</v>
      </c>
      <c r="E43" s="40">
        <v>3</v>
      </c>
      <c r="F43" s="37">
        <v>10</v>
      </c>
      <c r="G43" s="37">
        <v>7</v>
      </c>
      <c r="H43" s="40">
        <v>4</v>
      </c>
      <c r="I43" s="37">
        <v>16</v>
      </c>
      <c r="J43" s="40">
        <v>1</v>
      </c>
      <c r="K43" s="40">
        <v>3</v>
      </c>
      <c r="L43" s="40">
        <v>5</v>
      </c>
      <c r="M43" s="40">
        <v>1</v>
      </c>
      <c r="N43" s="40">
        <v>9</v>
      </c>
      <c r="O43" s="37"/>
      <c r="P43" s="40">
        <v>1</v>
      </c>
      <c r="Q43" s="37"/>
      <c r="R43" s="37">
        <v>6</v>
      </c>
      <c r="S43" s="37">
        <v>1</v>
      </c>
      <c r="T43" s="40">
        <v>3</v>
      </c>
      <c r="U43" s="37"/>
      <c r="V43" s="40">
        <v>2</v>
      </c>
      <c r="W43" s="37">
        <v>7</v>
      </c>
      <c r="X43" s="37">
        <v>1</v>
      </c>
      <c r="Y43" s="37">
        <v>40</v>
      </c>
      <c r="Z43" s="40">
        <v>12</v>
      </c>
      <c r="AA43" s="37">
        <v>6</v>
      </c>
      <c r="AB43" s="37"/>
      <c r="AC43" s="37">
        <v>2</v>
      </c>
      <c r="AD43" s="37"/>
      <c r="AE43" s="37"/>
      <c r="AF43" s="37">
        <v>2</v>
      </c>
      <c r="AG43" s="37">
        <v>3</v>
      </c>
      <c r="AH43" s="37">
        <v>2</v>
      </c>
      <c r="AI43" s="37"/>
      <c r="AJ43" s="37"/>
      <c r="AK43" s="40">
        <v>2</v>
      </c>
      <c r="AL43" s="40">
        <v>10</v>
      </c>
      <c r="AM43" s="40">
        <v>14</v>
      </c>
      <c r="AN43" s="37"/>
      <c r="AO43" s="37"/>
      <c r="AP43" s="37"/>
      <c r="AQ43" s="37">
        <v>2</v>
      </c>
      <c r="AR43" s="37">
        <v>5</v>
      </c>
      <c r="AS43" s="37">
        <v>20</v>
      </c>
      <c r="AT43" s="40">
        <v>1</v>
      </c>
      <c r="AU43" s="37">
        <v>26</v>
      </c>
      <c r="AV43" s="37">
        <v>7</v>
      </c>
      <c r="AW43" s="37">
        <v>1</v>
      </c>
      <c r="AX43" s="37">
        <v>18</v>
      </c>
      <c r="AY43" s="40">
        <v>13</v>
      </c>
      <c r="AZ43" s="37">
        <v>16</v>
      </c>
      <c r="BA43" s="40">
        <v>5</v>
      </c>
      <c r="BB43" s="40">
        <v>6</v>
      </c>
      <c r="BC43" s="40">
        <v>6</v>
      </c>
      <c r="BD43" s="40">
        <v>5</v>
      </c>
      <c r="BE43" s="40">
        <v>11</v>
      </c>
      <c r="BF43" s="37">
        <v>1</v>
      </c>
      <c r="BG43" s="37">
        <v>16</v>
      </c>
      <c r="BH43" s="37">
        <v>3</v>
      </c>
      <c r="BI43" s="37">
        <v>1</v>
      </c>
      <c r="BJ43" s="40">
        <v>2</v>
      </c>
      <c r="BK43" s="40">
        <v>2</v>
      </c>
      <c r="BL43" s="40">
        <v>5</v>
      </c>
      <c r="BM43" s="40">
        <v>3</v>
      </c>
      <c r="BN43" s="37"/>
      <c r="BO43" s="37">
        <v>1</v>
      </c>
      <c r="BP43" s="37">
        <v>8</v>
      </c>
      <c r="BQ43" s="37">
        <v>6</v>
      </c>
      <c r="BR43" s="40">
        <v>2</v>
      </c>
      <c r="BS43" s="37">
        <v>27</v>
      </c>
      <c r="BT43" s="40">
        <v>5</v>
      </c>
      <c r="BU43" s="40">
        <v>10</v>
      </c>
      <c r="BV43" s="37">
        <v>1</v>
      </c>
      <c r="BW43" s="37"/>
      <c r="BX43" s="37">
        <v>5</v>
      </c>
      <c r="BY43" s="37">
        <v>5</v>
      </c>
      <c r="BZ43" s="37">
        <v>1</v>
      </c>
      <c r="CA43" s="40">
        <v>12</v>
      </c>
      <c r="CB43" s="40"/>
      <c r="CC43" s="40">
        <v>4</v>
      </c>
      <c r="CD43" s="40"/>
      <c r="CE43" s="40">
        <v>5</v>
      </c>
      <c r="CF43" s="40">
        <v>4</v>
      </c>
      <c r="CG43" s="40">
        <v>1</v>
      </c>
      <c r="CH43" s="40"/>
      <c r="CI43" s="37">
        <v>5</v>
      </c>
      <c r="CJ43" s="37">
        <v>31</v>
      </c>
      <c r="CK43" s="37">
        <v>9</v>
      </c>
      <c r="CL43" s="37"/>
      <c r="CM43" s="37">
        <v>24</v>
      </c>
      <c r="CN43" s="37">
        <v>3</v>
      </c>
      <c r="CO43" s="37">
        <v>12</v>
      </c>
      <c r="CP43" s="37"/>
      <c r="CQ43" s="40">
        <v>5</v>
      </c>
      <c r="CR43" s="40">
        <v>12</v>
      </c>
      <c r="CS43" s="40">
        <v>14</v>
      </c>
      <c r="CT43" s="37">
        <v>11</v>
      </c>
      <c r="CU43" s="37">
        <v>10</v>
      </c>
      <c r="CV43" s="37">
        <v>6</v>
      </c>
      <c r="CW43" s="37">
        <v>8</v>
      </c>
      <c r="CX43" s="37">
        <v>7</v>
      </c>
      <c r="CY43" s="37">
        <v>15</v>
      </c>
      <c r="CZ43" s="37">
        <v>6</v>
      </c>
      <c r="DA43" s="37">
        <v>9</v>
      </c>
      <c r="DB43" s="37">
        <v>3</v>
      </c>
      <c r="DC43" s="37">
        <v>2</v>
      </c>
      <c r="DD43" s="40">
        <v>8</v>
      </c>
      <c r="DE43" s="37"/>
      <c r="DF43" s="37"/>
      <c r="DG43" s="37">
        <v>5</v>
      </c>
      <c r="DH43" s="37">
        <v>2</v>
      </c>
      <c r="DI43" s="37">
        <v>6</v>
      </c>
      <c r="DJ43" s="37">
        <v>5</v>
      </c>
      <c r="DK43" s="40">
        <v>10</v>
      </c>
      <c r="DL43" s="40">
        <v>1</v>
      </c>
      <c r="DM43" s="40">
        <v>3</v>
      </c>
      <c r="DN43" s="40">
        <v>5</v>
      </c>
      <c r="DO43" s="40">
        <v>2</v>
      </c>
      <c r="DP43" s="40">
        <v>1</v>
      </c>
      <c r="DQ43" s="40">
        <v>7</v>
      </c>
      <c r="DR43" s="40">
        <v>2</v>
      </c>
      <c r="DS43" s="40">
        <v>2</v>
      </c>
      <c r="DT43" s="40">
        <v>6</v>
      </c>
      <c r="DU43" s="7">
        <f>SUM(B43:DT43)</f>
        <v>712</v>
      </c>
      <c r="DV43" s="8">
        <f>DU43*100/$DU$3</f>
        <v>27.31108553893364</v>
      </c>
      <c r="DW43" s="38">
        <f>DU43*10/$DU$4</f>
        <v>22.4040276903713</v>
      </c>
      <c r="DX43" s="39">
        <f>COUNTA(B43:DT43)*100/COUNTA(B$8:DT$8)</f>
        <v>83.73983739837398</v>
      </c>
    </row>
    <row r="44" spans="1:128" ht="12.75">
      <c r="A44" s="31" t="s">
        <v>191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37"/>
      <c r="AC44" s="37"/>
      <c r="AD44" s="37"/>
      <c r="AE44" s="37"/>
      <c r="AF44" s="37"/>
      <c r="AG44" s="37"/>
      <c r="AH44" s="37"/>
      <c r="AI44" s="37"/>
      <c r="AJ44" s="37"/>
      <c r="AK44" s="40"/>
      <c r="AL44" s="40"/>
      <c r="AM44" s="37"/>
      <c r="AN44" s="37"/>
      <c r="AO44" s="37"/>
      <c r="AP44" s="40"/>
      <c r="AQ44" s="37"/>
      <c r="AR44" s="40"/>
      <c r="AS44" s="37"/>
      <c r="AT44" s="37"/>
      <c r="AU44" s="40"/>
      <c r="AV44" s="40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>
        <v>1</v>
      </c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7">
        <f>SUM(B44:DT44)</f>
        <v>1</v>
      </c>
      <c r="DV44" s="8">
        <f>DU44*100/$DU$3</f>
        <v>0.038358266206367474</v>
      </c>
      <c r="DW44" s="38">
        <f>DU44*10/$DU$4</f>
        <v>0.03146633102580239</v>
      </c>
      <c r="DX44" s="39">
        <f>COUNTA(B44:DT44)*100/COUNTA(B$8:DT$8)</f>
        <v>0.8130081300813008</v>
      </c>
    </row>
    <row r="45" spans="1:128" ht="12.75">
      <c r="A45" s="31" t="s">
        <v>369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37"/>
      <c r="AC45" s="37"/>
      <c r="AD45" s="37"/>
      <c r="AE45" s="37"/>
      <c r="AF45" s="37"/>
      <c r="AG45" s="37"/>
      <c r="AH45" s="37"/>
      <c r="AI45" s="37"/>
      <c r="AJ45" s="37"/>
      <c r="AK45" s="40"/>
      <c r="AL45" s="40"/>
      <c r="AM45" s="37"/>
      <c r="AN45" s="37"/>
      <c r="AO45" s="37"/>
      <c r="AP45" s="40"/>
      <c r="AQ45" s="37"/>
      <c r="AR45" s="40"/>
      <c r="AS45" s="37"/>
      <c r="AT45" s="37"/>
      <c r="AU45" s="40"/>
      <c r="AV45" s="40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7"/>
      <c r="DV45" s="8"/>
      <c r="DW45" s="38"/>
      <c r="DX45" s="39"/>
    </row>
    <row r="46" spans="1:128" ht="12.75">
      <c r="A46" s="31" t="s">
        <v>192</v>
      </c>
      <c r="B46" s="37"/>
      <c r="C46" s="37">
        <v>3</v>
      </c>
      <c r="D46" s="37">
        <v>40</v>
      </c>
      <c r="E46" s="37">
        <v>25</v>
      </c>
      <c r="F46" s="37">
        <v>24</v>
      </c>
      <c r="G46" s="37">
        <v>32</v>
      </c>
      <c r="H46" s="40">
        <v>4</v>
      </c>
      <c r="I46" s="37"/>
      <c r="J46" s="37"/>
      <c r="K46" s="37">
        <v>48</v>
      </c>
      <c r="L46" s="37"/>
      <c r="M46" s="37"/>
      <c r="N46" s="37"/>
      <c r="O46" s="37"/>
      <c r="P46" s="37"/>
      <c r="Q46" s="37">
        <v>5</v>
      </c>
      <c r="R46" s="37"/>
      <c r="S46" s="37"/>
      <c r="T46" s="37">
        <v>2</v>
      </c>
      <c r="U46" s="37"/>
      <c r="V46" s="37"/>
      <c r="W46" s="37"/>
      <c r="X46" s="37"/>
      <c r="Y46" s="37">
        <v>1</v>
      </c>
      <c r="Z46" s="37">
        <v>54</v>
      </c>
      <c r="AA46" s="37"/>
      <c r="AB46" s="37"/>
      <c r="AC46" s="37">
        <v>13</v>
      </c>
      <c r="AD46" s="37"/>
      <c r="AE46" s="37">
        <v>3</v>
      </c>
      <c r="AF46" s="37"/>
      <c r="AG46" s="37">
        <v>9</v>
      </c>
      <c r="AH46" s="37"/>
      <c r="AI46" s="37">
        <v>10</v>
      </c>
      <c r="AJ46" s="37"/>
      <c r="AK46" s="37">
        <v>1</v>
      </c>
      <c r="AL46" s="40">
        <v>10</v>
      </c>
      <c r="AM46" s="40">
        <v>12</v>
      </c>
      <c r="AN46" s="40">
        <v>20</v>
      </c>
      <c r="AO46" s="37"/>
      <c r="AP46" s="37"/>
      <c r="AQ46" s="37"/>
      <c r="AR46" s="37">
        <v>16</v>
      </c>
      <c r="AS46" s="37">
        <v>2</v>
      </c>
      <c r="AT46" s="37"/>
      <c r="AU46" s="37">
        <v>38</v>
      </c>
      <c r="AV46" s="37">
        <v>81</v>
      </c>
      <c r="AW46" s="37"/>
      <c r="AX46" s="37">
        <v>59</v>
      </c>
      <c r="AY46" s="40">
        <v>210</v>
      </c>
      <c r="AZ46" s="37">
        <v>11</v>
      </c>
      <c r="BA46" s="40">
        <v>129</v>
      </c>
      <c r="BB46" s="40">
        <v>66</v>
      </c>
      <c r="BC46" s="40">
        <v>30</v>
      </c>
      <c r="BD46" s="40">
        <v>18</v>
      </c>
      <c r="BE46" s="40">
        <v>16</v>
      </c>
      <c r="BF46" s="37">
        <v>26</v>
      </c>
      <c r="BG46" s="37">
        <v>61</v>
      </c>
      <c r="BH46" s="37">
        <v>2</v>
      </c>
      <c r="BI46" s="37">
        <v>50</v>
      </c>
      <c r="BJ46" s="40">
        <v>32</v>
      </c>
      <c r="BK46" s="40">
        <v>6</v>
      </c>
      <c r="BL46" s="40">
        <v>1</v>
      </c>
      <c r="BM46" s="40">
        <v>4</v>
      </c>
      <c r="BN46" s="37"/>
      <c r="BO46" s="37">
        <v>20</v>
      </c>
      <c r="BP46" s="37">
        <v>2</v>
      </c>
      <c r="BQ46" s="37">
        <v>6</v>
      </c>
      <c r="BR46" s="37"/>
      <c r="BS46" s="37">
        <v>9</v>
      </c>
      <c r="BT46" s="40">
        <v>27</v>
      </c>
      <c r="BU46" s="40">
        <v>28</v>
      </c>
      <c r="BV46" s="37">
        <v>13</v>
      </c>
      <c r="BW46" s="37"/>
      <c r="BX46" s="37">
        <v>26</v>
      </c>
      <c r="BY46" s="37"/>
      <c r="BZ46" s="37"/>
      <c r="CA46" s="37">
        <v>12</v>
      </c>
      <c r="CB46" s="37"/>
      <c r="CC46" s="37">
        <v>19</v>
      </c>
      <c r="CD46" s="37">
        <v>6</v>
      </c>
      <c r="CE46" s="37">
        <v>125</v>
      </c>
      <c r="CF46" s="37">
        <v>41</v>
      </c>
      <c r="CG46" s="37"/>
      <c r="CH46" s="37">
        <v>42</v>
      </c>
      <c r="CI46" s="37"/>
      <c r="CJ46" s="37"/>
      <c r="CK46" s="37">
        <v>61</v>
      </c>
      <c r="CL46" s="37">
        <v>7</v>
      </c>
      <c r="CM46" s="37">
        <v>25</v>
      </c>
      <c r="CN46" s="37">
        <v>25</v>
      </c>
      <c r="CO46" s="40">
        <v>1</v>
      </c>
      <c r="CP46" s="37"/>
      <c r="CQ46" s="37"/>
      <c r="CR46" s="37">
        <v>8</v>
      </c>
      <c r="CS46" s="40">
        <v>25</v>
      </c>
      <c r="CT46" s="37"/>
      <c r="CU46" s="37"/>
      <c r="CV46" s="37"/>
      <c r="CW46" s="37">
        <v>35</v>
      </c>
      <c r="CX46" s="37">
        <v>3</v>
      </c>
      <c r="CY46" s="37">
        <v>2</v>
      </c>
      <c r="CZ46" s="37">
        <v>3</v>
      </c>
      <c r="DA46" s="37">
        <v>23</v>
      </c>
      <c r="DB46" s="37">
        <v>2</v>
      </c>
      <c r="DC46" s="37">
        <v>1</v>
      </c>
      <c r="DD46" s="40">
        <v>73</v>
      </c>
      <c r="DE46" s="37"/>
      <c r="DF46" s="37"/>
      <c r="DG46" s="37"/>
      <c r="DH46" s="37"/>
      <c r="DI46" s="37"/>
      <c r="DJ46" s="37">
        <v>18</v>
      </c>
      <c r="DK46" s="37">
        <v>4</v>
      </c>
      <c r="DL46" s="37">
        <v>7</v>
      </c>
      <c r="DM46" s="37"/>
      <c r="DN46" s="40">
        <v>30</v>
      </c>
      <c r="DO46" s="40">
        <v>10</v>
      </c>
      <c r="DP46" s="40">
        <v>7</v>
      </c>
      <c r="DQ46" s="40">
        <v>1</v>
      </c>
      <c r="DR46" s="40">
        <v>3</v>
      </c>
      <c r="DS46" s="40">
        <v>5</v>
      </c>
      <c r="DT46" s="40">
        <v>4</v>
      </c>
      <c r="DU46" s="7">
        <f>SUM(B46:DT46)</f>
        <v>1933</v>
      </c>
      <c r="DV46" s="8">
        <f>DU46*100/$DU$3</f>
        <v>74.14652857690832</v>
      </c>
      <c r="DW46" s="38">
        <f>DU46*10/$DU$4</f>
        <v>60.82441787287602</v>
      </c>
      <c r="DX46" s="39">
        <f>COUNTA(B46:DT46)*100/COUNTA(B$8:DT$8)</f>
        <v>63.41463414634146</v>
      </c>
    </row>
    <row r="47" spans="1:128" ht="12.75">
      <c r="A47" s="31" t="s">
        <v>244</v>
      </c>
      <c r="B47" s="37"/>
      <c r="C47" s="37"/>
      <c r="D47" s="37"/>
      <c r="E47" s="37"/>
      <c r="F47" s="37"/>
      <c r="G47" s="37"/>
      <c r="H47" s="40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40"/>
      <c r="AM47" s="40"/>
      <c r="AN47" s="40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40"/>
      <c r="AZ47" s="37"/>
      <c r="BA47" s="40"/>
      <c r="BB47" s="40"/>
      <c r="BC47" s="40"/>
      <c r="BD47" s="40"/>
      <c r="BE47" s="40"/>
      <c r="BF47" s="37"/>
      <c r="BG47" s="37"/>
      <c r="BH47" s="37"/>
      <c r="BI47" s="37"/>
      <c r="BJ47" s="40"/>
      <c r="BK47" s="40"/>
      <c r="BL47" s="40"/>
      <c r="BM47" s="40"/>
      <c r="BN47" s="37"/>
      <c r="BO47" s="37"/>
      <c r="BP47" s="37"/>
      <c r="BQ47" s="37"/>
      <c r="BR47" s="37"/>
      <c r="BS47" s="37"/>
      <c r="BT47" s="40"/>
      <c r="BU47" s="40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40"/>
      <c r="CP47" s="37"/>
      <c r="CQ47" s="37"/>
      <c r="CR47" s="37"/>
      <c r="CS47" s="40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40"/>
      <c r="DE47" s="37"/>
      <c r="DF47" s="37"/>
      <c r="DG47" s="37"/>
      <c r="DH47" s="37"/>
      <c r="DI47" s="37"/>
      <c r="DJ47" s="37"/>
      <c r="DK47" s="37"/>
      <c r="DL47" s="37"/>
      <c r="DM47" s="37"/>
      <c r="DN47" s="40"/>
      <c r="DO47" s="40"/>
      <c r="DP47" s="40"/>
      <c r="DQ47" s="40"/>
      <c r="DR47" s="40"/>
      <c r="DS47" s="40"/>
      <c r="DT47" s="40"/>
      <c r="DU47" s="7"/>
      <c r="DV47" s="8"/>
      <c r="DW47" s="38"/>
      <c r="DX47" s="39"/>
    </row>
    <row r="48" spans="1:128" ht="12.75">
      <c r="A48" s="31" t="s">
        <v>193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>
        <v>1</v>
      </c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7">
        <f>SUM(B48:DT48)</f>
        <v>1</v>
      </c>
      <c r="DV48" s="8">
        <f>DU48*100/$DU$3</f>
        <v>0.038358266206367474</v>
      </c>
      <c r="DW48" s="38">
        <f>DU48*10/$DU$4</f>
        <v>0.03146633102580239</v>
      </c>
      <c r="DX48" s="39">
        <f>COUNTA(B48:DT48)*100/COUNTA(B$8:DT$8)</f>
        <v>0.8130081300813008</v>
      </c>
    </row>
    <row r="49" spans="1:128" ht="12.75">
      <c r="A49" s="31" t="s">
        <v>194</v>
      </c>
      <c r="B49" s="37"/>
      <c r="C49" s="37"/>
      <c r="D49" s="37"/>
      <c r="E49" s="37"/>
      <c r="F49" s="37"/>
      <c r="G49" s="40"/>
      <c r="H49" s="37"/>
      <c r="I49" s="37"/>
      <c r="J49" s="37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37"/>
      <c r="AC49" s="37"/>
      <c r="AD49" s="40"/>
      <c r="AE49" s="40"/>
      <c r="AF49" s="40"/>
      <c r="AG49" s="40"/>
      <c r="AH49" s="40"/>
      <c r="AI49" s="37"/>
      <c r="AJ49" s="37"/>
      <c r="AK49" s="40"/>
      <c r="AL49" s="37"/>
      <c r="AM49" s="40"/>
      <c r="AN49" s="37"/>
      <c r="AO49" s="37"/>
      <c r="AP49" s="40"/>
      <c r="AQ49" s="40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>
        <v>8</v>
      </c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>
        <v>1</v>
      </c>
      <c r="DK49" s="37"/>
      <c r="DL49" s="37">
        <v>4</v>
      </c>
      <c r="DM49" s="37">
        <v>4</v>
      </c>
      <c r="DN49" s="37"/>
      <c r="DO49" s="37"/>
      <c r="DP49" s="37"/>
      <c r="DQ49" s="37"/>
      <c r="DR49" s="37"/>
      <c r="DS49" s="37"/>
      <c r="DT49" s="37"/>
      <c r="DU49" s="7">
        <f>SUM(B49:DT49)</f>
        <v>17</v>
      </c>
      <c r="DV49" s="8">
        <f>DU49*100/$DU$3</f>
        <v>0.652090525508247</v>
      </c>
      <c r="DW49" s="38">
        <f>DU49*10/$DU$4</f>
        <v>0.5349276274386406</v>
      </c>
      <c r="DX49" s="39">
        <f>COUNTA(B49:DT49)*100/COUNTA(B$8:DT$8)</f>
        <v>3.252032520325203</v>
      </c>
    </row>
    <row r="50" spans="1:128" ht="12.75">
      <c r="A50" s="31" t="s">
        <v>301</v>
      </c>
      <c r="B50" s="37"/>
      <c r="C50" s="37"/>
      <c r="D50" s="37"/>
      <c r="E50" s="37"/>
      <c r="F50" s="37"/>
      <c r="G50" s="40"/>
      <c r="H50" s="37"/>
      <c r="I50" s="37"/>
      <c r="J50" s="37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37"/>
      <c r="AC50" s="37"/>
      <c r="AD50" s="40"/>
      <c r="AE50" s="40"/>
      <c r="AF50" s="40"/>
      <c r="AG50" s="40"/>
      <c r="AH50" s="40"/>
      <c r="AI50" s="37"/>
      <c r="AJ50" s="37"/>
      <c r="AK50" s="40"/>
      <c r="AL50" s="37"/>
      <c r="AM50" s="40"/>
      <c r="AN50" s="37"/>
      <c r="AO50" s="37"/>
      <c r="AP50" s="40"/>
      <c r="AQ50" s="40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7"/>
      <c r="DV50" s="8"/>
      <c r="DW50" s="38"/>
      <c r="DX50" s="39"/>
    </row>
    <row r="51" spans="1:128" ht="12.75">
      <c r="A51" s="31" t="s">
        <v>195</v>
      </c>
      <c r="B51" s="37">
        <v>7</v>
      </c>
      <c r="C51" s="37">
        <v>10</v>
      </c>
      <c r="D51" s="40">
        <v>7</v>
      </c>
      <c r="E51" s="37">
        <v>40</v>
      </c>
      <c r="F51" s="37">
        <v>4</v>
      </c>
      <c r="G51" s="37">
        <v>2</v>
      </c>
      <c r="H51" s="40">
        <v>5</v>
      </c>
      <c r="I51" s="37">
        <v>8</v>
      </c>
      <c r="J51" s="37"/>
      <c r="K51" s="40">
        <v>1</v>
      </c>
      <c r="L51" s="37"/>
      <c r="M51" s="40">
        <v>8</v>
      </c>
      <c r="N51" s="40">
        <v>129</v>
      </c>
      <c r="O51" s="37"/>
      <c r="P51" s="40">
        <v>2</v>
      </c>
      <c r="Q51" s="40">
        <v>3</v>
      </c>
      <c r="R51" s="40"/>
      <c r="S51" s="40">
        <v>2</v>
      </c>
      <c r="T51" s="40">
        <v>5</v>
      </c>
      <c r="U51" s="37"/>
      <c r="V51" s="40">
        <v>4</v>
      </c>
      <c r="W51" s="37">
        <v>30</v>
      </c>
      <c r="X51" s="37"/>
      <c r="Y51" s="37">
        <v>37</v>
      </c>
      <c r="Z51" s="37">
        <v>27</v>
      </c>
      <c r="AA51" s="37">
        <v>5</v>
      </c>
      <c r="AB51" s="40">
        <v>12</v>
      </c>
      <c r="AC51" s="37">
        <v>31</v>
      </c>
      <c r="AD51" s="37">
        <v>10</v>
      </c>
      <c r="AE51" s="40">
        <v>46</v>
      </c>
      <c r="AF51" s="37">
        <v>3</v>
      </c>
      <c r="AG51" s="37">
        <v>60</v>
      </c>
      <c r="AH51" s="37"/>
      <c r="AI51" s="37">
        <v>70</v>
      </c>
      <c r="AJ51" s="37">
        <v>1</v>
      </c>
      <c r="AK51" s="37">
        <v>54</v>
      </c>
      <c r="AL51" s="40">
        <v>11</v>
      </c>
      <c r="AM51" s="40">
        <v>44</v>
      </c>
      <c r="AN51" s="40">
        <v>18</v>
      </c>
      <c r="AO51" s="40">
        <v>1</v>
      </c>
      <c r="AP51" s="37"/>
      <c r="AQ51" s="37">
        <v>1</v>
      </c>
      <c r="AR51" s="37">
        <v>51</v>
      </c>
      <c r="AS51" s="37">
        <v>4</v>
      </c>
      <c r="AT51" s="37"/>
      <c r="AU51" s="37">
        <v>5</v>
      </c>
      <c r="AV51" s="37">
        <v>26</v>
      </c>
      <c r="AW51" s="37"/>
      <c r="AX51" s="37">
        <v>24</v>
      </c>
      <c r="AY51" s="40">
        <v>5</v>
      </c>
      <c r="AZ51" s="37"/>
      <c r="BA51" s="37">
        <v>31</v>
      </c>
      <c r="BB51" s="37"/>
      <c r="BC51" s="40">
        <v>2</v>
      </c>
      <c r="BD51" s="40">
        <v>7</v>
      </c>
      <c r="BE51" s="40">
        <v>9</v>
      </c>
      <c r="BF51" s="37">
        <v>9</v>
      </c>
      <c r="BG51" s="37">
        <v>93</v>
      </c>
      <c r="BH51" s="37">
        <v>24</v>
      </c>
      <c r="BI51" s="37">
        <v>27</v>
      </c>
      <c r="BJ51" s="40">
        <v>20</v>
      </c>
      <c r="BK51" s="40">
        <v>13</v>
      </c>
      <c r="BL51" s="40">
        <v>62</v>
      </c>
      <c r="BM51" s="40">
        <v>9</v>
      </c>
      <c r="BN51" s="40">
        <v>67</v>
      </c>
      <c r="BO51" s="37">
        <v>7</v>
      </c>
      <c r="BP51" s="37">
        <v>42</v>
      </c>
      <c r="BQ51" s="37">
        <v>39</v>
      </c>
      <c r="BR51" s="37"/>
      <c r="BS51" s="37">
        <v>9</v>
      </c>
      <c r="BT51" s="40">
        <v>27</v>
      </c>
      <c r="BU51" s="40">
        <v>91</v>
      </c>
      <c r="BV51" s="37">
        <v>65</v>
      </c>
      <c r="BW51" s="40">
        <v>16</v>
      </c>
      <c r="BX51" s="37"/>
      <c r="BY51" s="37">
        <v>1</v>
      </c>
      <c r="BZ51" s="37">
        <v>60</v>
      </c>
      <c r="CA51" s="40">
        <v>18</v>
      </c>
      <c r="CB51" s="40">
        <v>1</v>
      </c>
      <c r="CC51" s="40">
        <v>39</v>
      </c>
      <c r="CD51" s="40"/>
      <c r="CE51" s="40">
        <v>7</v>
      </c>
      <c r="CF51" s="40">
        <v>45</v>
      </c>
      <c r="CG51" s="40">
        <v>4</v>
      </c>
      <c r="CH51" s="40">
        <v>5</v>
      </c>
      <c r="CI51" s="37"/>
      <c r="CJ51" s="37">
        <v>3</v>
      </c>
      <c r="CK51" s="37">
        <v>12</v>
      </c>
      <c r="CL51" s="37">
        <v>90</v>
      </c>
      <c r="CM51" s="37">
        <v>78</v>
      </c>
      <c r="CN51" s="37">
        <v>114</v>
      </c>
      <c r="CO51" s="40">
        <v>35</v>
      </c>
      <c r="CP51" s="37"/>
      <c r="CQ51" s="40">
        <v>4</v>
      </c>
      <c r="CR51" s="40">
        <v>37</v>
      </c>
      <c r="CS51" s="40">
        <v>4</v>
      </c>
      <c r="CT51" s="37">
        <v>11</v>
      </c>
      <c r="CU51" s="37">
        <v>26</v>
      </c>
      <c r="CV51" s="37">
        <v>1</v>
      </c>
      <c r="CW51" s="37">
        <v>63</v>
      </c>
      <c r="CX51" s="37">
        <v>8</v>
      </c>
      <c r="CY51" s="37">
        <v>26</v>
      </c>
      <c r="CZ51" s="37">
        <v>57</v>
      </c>
      <c r="DA51" s="37">
        <v>7</v>
      </c>
      <c r="DB51" s="37">
        <v>89</v>
      </c>
      <c r="DC51" s="37">
        <v>16</v>
      </c>
      <c r="DD51" s="40">
        <v>5</v>
      </c>
      <c r="DE51" s="37">
        <v>2</v>
      </c>
      <c r="DF51" s="40">
        <v>7</v>
      </c>
      <c r="DG51" s="40">
        <v>10</v>
      </c>
      <c r="DH51" s="40">
        <v>60</v>
      </c>
      <c r="DI51" s="37">
        <v>34</v>
      </c>
      <c r="DJ51" s="40">
        <v>56</v>
      </c>
      <c r="DK51" s="40">
        <v>25</v>
      </c>
      <c r="DL51" s="40">
        <v>25</v>
      </c>
      <c r="DM51" s="40">
        <v>10</v>
      </c>
      <c r="DN51" s="40">
        <v>13</v>
      </c>
      <c r="DO51" s="40">
        <v>21</v>
      </c>
      <c r="DP51" s="40">
        <v>32</v>
      </c>
      <c r="DQ51" s="40">
        <v>12</v>
      </c>
      <c r="DR51" s="40">
        <v>20</v>
      </c>
      <c r="DS51" s="40">
        <v>9</v>
      </c>
      <c r="DT51" s="40">
        <v>12</v>
      </c>
      <c r="DU51" s="7">
        <f>SUM(B51:DT51)</f>
        <v>2696</v>
      </c>
      <c r="DV51" s="8">
        <f>DU51*100/$DU$3</f>
        <v>103.4138856923667</v>
      </c>
      <c r="DW51" s="38">
        <f>DU51*10/$DU$4</f>
        <v>84.83322844556325</v>
      </c>
      <c r="DX51" s="39">
        <f>COUNTA(B51:DT51)*100/COUNTA(B$8:DT$8)</f>
        <v>86.17886178861788</v>
      </c>
    </row>
    <row r="52" spans="1:128" ht="12.75">
      <c r="A52" s="31" t="s">
        <v>196</v>
      </c>
      <c r="B52" s="37"/>
      <c r="C52" s="37">
        <v>1</v>
      </c>
      <c r="D52" s="37"/>
      <c r="E52" s="40"/>
      <c r="F52" s="40"/>
      <c r="G52" s="40"/>
      <c r="H52" s="37"/>
      <c r="I52" s="37"/>
      <c r="J52" s="37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37">
        <v>3</v>
      </c>
      <c r="AC52" s="40"/>
      <c r="AD52" s="40"/>
      <c r="AE52" s="40"/>
      <c r="AF52" s="40"/>
      <c r="AG52" s="40">
        <v>1</v>
      </c>
      <c r="AH52" s="40"/>
      <c r="AI52" s="40">
        <v>15</v>
      </c>
      <c r="AJ52" s="40"/>
      <c r="AK52" s="40"/>
      <c r="AL52" s="40"/>
      <c r="AM52" s="40"/>
      <c r="AN52" s="40"/>
      <c r="AO52" s="40"/>
      <c r="AP52" s="40"/>
      <c r="AQ52" s="40"/>
      <c r="AR52" s="40">
        <v>7</v>
      </c>
      <c r="AS52" s="40"/>
      <c r="AT52" s="40"/>
      <c r="AU52" s="40"/>
      <c r="AV52" s="40"/>
      <c r="AW52" s="40"/>
      <c r="AX52" s="40"/>
      <c r="AY52" s="37"/>
      <c r="AZ52" s="37"/>
      <c r="BA52" s="37"/>
      <c r="BB52" s="37"/>
      <c r="BC52" s="37"/>
      <c r="BD52" s="37"/>
      <c r="BE52" s="37"/>
      <c r="BF52" s="37"/>
      <c r="BG52" s="37">
        <v>1</v>
      </c>
      <c r="BH52" s="37"/>
      <c r="BI52" s="37">
        <v>1</v>
      </c>
      <c r="BJ52" s="37"/>
      <c r="BK52" s="37">
        <v>2</v>
      </c>
      <c r="BL52" s="37"/>
      <c r="BM52" s="37"/>
      <c r="BN52" s="37"/>
      <c r="BO52" s="37"/>
      <c r="BP52" s="37"/>
      <c r="BQ52" s="37"/>
      <c r="BR52" s="37"/>
      <c r="BS52" s="37"/>
      <c r="BT52" s="37">
        <v>4</v>
      </c>
      <c r="BU52" s="37"/>
      <c r="BV52" s="37">
        <v>10</v>
      </c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>
        <v>2</v>
      </c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>
        <v>9</v>
      </c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>
        <v>2</v>
      </c>
      <c r="DN52" s="37"/>
      <c r="DO52" s="37"/>
      <c r="DP52" s="37"/>
      <c r="DQ52" s="37"/>
      <c r="DR52" s="37"/>
      <c r="DS52" s="37"/>
      <c r="DT52" s="37">
        <v>26</v>
      </c>
      <c r="DU52" s="7">
        <f>SUM(B52:DT52)</f>
        <v>84</v>
      </c>
      <c r="DV52" s="8">
        <f>DU52*100/$DU$3</f>
        <v>3.2220943613348676</v>
      </c>
      <c r="DW52" s="38">
        <f>DU52*10/$DU$4</f>
        <v>2.643171806167401</v>
      </c>
      <c r="DX52" s="39">
        <f>COUNTA(B52:DT52)*100/COUNTA(B$8:DT$8)</f>
        <v>11.382113821138212</v>
      </c>
    </row>
    <row r="53" spans="1:128" ht="12.75">
      <c r="A53" s="31" t="s">
        <v>197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>
        <v>3</v>
      </c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>
        <v>5</v>
      </c>
      <c r="CZ53" s="37"/>
      <c r="DA53" s="37"/>
      <c r="DB53" s="37"/>
      <c r="DC53" s="37"/>
      <c r="DD53" s="37"/>
      <c r="DE53" s="37"/>
      <c r="DF53" s="37"/>
      <c r="DG53" s="37"/>
      <c r="DH53" s="37">
        <v>1</v>
      </c>
      <c r="DI53" s="37">
        <v>1</v>
      </c>
      <c r="DJ53" s="37">
        <v>3</v>
      </c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7">
        <f>SUM(B53:DT53)</f>
        <v>13</v>
      </c>
      <c r="DV53" s="8">
        <f>DU53*100/$DU$3</f>
        <v>0.49865746068277716</v>
      </c>
      <c r="DW53" s="38">
        <f>DU53*10/$DU$4</f>
        <v>0.4090623033354311</v>
      </c>
      <c r="DX53" s="39">
        <f>COUNTA(B53:DT53)*100/COUNTA(B$8:DT$8)</f>
        <v>4.065040650406504</v>
      </c>
    </row>
    <row r="54" spans="1:128" ht="12.75">
      <c r="A54" s="31" t="s">
        <v>340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7"/>
      <c r="DV54" s="8"/>
      <c r="DW54" s="38"/>
      <c r="DX54" s="39"/>
    </row>
    <row r="55" spans="1:128" ht="12.75">
      <c r="A55" s="31" t="s">
        <v>198</v>
      </c>
      <c r="B55" s="37"/>
      <c r="C55" s="37"/>
      <c r="D55" s="40"/>
      <c r="E55" s="40"/>
      <c r="F55" s="40"/>
      <c r="G55" s="40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40"/>
      <c r="AE55" s="40"/>
      <c r="AF55" s="40"/>
      <c r="AG55" s="40"/>
      <c r="AH55" s="40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>
        <v>1</v>
      </c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>
        <v>1</v>
      </c>
      <c r="DQ55" s="37"/>
      <c r="DR55" s="37"/>
      <c r="DS55" s="37"/>
      <c r="DT55" s="37"/>
      <c r="DU55" s="7">
        <f>SUM(B55:DT55)</f>
        <v>2</v>
      </c>
      <c r="DV55" s="8">
        <f>DU55*100/$DU$3</f>
        <v>0.07671653241273495</v>
      </c>
      <c r="DW55" s="38">
        <f>DU55*10/$DU$4</f>
        <v>0.06293266205160478</v>
      </c>
      <c r="DX55" s="39">
        <f>COUNTA(B55:DT55)*100/COUNTA(B$8:DT$8)</f>
        <v>1.6260162601626016</v>
      </c>
    </row>
    <row r="56" spans="1:128" ht="12.75">
      <c r="A56" s="31" t="s">
        <v>199</v>
      </c>
      <c r="B56" s="37">
        <v>11</v>
      </c>
      <c r="C56" s="37"/>
      <c r="D56" s="37"/>
      <c r="E56" s="40"/>
      <c r="F56" s="40"/>
      <c r="G56" s="40"/>
      <c r="H56" s="37"/>
      <c r="I56" s="40"/>
      <c r="J56" s="37"/>
      <c r="K56" s="40"/>
      <c r="L56" s="37">
        <v>9</v>
      </c>
      <c r="M56" s="40">
        <v>3</v>
      </c>
      <c r="N56" s="40"/>
      <c r="O56" s="40"/>
      <c r="P56" s="40">
        <v>5</v>
      </c>
      <c r="Q56" s="40"/>
      <c r="R56" s="40"/>
      <c r="S56" s="40">
        <v>1</v>
      </c>
      <c r="T56" s="40"/>
      <c r="U56" s="40">
        <v>12</v>
      </c>
      <c r="V56" s="40"/>
      <c r="W56" s="40">
        <v>9</v>
      </c>
      <c r="X56" s="40"/>
      <c r="Y56" s="40"/>
      <c r="Z56" s="40"/>
      <c r="AA56" s="40"/>
      <c r="AB56" s="37"/>
      <c r="AC56" s="40">
        <v>3</v>
      </c>
      <c r="AD56" s="40"/>
      <c r="AE56" s="40">
        <v>6</v>
      </c>
      <c r="AF56" s="40"/>
      <c r="AG56" s="40">
        <v>3</v>
      </c>
      <c r="AH56" s="40"/>
      <c r="AI56" s="37"/>
      <c r="AJ56" s="40"/>
      <c r="AK56" s="40"/>
      <c r="AL56" s="40"/>
      <c r="AM56" s="40">
        <v>1</v>
      </c>
      <c r="AN56" s="37">
        <v>2</v>
      </c>
      <c r="AO56" s="37"/>
      <c r="AP56" s="40"/>
      <c r="AQ56" s="40"/>
      <c r="AR56" s="40">
        <v>2</v>
      </c>
      <c r="AS56" s="40"/>
      <c r="AT56" s="40"/>
      <c r="AU56" s="40"/>
      <c r="AV56" s="40"/>
      <c r="AW56" s="40"/>
      <c r="AX56" s="40">
        <v>2</v>
      </c>
      <c r="AY56" s="37"/>
      <c r="AZ56" s="37"/>
      <c r="BA56" s="37"/>
      <c r="BB56" s="37"/>
      <c r="BC56" s="37"/>
      <c r="BD56" s="37"/>
      <c r="BE56" s="37"/>
      <c r="BF56" s="37">
        <v>6</v>
      </c>
      <c r="BG56" s="37">
        <v>1</v>
      </c>
      <c r="BH56" s="37">
        <v>7</v>
      </c>
      <c r="BI56" s="37"/>
      <c r="BJ56" s="37">
        <v>1</v>
      </c>
      <c r="BK56" s="37"/>
      <c r="BL56" s="37"/>
      <c r="BM56" s="37"/>
      <c r="BN56" s="37"/>
      <c r="BO56" s="37"/>
      <c r="BP56" s="37">
        <v>11</v>
      </c>
      <c r="BQ56" s="37"/>
      <c r="BR56" s="37"/>
      <c r="BS56" s="37"/>
      <c r="BT56" s="37">
        <v>1</v>
      </c>
      <c r="BU56" s="37"/>
      <c r="BV56" s="37">
        <v>7</v>
      </c>
      <c r="BW56" s="37">
        <v>7</v>
      </c>
      <c r="BX56" s="37"/>
      <c r="BY56" s="37"/>
      <c r="BZ56" s="37">
        <v>2</v>
      </c>
      <c r="CA56" s="40"/>
      <c r="CB56" s="40">
        <v>3</v>
      </c>
      <c r="CC56" s="40">
        <v>1</v>
      </c>
      <c r="CD56" s="40"/>
      <c r="CE56" s="40">
        <v>2</v>
      </c>
      <c r="CF56" s="37"/>
      <c r="CG56" s="37"/>
      <c r="CH56" s="37"/>
      <c r="CI56" s="37"/>
      <c r="CJ56" s="37">
        <v>3</v>
      </c>
      <c r="CK56" s="37"/>
      <c r="CL56" s="37">
        <v>6</v>
      </c>
      <c r="CM56" s="37"/>
      <c r="CN56" s="37">
        <v>1</v>
      </c>
      <c r="CO56" s="37">
        <v>1</v>
      </c>
      <c r="CP56" s="37"/>
      <c r="CQ56" s="40">
        <v>2</v>
      </c>
      <c r="CR56" s="37"/>
      <c r="CS56" s="37"/>
      <c r="CT56" s="37"/>
      <c r="CU56" s="37">
        <v>4</v>
      </c>
      <c r="CV56" s="37"/>
      <c r="CW56" s="37"/>
      <c r="CX56" s="37"/>
      <c r="CY56" s="37"/>
      <c r="CZ56" s="37"/>
      <c r="DA56" s="37">
        <v>2</v>
      </c>
      <c r="DB56" s="37">
        <v>5</v>
      </c>
      <c r="DC56" s="37"/>
      <c r="DD56" s="37">
        <v>5</v>
      </c>
      <c r="DE56" s="37">
        <v>1</v>
      </c>
      <c r="DF56" s="37">
        <v>19</v>
      </c>
      <c r="DG56" s="37">
        <v>1</v>
      </c>
      <c r="DH56" s="37"/>
      <c r="DI56" s="37">
        <v>4</v>
      </c>
      <c r="DJ56" s="40">
        <v>11</v>
      </c>
      <c r="DK56" s="37"/>
      <c r="DL56" s="37"/>
      <c r="DM56" s="37"/>
      <c r="DN56" s="37"/>
      <c r="DO56" s="37"/>
      <c r="DP56" s="37">
        <v>1</v>
      </c>
      <c r="DQ56" s="37"/>
      <c r="DR56" s="37"/>
      <c r="DS56" s="37"/>
      <c r="DT56" s="37">
        <v>2</v>
      </c>
      <c r="DU56" s="7">
        <f>SUM(B56:DT56)</f>
        <v>186</v>
      </c>
      <c r="DV56" s="8">
        <f>DU56*100/$DU$3</f>
        <v>7.13463751438435</v>
      </c>
      <c r="DW56" s="38">
        <f>DU56*10/$DU$4</f>
        <v>5.852737570799245</v>
      </c>
      <c r="DX56" s="39">
        <f>COUNTA(B56:DT56)*100/COUNTA(B$8:DT$8)</f>
        <v>34.146341463414636</v>
      </c>
    </row>
    <row r="57" spans="1:128" ht="12.75">
      <c r="A57" s="31" t="s">
        <v>200</v>
      </c>
      <c r="B57" s="37"/>
      <c r="C57" s="37"/>
      <c r="D57" s="37"/>
      <c r="E57" s="40"/>
      <c r="F57" s="40"/>
      <c r="G57" s="40"/>
      <c r="H57" s="37"/>
      <c r="I57" s="40"/>
      <c r="J57" s="37"/>
      <c r="K57" s="40"/>
      <c r="L57" s="37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37"/>
      <c r="AC57" s="40"/>
      <c r="AD57" s="40"/>
      <c r="AE57" s="40"/>
      <c r="AF57" s="40"/>
      <c r="AG57" s="40"/>
      <c r="AH57" s="40"/>
      <c r="AI57" s="37"/>
      <c r="AJ57" s="40"/>
      <c r="AK57" s="40"/>
      <c r="AL57" s="40"/>
      <c r="AM57" s="40"/>
      <c r="AN57" s="37"/>
      <c r="AO57" s="37"/>
      <c r="AP57" s="40"/>
      <c r="AQ57" s="40"/>
      <c r="AR57" s="40"/>
      <c r="AS57" s="40"/>
      <c r="AT57" s="40"/>
      <c r="AU57" s="40"/>
      <c r="AV57" s="40"/>
      <c r="AW57" s="40"/>
      <c r="AX57" s="40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>
        <v>1</v>
      </c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40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40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7">
        <f>SUM(B57:DT57)</f>
        <v>1</v>
      </c>
      <c r="DV57" s="8">
        <f>DU57*100/$DU$3</f>
        <v>0.038358266206367474</v>
      </c>
      <c r="DW57" s="38">
        <f>DU57*10/$DU$4</f>
        <v>0.03146633102580239</v>
      </c>
      <c r="DX57" s="39">
        <f>COUNTA(B57:DT57)*100/COUNTA(B$8:DT$8)</f>
        <v>0.8130081300813008</v>
      </c>
    </row>
    <row r="58" spans="1:128" ht="12.75">
      <c r="A58" s="41" t="s">
        <v>201</v>
      </c>
      <c r="B58" s="4"/>
      <c r="C58" s="4">
        <v>2</v>
      </c>
      <c r="D58" s="4">
        <v>1</v>
      </c>
      <c r="E58" s="4"/>
      <c r="F58" s="4">
        <v>13</v>
      </c>
      <c r="G58" s="4">
        <v>1</v>
      </c>
      <c r="H58" s="4"/>
      <c r="I58" s="4"/>
      <c r="J58" s="4"/>
      <c r="K58" s="4"/>
      <c r="L58" s="4"/>
      <c r="M58" s="4"/>
      <c r="N58" s="4">
        <v>5</v>
      </c>
      <c r="O58" s="4"/>
      <c r="P58" s="4"/>
      <c r="Q58" s="4">
        <v>9</v>
      </c>
      <c r="R58" s="4"/>
      <c r="S58" s="4"/>
      <c r="T58" s="4"/>
      <c r="U58" s="4"/>
      <c r="V58" s="4"/>
      <c r="W58" s="4"/>
      <c r="X58" s="4">
        <v>50</v>
      </c>
      <c r="Y58" s="4">
        <v>2</v>
      </c>
      <c r="Z58" s="4">
        <v>2</v>
      </c>
      <c r="AA58" s="4">
        <v>12</v>
      </c>
      <c r="AB58" s="4"/>
      <c r="AC58" s="4">
        <v>24</v>
      </c>
      <c r="AD58" s="4">
        <v>13</v>
      </c>
      <c r="AE58" s="4">
        <v>2</v>
      </c>
      <c r="AF58" s="4"/>
      <c r="AG58" s="4">
        <v>24</v>
      </c>
      <c r="AH58" s="4"/>
      <c r="AI58" s="4">
        <v>2</v>
      </c>
      <c r="AJ58" s="4">
        <v>2</v>
      </c>
      <c r="AK58" s="4">
        <v>1</v>
      </c>
      <c r="AL58" s="4">
        <v>1</v>
      </c>
      <c r="AM58" s="4">
        <v>2</v>
      </c>
      <c r="AN58" s="4"/>
      <c r="AO58" s="4"/>
      <c r="AP58" s="4"/>
      <c r="AQ58" s="4">
        <v>1</v>
      </c>
      <c r="AR58" s="4"/>
      <c r="AS58" s="4"/>
      <c r="AT58" s="4"/>
      <c r="AU58" s="4"/>
      <c r="AV58" s="4">
        <v>3</v>
      </c>
      <c r="AW58" s="4"/>
      <c r="AX58" s="4"/>
      <c r="AY58" s="4"/>
      <c r="AZ58" s="4"/>
      <c r="BA58" s="4"/>
      <c r="BB58" s="4"/>
      <c r="BC58" s="4"/>
      <c r="BD58" s="4"/>
      <c r="BE58" s="4">
        <v>2</v>
      </c>
      <c r="BF58" s="4"/>
      <c r="BG58" s="4">
        <v>4</v>
      </c>
      <c r="BH58" s="4"/>
      <c r="BI58" s="4">
        <v>3</v>
      </c>
      <c r="BJ58" s="4">
        <v>2</v>
      </c>
      <c r="BK58" s="4">
        <v>40</v>
      </c>
      <c r="BL58" s="4"/>
      <c r="BM58" s="4">
        <v>10</v>
      </c>
      <c r="BN58" s="4">
        <v>70</v>
      </c>
      <c r="BO58" s="4"/>
      <c r="BP58" s="4">
        <v>24</v>
      </c>
      <c r="BQ58" s="4">
        <v>11</v>
      </c>
      <c r="BR58" s="4"/>
      <c r="BS58" s="4">
        <v>2</v>
      </c>
      <c r="BT58" s="4"/>
      <c r="BU58" s="4">
        <v>13</v>
      </c>
      <c r="BV58" s="4">
        <v>7</v>
      </c>
      <c r="BW58" s="4"/>
      <c r="BX58" s="4"/>
      <c r="BY58" s="4">
        <v>2</v>
      </c>
      <c r="BZ58" s="4">
        <v>2</v>
      </c>
      <c r="CA58" s="4"/>
      <c r="CB58" s="4"/>
      <c r="CC58" s="4"/>
      <c r="CD58" s="4"/>
      <c r="CE58" s="4"/>
      <c r="CF58" s="4"/>
      <c r="CG58" s="4"/>
      <c r="CH58" s="4">
        <v>20</v>
      </c>
      <c r="CI58" s="4"/>
      <c r="CJ58" s="4"/>
      <c r="CK58" s="4">
        <v>7</v>
      </c>
      <c r="CL58" s="4">
        <v>12</v>
      </c>
      <c r="CM58" s="4">
        <v>1</v>
      </c>
      <c r="CN58" s="4">
        <v>12</v>
      </c>
      <c r="CO58" s="4">
        <v>3</v>
      </c>
      <c r="CP58" s="4"/>
      <c r="CQ58" s="4"/>
      <c r="CR58" s="4">
        <v>48</v>
      </c>
      <c r="CS58" s="4">
        <v>5</v>
      </c>
      <c r="CT58" s="4">
        <v>7</v>
      </c>
      <c r="CU58" s="4"/>
      <c r="CV58" s="4"/>
      <c r="CW58" s="4"/>
      <c r="CX58" s="4"/>
      <c r="CY58" s="4">
        <v>10</v>
      </c>
      <c r="CZ58" s="4"/>
      <c r="DA58" s="4">
        <v>1</v>
      </c>
      <c r="DB58" s="4"/>
      <c r="DC58" s="4"/>
      <c r="DD58" s="4">
        <v>52</v>
      </c>
      <c r="DE58" s="4">
        <v>1</v>
      </c>
      <c r="DF58" s="4"/>
      <c r="DG58" s="4">
        <v>7</v>
      </c>
      <c r="DH58" s="4">
        <v>1</v>
      </c>
      <c r="DI58" s="4">
        <v>6</v>
      </c>
      <c r="DJ58" s="4">
        <v>4</v>
      </c>
      <c r="DK58" s="4"/>
      <c r="DL58" s="4"/>
      <c r="DM58" s="4"/>
      <c r="DN58" s="4">
        <v>1</v>
      </c>
      <c r="DO58" s="4">
        <v>9</v>
      </c>
      <c r="DP58" s="4">
        <v>3</v>
      </c>
      <c r="DQ58" s="4">
        <v>2</v>
      </c>
      <c r="DR58" s="4">
        <v>2</v>
      </c>
      <c r="DS58" s="4">
        <v>2</v>
      </c>
      <c r="DT58" s="4">
        <v>17</v>
      </c>
      <c r="DU58" s="7">
        <f>SUM(B58:DT58)</f>
        <v>597</v>
      </c>
      <c r="DV58" s="8">
        <f>DU58*100/$DU$3</f>
        <v>22.89988492520138</v>
      </c>
      <c r="DW58" s="38">
        <f>DU58*10/$DU$4</f>
        <v>18.78539962240403</v>
      </c>
      <c r="DX58" s="39">
        <f>COUNTA(B58:DT58)*100/COUNTA(B$8:DT$8)</f>
        <v>47.96747967479675</v>
      </c>
    </row>
    <row r="59" spans="1:128" ht="13.5" thickBot="1">
      <c r="A59" s="34" t="s">
        <v>202</v>
      </c>
      <c r="B59" s="42">
        <f aca="true" t="shared" si="10" ref="B59:Q59">SUM(B9:B58)</f>
        <v>67</v>
      </c>
      <c r="C59" s="42">
        <f t="shared" si="10"/>
        <v>95</v>
      </c>
      <c r="D59" s="42">
        <f t="shared" si="10"/>
        <v>99</v>
      </c>
      <c r="E59" s="42">
        <f t="shared" si="10"/>
        <v>173</v>
      </c>
      <c r="F59" s="42">
        <f t="shared" si="10"/>
        <v>146</v>
      </c>
      <c r="G59" s="42">
        <f t="shared" si="10"/>
        <v>106</v>
      </c>
      <c r="H59" s="42">
        <f t="shared" si="10"/>
        <v>41</v>
      </c>
      <c r="I59" s="42">
        <f t="shared" si="10"/>
        <v>25</v>
      </c>
      <c r="J59" s="42">
        <f t="shared" si="10"/>
        <v>1</v>
      </c>
      <c r="K59" s="42">
        <f t="shared" si="10"/>
        <v>106</v>
      </c>
      <c r="L59" s="42">
        <f t="shared" si="10"/>
        <v>26</v>
      </c>
      <c r="M59" s="42">
        <f t="shared" si="10"/>
        <v>52</v>
      </c>
      <c r="N59" s="42">
        <f t="shared" si="10"/>
        <v>219</v>
      </c>
      <c r="O59" s="42">
        <f t="shared" si="10"/>
        <v>0</v>
      </c>
      <c r="P59" s="42">
        <f t="shared" si="10"/>
        <v>13</v>
      </c>
      <c r="Q59" s="42">
        <f t="shared" si="10"/>
        <v>38</v>
      </c>
      <c r="R59" s="42">
        <v>13</v>
      </c>
      <c r="S59" s="42">
        <v>11</v>
      </c>
      <c r="T59" s="42">
        <f aca="true" t="shared" si="11" ref="T59:AY59">SUM(T9:T58)</f>
        <v>77</v>
      </c>
      <c r="U59" s="42">
        <f t="shared" si="11"/>
        <v>48</v>
      </c>
      <c r="V59" s="42">
        <f t="shared" si="11"/>
        <v>35</v>
      </c>
      <c r="W59" s="42">
        <f t="shared" si="11"/>
        <v>146</v>
      </c>
      <c r="X59" s="42">
        <f t="shared" si="11"/>
        <v>87</v>
      </c>
      <c r="Y59" s="42">
        <f t="shared" si="11"/>
        <v>163</v>
      </c>
      <c r="Z59" s="42">
        <f t="shared" si="11"/>
        <v>184</v>
      </c>
      <c r="AA59" s="42">
        <f t="shared" si="11"/>
        <v>79</v>
      </c>
      <c r="AB59" s="42">
        <f t="shared" si="11"/>
        <v>36</v>
      </c>
      <c r="AC59" s="42">
        <f t="shared" si="11"/>
        <v>127</v>
      </c>
      <c r="AD59" s="42">
        <f t="shared" si="11"/>
        <v>40</v>
      </c>
      <c r="AE59" s="42">
        <f t="shared" si="11"/>
        <v>122</v>
      </c>
      <c r="AF59" s="42">
        <f t="shared" si="11"/>
        <v>7</v>
      </c>
      <c r="AG59" s="42">
        <f t="shared" si="11"/>
        <v>168</v>
      </c>
      <c r="AH59" s="42">
        <f t="shared" si="11"/>
        <v>10</v>
      </c>
      <c r="AI59" s="42">
        <f t="shared" si="11"/>
        <v>116</v>
      </c>
      <c r="AJ59" s="42">
        <f t="shared" si="11"/>
        <v>11</v>
      </c>
      <c r="AK59" s="42">
        <f t="shared" si="11"/>
        <v>96</v>
      </c>
      <c r="AL59" s="42">
        <f t="shared" si="11"/>
        <v>79</v>
      </c>
      <c r="AM59" s="42">
        <f t="shared" si="11"/>
        <v>150</v>
      </c>
      <c r="AN59" s="42">
        <f t="shared" si="11"/>
        <v>79</v>
      </c>
      <c r="AO59" s="42">
        <f t="shared" si="11"/>
        <v>4</v>
      </c>
      <c r="AP59" s="42">
        <f t="shared" si="11"/>
        <v>0</v>
      </c>
      <c r="AQ59" s="42">
        <f t="shared" si="11"/>
        <v>14</v>
      </c>
      <c r="AR59" s="42">
        <f t="shared" si="11"/>
        <v>142</v>
      </c>
      <c r="AS59" s="42">
        <f t="shared" si="11"/>
        <v>357</v>
      </c>
      <c r="AT59" s="42">
        <f t="shared" si="11"/>
        <v>1</v>
      </c>
      <c r="AU59" s="42">
        <f t="shared" si="11"/>
        <v>156</v>
      </c>
      <c r="AV59" s="42">
        <f t="shared" si="11"/>
        <v>230</v>
      </c>
      <c r="AW59" s="42">
        <f t="shared" si="11"/>
        <v>1</v>
      </c>
      <c r="AX59" s="42">
        <f t="shared" si="11"/>
        <v>200</v>
      </c>
      <c r="AY59" s="42">
        <f t="shared" si="11"/>
        <v>261</v>
      </c>
      <c r="AZ59" s="42">
        <f aca="true" t="shared" si="12" ref="AZ59:CE59">SUM(AZ9:AZ58)</f>
        <v>846</v>
      </c>
      <c r="BA59" s="42">
        <f t="shared" si="12"/>
        <v>244</v>
      </c>
      <c r="BB59" s="42">
        <f t="shared" si="12"/>
        <v>84</v>
      </c>
      <c r="BC59" s="42">
        <f t="shared" si="12"/>
        <v>509</v>
      </c>
      <c r="BD59" s="42">
        <f t="shared" si="12"/>
        <v>92</v>
      </c>
      <c r="BE59" s="42">
        <f t="shared" si="12"/>
        <v>83</v>
      </c>
      <c r="BF59" s="42">
        <f t="shared" si="12"/>
        <v>88</v>
      </c>
      <c r="BG59" s="42">
        <f t="shared" si="12"/>
        <v>304</v>
      </c>
      <c r="BH59" s="42">
        <f t="shared" si="12"/>
        <v>46</v>
      </c>
      <c r="BI59" s="42">
        <f t="shared" si="12"/>
        <v>180</v>
      </c>
      <c r="BJ59" s="42">
        <f t="shared" si="12"/>
        <v>96</v>
      </c>
      <c r="BK59" s="42">
        <f t="shared" si="12"/>
        <v>99</v>
      </c>
      <c r="BL59" s="42">
        <f t="shared" si="12"/>
        <v>193</v>
      </c>
      <c r="BM59" s="42">
        <f t="shared" si="12"/>
        <v>99</v>
      </c>
      <c r="BN59" s="42">
        <f t="shared" si="12"/>
        <v>183</v>
      </c>
      <c r="BO59" s="42">
        <f t="shared" si="12"/>
        <v>82</v>
      </c>
      <c r="BP59" s="42">
        <f t="shared" si="12"/>
        <v>182</v>
      </c>
      <c r="BQ59" s="42">
        <f t="shared" si="12"/>
        <v>109</v>
      </c>
      <c r="BR59" s="42">
        <f t="shared" si="12"/>
        <v>4</v>
      </c>
      <c r="BS59" s="42">
        <f t="shared" si="12"/>
        <v>119</v>
      </c>
      <c r="BT59" s="42">
        <f t="shared" si="12"/>
        <v>109</v>
      </c>
      <c r="BU59" s="42">
        <f t="shared" si="12"/>
        <v>280</v>
      </c>
      <c r="BV59" s="42">
        <f t="shared" si="12"/>
        <v>160</v>
      </c>
      <c r="BW59" s="42">
        <f t="shared" si="12"/>
        <v>41</v>
      </c>
      <c r="BX59" s="42">
        <f t="shared" si="12"/>
        <v>58</v>
      </c>
      <c r="BY59" s="42">
        <f t="shared" si="12"/>
        <v>45</v>
      </c>
      <c r="BZ59" s="42">
        <f t="shared" si="12"/>
        <v>95</v>
      </c>
      <c r="CA59" s="42">
        <f t="shared" si="12"/>
        <v>120</v>
      </c>
      <c r="CB59" s="42">
        <v>13</v>
      </c>
      <c r="CC59" s="42">
        <v>127</v>
      </c>
      <c r="CD59" s="42">
        <v>8</v>
      </c>
      <c r="CE59" s="42">
        <f>SUM(CE9:CE58)</f>
        <v>211</v>
      </c>
      <c r="CF59" s="42">
        <f>SUM(CF9:CF58)</f>
        <v>203</v>
      </c>
      <c r="CG59" s="42">
        <v>9</v>
      </c>
      <c r="CH59" s="42">
        <v>95</v>
      </c>
      <c r="CI59" s="42">
        <f aca="true" t="shared" si="13" ref="CI59:DF59">SUM(CI9:CI58)</f>
        <v>8</v>
      </c>
      <c r="CJ59" s="42">
        <f t="shared" si="13"/>
        <v>61</v>
      </c>
      <c r="CK59" s="42">
        <f t="shared" si="13"/>
        <v>153</v>
      </c>
      <c r="CL59" s="42">
        <f t="shared" si="13"/>
        <v>166</v>
      </c>
      <c r="CM59" s="42">
        <f t="shared" si="13"/>
        <v>241</v>
      </c>
      <c r="CN59" s="42">
        <f t="shared" si="13"/>
        <v>247</v>
      </c>
      <c r="CO59" s="42">
        <f t="shared" si="13"/>
        <v>73</v>
      </c>
      <c r="CP59" s="42">
        <f t="shared" si="13"/>
        <v>10</v>
      </c>
      <c r="CQ59" s="42">
        <f t="shared" si="13"/>
        <v>52</v>
      </c>
      <c r="CR59" s="42">
        <f t="shared" si="13"/>
        <v>206</v>
      </c>
      <c r="CS59" s="42">
        <f t="shared" si="13"/>
        <v>162</v>
      </c>
      <c r="CT59" s="42">
        <f t="shared" si="13"/>
        <v>91</v>
      </c>
      <c r="CU59" s="42">
        <f t="shared" si="13"/>
        <v>80</v>
      </c>
      <c r="CV59" s="42">
        <f t="shared" si="13"/>
        <v>20</v>
      </c>
      <c r="CW59" s="42">
        <f t="shared" si="13"/>
        <v>132</v>
      </c>
      <c r="CX59" s="42">
        <f t="shared" si="13"/>
        <v>34</v>
      </c>
      <c r="CY59" s="42">
        <f t="shared" si="13"/>
        <v>480</v>
      </c>
      <c r="CZ59" s="42">
        <f t="shared" si="13"/>
        <v>108</v>
      </c>
      <c r="DA59" s="42">
        <f t="shared" si="13"/>
        <v>80</v>
      </c>
      <c r="DB59" s="42">
        <f t="shared" si="13"/>
        <v>121</v>
      </c>
      <c r="DC59" s="42">
        <f t="shared" si="13"/>
        <v>36</v>
      </c>
      <c r="DD59" s="42">
        <f t="shared" si="13"/>
        <v>206</v>
      </c>
      <c r="DE59" s="42">
        <f t="shared" si="13"/>
        <v>49</v>
      </c>
      <c r="DF59" s="42">
        <f t="shared" si="13"/>
        <v>171</v>
      </c>
      <c r="DG59" s="42">
        <v>43</v>
      </c>
      <c r="DH59" s="42">
        <v>75</v>
      </c>
      <c r="DI59" s="42">
        <f aca="true" t="shared" si="14" ref="DI59:DT59">SUM(DI9:DI58)</f>
        <v>107</v>
      </c>
      <c r="DJ59" s="42">
        <f t="shared" si="14"/>
        <v>215</v>
      </c>
      <c r="DK59" s="42">
        <f t="shared" si="14"/>
        <v>58</v>
      </c>
      <c r="DL59" s="42">
        <f t="shared" si="14"/>
        <v>184</v>
      </c>
      <c r="DM59" s="42">
        <f t="shared" si="14"/>
        <v>47</v>
      </c>
      <c r="DN59" s="42">
        <f t="shared" si="14"/>
        <v>193</v>
      </c>
      <c r="DO59" s="42">
        <f t="shared" si="14"/>
        <v>74</v>
      </c>
      <c r="DP59" s="42">
        <f t="shared" si="14"/>
        <v>63</v>
      </c>
      <c r="DQ59" s="42">
        <f t="shared" si="14"/>
        <v>64</v>
      </c>
      <c r="DR59" s="42">
        <f t="shared" si="14"/>
        <v>46</v>
      </c>
      <c r="DS59" s="42">
        <f t="shared" si="14"/>
        <v>63</v>
      </c>
      <c r="DT59" s="42">
        <f t="shared" si="14"/>
        <v>126</v>
      </c>
      <c r="DU59" s="7">
        <f>SUM(B59:DT59)</f>
        <v>14018</v>
      </c>
      <c r="DV59" s="8">
        <f>DU59*100/$DU$3</f>
        <v>537.7061756808592</v>
      </c>
      <c r="DW59" s="38">
        <f>DU59*10/$DU$4</f>
        <v>441.0950283196979</v>
      </c>
      <c r="DX59" s="36"/>
    </row>
    <row r="60" spans="1:125" ht="12.75">
      <c r="A60" s="2" t="s">
        <v>203</v>
      </c>
      <c r="B60" s="8">
        <f aca="true" t="shared" si="15" ref="B60:AG60">B59/B3</f>
        <v>11.166666666666666</v>
      </c>
      <c r="C60" s="8">
        <f t="shared" si="15"/>
        <v>6.333333333333333</v>
      </c>
      <c r="D60" s="8">
        <f t="shared" si="15"/>
        <v>3.8076923076923075</v>
      </c>
      <c r="E60" s="8">
        <f t="shared" si="15"/>
        <v>11.533333333333333</v>
      </c>
      <c r="F60" s="8">
        <f t="shared" si="15"/>
        <v>3.945945945945946</v>
      </c>
      <c r="G60" s="8">
        <f t="shared" si="15"/>
        <v>4.416666666666667</v>
      </c>
      <c r="H60" s="8">
        <f t="shared" si="15"/>
        <v>2.2777777777777777</v>
      </c>
      <c r="I60" s="8">
        <f t="shared" si="15"/>
        <v>0.3787878787878788</v>
      </c>
      <c r="J60" s="8">
        <f t="shared" si="15"/>
        <v>0.1111111111111111</v>
      </c>
      <c r="K60" s="8">
        <f t="shared" si="15"/>
        <v>8.833333333333334</v>
      </c>
      <c r="L60" s="8">
        <f t="shared" si="15"/>
        <v>0.6190476190476191</v>
      </c>
      <c r="M60" s="8">
        <f t="shared" si="15"/>
        <v>1.4857142857142858</v>
      </c>
      <c r="N60" s="8">
        <f t="shared" si="15"/>
        <v>12.166666666666666</v>
      </c>
      <c r="O60" s="8">
        <f t="shared" si="15"/>
        <v>0</v>
      </c>
      <c r="P60" s="8">
        <f t="shared" si="15"/>
        <v>2.6</v>
      </c>
      <c r="Q60" s="8">
        <f t="shared" si="15"/>
        <v>2</v>
      </c>
      <c r="R60" s="8">
        <f t="shared" si="15"/>
        <v>0.9285714285714286</v>
      </c>
      <c r="S60" s="8">
        <f t="shared" si="15"/>
        <v>1</v>
      </c>
      <c r="T60" s="8">
        <f t="shared" si="15"/>
        <v>3.5</v>
      </c>
      <c r="U60" s="8">
        <f t="shared" si="15"/>
        <v>6</v>
      </c>
      <c r="V60" s="8">
        <f t="shared" si="15"/>
        <v>1.3461538461538463</v>
      </c>
      <c r="W60" s="8">
        <f t="shared" si="15"/>
        <v>8.11111111111111</v>
      </c>
      <c r="X60" s="8">
        <f t="shared" si="15"/>
        <v>2.4166666666666665</v>
      </c>
      <c r="Y60" s="8">
        <f t="shared" si="15"/>
        <v>5.620689655172414</v>
      </c>
      <c r="Z60" s="8">
        <f t="shared" si="15"/>
        <v>8.761904761904763</v>
      </c>
      <c r="AA60" s="8">
        <f t="shared" si="15"/>
        <v>3.95</v>
      </c>
      <c r="AB60" s="8">
        <f t="shared" si="15"/>
        <v>3.6</v>
      </c>
      <c r="AC60" s="8">
        <f t="shared" si="15"/>
        <v>8.466666666666667</v>
      </c>
      <c r="AD60" s="8">
        <f t="shared" si="15"/>
        <v>3.3333333333333335</v>
      </c>
      <c r="AE60" s="8">
        <f t="shared" si="15"/>
        <v>13.555555555555555</v>
      </c>
      <c r="AF60" s="8">
        <f t="shared" si="15"/>
        <v>0.3181818181818182</v>
      </c>
      <c r="AG60" s="8">
        <f t="shared" si="15"/>
        <v>14</v>
      </c>
      <c r="AH60" s="8">
        <f aca="true" t="shared" si="16" ref="AH60:BM60">AH59/AH3</f>
        <v>0.21739130434782608</v>
      </c>
      <c r="AI60" s="8">
        <f t="shared" si="16"/>
        <v>12.88888888888889</v>
      </c>
      <c r="AJ60" s="8">
        <f t="shared" si="16"/>
        <v>0.24444444444444444</v>
      </c>
      <c r="AK60" s="8">
        <f t="shared" si="16"/>
        <v>4</v>
      </c>
      <c r="AL60" s="8">
        <f t="shared" si="16"/>
        <v>3.0384615384615383</v>
      </c>
      <c r="AM60" s="8">
        <f t="shared" si="16"/>
        <v>6.25</v>
      </c>
      <c r="AN60" s="8">
        <f t="shared" si="16"/>
        <v>3.4347826086956523</v>
      </c>
      <c r="AO60" s="8">
        <f t="shared" si="16"/>
        <v>0.12903225806451613</v>
      </c>
      <c r="AP60" s="8">
        <f t="shared" si="16"/>
        <v>0</v>
      </c>
      <c r="AQ60" s="8">
        <f t="shared" si="16"/>
        <v>3.5</v>
      </c>
      <c r="AR60" s="8">
        <f t="shared" si="16"/>
        <v>20.285714285714285</v>
      </c>
      <c r="AS60" s="8">
        <f t="shared" si="16"/>
        <v>6.735849056603773</v>
      </c>
      <c r="AT60" s="8">
        <f t="shared" si="16"/>
        <v>0.02702702702702703</v>
      </c>
      <c r="AU60" s="8">
        <f t="shared" si="16"/>
        <v>3.5454545454545454</v>
      </c>
      <c r="AV60" s="8">
        <f t="shared" si="16"/>
        <v>10.952380952380953</v>
      </c>
      <c r="AW60" s="8">
        <f t="shared" si="16"/>
        <v>0.0625</v>
      </c>
      <c r="AX60" s="8">
        <f t="shared" si="16"/>
        <v>8.695652173913043</v>
      </c>
      <c r="AY60" s="8">
        <f t="shared" si="16"/>
        <v>13.05</v>
      </c>
      <c r="AZ60" s="8">
        <f t="shared" si="16"/>
        <v>47</v>
      </c>
      <c r="BA60" s="8">
        <f t="shared" si="16"/>
        <v>9.037037037037036</v>
      </c>
      <c r="BB60" s="8">
        <f t="shared" si="16"/>
        <v>2.5454545454545454</v>
      </c>
      <c r="BC60" s="8">
        <f t="shared" si="16"/>
        <v>19.576923076923077</v>
      </c>
      <c r="BD60" s="8">
        <f t="shared" si="16"/>
        <v>3.2857142857142856</v>
      </c>
      <c r="BE60" s="8">
        <f t="shared" si="16"/>
        <v>3.1923076923076925</v>
      </c>
      <c r="BF60" s="8">
        <f t="shared" si="16"/>
        <v>9.777777777777779</v>
      </c>
      <c r="BG60" s="8">
        <f t="shared" si="16"/>
        <v>6.468085106382978</v>
      </c>
      <c r="BH60" s="8">
        <f t="shared" si="16"/>
        <v>4.6</v>
      </c>
      <c r="BI60" s="8">
        <f t="shared" si="16"/>
        <v>5.142857142857143</v>
      </c>
      <c r="BJ60" s="8">
        <f t="shared" si="16"/>
        <v>8.727272727272727</v>
      </c>
      <c r="BK60" s="8">
        <f t="shared" si="16"/>
        <v>4.714285714285714</v>
      </c>
      <c r="BL60" s="8">
        <f t="shared" si="16"/>
        <v>38.6</v>
      </c>
      <c r="BM60" s="8">
        <f t="shared" si="16"/>
        <v>4.95</v>
      </c>
      <c r="BN60" s="8">
        <f aca="true" t="shared" si="17" ref="BN60:CS60">BN59/BN3</f>
        <v>16.636363636363637</v>
      </c>
      <c r="BO60" s="8">
        <f t="shared" si="17"/>
        <v>5.466666666666667</v>
      </c>
      <c r="BP60" s="8">
        <f t="shared" si="17"/>
        <v>5.352941176470588</v>
      </c>
      <c r="BQ60" s="8">
        <f t="shared" si="17"/>
        <v>5.190476190476191</v>
      </c>
      <c r="BR60" s="8">
        <f t="shared" si="17"/>
        <v>0.4</v>
      </c>
      <c r="BS60" s="8">
        <f t="shared" si="17"/>
        <v>5.95</v>
      </c>
      <c r="BT60" s="8">
        <f t="shared" si="17"/>
        <v>3.6333333333333333</v>
      </c>
      <c r="BU60" s="8">
        <f t="shared" si="17"/>
        <v>20</v>
      </c>
      <c r="BV60" s="8">
        <f t="shared" si="17"/>
        <v>6.956521739130435</v>
      </c>
      <c r="BW60" s="8">
        <f t="shared" si="17"/>
        <v>4.555555555555555</v>
      </c>
      <c r="BX60" s="8">
        <f t="shared" si="17"/>
        <v>2.1481481481481484</v>
      </c>
      <c r="BY60" s="8">
        <f t="shared" si="17"/>
        <v>2.25</v>
      </c>
      <c r="BZ60" s="8">
        <f t="shared" si="17"/>
        <v>13.571428571428571</v>
      </c>
      <c r="CA60" s="8">
        <f t="shared" si="17"/>
        <v>6.315789473684211</v>
      </c>
      <c r="CB60" s="8">
        <f t="shared" si="17"/>
        <v>1.625</v>
      </c>
      <c r="CC60" s="8">
        <f t="shared" si="17"/>
        <v>7.9375</v>
      </c>
      <c r="CD60" s="8">
        <f t="shared" si="17"/>
        <v>1.3333333333333333</v>
      </c>
      <c r="CE60" s="8">
        <f t="shared" si="17"/>
        <v>11.105263157894736</v>
      </c>
      <c r="CF60" s="8">
        <f t="shared" si="17"/>
        <v>6.766666666666667</v>
      </c>
      <c r="CG60" s="8">
        <f t="shared" si="17"/>
        <v>0.6923076923076923</v>
      </c>
      <c r="CH60" s="8">
        <f t="shared" si="17"/>
        <v>31.666666666666668</v>
      </c>
      <c r="CI60" s="8">
        <f t="shared" si="17"/>
        <v>0.8</v>
      </c>
      <c r="CJ60" s="8">
        <f t="shared" si="17"/>
        <v>5.083333333333333</v>
      </c>
      <c r="CK60" s="8">
        <f t="shared" si="17"/>
        <v>10.2</v>
      </c>
      <c r="CL60" s="8">
        <f t="shared" si="17"/>
        <v>20.75</v>
      </c>
      <c r="CM60" s="8">
        <f t="shared" si="17"/>
        <v>8.310344827586206</v>
      </c>
      <c r="CN60" s="8">
        <f t="shared" si="17"/>
        <v>12.35</v>
      </c>
      <c r="CO60" s="8">
        <f t="shared" si="17"/>
        <v>4.294117647058823</v>
      </c>
      <c r="CP60" s="8">
        <f t="shared" si="17"/>
        <v>0.38461538461538464</v>
      </c>
      <c r="CQ60" s="8">
        <f t="shared" si="17"/>
        <v>2.888888888888889</v>
      </c>
      <c r="CR60" s="8">
        <f t="shared" si="17"/>
        <v>7.103448275862069</v>
      </c>
      <c r="CS60" s="8">
        <f t="shared" si="17"/>
        <v>3.6818181818181817</v>
      </c>
      <c r="CT60" s="8">
        <f aca="true" t="shared" si="18" ref="CT60:DY60">CT59/CT3</f>
        <v>4.333333333333333</v>
      </c>
      <c r="CU60" s="8">
        <f t="shared" si="18"/>
        <v>13.333333333333334</v>
      </c>
      <c r="CV60" s="8">
        <f t="shared" si="18"/>
        <v>0.8333333333333334</v>
      </c>
      <c r="CW60" s="8">
        <f t="shared" si="18"/>
        <v>4.258064516129032</v>
      </c>
      <c r="CX60" s="8">
        <f t="shared" si="18"/>
        <v>0.5151515151515151</v>
      </c>
      <c r="CY60" s="8">
        <f t="shared" si="18"/>
        <v>10.434782608695652</v>
      </c>
      <c r="CZ60" s="8">
        <f t="shared" si="18"/>
        <v>5.684210526315789</v>
      </c>
      <c r="DA60" s="8">
        <f t="shared" si="18"/>
        <v>5.714285714285714</v>
      </c>
      <c r="DB60" s="8">
        <f t="shared" si="18"/>
        <v>5.041666666666667</v>
      </c>
      <c r="DC60" s="8">
        <f t="shared" si="18"/>
        <v>2.25</v>
      </c>
      <c r="DD60" s="8">
        <f t="shared" si="18"/>
        <v>6.645161290322581</v>
      </c>
      <c r="DE60" s="8">
        <f t="shared" si="18"/>
        <v>5.444444444444445</v>
      </c>
      <c r="DF60" s="8">
        <f t="shared" si="18"/>
        <v>3.717391304347826</v>
      </c>
      <c r="DG60" s="8">
        <f t="shared" si="18"/>
        <v>2.263157894736842</v>
      </c>
      <c r="DH60" s="8">
        <f t="shared" si="18"/>
        <v>18.75</v>
      </c>
      <c r="DI60" s="8">
        <f t="shared" si="18"/>
        <v>4.6521739130434785</v>
      </c>
      <c r="DJ60" s="8">
        <f t="shared" si="18"/>
        <v>16.53846153846154</v>
      </c>
      <c r="DK60" s="8">
        <f t="shared" si="18"/>
        <v>1.6111111111111112</v>
      </c>
      <c r="DL60" s="8">
        <f t="shared" si="18"/>
        <v>18.4</v>
      </c>
      <c r="DM60" s="8">
        <f t="shared" si="18"/>
        <v>2.9375</v>
      </c>
      <c r="DN60" s="8">
        <f t="shared" si="18"/>
        <v>9.19047619047619</v>
      </c>
      <c r="DO60" s="8">
        <f t="shared" si="18"/>
        <v>3.217391304347826</v>
      </c>
      <c r="DP60" s="8">
        <f t="shared" si="18"/>
        <v>5.25</v>
      </c>
      <c r="DQ60" s="8">
        <f t="shared" si="18"/>
        <v>3.0476190476190474</v>
      </c>
      <c r="DR60" s="8">
        <f t="shared" si="18"/>
        <v>6.571428571428571</v>
      </c>
      <c r="DS60" s="8">
        <f t="shared" si="18"/>
        <v>3.7058823529411766</v>
      </c>
      <c r="DT60" s="8">
        <f t="shared" si="18"/>
        <v>6.3</v>
      </c>
      <c r="DU60" s="23">
        <f t="shared" si="18"/>
        <v>5.377061756808592</v>
      </c>
    </row>
    <row r="61" spans="1:125" s="37" customFormat="1" ht="12.75">
      <c r="A61" s="37" t="s">
        <v>204</v>
      </c>
      <c r="B61" s="56">
        <f aca="true" t="shared" si="19" ref="B61:AG61">B59/B4</f>
        <v>74.44444444444444</v>
      </c>
      <c r="C61" s="56">
        <f t="shared" si="19"/>
        <v>52.77777777777778</v>
      </c>
      <c r="D61" s="56">
        <f t="shared" si="19"/>
        <v>30.9375</v>
      </c>
      <c r="E61" s="56">
        <f t="shared" si="19"/>
        <v>82.38095238095238</v>
      </c>
      <c r="F61" s="56">
        <f t="shared" si="19"/>
        <v>35.609756097560975</v>
      </c>
      <c r="G61" s="56">
        <f t="shared" si="19"/>
        <v>40.76923076923077</v>
      </c>
      <c r="H61" s="56">
        <f t="shared" si="19"/>
        <v>14.642857142857144</v>
      </c>
      <c r="I61" s="56">
        <f t="shared" si="19"/>
        <v>4.23728813559322</v>
      </c>
      <c r="J61" s="56">
        <f t="shared" si="19"/>
        <v>1</v>
      </c>
      <c r="K61" s="56">
        <f t="shared" si="19"/>
        <v>40.76923076923077</v>
      </c>
      <c r="L61" s="56">
        <f t="shared" si="19"/>
        <v>6.842105263157895</v>
      </c>
      <c r="M61" s="56">
        <f t="shared" si="19"/>
        <v>10.833333333333334</v>
      </c>
      <c r="N61" s="56">
        <f t="shared" si="19"/>
        <v>99.54545454545453</v>
      </c>
      <c r="O61" s="56">
        <f t="shared" si="19"/>
        <v>0</v>
      </c>
      <c r="P61" s="56">
        <f t="shared" si="19"/>
        <v>16.25</v>
      </c>
      <c r="Q61" s="56">
        <f t="shared" si="19"/>
        <v>19</v>
      </c>
      <c r="R61" s="56">
        <f t="shared" si="19"/>
        <v>7.647058823529412</v>
      </c>
      <c r="S61" s="56">
        <f t="shared" si="19"/>
        <v>7.857142857142858</v>
      </c>
      <c r="T61" s="56">
        <f t="shared" si="19"/>
        <v>27.5</v>
      </c>
      <c r="U61" s="56">
        <f t="shared" si="19"/>
        <v>32</v>
      </c>
      <c r="V61" s="56">
        <f t="shared" si="19"/>
        <v>10.294117647058824</v>
      </c>
      <c r="W61" s="56">
        <f t="shared" si="19"/>
        <v>42.94117647058824</v>
      </c>
      <c r="X61" s="56">
        <f t="shared" si="19"/>
        <v>28.064516129032256</v>
      </c>
      <c r="Y61" s="56">
        <f t="shared" si="19"/>
        <v>31.346153846153847</v>
      </c>
      <c r="Z61" s="56">
        <f t="shared" si="19"/>
        <v>54.11764705882353</v>
      </c>
      <c r="AA61" s="56">
        <f t="shared" si="19"/>
        <v>23.93939393939394</v>
      </c>
      <c r="AB61" s="56">
        <f t="shared" si="19"/>
        <v>17.142857142857142</v>
      </c>
      <c r="AC61" s="56">
        <f t="shared" si="19"/>
        <v>66.8421052631579</v>
      </c>
      <c r="AD61" s="56">
        <f t="shared" si="19"/>
        <v>30.769230769230766</v>
      </c>
      <c r="AE61" s="56">
        <f t="shared" si="19"/>
        <v>152.5</v>
      </c>
      <c r="AF61" s="56">
        <f t="shared" si="19"/>
        <v>2.916666666666667</v>
      </c>
      <c r="AG61" s="56">
        <f t="shared" si="19"/>
        <v>120.00000000000001</v>
      </c>
      <c r="AH61" s="56">
        <f aca="true" t="shared" si="20" ref="AH61:BM61">AH59/AH4</f>
        <v>2.7777777777777777</v>
      </c>
      <c r="AI61" s="56">
        <f t="shared" si="20"/>
        <v>68.23529411764706</v>
      </c>
      <c r="AJ61" s="56">
        <f t="shared" si="20"/>
        <v>2.3913043478260874</v>
      </c>
      <c r="AK61" s="56">
        <f t="shared" si="20"/>
        <v>38.4</v>
      </c>
      <c r="AL61" s="56" t="e">
        <f t="shared" si="20"/>
        <v>#DIV/0!</v>
      </c>
      <c r="AM61" s="56" t="e">
        <f t="shared" si="20"/>
        <v>#DIV/0!</v>
      </c>
      <c r="AN61" s="56" t="e">
        <f t="shared" si="20"/>
        <v>#DIV/0!</v>
      </c>
      <c r="AO61" s="56">
        <f t="shared" si="20"/>
        <v>1.6666666666666667</v>
      </c>
      <c r="AP61" s="56">
        <f t="shared" si="20"/>
        <v>0</v>
      </c>
      <c r="AQ61" s="56">
        <f t="shared" si="20"/>
        <v>20</v>
      </c>
      <c r="AR61" s="56">
        <f t="shared" si="20"/>
        <v>118.33333333333334</v>
      </c>
      <c r="AS61" s="56">
        <f t="shared" si="20"/>
        <v>70</v>
      </c>
      <c r="AT61" s="56">
        <f t="shared" si="20"/>
        <v>0.3333333333333333</v>
      </c>
      <c r="AU61" s="56">
        <f t="shared" si="20"/>
        <v>65</v>
      </c>
      <c r="AV61" s="56">
        <f t="shared" si="20"/>
        <v>79.3103448275862</v>
      </c>
      <c r="AW61" s="56">
        <f t="shared" si="20"/>
        <v>0.9090909090909091</v>
      </c>
      <c r="AX61" s="56">
        <f t="shared" si="20"/>
        <v>37.735849056603776</v>
      </c>
      <c r="AY61" s="56">
        <f t="shared" si="20"/>
        <v>84.19354838709677</v>
      </c>
      <c r="AZ61" s="56">
        <f t="shared" si="20"/>
        <v>338.4</v>
      </c>
      <c r="BA61" s="56">
        <f t="shared" si="20"/>
        <v>50.833333333333336</v>
      </c>
      <c r="BB61" s="56">
        <f t="shared" si="20"/>
        <v>16.47058823529412</v>
      </c>
      <c r="BC61" s="56">
        <f t="shared" si="20"/>
        <v>127.25</v>
      </c>
      <c r="BD61" s="56">
        <f t="shared" si="20"/>
        <v>17.037037037037035</v>
      </c>
      <c r="BE61" s="56">
        <f t="shared" si="20"/>
        <v>23.714285714285715</v>
      </c>
      <c r="BF61" s="56">
        <f t="shared" si="20"/>
        <v>67.6923076923077</v>
      </c>
      <c r="BG61" s="56">
        <f t="shared" si="20"/>
        <v>38</v>
      </c>
      <c r="BH61" s="56">
        <f t="shared" si="20"/>
        <v>35.38461538461539</v>
      </c>
      <c r="BI61" s="56">
        <f t="shared" si="20"/>
        <v>42.857142857142854</v>
      </c>
      <c r="BJ61" s="56">
        <f t="shared" si="20"/>
        <v>53.33333333333333</v>
      </c>
      <c r="BK61" s="56">
        <f t="shared" si="20"/>
        <v>36.666666666666664</v>
      </c>
      <c r="BL61" s="56">
        <f t="shared" si="20"/>
        <v>275.7142857142857</v>
      </c>
      <c r="BM61" s="56">
        <f t="shared" si="20"/>
        <v>61.875</v>
      </c>
      <c r="BN61" s="56">
        <f aca="true" t="shared" si="21" ref="BN61:CS61">BN59/BN4</f>
        <v>183</v>
      </c>
      <c r="BO61" s="56">
        <f t="shared" si="21"/>
        <v>48.23529411764706</v>
      </c>
      <c r="BP61" s="56">
        <f t="shared" si="21"/>
        <v>53.529411764705884</v>
      </c>
      <c r="BQ61" s="56">
        <f t="shared" si="21"/>
        <v>57.36842105263158</v>
      </c>
      <c r="BR61" s="56">
        <f t="shared" si="21"/>
        <v>2.6666666666666665</v>
      </c>
      <c r="BS61" s="56">
        <f t="shared" si="21"/>
        <v>31.315789473684212</v>
      </c>
      <c r="BT61" s="56">
        <f t="shared" si="21"/>
        <v>25.348837209302328</v>
      </c>
      <c r="BU61" s="56">
        <f t="shared" si="21"/>
        <v>100</v>
      </c>
      <c r="BV61" s="56" t="e">
        <f t="shared" si="21"/>
        <v>#DIV/0!</v>
      </c>
      <c r="BW61" s="56" t="e">
        <f t="shared" si="21"/>
        <v>#DIV/0!</v>
      </c>
      <c r="BX61" s="56">
        <f t="shared" si="21"/>
        <v>19.333333333333332</v>
      </c>
      <c r="BY61" s="56">
        <f t="shared" si="21"/>
        <v>13.636363636363637</v>
      </c>
      <c r="BZ61" s="56">
        <f t="shared" si="21"/>
        <v>79.16666666666667</v>
      </c>
      <c r="CA61" s="56">
        <f t="shared" si="21"/>
        <v>41.37931034482759</v>
      </c>
      <c r="CB61" s="56">
        <f t="shared" si="21"/>
        <v>7.647058823529412</v>
      </c>
      <c r="CC61" s="56">
        <f t="shared" si="21"/>
        <v>45.35714285714286</v>
      </c>
      <c r="CD61" s="56">
        <f t="shared" si="21"/>
        <v>7.2727272727272725</v>
      </c>
      <c r="CE61" s="56">
        <f t="shared" si="21"/>
        <v>62.05882352941177</v>
      </c>
      <c r="CF61" s="56">
        <f t="shared" si="21"/>
        <v>44.1304347826087</v>
      </c>
      <c r="CG61" s="56">
        <f t="shared" si="21"/>
        <v>3.91304347826087</v>
      </c>
      <c r="CH61" s="56">
        <f t="shared" si="21"/>
        <v>158.33333333333334</v>
      </c>
      <c r="CI61" s="56">
        <f t="shared" si="21"/>
        <v>4</v>
      </c>
      <c r="CJ61" s="56">
        <f t="shared" si="21"/>
        <v>29.047619047619047</v>
      </c>
      <c r="CK61" s="56">
        <f t="shared" si="21"/>
        <v>54.642857142857146</v>
      </c>
      <c r="CL61" s="56">
        <f t="shared" si="21"/>
        <v>166</v>
      </c>
      <c r="CM61" s="56">
        <f t="shared" si="21"/>
        <v>83.10344827586208</v>
      </c>
      <c r="CN61" s="56">
        <f t="shared" si="21"/>
        <v>65</v>
      </c>
      <c r="CO61" s="56">
        <f t="shared" si="21"/>
        <v>31.739130434782613</v>
      </c>
      <c r="CP61" s="56">
        <f t="shared" si="21"/>
        <v>3.4482758620689657</v>
      </c>
      <c r="CQ61" s="56">
        <f t="shared" si="21"/>
        <v>26</v>
      </c>
      <c r="CR61" s="56">
        <f t="shared" si="21"/>
        <v>85.83333333333334</v>
      </c>
      <c r="CS61" s="56">
        <f t="shared" si="21"/>
        <v>37.674418604651166</v>
      </c>
      <c r="CT61" s="56">
        <f aca="true" t="shared" si="22" ref="CT61:DU61">CT59/CT4</f>
        <v>35</v>
      </c>
      <c r="CU61" s="56">
        <f t="shared" si="22"/>
        <v>57.142857142857146</v>
      </c>
      <c r="CV61" s="56">
        <f t="shared" si="22"/>
        <v>20</v>
      </c>
      <c r="CW61" s="56">
        <f t="shared" si="22"/>
        <v>44</v>
      </c>
      <c r="CX61" s="56">
        <f t="shared" si="22"/>
        <v>5.762711864406779</v>
      </c>
      <c r="CY61" s="56">
        <f t="shared" si="22"/>
        <v>111.62790697674419</v>
      </c>
      <c r="CZ61" s="56">
        <f t="shared" si="22"/>
        <v>40</v>
      </c>
      <c r="DA61" s="56">
        <f t="shared" si="22"/>
        <v>30.769230769230766</v>
      </c>
      <c r="DB61" s="56">
        <f t="shared" si="22"/>
        <v>57.61904761904761</v>
      </c>
      <c r="DC61" s="56">
        <f t="shared" si="22"/>
        <v>21.176470588235293</v>
      </c>
      <c r="DD61" s="56">
        <f t="shared" si="22"/>
        <v>58.857142857142854</v>
      </c>
      <c r="DE61" s="56">
        <f t="shared" si="22"/>
        <v>37.69230769230769</v>
      </c>
      <c r="DF61" s="56">
        <f t="shared" si="22"/>
        <v>19.655172413793107</v>
      </c>
      <c r="DG61" s="56">
        <f t="shared" si="22"/>
        <v>17.916666666666668</v>
      </c>
      <c r="DH61" s="56">
        <f t="shared" si="22"/>
        <v>125</v>
      </c>
      <c r="DI61" s="56">
        <f t="shared" si="22"/>
        <v>28.91891891891892</v>
      </c>
      <c r="DJ61" s="56">
        <f t="shared" si="22"/>
        <v>113.15789473684211</v>
      </c>
      <c r="DK61" s="56">
        <f t="shared" si="22"/>
        <v>15.263157894736842</v>
      </c>
      <c r="DL61" s="56">
        <f t="shared" si="22"/>
        <v>204.44444444444443</v>
      </c>
      <c r="DM61" s="56">
        <f t="shared" si="22"/>
        <v>39.16666666666667</v>
      </c>
      <c r="DN61" s="56">
        <f t="shared" si="22"/>
        <v>56.76470588235294</v>
      </c>
      <c r="DO61" s="56">
        <f t="shared" si="22"/>
        <v>29.6</v>
      </c>
      <c r="DP61" s="56">
        <f t="shared" si="22"/>
        <v>37.05882352941177</v>
      </c>
      <c r="DQ61" s="56">
        <f t="shared" si="22"/>
        <v>18.285714285714285</v>
      </c>
      <c r="DR61" s="56">
        <f t="shared" si="22"/>
        <v>46</v>
      </c>
      <c r="DS61" s="56">
        <f t="shared" si="22"/>
        <v>28.636363636363633</v>
      </c>
      <c r="DT61" s="56">
        <f t="shared" si="22"/>
        <v>42</v>
      </c>
      <c r="DU61" s="23">
        <f t="shared" si="22"/>
        <v>44.10950283196979</v>
      </c>
    </row>
    <row r="62" spans="1:128" ht="12.75">
      <c r="A62" s="22" t="s">
        <v>205</v>
      </c>
      <c r="C62" s="2">
        <v>1</v>
      </c>
      <c r="D62" s="2">
        <v>1</v>
      </c>
      <c r="E62" s="2">
        <v>2</v>
      </c>
      <c r="H62" s="2">
        <v>2</v>
      </c>
      <c r="M62" s="2">
        <v>5</v>
      </c>
      <c r="N62" s="2">
        <v>1</v>
      </c>
      <c r="U62" s="2">
        <v>3</v>
      </c>
      <c r="W62" s="2">
        <v>1</v>
      </c>
      <c r="Y62" s="2">
        <v>8</v>
      </c>
      <c r="Z62" s="2">
        <v>5</v>
      </c>
      <c r="AV62" s="2">
        <v>2</v>
      </c>
      <c r="AX62" s="2">
        <v>3</v>
      </c>
      <c r="BE62" s="2">
        <v>2</v>
      </c>
      <c r="BL62" s="2">
        <v>2</v>
      </c>
      <c r="BP62" s="2">
        <v>2</v>
      </c>
      <c r="BQ62" s="2">
        <v>1</v>
      </c>
      <c r="BU62" s="2">
        <v>1</v>
      </c>
      <c r="CA62" s="2">
        <v>2</v>
      </c>
      <c r="CC62" s="2">
        <v>1</v>
      </c>
      <c r="CE62" s="2">
        <v>1</v>
      </c>
      <c r="CM62" s="2">
        <v>5</v>
      </c>
      <c r="CN62" s="2">
        <v>1</v>
      </c>
      <c r="CQ62" s="2">
        <v>3</v>
      </c>
      <c r="CR62" s="2">
        <v>2</v>
      </c>
      <c r="CS62" s="2">
        <v>1</v>
      </c>
      <c r="CV62" s="2">
        <v>1</v>
      </c>
      <c r="DF62" s="2">
        <v>3</v>
      </c>
      <c r="DI62" s="2">
        <v>3</v>
      </c>
      <c r="DN62" s="2">
        <v>2</v>
      </c>
      <c r="DQ62" s="2">
        <v>3</v>
      </c>
      <c r="DR62" s="2">
        <v>1</v>
      </c>
      <c r="DS62" s="2">
        <v>1</v>
      </c>
      <c r="DT62" s="2">
        <v>2</v>
      </c>
      <c r="DU62" s="7">
        <f>SUM(B62:DT62)</f>
        <v>74</v>
      </c>
      <c r="DX62" s="39">
        <f>COUNTA(B62:DT62)*100/COUNTA(B$8:DT$8)</f>
        <v>26.829268292682926</v>
      </c>
    </row>
    <row r="63" s="15" customFormat="1" ht="12.75">
      <c r="DU63" s="16">
        <f>DU62/DU4</f>
        <v>0.2328508495909377</v>
      </c>
    </row>
    <row r="64" ht="12.75">
      <c r="DU64" s="17" t="s">
        <v>206</v>
      </c>
    </row>
    <row r="65" spans="1:124" ht="12.75">
      <c r="A65" s="22" t="s">
        <v>371</v>
      </c>
      <c r="B65" s="2" t="s">
        <v>394</v>
      </c>
      <c r="C65" s="2" t="s">
        <v>394</v>
      </c>
      <c r="D65" s="2" t="s">
        <v>394</v>
      </c>
      <c r="E65" s="2" t="s">
        <v>398</v>
      </c>
      <c r="F65" s="2" t="s">
        <v>398</v>
      </c>
      <c r="G65" s="2" t="s">
        <v>398</v>
      </c>
      <c r="H65" s="2" t="s">
        <v>394</v>
      </c>
      <c r="I65" s="2" t="s">
        <v>398</v>
      </c>
      <c r="J65" s="2" t="s">
        <v>383</v>
      </c>
      <c r="K65" s="2" t="s">
        <v>383</v>
      </c>
      <c r="L65" s="2" t="s">
        <v>393</v>
      </c>
      <c r="M65" s="2" t="s">
        <v>393</v>
      </c>
      <c r="N65" s="2" t="s">
        <v>393</v>
      </c>
      <c r="O65" s="2" t="s">
        <v>388</v>
      </c>
      <c r="P65" s="2" t="s">
        <v>384</v>
      </c>
      <c r="Q65" s="2" t="s">
        <v>384</v>
      </c>
      <c r="R65" s="2" t="s">
        <v>384</v>
      </c>
      <c r="S65" s="2" t="s">
        <v>384</v>
      </c>
      <c r="T65" s="2" t="s">
        <v>388</v>
      </c>
      <c r="U65" s="2" t="s">
        <v>383</v>
      </c>
      <c r="V65" s="2" t="s">
        <v>388</v>
      </c>
      <c r="W65" s="2" t="s">
        <v>400</v>
      </c>
      <c r="X65" s="2" t="s">
        <v>400</v>
      </c>
      <c r="Y65" s="2" t="s">
        <v>400</v>
      </c>
      <c r="Z65" s="2" t="s">
        <v>400</v>
      </c>
      <c r="AA65" s="2" t="s">
        <v>400</v>
      </c>
      <c r="AB65" s="2" t="s">
        <v>400</v>
      </c>
      <c r="AC65" s="2" t="s">
        <v>389</v>
      </c>
      <c r="AD65" s="2" t="s">
        <v>389</v>
      </c>
      <c r="AE65" s="2" t="s">
        <v>391</v>
      </c>
      <c r="AF65" s="2" t="s">
        <v>391</v>
      </c>
      <c r="AG65" s="2" t="s">
        <v>391</v>
      </c>
      <c r="AH65" s="2" t="s">
        <v>407</v>
      </c>
      <c r="AI65" s="2" t="s">
        <v>411</v>
      </c>
      <c r="AJ65" s="2" t="s">
        <v>407</v>
      </c>
      <c r="AK65" s="2" t="s">
        <v>407</v>
      </c>
      <c r="AL65" s="2" t="s">
        <v>388</v>
      </c>
      <c r="AM65" s="2" t="s">
        <v>388</v>
      </c>
      <c r="AN65" s="2" t="s">
        <v>388</v>
      </c>
      <c r="AO65" s="2" t="s">
        <v>388</v>
      </c>
      <c r="AP65" s="2" t="s">
        <v>383</v>
      </c>
      <c r="AQ65" s="2" t="s">
        <v>383</v>
      </c>
      <c r="AR65" s="2" t="s">
        <v>383</v>
      </c>
      <c r="AS65" s="2" t="s">
        <v>409</v>
      </c>
      <c r="AT65" s="2" t="s">
        <v>388</v>
      </c>
      <c r="AU65" s="2" t="s">
        <v>383</v>
      </c>
      <c r="AV65" s="2" t="s">
        <v>383</v>
      </c>
      <c r="AW65" s="2" t="s">
        <v>383</v>
      </c>
      <c r="AX65" s="2" t="s">
        <v>383</v>
      </c>
      <c r="AY65" s="2" t="s">
        <v>409</v>
      </c>
      <c r="AZ65" s="2" t="s">
        <v>383</v>
      </c>
      <c r="BA65" s="2" t="s">
        <v>388</v>
      </c>
      <c r="BB65" s="2" t="s">
        <v>388</v>
      </c>
      <c r="BC65" s="2" t="s">
        <v>388</v>
      </c>
      <c r="BD65" s="2" t="s">
        <v>388</v>
      </c>
      <c r="BE65" s="2" t="s">
        <v>388</v>
      </c>
      <c r="BF65" s="2" t="s">
        <v>383</v>
      </c>
      <c r="BG65" s="2" t="s">
        <v>389</v>
      </c>
      <c r="BH65" s="2" t="s">
        <v>383</v>
      </c>
      <c r="BI65" s="2" t="s">
        <v>383</v>
      </c>
      <c r="BJ65" s="2" t="s">
        <v>383</v>
      </c>
      <c r="BK65" s="2" t="s">
        <v>388</v>
      </c>
      <c r="BL65" s="2" t="s">
        <v>406</v>
      </c>
      <c r="BM65" s="2" t="s">
        <v>406</v>
      </c>
      <c r="BN65" s="2" t="s">
        <v>406</v>
      </c>
      <c r="BO65" s="2" t="s">
        <v>406</v>
      </c>
      <c r="BP65" s="2" t="s">
        <v>406</v>
      </c>
      <c r="BQ65" s="2" t="s">
        <v>406</v>
      </c>
      <c r="BR65" s="2" t="s">
        <v>388</v>
      </c>
      <c r="BS65" s="2" t="s">
        <v>402</v>
      </c>
      <c r="BT65" s="2" t="s">
        <v>397</v>
      </c>
      <c r="BU65" s="2" t="s">
        <v>397</v>
      </c>
      <c r="BV65" s="2" t="s">
        <v>397</v>
      </c>
      <c r="BW65" s="2" t="s">
        <v>387</v>
      </c>
      <c r="BX65" s="2" t="s">
        <v>403</v>
      </c>
      <c r="BY65" s="2" t="s">
        <v>412</v>
      </c>
      <c r="BZ65" s="2" t="s">
        <v>412</v>
      </c>
      <c r="CA65" s="2" t="s">
        <v>386</v>
      </c>
      <c r="CB65" s="2" t="s">
        <v>386</v>
      </c>
      <c r="CC65" s="2" t="s">
        <v>386</v>
      </c>
      <c r="CD65" s="2" t="s">
        <v>386</v>
      </c>
      <c r="CE65" s="2" t="s">
        <v>386</v>
      </c>
      <c r="CF65" s="2" t="s">
        <v>386</v>
      </c>
      <c r="CG65" s="2" t="s">
        <v>386</v>
      </c>
      <c r="CH65" s="2" t="s">
        <v>386</v>
      </c>
      <c r="CI65" s="2" t="s">
        <v>395</v>
      </c>
      <c r="CJ65" s="2" t="s">
        <v>395</v>
      </c>
      <c r="CK65" s="2" t="s">
        <v>395</v>
      </c>
      <c r="CL65" s="2" t="s">
        <v>383</v>
      </c>
      <c r="CM65" s="2" t="s">
        <v>383</v>
      </c>
      <c r="CN65" s="2" t="s">
        <v>383</v>
      </c>
      <c r="CO65" s="2" t="s">
        <v>383</v>
      </c>
      <c r="CP65" s="2" t="s">
        <v>384</v>
      </c>
      <c r="CQ65" s="2" t="s">
        <v>396</v>
      </c>
      <c r="CR65" s="2" t="s">
        <v>384</v>
      </c>
      <c r="CS65" s="2" t="s">
        <v>384</v>
      </c>
      <c r="CT65" s="2" t="s">
        <v>384</v>
      </c>
      <c r="CU65" s="2" t="s">
        <v>396</v>
      </c>
      <c r="CV65" s="2" t="s">
        <v>384</v>
      </c>
      <c r="CW65" s="2" t="s">
        <v>384</v>
      </c>
      <c r="CX65" s="2" t="s">
        <v>383</v>
      </c>
      <c r="CY65" s="2" t="s">
        <v>409</v>
      </c>
      <c r="CZ65" s="2" t="s">
        <v>409</v>
      </c>
      <c r="DA65" s="2" t="s">
        <v>383</v>
      </c>
      <c r="DB65" s="2" t="s">
        <v>405</v>
      </c>
      <c r="DC65" s="2" t="s">
        <v>405</v>
      </c>
      <c r="DD65" s="2" t="s">
        <v>387</v>
      </c>
      <c r="DE65" s="2" t="s">
        <v>383</v>
      </c>
      <c r="DF65" s="2" t="s">
        <v>390</v>
      </c>
      <c r="DG65" s="2" t="s">
        <v>383</v>
      </c>
      <c r="DH65" s="2" t="s">
        <v>383</v>
      </c>
      <c r="DI65" s="2" t="s">
        <v>383</v>
      </c>
      <c r="DJ65" s="2" t="s">
        <v>383</v>
      </c>
      <c r="DK65" s="2" t="s">
        <v>405</v>
      </c>
      <c r="DL65" s="2" t="s">
        <v>405</v>
      </c>
      <c r="DM65" s="2" t="s">
        <v>405</v>
      </c>
      <c r="DN65" s="2" t="s">
        <v>405</v>
      </c>
      <c r="DO65" s="2" t="s">
        <v>405</v>
      </c>
      <c r="DP65" s="2" t="s">
        <v>405</v>
      </c>
      <c r="DQ65" s="2" t="s">
        <v>408</v>
      </c>
      <c r="DR65" s="2" t="s">
        <v>408</v>
      </c>
      <c r="DS65" s="2" t="s">
        <v>408</v>
      </c>
      <c r="DT65" s="2" t="s">
        <v>408</v>
      </c>
    </row>
    <row r="66" spans="9:103" ht="12.75">
      <c r="I66" s="2" t="s">
        <v>399</v>
      </c>
      <c r="W66" s="2" t="s">
        <v>401</v>
      </c>
      <c r="X66" s="2" t="s">
        <v>401</v>
      </c>
      <c r="Y66" s="2" t="s">
        <v>401</v>
      </c>
      <c r="Z66" s="2" t="s">
        <v>401</v>
      </c>
      <c r="AA66" s="2" t="s">
        <v>401</v>
      </c>
      <c r="AB66" s="2" t="s">
        <v>401</v>
      </c>
      <c r="AE66" s="2" t="s">
        <v>392</v>
      </c>
      <c r="AF66" s="2" t="s">
        <v>392</v>
      </c>
      <c r="AG66" s="2" t="s">
        <v>392</v>
      </c>
      <c r="AS66" s="2" t="s">
        <v>410</v>
      </c>
      <c r="AY66" s="2" t="s">
        <v>410</v>
      </c>
      <c r="BX66" s="2" t="s">
        <v>404</v>
      </c>
      <c r="CY66" s="2" t="s">
        <v>410</v>
      </c>
    </row>
  </sheetData>
  <sheetProtection/>
  <printOptions gridLines="1"/>
  <pageMargins left="0.7480314960629921" right="0.7480314960629921" top="0.7874015748031497" bottom="0.5905511811023623" header="0.5118110236220472" footer="0.5118110236220472"/>
  <pageSetup horizontalDpi="600" verticalDpi="600" orientation="portrait" paperSize="9" scale="85" r:id="rId1"/>
  <headerFooter alignWithMargins="0">
    <oddHeader>&amp;LAsko Suoranta&amp;C&amp;F / &amp;A&amp;R&amp;D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66"/>
  <sheetViews>
    <sheetView zoomScale="75" zoomScaleNormal="75" zoomScalePageLayoutView="0" workbookViewId="0" topLeftCell="A1">
      <pane xSplit="1" ySplit="8" topLeftCell="B4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S72" sqref="S72"/>
    </sheetView>
  </sheetViews>
  <sheetFormatPr defaultColWidth="5.00390625" defaultRowHeight="14.25"/>
  <cols>
    <col min="1" max="1" width="16.125" style="22" customWidth="1"/>
    <col min="2" max="4" width="5.00390625" style="2" customWidth="1"/>
    <col min="5" max="5" width="5.625" style="2" customWidth="1"/>
    <col min="6" max="18" width="5.00390625" style="2" customWidth="1"/>
    <col min="19" max="19" width="5.625" style="2" customWidth="1"/>
    <col min="20" max="24" width="5.00390625" style="2" customWidth="1"/>
    <col min="25" max="25" width="7.50390625" style="1" customWidth="1"/>
    <col min="26" max="28" width="6.75390625" style="2" customWidth="1"/>
    <col min="29" max="16384" width="5.00390625" style="2" customWidth="1"/>
  </cols>
  <sheetData>
    <row r="1" spans="1:24" ht="15.75">
      <c r="A1" s="62" t="s">
        <v>341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s="3" t="s">
        <v>1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13</v>
      </c>
      <c r="N2" s="4">
        <v>14</v>
      </c>
      <c r="O2" s="4">
        <v>15</v>
      </c>
      <c r="P2" s="4">
        <v>16</v>
      </c>
      <c r="Q2" s="4">
        <v>17</v>
      </c>
      <c r="R2" s="4">
        <v>18</v>
      </c>
      <c r="S2" s="4">
        <v>19</v>
      </c>
      <c r="T2" s="4">
        <v>20</v>
      </c>
      <c r="U2" s="4">
        <v>21</v>
      </c>
      <c r="V2" s="4">
        <v>22</v>
      </c>
      <c r="W2" s="4">
        <v>23</v>
      </c>
      <c r="X2" s="4"/>
    </row>
    <row r="3" spans="1:25" ht="12.75">
      <c r="A3" s="6" t="s">
        <v>11</v>
      </c>
      <c r="B3" s="2">
        <v>38</v>
      </c>
      <c r="C3" s="2">
        <v>43</v>
      </c>
      <c r="D3" s="2">
        <v>39</v>
      </c>
      <c r="E3" s="2">
        <v>16</v>
      </c>
      <c r="F3" s="2">
        <v>25</v>
      </c>
      <c r="G3" s="2">
        <v>23</v>
      </c>
      <c r="H3" s="2">
        <v>29</v>
      </c>
      <c r="I3" s="2">
        <v>33</v>
      </c>
      <c r="J3" s="2">
        <v>5</v>
      </c>
      <c r="K3" s="2">
        <v>38</v>
      </c>
      <c r="L3" s="2">
        <v>5</v>
      </c>
      <c r="M3" s="2">
        <v>30</v>
      </c>
      <c r="N3" s="2">
        <v>23</v>
      </c>
      <c r="O3" s="2">
        <v>9</v>
      </c>
      <c r="P3" s="2">
        <v>28</v>
      </c>
      <c r="Q3" s="2">
        <v>36</v>
      </c>
      <c r="R3" s="2">
        <v>5</v>
      </c>
      <c r="S3" s="2">
        <v>24</v>
      </c>
      <c r="T3" s="2">
        <v>26</v>
      </c>
      <c r="U3" s="2">
        <v>31</v>
      </c>
      <c r="V3" s="2">
        <v>14</v>
      </c>
      <c r="W3" s="2">
        <v>20</v>
      </c>
      <c r="X3" s="2">
        <v>13</v>
      </c>
      <c r="Y3" s="7">
        <f>SUM(B3:X3)</f>
        <v>553</v>
      </c>
    </row>
    <row r="4" spans="1:25" ht="12.75">
      <c r="A4" s="6" t="s">
        <v>12</v>
      </c>
      <c r="B4" s="2">
        <v>3.2</v>
      </c>
      <c r="C4" s="2">
        <v>4.2</v>
      </c>
      <c r="D4" s="2">
        <v>4.5</v>
      </c>
      <c r="E4" s="2">
        <v>1.4</v>
      </c>
      <c r="F4" s="2">
        <v>3.4</v>
      </c>
      <c r="G4" s="2">
        <v>3.3</v>
      </c>
      <c r="H4" s="2">
        <v>5.6</v>
      </c>
      <c r="I4" s="2">
        <v>7.3</v>
      </c>
      <c r="J4" s="2">
        <v>1.2</v>
      </c>
      <c r="K4" s="2">
        <v>4</v>
      </c>
      <c r="L4" s="2">
        <v>0.7</v>
      </c>
      <c r="M4" s="2">
        <v>3</v>
      </c>
      <c r="N4" s="2">
        <v>2.9</v>
      </c>
      <c r="O4" s="8">
        <v>1.5</v>
      </c>
      <c r="P4" s="2">
        <v>3.3</v>
      </c>
      <c r="Q4" s="2">
        <v>4.3</v>
      </c>
      <c r="R4" s="2">
        <v>0.5</v>
      </c>
      <c r="S4" s="8">
        <v>3.1</v>
      </c>
      <c r="T4" s="2">
        <v>2.7</v>
      </c>
      <c r="U4" s="2">
        <v>4.5</v>
      </c>
      <c r="V4" s="2">
        <v>1.6</v>
      </c>
      <c r="W4" s="2">
        <v>3.4</v>
      </c>
      <c r="X4" s="2">
        <v>1.2</v>
      </c>
      <c r="Y4" s="7">
        <f>SUM(B4:X4)</f>
        <v>70.8</v>
      </c>
    </row>
    <row r="5" spans="1:28" s="25" customFormat="1" ht="98.25">
      <c r="A5" s="52" t="s">
        <v>385</v>
      </c>
      <c r="B5" s="26" t="s">
        <v>342</v>
      </c>
      <c r="C5" s="26" t="s">
        <v>343</v>
      </c>
      <c r="D5" s="26" t="s">
        <v>344</v>
      </c>
      <c r="E5" s="51" t="s">
        <v>345</v>
      </c>
      <c r="F5" s="26" t="s">
        <v>346</v>
      </c>
      <c r="G5" s="27" t="s">
        <v>214</v>
      </c>
      <c r="H5" s="26" t="s">
        <v>347</v>
      </c>
      <c r="I5" s="50" t="s">
        <v>348</v>
      </c>
      <c r="J5" s="26" t="s">
        <v>349</v>
      </c>
      <c r="K5" s="50" t="s">
        <v>350</v>
      </c>
      <c r="L5" s="28" t="s">
        <v>351</v>
      </c>
      <c r="M5" s="51" t="s">
        <v>353</v>
      </c>
      <c r="N5" s="28" t="s">
        <v>354</v>
      </c>
      <c r="O5" s="26" t="s">
        <v>355</v>
      </c>
      <c r="P5" s="51" t="s">
        <v>356</v>
      </c>
      <c r="Q5" s="26" t="s">
        <v>357</v>
      </c>
      <c r="R5" s="28" t="s">
        <v>358</v>
      </c>
      <c r="S5" s="26" t="s">
        <v>359</v>
      </c>
      <c r="T5" s="27" t="s">
        <v>360</v>
      </c>
      <c r="U5" s="26" t="s">
        <v>361</v>
      </c>
      <c r="V5" s="26" t="s">
        <v>362</v>
      </c>
      <c r="W5" s="27" t="s">
        <v>363</v>
      </c>
      <c r="X5" s="26" t="s">
        <v>352</v>
      </c>
      <c r="Y5" s="9" t="s">
        <v>135</v>
      </c>
      <c r="Z5" s="30" t="s">
        <v>136</v>
      </c>
      <c r="AA5" s="25" t="s">
        <v>137</v>
      </c>
      <c r="AB5" s="25" t="s">
        <v>431</v>
      </c>
    </row>
    <row r="6" spans="1:25" s="15" customFormat="1" ht="12.75">
      <c r="A6" s="11" t="s">
        <v>138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12"/>
    </row>
    <row r="7" spans="1:25" s="15" customFormat="1" ht="12.75">
      <c r="A7" s="11" t="s">
        <v>432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13"/>
    </row>
    <row r="8" spans="1:25" s="15" customFormat="1" ht="13.5" thickBot="1">
      <c r="A8" s="34" t="s">
        <v>139</v>
      </c>
      <c r="B8" s="35" t="s">
        <v>143</v>
      </c>
      <c r="C8" s="35" t="s">
        <v>143</v>
      </c>
      <c r="D8" s="35" t="s">
        <v>143</v>
      </c>
      <c r="E8" s="35" t="s">
        <v>143</v>
      </c>
      <c r="F8" s="35" t="s">
        <v>140</v>
      </c>
      <c r="G8" s="35" t="s">
        <v>140</v>
      </c>
      <c r="H8" s="35" t="s">
        <v>140</v>
      </c>
      <c r="I8" s="35" t="s">
        <v>144</v>
      </c>
      <c r="J8" s="35" t="s">
        <v>364</v>
      </c>
      <c r="K8" s="35" t="s">
        <v>143</v>
      </c>
      <c r="L8" s="35" t="s">
        <v>365</v>
      </c>
      <c r="M8" s="35" t="s">
        <v>140</v>
      </c>
      <c r="N8" s="35" t="s">
        <v>366</v>
      </c>
      <c r="O8" s="35" t="s">
        <v>140</v>
      </c>
      <c r="P8" s="35" t="s">
        <v>144</v>
      </c>
      <c r="Q8" s="35" t="s">
        <v>140</v>
      </c>
      <c r="R8" s="35" t="s">
        <v>140</v>
      </c>
      <c r="S8" s="35" t="s">
        <v>140</v>
      </c>
      <c r="T8" s="35" t="s">
        <v>143</v>
      </c>
      <c r="U8" s="35" t="s">
        <v>143</v>
      </c>
      <c r="V8" s="35" t="s">
        <v>143</v>
      </c>
      <c r="W8" s="35" t="s">
        <v>143</v>
      </c>
      <c r="X8" s="35" t="s">
        <v>140</v>
      </c>
      <c r="Y8" s="18"/>
    </row>
    <row r="9" spans="1:25" s="15" customFormat="1" ht="12.75">
      <c r="A9" s="31" t="s">
        <v>164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10"/>
    </row>
    <row r="10" spans="1:25" s="15" customFormat="1" ht="12.75">
      <c r="A10" s="31" t="s">
        <v>242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10"/>
    </row>
    <row r="11" spans="1:25" s="15" customFormat="1" ht="12.75">
      <c r="A11" s="31" t="s">
        <v>243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10"/>
    </row>
    <row r="12" spans="1:25" s="15" customFormat="1" ht="12.75">
      <c r="A12" s="31" t="s">
        <v>165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10"/>
    </row>
    <row r="13" spans="1:28" ht="12.75">
      <c r="A13" s="31" t="s">
        <v>166</v>
      </c>
      <c r="B13" s="37"/>
      <c r="C13" s="37"/>
      <c r="D13" s="37">
        <v>1</v>
      </c>
      <c r="E13" s="37"/>
      <c r="F13" s="37">
        <v>1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>
        <v>1</v>
      </c>
      <c r="R13" s="37"/>
      <c r="S13" s="37"/>
      <c r="T13" s="37"/>
      <c r="U13" s="37"/>
      <c r="V13" s="37"/>
      <c r="W13" s="37"/>
      <c r="X13" s="37"/>
      <c r="Y13" s="7">
        <f>SUM(B13:X13)</f>
        <v>3</v>
      </c>
      <c r="Z13" s="48">
        <f>Y13*100/$Y$3</f>
        <v>0.5424954792043399</v>
      </c>
      <c r="AA13" s="49">
        <f>Y13*10/$Y$4</f>
        <v>0.42372881355932207</v>
      </c>
      <c r="AB13" s="47">
        <f>COUNTA(B13:X13)*100/COUNTA(B$8:X$8)</f>
        <v>13.043478260869565</v>
      </c>
    </row>
    <row r="14" spans="1:28" ht="12.75">
      <c r="A14" s="31" t="s">
        <v>167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7"/>
      <c r="Z14" s="48"/>
      <c r="AA14" s="49"/>
      <c r="AB14" s="47"/>
    </row>
    <row r="15" spans="1:28" ht="12.75">
      <c r="A15" s="31" t="s">
        <v>337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7"/>
      <c r="Z15" s="48"/>
      <c r="AA15" s="49"/>
      <c r="AB15" s="47"/>
    </row>
    <row r="16" spans="1:28" ht="12.75">
      <c r="A16" s="31" t="s">
        <v>338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7"/>
      <c r="Z16" s="48"/>
      <c r="AA16" s="49"/>
      <c r="AB16" s="47"/>
    </row>
    <row r="17" spans="1:28" ht="12.75">
      <c r="A17" s="31" t="s">
        <v>168</v>
      </c>
      <c r="B17" s="37"/>
      <c r="C17" s="37"/>
      <c r="D17" s="37"/>
      <c r="E17" s="37"/>
      <c r="F17" s="37"/>
      <c r="G17" s="40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40">
        <v>1</v>
      </c>
      <c r="T17" s="37"/>
      <c r="U17" s="37"/>
      <c r="V17" s="37"/>
      <c r="W17" s="37"/>
      <c r="X17" s="37"/>
      <c r="Y17" s="7">
        <f>SUM(B17:X17)</f>
        <v>1</v>
      </c>
      <c r="Z17" s="48">
        <f>Y17*100/$Y$3</f>
        <v>0.18083182640144665</v>
      </c>
      <c r="AA17" s="49">
        <f>Y17*10/$Y$4</f>
        <v>0.14124293785310735</v>
      </c>
      <c r="AB17" s="47">
        <f>COUNTA(B17:X17)*100/COUNTA(B$8:X$8)</f>
        <v>4.3478260869565215</v>
      </c>
    </row>
    <row r="18" spans="1:28" ht="12.75">
      <c r="A18" s="31" t="s">
        <v>169</v>
      </c>
      <c r="B18" s="37"/>
      <c r="C18" s="37"/>
      <c r="D18" s="37"/>
      <c r="E18" s="37"/>
      <c r="F18" s="37"/>
      <c r="G18" s="37">
        <v>1</v>
      </c>
      <c r="H18" s="37"/>
      <c r="I18" s="37"/>
      <c r="J18" s="37"/>
      <c r="K18" s="37"/>
      <c r="L18" s="37"/>
      <c r="M18" s="37">
        <v>3</v>
      </c>
      <c r="N18" s="37"/>
      <c r="O18" s="37"/>
      <c r="P18" s="37">
        <v>1</v>
      </c>
      <c r="Q18" s="37"/>
      <c r="R18" s="37"/>
      <c r="S18" s="37"/>
      <c r="T18" s="37"/>
      <c r="U18" s="37"/>
      <c r="V18" s="37"/>
      <c r="W18" s="37"/>
      <c r="X18" s="37"/>
      <c r="Y18" s="7">
        <f>SUM(B18:X18)</f>
        <v>5</v>
      </c>
      <c r="Z18" s="48">
        <f>Y18*100/$Y$3</f>
        <v>0.9041591320072333</v>
      </c>
      <c r="AA18" s="49">
        <f>Y18*10/$Y$4</f>
        <v>0.7062146892655368</v>
      </c>
      <c r="AB18" s="47">
        <f>COUNTA(B18:X18)*100/COUNTA(B$8:X$8)</f>
        <v>13.043478260869565</v>
      </c>
    </row>
    <row r="19" spans="1:28" ht="12.75">
      <c r="A19" s="31" t="s">
        <v>170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7"/>
      <c r="Z19" s="48"/>
      <c r="AA19" s="49"/>
      <c r="AB19" s="47"/>
    </row>
    <row r="20" spans="1:28" ht="12.75">
      <c r="A20" s="31" t="s">
        <v>171</v>
      </c>
      <c r="B20" s="37"/>
      <c r="C20" s="37"/>
      <c r="D20" s="37"/>
      <c r="E20" s="37"/>
      <c r="F20" s="37">
        <v>10</v>
      </c>
      <c r="G20" s="37">
        <v>2</v>
      </c>
      <c r="H20" s="37">
        <v>37</v>
      </c>
      <c r="I20" s="40">
        <v>57</v>
      </c>
      <c r="J20" s="40">
        <v>1</v>
      </c>
      <c r="K20" s="37"/>
      <c r="L20" s="40">
        <v>9</v>
      </c>
      <c r="M20" s="37">
        <v>3</v>
      </c>
      <c r="N20" s="37">
        <v>2</v>
      </c>
      <c r="O20" s="37"/>
      <c r="P20" s="37">
        <v>26</v>
      </c>
      <c r="Q20" s="37"/>
      <c r="R20" s="37"/>
      <c r="S20" s="37">
        <v>19</v>
      </c>
      <c r="T20" s="37"/>
      <c r="U20" s="37"/>
      <c r="V20" s="37"/>
      <c r="W20" s="37"/>
      <c r="X20" s="37"/>
      <c r="Y20" s="7">
        <f>SUM(B20:X20)</f>
        <v>166</v>
      </c>
      <c r="Z20" s="48">
        <f>Y20*100/$Y$3</f>
        <v>30.018083182640144</v>
      </c>
      <c r="AA20" s="49">
        <f>Y20*10/$Y$4</f>
        <v>23.44632768361582</v>
      </c>
      <c r="AB20" s="47">
        <f>COUNTA(B20:X20)*100/COUNTA(B$8:X$8)</f>
        <v>43.47826086956522</v>
      </c>
    </row>
    <row r="21" spans="1:28" ht="12.75">
      <c r="A21" s="31" t="s">
        <v>172</v>
      </c>
      <c r="B21" s="37"/>
      <c r="C21" s="37"/>
      <c r="D21" s="37"/>
      <c r="E21" s="37"/>
      <c r="F21" s="37"/>
      <c r="G21" s="37"/>
      <c r="H21" s="37"/>
      <c r="I21" s="40"/>
      <c r="J21" s="40"/>
      <c r="K21" s="37"/>
      <c r="L21" s="40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7"/>
      <c r="Z21" s="48"/>
      <c r="AA21" s="49"/>
      <c r="AB21" s="47"/>
    </row>
    <row r="22" spans="1:28" ht="12.75">
      <c r="A22" s="31" t="s">
        <v>173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>
        <v>1</v>
      </c>
      <c r="R22" s="37"/>
      <c r="S22" s="37"/>
      <c r="T22" s="37"/>
      <c r="U22" s="37"/>
      <c r="V22" s="37"/>
      <c r="W22" s="37"/>
      <c r="X22" s="37"/>
      <c r="Y22" s="7">
        <f>SUM(B22:X22)</f>
        <v>1</v>
      </c>
      <c r="Z22" s="48">
        <f>Y22*100/$Y$3</f>
        <v>0.18083182640144665</v>
      </c>
      <c r="AA22" s="49">
        <f>Y22*10/$Y$4</f>
        <v>0.14124293785310735</v>
      </c>
      <c r="AB22" s="47">
        <f>COUNTA(B22:X22)*100/COUNTA(B$8:X$8)</f>
        <v>4.3478260869565215</v>
      </c>
    </row>
    <row r="23" spans="1:28" ht="12.75">
      <c r="A23" s="31" t="s">
        <v>367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>
        <v>1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7">
        <f>SUM(B23:X23)</f>
        <v>1</v>
      </c>
      <c r="Z23" s="48">
        <f>Y23*100/$Y$3</f>
        <v>0.18083182640144665</v>
      </c>
      <c r="AA23" s="49">
        <f>Y23*10/$Y$4</f>
        <v>0.14124293785310735</v>
      </c>
      <c r="AB23" s="47">
        <f>COUNTA(B23:X23)*100/COUNTA(B$8:X$8)</f>
        <v>4.3478260869565215</v>
      </c>
    </row>
    <row r="24" spans="1:28" ht="12.75">
      <c r="A24" s="31" t="s">
        <v>174</v>
      </c>
      <c r="B24" s="37"/>
      <c r="C24" s="37"/>
      <c r="D24" s="37"/>
      <c r="E24" s="37"/>
      <c r="F24" s="40"/>
      <c r="G24" s="40"/>
      <c r="H24" s="37"/>
      <c r="I24" s="40"/>
      <c r="J24" s="37"/>
      <c r="K24" s="40"/>
      <c r="L24" s="40"/>
      <c r="M24" s="37"/>
      <c r="N24" s="40"/>
      <c r="O24" s="40"/>
      <c r="P24" s="37"/>
      <c r="Q24" s="37"/>
      <c r="R24" s="37">
        <v>1</v>
      </c>
      <c r="S24" s="37"/>
      <c r="T24" s="37"/>
      <c r="U24" s="37"/>
      <c r="V24" s="37"/>
      <c r="W24" s="37"/>
      <c r="X24" s="37"/>
      <c r="Y24" s="7">
        <f>SUM(B24:X24)</f>
        <v>1</v>
      </c>
      <c r="Z24" s="48">
        <f>Y24*100/$Y$3</f>
        <v>0.18083182640144665</v>
      </c>
      <c r="AA24" s="49">
        <f>Y24*10/$Y$4</f>
        <v>0.14124293785310735</v>
      </c>
      <c r="AB24" s="47">
        <f>COUNTA(B24:X24)*100/COUNTA(B$8:X$8)</f>
        <v>4.3478260869565215</v>
      </c>
    </row>
    <row r="25" spans="1:28" ht="12.75">
      <c r="A25" s="31" t="s">
        <v>175</v>
      </c>
      <c r="B25" s="37"/>
      <c r="C25" s="37"/>
      <c r="D25" s="37"/>
      <c r="E25" s="37"/>
      <c r="F25" s="37">
        <v>4</v>
      </c>
      <c r="G25" s="37"/>
      <c r="H25" s="37"/>
      <c r="I25" s="37"/>
      <c r="J25" s="37"/>
      <c r="K25" s="37"/>
      <c r="L25" s="37"/>
      <c r="M25" s="37">
        <v>2</v>
      </c>
      <c r="N25" s="37">
        <v>3</v>
      </c>
      <c r="O25" s="37"/>
      <c r="P25" s="40">
        <v>2</v>
      </c>
      <c r="Q25" s="40">
        <v>3</v>
      </c>
      <c r="R25" s="40">
        <v>1</v>
      </c>
      <c r="S25" s="40">
        <v>1</v>
      </c>
      <c r="T25" s="37"/>
      <c r="U25" s="37"/>
      <c r="V25" s="37"/>
      <c r="W25" s="37"/>
      <c r="X25" s="37">
        <v>1</v>
      </c>
      <c r="Y25" s="7">
        <f>SUM(B25:X25)</f>
        <v>17</v>
      </c>
      <c r="Z25" s="48">
        <f>Y25*100/$Y$3</f>
        <v>3.0741410488245933</v>
      </c>
      <c r="AA25" s="49">
        <f>Y25*10/$Y$4</f>
        <v>2.401129943502825</v>
      </c>
      <c r="AB25" s="47">
        <f>COUNTA(B25:X25)*100/COUNTA(B$8:X$8)</f>
        <v>34.78260869565217</v>
      </c>
    </row>
    <row r="26" spans="1:28" ht="12.75">
      <c r="A26" s="31" t="s">
        <v>176</v>
      </c>
      <c r="B26" s="37"/>
      <c r="C26" s="37"/>
      <c r="D26" s="37"/>
      <c r="E26" s="37"/>
      <c r="F26" s="37"/>
      <c r="G26" s="37"/>
      <c r="H26" s="37">
        <v>1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7">
        <f>SUM(B26:X26)</f>
        <v>1</v>
      </c>
      <c r="Z26" s="48">
        <f>Y26*100/$Y$3</f>
        <v>0.18083182640144665</v>
      </c>
      <c r="AA26" s="49">
        <f>Y26*10/$Y$4</f>
        <v>0.14124293785310735</v>
      </c>
      <c r="AB26" s="47">
        <f>COUNTA(B26:X26)*100/COUNTA(B$8:X$8)</f>
        <v>4.3478260869565215</v>
      </c>
    </row>
    <row r="27" spans="1:28" ht="12.75">
      <c r="A27" s="31" t="s">
        <v>177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7"/>
      <c r="Z27" s="48"/>
      <c r="AA27" s="49"/>
      <c r="AB27" s="47"/>
    </row>
    <row r="28" spans="1:28" ht="12.75">
      <c r="A28" s="31" t="s">
        <v>368</v>
      </c>
      <c r="B28" s="37"/>
      <c r="C28" s="37"/>
      <c r="D28" s="37"/>
      <c r="E28" s="40">
        <v>1</v>
      </c>
      <c r="F28" s="40"/>
      <c r="G28" s="40"/>
      <c r="H28" s="37"/>
      <c r="I28" s="40"/>
      <c r="J28" s="37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7">
        <f>SUM(B28:X28)</f>
        <v>1</v>
      </c>
      <c r="Z28" s="48">
        <f>Y28*100/$Y$3</f>
        <v>0.18083182640144665</v>
      </c>
      <c r="AA28" s="49">
        <f>Y28*10/$Y$4</f>
        <v>0.14124293785310735</v>
      </c>
      <c r="AB28" s="47">
        <f>COUNTA(B28:X28)*100/COUNTA(B$8:X$8)</f>
        <v>4.3478260869565215</v>
      </c>
    </row>
    <row r="29" spans="1:28" ht="12.75">
      <c r="A29" s="31" t="s">
        <v>178</v>
      </c>
      <c r="B29" s="37"/>
      <c r="C29" s="37">
        <v>6</v>
      </c>
      <c r="D29" s="37"/>
      <c r="E29" s="37"/>
      <c r="F29" s="37">
        <v>1</v>
      </c>
      <c r="G29" s="40"/>
      <c r="H29" s="37"/>
      <c r="I29" s="40"/>
      <c r="J29" s="37"/>
      <c r="K29" s="40"/>
      <c r="L29" s="37">
        <v>1</v>
      </c>
      <c r="M29" s="40"/>
      <c r="N29" s="40"/>
      <c r="O29" s="40"/>
      <c r="P29" s="40">
        <v>2</v>
      </c>
      <c r="Q29" s="40">
        <v>3</v>
      </c>
      <c r="R29" s="40">
        <v>2</v>
      </c>
      <c r="S29" s="40">
        <v>2</v>
      </c>
      <c r="T29" s="40"/>
      <c r="U29" s="40">
        <v>1</v>
      </c>
      <c r="V29" s="40"/>
      <c r="W29" s="40"/>
      <c r="X29" s="37"/>
      <c r="Y29" s="7">
        <f>SUM(B29:X29)</f>
        <v>18</v>
      </c>
      <c r="Z29" s="48">
        <f>Y29*100/$Y$3</f>
        <v>3.2549728752260396</v>
      </c>
      <c r="AA29" s="49">
        <f>Y29*10/$Y$4</f>
        <v>2.542372881355932</v>
      </c>
      <c r="AB29" s="47">
        <f>COUNTA(B29:X29)*100/COUNTA(B$8:X$8)</f>
        <v>34.78260869565217</v>
      </c>
    </row>
    <row r="30" spans="1:28" ht="12.75">
      <c r="A30" s="31" t="s">
        <v>179</v>
      </c>
      <c r="B30" s="37"/>
      <c r="C30" s="37"/>
      <c r="D30" s="37"/>
      <c r="E30" s="37"/>
      <c r="F30" s="37"/>
      <c r="G30" s="40"/>
      <c r="H30" s="37"/>
      <c r="I30" s="40"/>
      <c r="J30" s="37"/>
      <c r="K30" s="40"/>
      <c r="L30" s="37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37"/>
      <c r="Y30" s="7"/>
      <c r="Z30" s="48"/>
      <c r="AA30" s="49"/>
      <c r="AB30" s="47"/>
    </row>
    <row r="31" spans="1:28" ht="12.75">
      <c r="A31" s="31" t="s">
        <v>180</v>
      </c>
      <c r="B31" s="37"/>
      <c r="C31" s="37"/>
      <c r="D31" s="37"/>
      <c r="E31" s="40"/>
      <c r="F31" s="40"/>
      <c r="G31" s="40"/>
      <c r="H31" s="37"/>
      <c r="I31" s="40"/>
      <c r="J31" s="37"/>
      <c r="K31" s="40"/>
      <c r="L31" s="40"/>
      <c r="M31" s="40"/>
      <c r="N31" s="40">
        <v>2</v>
      </c>
      <c r="O31" s="40"/>
      <c r="P31" s="40">
        <v>4</v>
      </c>
      <c r="Q31" s="40"/>
      <c r="R31" s="40"/>
      <c r="S31" s="40"/>
      <c r="T31" s="40">
        <v>1</v>
      </c>
      <c r="U31" s="40"/>
      <c r="V31" s="40">
        <v>1</v>
      </c>
      <c r="W31" s="40"/>
      <c r="X31" s="40"/>
      <c r="Y31" s="7">
        <f>SUM(B31:X31)</f>
        <v>8</v>
      </c>
      <c r="Z31" s="48">
        <f>Y31*100/$Y$3</f>
        <v>1.4466546112115732</v>
      </c>
      <c r="AA31" s="49">
        <f>Y31*10/$Y$4</f>
        <v>1.1299435028248588</v>
      </c>
      <c r="AB31" s="47">
        <f>COUNTA(B31:X31)*100/COUNTA(B$8:X$8)</f>
        <v>17.391304347826086</v>
      </c>
    </row>
    <row r="32" spans="1:28" ht="12.75">
      <c r="A32" s="31" t="s">
        <v>300</v>
      </c>
      <c r="B32" s="37"/>
      <c r="C32" s="37"/>
      <c r="D32" s="37"/>
      <c r="E32" s="40"/>
      <c r="F32" s="40"/>
      <c r="G32" s="40"/>
      <c r="H32" s="37"/>
      <c r="I32" s="40"/>
      <c r="J32" s="37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7"/>
      <c r="Z32" s="48"/>
      <c r="AA32" s="49"/>
      <c r="AB32" s="47"/>
    </row>
    <row r="33" spans="1:28" ht="12.75">
      <c r="A33" s="31" t="s">
        <v>181</v>
      </c>
      <c r="B33" s="37">
        <v>1</v>
      </c>
      <c r="C33" s="37"/>
      <c r="D33" s="37">
        <v>1</v>
      </c>
      <c r="E33" s="37"/>
      <c r="F33" s="37"/>
      <c r="G33" s="37"/>
      <c r="H33" s="37"/>
      <c r="I33" s="37"/>
      <c r="J33" s="37"/>
      <c r="K33" s="37"/>
      <c r="L33" s="37">
        <v>1</v>
      </c>
      <c r="M33" s="37">
        <v>2</v>
      </c>
      <c r="N33" s="37">
        <v>1</v>
      </c>
      <c r="O33" s="37"/>
      <c r="P33" s="37"/>
      <c r="Q33" s="40">
        <v>1</v>
      </c>
      <c r="R33" s="40">
        <v>2</v>
      </c>
      <c r="S33" s="40">
        <v>3</v>
      </c>
      <c r="T33" s="37"/>
      <c r="U33" s="40"/>
      <c r="V33" s="37"/>
      <c r="W33" s="37"/>
      <c r="X33" s="37"/>
      <c r="Y33" s="7">
        <f aca="true" t="shared" si="0" ref="Y33:Y41">SUM(B33:X33)</f>
        <v>12</v>
      </c>
      <c r="Z33" s="48">
        <f aca="true" t="shared" si="1" ref="Z33:Z41">Y33*100/$Y$3</f>
        <v>2.1699819168173597</v>
      </c>
      <c r="AA33" s="49">
        <f aca="true" t="shared" si="2" ref="AA33:AA41">Y33*10/$Y$4</f>
        <v>1.6949152542372883</v>
      </c>
      <c r="AB33" s="47">
        <f aca="true" t="shared" si="3" ref="AB33:AB41">COUNTA(B33:X33)*100/COUNTA(B$8:X$8)</f>
        <v>34.78260869565217</v>
      </c>
    </row>
    <row r="34" spans="1:28" ht="12.75">
      <c r="A34" s="31" t="s">
        <v>182</v>
      </c>
      <c r="B34" s="37"/>
      <c r="C34" s="37"/>
      <c r="D34" s="37">
        <v>1</v>
      </c>
      <c r="E34" s="37"/>
      <c r="F34" s="37"/>
      <c r="G34" s="37"/>
      <c r="H34" s="37"/>
      <c r="I34" s="37"/>
      <c r="J34" s="37"/>
      <c r="K34" s="37"/>
      <c r="L34" s="37"/>
      <c r="M34" s="37">
        <v>1</v>
      </c>
      <c r="N34" s="37">
        <v>1</v>
      </c>
      <c r="O34" s="40"/>
      <c r="P34" s="37"/>
      <c r="Q34" s="37">
        <v>1</v>
      </c>
      <c r="R34" s="37"/>
      <c r="S34" s="37">
        <v>1</v>
      </c>
      <c r="T34" s="37"/>
      <c r="U34" s="37"/>
      <c r="V34" s="37"/>
      <c r="W34" s="37"/>
      <c r="X34" s="37"/>
      <c r="Y34" s="7">
        <f t="shared" si="0"/>
        <v>5</v>
      </c>
      <c r="Z34" s="48">
        <f t="shared" si="1"/>
        <v>0.9041591320072333</v>
      </c>
      <c r="AA34" s="49">
        <f t="shared" si="2"/>
        <v>0.7062146892655368</v>
      </c>
      <c r="AB34" s="47">
        <f t="shared" si="3"/>
        <v>21.73913043478261</v>
      </c>
    </row>
    <row r="35" spans="1:28" ht="12.75">
      <c r="A35" s="31" t="s">
        <v>183</v>
      </c>
      <c r="B35" s="37"/>
      <c r="C35" s="37"/>
      <c r="D35" s="37">
        <v>1</v>
      </c>
      <c r="E35" s="37"/>
      <c r="F35" s="37"/>
      <c r="G35" s="37"/>
      <c r="H35" s="37"/>
      <c r="I35" s="37"/>
      <c r="J35" s="37"/>
      <c r="K35" s="37"/>
      <c r="L35" s="37"/>
      <c r="M35" s="37">
        <v>1</v>
      </c>
      <c r="N35" s="37"/>
      <c r="O35" s="40"/>
      <c r="P35" s="37"/>
      <c r="Q35" s="37">
        <v>3</v>
      </c>
      <c r="R35" s="37">
        <v>1</v>
      </c>
      <c r="S35" s="37">
        <v>1</v>
      </c>
      <c r="T35" s="37"/>
      <c r="U35" s="37"/>
      <c r="V35" s="37"/>
      <c r="W35" s="37"/>
      <c r="X35" s="37"/>
      <c r="Y35" s="7">
        <f t="shared" si="0"/>
        <v>7</v>
      </c>
      <c r="Z35" s="48">
        <f t="shared" si="1"/>
        <v>1.2658227848101267</v>
      </c>
      <c r="AA35" s="49">
        <f t="shared" si="2"/>
        <v>0.9887005649717514</v>
      </c>
      <c r="AB35" s="47">
        <f t="shared" si="3"/>
        <v>21.73913043478261</v>
      </c>
    </row>
    <row r="36" spans="1:28" ht="12.75">
      <c r="A36" s="31" t="s">
        <v>184</v>
      </c>
      <c r="B36" s="37">
        <v>27</v>
      </c>
      <c r="C36" s="37">
        <v>70</v>
      </c>
      <c r="D36" s="40">
        <v>18</v>
      </c>
      <c r="E36" s="40">
        <v>5</v>
      </c>
      <c r="F36" s="40">
        <v>34</v>
      </c>
      <c r="G36" s="40">
        <v>8</v>
      </c>
      <c r="H36" s="40">
        <v>4</v>
      </c>
      <c r="I36" s="40">
        <v>17</v>
      </c>
      <c r="J36" s="37"/>
      <c r="K36" s="37"/>
      <c r="L36" s="40">
        <v>13</v>
      </c>
      <c r="M36" s="40">
        <v>46</v>
      </c>
      <c r="N36" s="40">
        <v>27</v>
      </c>
      <c r="O36" s="40">
        <v>4</v>
      </c>
      <c r="P36" s="40">
        <v>15</v>
      </c>
      <c r="Q36" s="40">
        <v>35</v>
      </c>
      <c r="R36" s="40">
        <v>26</v>
      </c>
      <c r="S36" s="40">
        <v>52</v>
      </c>
      <c r="T36" s="37"/>
      <c r="U36" s="40">
        <v>7</v>
      </c>
      <c r="V36" s="37"/>
      <c r="W36" s="37"/>
      <c r="X36" s="37">
        <v>8</v>
      </c>
      <c r="Y36" s="7">
        <f t="shared" si="0"/>
        <v>416</v>
      </c>
      <c r="Z36" s="48">
        <f t="shared" si="1"/>
        <v>75.22603978300181</v>
      </c>
      <c r="AA36" s="49">
        <f t="shared" si="2"/>
        <v>58.75706214689266</v>
      </c>
      <c r="AB36" s="47">
        <f t="shared" si="3"/>
        <v>78.26086956521739</v>
      </c>
    </row>
    <row r="37" spans="1:28" ht="12.75">
      <c r="A37" s="31" t="s">
        <v>185</v>
      </c>
      <c r="B37" s="37">
        <v>23</v>
      </c>
      <c r="C37" s="37">
        <v>83</v>
      </c>
      <c r="D37" s="40">
        <v>55</v>
      </c>
      <c r="E37" s="40">
        <v>17</v>
      </c>
      <c r="F37" s="40">
        <v>24</v>
      </c>
      <c r="G37" s="40">
        <v>16</v>
      </c>
      <c r="H37" s="40">
        <v>14</v>
      </c>
      <c r="I37" s="40">
        <v>59</v>
      </c>
      <c r="J37" s="40">
        <v>19</v>
      </c>
      <c r="K37" s="40">
        <v>4</v>
      </c>
      <c r="L37" s="40">
        <v>10</v>
      </c>
      <c r="M37" s="40">
        <v>69</v>
      </c>
      <c r="N37" s="40">
        <v>42</v>
      </c>
      <c r="O37" s="40">
        <v>31</v>
      </c>
      <c r="P37" s="40">
        <v>58</v>
      </c>
      <c r="Q37" s="40">
        <v>44</v>
      </c>
      <c r="R37" s="40">
        <v>21</v>
      </c>
      <c r="S37" s="40">
        <v>46</v>
      </c>
      <c r="T37" s="40">
        <v>7</v>
      </c>
      <c r="U37" s="40">
        <v>50</v>
      </c>
      <c r="V37" s="37"/>
      <c r="W37" s="37"/>
      <c r="X37" s="40">
        <v>9</v>
      </c>
      <c r="Y37" s="7">
        <f t="shared" si="0"/>
        <v>701</v>
      </c>
      <c r="Z37" s="48">
        <f t="shared" si="1"/>
        <v>126.76311030741411</v>
      </c>
      <c r="AA37" s="49">
        <f t="shared" si="2"/>
        <v>99.01129943502825</v>
      </c>
      <c r="AB37" s="47">
        <f t="shared" si="3"/>
        <v>91.30434782608695</v>
      </c>
    </row>
    <row r="38" spans="1:28" ht="12.75">
      <c r="A38" s="31" t="s">
        <v>186</v>
      </c>
      <c r="B38" s="37"/>
      <c r="C38" s="37"/>
      <c r="D38" s="40">
        <v>1</v>
      </c>
      <c r="E38" s="37"/>
      <c r="F38" s="37"/>
      <c r="G38" s="37"/>
      <c r="H38" s="37"/>
      <c r="I38" s="37"/>
      <c r="J38" s="37"/>
      <c r="K38" s="37"/>
      <c r="L38" s="37"/>
      <c r="M38" s="37"/>
      <c r="N38" s="40">
        <v>1</v>
      </c>
      <c r="O38" s="37"/>
      <c r="P38" s="37"/>
      <c r="Q38" s="37"/>
      <c r="R38" s="40">
        <v>1</v>
      </c>
      <c r="S38" s="37"/>
      <c r="T38" s="37"/>
      <c r="U38" s="37"/>
      <c r="V38" s="37"/>
      <c r="W38" s="37"/>
      <c r="X38" s="37"/>
      <c r="Y38" s="7">
        <f t="shared" si="0"/>
        <v>3</v>
      </c>
      <c r="Z38" s="48">
        <f t="shared" si="1"/>
        <v>0.5424954792043399</v>
      </c>
      <c r="AA38" s="49">
        <f t="shared" si="2"/>
        <v>0.42372881355932207</v>
      </c>
      <c r="AB38" s="47">
        <f t="shared" si="3"/>
        <v>13.043478260869565</v>
      </c>
    </row>
    <row r="39" spans="1:28" ht="12.75">
      <c r="A39" s="31" t="s">
        <v>187</v>
      </c>
      <c r="B39" s="37"/>
      <c r="C39" s="37"/>
      <c r="D39" s="37"/>
      <c r="E39" s="37"/>
      <c r="F39" s="37"/>
      <c r="G39" s="40"/>
      <c r="H39" s="37"/>
      <c r="I39" s="37"/>
      <c r="J39" s="37"/>
      <c r="K39" s="37"/>
      <c r="L39" s="40"/>
      <c r="M39" s="40"/>
      <c r="N39" s="40"/>
      <c r="O39" s="40"/>
      <c r="P39" s="40"/>
      <c r="Q39" s="40">
        <v>3</v>
      </c>
      <c r="R39" s="40"/>
      <c r="S39" s="40">
        <v>2</v>
      </c>
      <c r="T39" s="40"/>
      <c r="U39" s="40"/>
      <c r="V39" s="40"/>
      <c r="W39" s="40"/>
      <c r="X39" s="40"/>
      <c r="Y39" s="7">
        <f t="shared" si="0"/>
        <v>5</v>
      </c>
      <c r="Z39" s="48">
        <f t="shared" si="1"/>
        <v>0.9041591320072333</v>
      </c>
      <c r="AA39" s="49">
        <f t="shared" si="2"/>
        <v>0.7062146892655368</v>
      </c>
      <c r="AB39" s="47">
        <f t="shared" si="3"/>
        <v>8.695652173913043</v>
      </c>
    </row>
    <row r="40" spans="1:28" ht="12.75">
      <c r="A40" s="31" t="s">
        <v>188</v>
      </c>
      <c r="B40" s="37">
        <v>2</v>
      </c>
      <c r="C40" s="37">
        <v>38</v>
      </c>
      <c r="D40" s="40">
        <v>6</v>
      </c>
      <c r="E40" s="40">
        <v>6</v>
      </c>
      <c r="F40" s="40">
        <v>13</v>
      </c>
      <c r="G40" s="40">
        <v>14</v>
      </c>
      <c r="H40" s="40">
        <v>10</v>
      </c>
      <c r="I40" s="40">
        <v>12</v>
      </c>
      <c r="J40" s="40">
        <v>6</v>
      </c>
      <c r="K40" s="37"/>
      <c r="L40" s="40">
        <v>5</v>
      </c>
      <c r="M40" s="40">
        <v>2</v>
      </c>
      <c r="N40" s="40">
        <v>2</v>
      </c>
      <c r="O40" s="40">
        <v>4</v>
      </c>
      <c r="P40" s="40">
        <v>13</v>
      </c>
      <c r="Q40" s="40">
        <v>6</v>
      </c>
      <c r="R40" s="40"/>
      <c r="S40" s="40">
        <v>15</v>
      </c>
      <c r="T40" s="40"/>
      <c r="U40" s="40">
        <v>7</v>
      </c>
      <c r="V40" s="40"/>
      <c r="W40" s="40"/>
      <c r="X40" s="40"/>
      <c r="Y40" s="7">
        <f t="shared" si="0"/>
        <v>161</v>
      </c>
      <c r="Z40" s="48">
        <f t="shared" si="1"/>
        <v>29.11392405063291</v>
      </c>
      <c r="AA40" s="49">
        <f t="shared" si="2"/>
        <v>22.740112994350284</v>
      </c>
      <c r="AB40" s="47">
        <f t="shared" si="3"/>
        <v>73.91304347826087</v>
      </c>
    </row>
    <row r="41" spans="1:28" ht="12.75">
      <c r="A41" s="31" t="s">
        <v>189</v>
      </c>
      <c r="B41" s="37"/>
      <c r="C41" s="37"/>
      <c r="D41" s="37"/>
      <c r="E41" s="37"/>
      <c r="F41" s="37"/>
      <c r="G41" s="37"/>
      <c r="H41" s="37">
        <v>13</v>
      </c>
      <c r="I41" s="37">
        <v>31</v>
      </c>
      <c r="J41" s="37"/>
      <c r="K41" s="37"/>
      <c r="L41" s="37">
        <v>2</v>
      </c>
      <c r="M41" s="37"/>
      <c r="N41" s="37"/>
      <c r="O41" s="37"/>
      <c r="P41" s="37"/>
      <c r="Q41" s="37"/>
      <c r="R41" s="37"/>
      <c r="S41" s="37">
        <v>2</v>
      </c>
      <c r="T41" s="37"/>
      <c r="U41" s="37"/>
      <c r="V41" s="37"/>
      <c r="W41" s="37"/>
      <c r="X41" s="37"/>
      <c r="Y41" s="7">
        <f t="shared" si="0"/>
        <v>48</v>
      </c>
      <c r="Z41" s="48">
        <f t="shared" si="1"/>
        <v>8.679927667269439</v>
      </c>
      <c r="AA41" s="49">
        <f t="shared" si="2"/>
        <v>6.779661016949153</v>
      </c>
      <c r="AB41" s="47">
        <f t="shared" si="3"/>
        <v>17.391304347826086</v>
      </c>
    </row>
    <row r="42" spans="1:28" ht="12.75">
      <c r="A42" s="31" t="s">
        <v>339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7"/>
      <c r="Z42" s="48"/>
      <c r="AA42" s="49"/>
      <c r="AB42" s="47"/>
    </row>
    <row r="43" spans="1:28" ht="12.75">
      <c r="A43" s="31" t="s">
        <v>190</v>
      </c>
      <c r="B43" s="37">
        <v>3</v>
      </c>
      <c r="C43" s="37"/>
      <c r="D43" s="37">
        <v>4</v>
      </c>
      <c r="E43" s="40">
        <v>16</v>
      </c>
      <c r="F43" s="40">
        <v>8</v>
      </c>
      <c r="G43" s="40">
        <v>15</v>
      </c>
      <c r="H43" s="40">
        <v>9</v>
      </c>
      <c r="I43" s="40">
        <v>44</v>
      </c>
      <c r="J43" s="40">
        <v>7</v>
      </c>
      <c r="K43" s="40">
        <v>4</v>
      </c>
      <c r="L43" s="40">
        <v>2</v>
      </c>
      <c r="M43" s="40">
        <v>3</v>
      </c>
      <c r="N43" s="37"/>
      <c r="O43" s="37">
        <v>3</v>
      </c>
      <c r="P43" s="37">
        <v>3</v>
      </c>
      <c r="Q43" s="40">
        <v>3</v>
      </c>
      <c r="R43" s="40">
        <v>1</v>
      </c>
      <c r="S43" s="40">
        <v>5</v>
      </c>
      <c r="T43" s="37"/>
      <c r="U43" s="37"/>
      <c r="V43" s="37"/>
      <c r="W43" s="37"/>
      <c r="X43" s="37"/>
      <c r="Y43" s="7">
        <f aca="true" t="shared" si="4" ref="Y43:Y51">SUM(B43:X43)</f>
        <v>130</v>
      </c>
      <c r="Z43" s="48">
        <f aca="true" t="shared" si="5" ref="Z43:Z51">Y43*100/$Y$3</f>
        <v>23.508137432188065</v>
      </c>
      <c r="AA43" s="49">
        <f aca="true" t="shared" si="6" ref="AA43:AA51">Y43*10/$Y$4</f>
        <v>18.361581920903955</v>
      </c>
      <c r="AB43" s="47">
        <f aca="true" t="shared" si="7" ref="AB43:AB51">COUNTA(B43:X43)*100/COUNTA(B$8:X$8)</f>
        <v>69.56521739130434</v>
      </c>
    </row>
    <row r="44" spans="1:28" ht="12.75">
      <c r="A44" s="31" t="s">
        <v>191</v>
      </c>
      <c r="B44" s="37"/>
      <c r="C44" s="37">
        <v>1</v>
      </c>
      <c r="D44" s="37"/>
      <c r="E44" s="37"/>
      <c r="F44" s="37"/>
      <c r="G44" s="37"/>
      <c r="H44" s="37"/>
      <c r="I44" s="37"/>
      <c r="J44" s="37"/>
      <c r="K44" s="37">
        <v>1</v>
      </c>
      <c r="L44" s="37"/>
      <c r="M44" s="40">
        <v>1</v>
      </c>
      <c r="N44" s="40"/>
      <c r="O44" s="40"/>
      <c r="P44" s="40">
        <v>1</v>
      </c>
      <c r="Q44" s="40"/>
      <c r="R44" s="40"/>
      <c r="S44" s="40"/>
      <c r="T44" s="40"/>
      <c r="U44" s="40"/>
      <c r="V44" s="40"/>
      <c r="W44" s="40"/>
      <c r="X44" s="37"/>
      <c r="Y44" s="7">
        <f t="shared" si="4"/>
        <v>4</v>
      </c>
      <c r="Z44" s="48">
        <f t="shared" si="5"/>
        <v>0.7233273056057866</v>
      </c>
      <c r="AA44" s="49">
        <f t="shared" si="6"/>
        <v>0.5649717514124294</v>
      </c>
      <c r="AB44" s="47">
        <f t="shared" si="7"/>
        <v>17.391304347826086</v>
      </c>
    </row>
    <row r="45" spans="1:28" ht="12.75">
      <c r="A45" s="31" t="s">
        <v>369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>
        <v>2</v>
      </c>
      <c r="T45" s="37"/>
      <c r="U45" s="37"/>
      <c r="V45" s="37"/>
      <c r="W45" s="37"/>
      <c r="X45" s="37"/>
      <c r="Y45" s="7">
        <f t="shared" si="4"/>
        <v>2</v>
      </c>
      <c r="Z45" s="48">
        <f t="shared" si="5"/>
        <v>0.3616636528028933</v>
      </c>
      <c r="AA45" s="49">
        <f t="shared" si="6"/>
        <v>0.2824858757062147</v>
      </c>
      <c r="AB45" s="47">
        <f t="shared" si="7"/>
        <v>4.3478260869565215</v>
      </c>
    </row>
    <row r="46" spans="1:28" ht="12.75">
      <c r="A46" s="31" t="s">
        <v>192</v>
      </c>
      <c r="B46" s="37"/>
      <c r="C46" s="37"/>
      <c r="D46" s="37">
        <v>2</v>
      </c>
      <c r="E46" s="37">
        <v>10</v>
      </c>
      <c r="F46" s="37">
        <v>36</v>
      </c>
      <c r="G46" s="40">
        <v>30</v>
      </c>
      <c r="H46" s="40">
        <v>13</v>
      </c>
      <c r="I46" s="40">
        <v>63</v>
      </c>
      <c r="J46" s="40">
        <v>1</v>
      </c>
      <c r="K46" s="37"/>
      <c r="L46" s="37"/>
      <c r="M46" s="37"/>
      <c r="N46" s="37"/>
      <c r="O46" s="37"/>
      <c r="P46" s="37">
        <v>5</v>
      </c>
      <c r="Q46" s="37">
        <v>8</v>
      </c>
      <c r="R46" s="37"/>
      <c r="S46" s="40">
        <v>38</v>
      </c>
      <c r="T46" s="37"/>
      <c r="U46" s="37"/>
      <c r="V46" s="37"/>
      <c r="W46" s="37"/>
      <c r="X46" s="37"/>
      <c r="Y46" s="7">
        <f t="shared" si="4"/>
        <v>206</v>
      </c>
      <c r="Z46" s="48">
        <f t="shared" si="5"/>
        <v>37.25135623869801</v>
      </c>
      <c r="AA46" s="49">
        <f t="shared" si="6"/>
        <v>29.096045197740114</v>
      </c>
      <c r="AB46" s="47">
        <f t="shared" si="7"/>
        <v>43.47826086956522</v>
      </c>
    </row>
    <row r="47" spans="1:28" ht="12.75">
      <c r="A47" s="31" t="s">
        <v>244</v>
      </c>
      <c r="B47" s="37"/>
      <c r="C47" s="37"/>
      <c r="D47" s="37"/>
      <c r="E47" s="40"/>
      <c r="F47" s="40">
        <v>11</v>
      </c>
      <c r="G47" s="40"/>
      <c r="H47" s="37"/>
      <c r="I47" s="37">
        <v>3</v>
      </c>
      <c r="J47" s="37"/>
      <c r="K47" s="40"/>
      <c r="L47" s="40"/>
      <c r="M47" s="40"/>
      <c r="N47" s="40"/>
      <c r="O47" s="40"/>
      <c r="P47" s="40"/>
      <c r="Q47" s="40">
        <v>1</v>
      </c>
      <c r="R47" s="40"/>
      <c r="S47" s="40">
        <v>3</v>
      </c>
      <c r="T47" s="40"/>
      <c r="U47" s="40"/>
      <c r="V47" s="40"/>
      <c r="W47" s="40"/>
      <c r="X47" s="40"/>
      <c r="Y47" s="7">
        <f t="shared" si="4"/>
        <v>18</v>
      </c>
      <c r="Z47" s="48">
        <f t="shared" si="5"/>
        <v>3.2549728752260396</v>
      </c>
      <c r="AA47" s="49">
        <f t="shared" si="6"/>
        <v>2.542372881355932</v>
      </c>
      <c r="AB47" s="47">
        <f t="shared" si="7"/>
        <v>17.391304347826086</v>
      </c>
    </row>
    <row r="48" spans="1:28" ht="12.75">
      <c r="A48" s="31" t="s">
        <v>193</v>
      </c>
      <c r="B48" s="37"/>
      <c r="C48" s="37"/>
      <c r="D48" s="37"/>
      <c r="E48" s="37"/>
      <c r="F48" s="37"/>
      <c r="G48" s="37"/>
      <c r="H48" s="37"/>
      <c r="I48" s="40">
        <v>5</v>
      </c>
      <c r="J48" s="37"/>
      <c r="K48" s="37"/>
      <c r="L48" s="37"/>
      <c r="M48" s="37"/>
      <c r="N48" s="37"/>
      <c r="O48" s="37"/>
      <c r="P48" s="37"/>
      <c r="Q48" s="37"/>
      <c r="R48" s="37"/>
      <c r="S48" s="40">
        <v>1</v>
      </c>
      <c r="T48" s="37"/>
      <c r="U48" s="37"/>
      <c r="V48" s="37"/>
      <c r="W48" s="37"/>
      <c r="X48" s="37"/>
      <c r="Y48" s="7">
        <f t="shared" si="4"/>
        <v>6</v>
      </c>
      <c r="Z48" s="48">
        <f t="shared" si="5"/>
        <v>1.0849909584086799</v>
      </c>
      <c r="AA48" s="49">
        <f t="shared" si="6"/>
        <v>0.8474576271186441</v>
      </c>
      <c r="AB48" s="47">
        <f t="shared" si="7"/>
        <v>8.695652173913043</v>
      </c>
    </row>
    <row r="49" spans="1:28" ht="12.75">
      <c r="A49" s="31" t="s">
        <v>194</v>
      </c>
      <c r="B49" s="37">
        <v>4</v>
      </c>
      <c r="C49" s="37">
        <v>2</v>
      </c>
      <c r="D49" s="40">
        <v>6</v>
      </c>
      <c r="E49" s="37"/>
      <c r="F49" s="37"/>
      <c r="G49" s="40"/>
      <c r="H49" s="37"/>
      <c r="I49" s="37"/>
      <c r="J49" s="37"/>
      <c r="K49" s="40"/>
      <c r="L49" s="40"/>
      <c r="M49" s="40">
        <v>1</v>
      </c>
      <c r="N49" s="40"/>
      <c r="O49" s="40"/>
      <c r="P49" s="40"/>
      <c r="Q49" s="40"/>
      <c r="R49" s="40"/>
      <c r="S49" s="40"/>
      <c r="T49" s="40"/>
      <c r="U49" s="40">
        <v>4</v>
      </c>
      <c r="V49" s="40"/>
      <c r="W49" s="40"/>
      <c r="X49" s="40"/>
      <c r="Y49" s="7">
        <f t="shared" si="4"/>
        <v>17</v>
      </c>
      <c r="Z49" s="48">
        <f t="shared" si="5"/>
        <v>3.0741410488245933</v>
      </c>
      <c r="AA49" s="49">
        <f t="shared" si="6"/>
        <v>2.401129943502825</v>
      </c>
      <c r="AB49" s="47">
        <f t="shared" si="7"/>
        <v>21.73913043478261</v>
      </c>
    </row>
    <row r="50" spans="1:28" ht="12.75">
      <c r="A50" s="31" t="s">
        <v>301</v>
      </c>
      <c r="B50" s="37"/>
      <c r="C50" s="37"/>
      <c r="D50" s="37"/>
      <c r="E50" s="37"/>
      <c r="F50" s="37">
        <v>2</v>
      </c>
      <c r="G50" s="37"/>
      <c r="H50" s="37"/>
      <c r="I50" s="40">
        <v>1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7">
        <f t="shared" si="4"/>
        <v>3</v>
      </c>
      <c r="Z50" s="48">
        <f t="shared" si="5"/>
        <v>0.5424954792043399</v>
      </c>
      <c r="AA50" s="49">
        <f t="shared" si="6"/>
        <v>0.42372881355932207</v>
      </c>
      <c r="AB50" s="47">
        <f t="shared" si="7"/>
        <v>8.695652173913043</v>
      </c>
    </row>
    <row r="51" spans="1:28" ht="12.75">
      <c r="A51" s="31" t="s">
        <v>195</v>
      </c>
      <c r="B51" s="37">
        <v>31</v>
      </c>
      <c r="C51" s="37">
        <v>47</v>
      </c>
      <c r="D51" s="40">
        <v>14</v>
      </c>
      <c r="E51" s="40">
        <v>90</v>
      </c>
      <c r="F51" s="40">
        <v>87</v>
      </c>
      <c r="G51" s="37">
        <v>92</v>
      </c>
      <c r="H51" s="40">
        <v>56</v>
      </c>
      <c r="I51" s="40">
        <v>116</v>
      </c>
      <c r="J51" s="40">
        <v>10</v>
      </c>
      <c r="K51" s="37"/>
      <c r="L51" s="40">
        <v>2</v>
      </c>
      <c r="M51" s="37">
        <v>22</v>
      </c>
      <c r="N51" s="37">
        <v>4</v>
      </c>
      <c r="O51" s="40">
        <v>4</v>
      </c>
      <c r="P51" s="40">
        <v>77</v>
      </c>
      <c r="Q51" s="40">
        <v>11</v>
      </c>
      <c r="R51" s="40">
        <v>10</v>
      </c>
      <c r="S51" s="40">
        <v>31</v>
      </c>
      <c r="T51" s="37"/>
      <c r="U51" s="40">
        <v>3</v>
      </c>
      <c r="V51" s="37"/>
      <c r="W51" s="37"/>
      <c r="X51" s="40">
        <v>55</v>
      </c>
      <c r="Y51" s="7">
        <f t="shared" si="4"/>
        <v>762</v>
      </c>
      <c r="Z51" s="48">
        <f t="shared" si="5"/>
        <v>137.79385171790236</v>
      </c>
      <c r="AA51" s="49">
        <f t="shared" si="6"/>
        <v>107.6271186440678</v>
      </c>
      <c r="AB51" s="47">
        <f t="shared" si="7"/>
        <v>82.6086956521739</v>
      </c>
    </row>
    <row r="52" spans="1:28" ht="12.75">
      <c r="A52" s="31" t="s">
        <v>196</v>
      </c>
      <c r="B52" s="37"/>
      <c r="C52" s="37"/>
      <c r="D52" s="40"/>
      <c r="E52" s="40"/>
      <c r="F52" s="40"/>
      <c r="G52" s="37"/>
      <c r="H52" s="40"/>
      <c r="I52" s="40"/>
      <c r="J52" s="40"/>
      <c r="K52" s="37"/>
      <c r="L52" s="40"/>
      <c r="M52" s="37"/>
      <c r="N52" s="37"/>
      <c r="O52" s="40"/>
      <c r="P52" s="40"/>
      <c r="Q52" s="40"/>
      <c r="R52" s="40"/>
      <c r="S52" s="40"/>
      <c r="T52" s="37"/>
      <c r="U52" s="40"/>
      <c r="V52" s="37"/>
      <c r="W52" s="37"/>
      <c r="X52" s="40"/>
      <c r="Y52" s="7"/>
      <c r="Z52" s="48"/>
      <c r="AA52" s="49"/>
      <c r="AB52" s="47"/>
    </row>
    <row r="53" spans="1:28" ht="12.75">
      <c r="A53" s="31" t="s">
        <v>197</v>
      </c>
      <c r="B53" s="37"/>
      <c r="C53" s="37"/>
      <c r="D53" s="40"/>
      <c r="E53" s="40"/>
      <c r="F53" s="40"/>
      <c r="G53" s="37"/>
      <c r="H53" s="40"/>
      <c r="I53" s="40"/>
      <c r="J53" s="40"/>
      <c r="K53" s="37"/>
      <c r="L53" s="40"/>
      <c r="M53" s="37"/>
      <c r="N53" s="37"/>
      <c r="O53" s="40"/>
      <c r="P53" s="40"/>
      <c r="Q53" s="40"/>
      <c r="R53" s="40"/>
      <c r="S53" s="40"/>
      <c r="T53" s="37"/>
      <c r="U53" s="40"/>
      <c r="V53" s="37"/>
      <c r="W53" s="37"/>
      <c r="X53" s="40"/>
      <c r="Y53" s="7"/>
      <c r="Z53" s="48"/>
      <c r="AA53" s="49"/>
      <c r="AB53" s="47"/>
    </row>
    <row r="54" spans="1:28" ht="12.75">
      <c r="A54" s="31" t="s">
        <v>340</v>
      </c>
      <c r="B54" s="37"/>
      <c r="C54" s="37"/>
      <c r="D54" s="40"/>
      <c r="E54" s="40"/>
      <c r="F54" s="40"/>
      <c r="G54" s="37"/>
      <c r="H54" s="40"/>
      <c r="I54" s="40"/>
      <c r="J54" s="40"/>
      <c r="K54" s="37"/>
      <c r="L54" s="40"/>
      <c r="M54" s="37"/>
      <c r="N54" s="37"/>
      <c r="O54" s="40"/>
      <c r="P54" s="40"/>
      <c r="Q54" s="40"/>
      <c r="R54" s="40"/>
      <c r="S54" s="40"/>
      <c r="T54" s="37"/>
      <c r="U54" s="40"/>
      <c r="V54" s="37"/>
      <c r="W54" s="37"/>
      <c r="X54" s="40"/>
      <c r="Y54" s="7"/>
      <c r="Z54" s="48"/>
      <c r="AA54" s="49"/>
      <c r="AB54" s="47"/>
    </row>
    <row r="55" spans="1:28" ht="12.75">
      <c r="A55" s="31" t="s">
        <v>198</v>
      </c>
      <c r="B55" s="37"/>
      <c r="C55" s="37"/>
      <c r="D55" s="40"/>
      <c r="E55" s="40"/>
      <c r="F55" s="40">
        <v>2</v>
      </c>
      <c r="G55" s="40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7">
        <f>SUM(B55:X55)</f>
        <v>2</v>
      </c>
      <c r="Z55" s="48">
        <f>Y55*100/$Y$3</f>
        <v>0.3616636528028933</v>
      </c>
      <c r="AA55" s="49">
        <f>Y55*10/$Y$4</f>
        <v>0.2824858757062147</v>
      </c>
      <c r="AB55" s="47">
        <f>COUNTA(B55:X55)*100/COUNTA(B$8:X$8)</f>
        <v>4.3478260869565215</v>
      </c>
    </row>
    <row r="56" spans="1:28" ht="12.75">
      <c r="A56" s="31" t="s">
        <v>199</v>
      </c>
      <c r="B56" s="37"/>
      <c r="C56" s="37"/>
      <c r="D56" s="37"/>
      <c r="E56" s="40"/>
      <c r="F56" s="40"/>
      <c r="G56" s="40">
        <v>5</v>
      </c>
      <c r="H56" s="37"/>
      <c r="I56" s="40"/>
      <c r="J56" s="37"/>
      <c r="K56" s="40"/>
      <c r="L56" s="37"/>
      <c r="M56" s="40"/>
      <c r="N56" s="40"/>
      <c r="O56" s="40"/>
      <c r="P56" s="40"/>
      <c r="Q56" s="40">
        <v>6</v>
      </c>
      <c r="R56" s="40"/>
      <c r="S56" s="40"/>
      <c r="T56" s="40"/>
      <c r="U56" s="40"/>
      <c r="V56" s="40"/>
      <c r="W56" s="40"/>
      <c r="X56" s="40">
        <v>2</v>
      </c>
      <c r="Y56" s="7">
        <f>SUM(B56:X56)</f>
        <v>13</v>
      </c>
      <c r="Z56" s="48">
        <f>Y56*100/$Y$3</f>
        <v>2.3508137432188065</v>
      </c>
      <c r="AA56" s="49">
        <f>Y56*10/$Y$4</f>
        <v>1.8361581920903955</v>
      </c>
      <c r="AB56" s="47">
        <f>COUNTA(B56:X56)*100/COUNTA(B$8:X$8)</f>
        <v>13.043478260869565</v>
      </c>
    </row>
    <row r="57" spans="1:28" ht="12.75">
      <c r="A57" s="31" t="s">
        <v>200</v>
      </c>
      <c r="B57" s="37"/>
      <c r="C57" s="37"/>
      <c r="D57" s="37"/>
      <c r="E57" s="40"/>
      <c r="F57" s="40"/>
      <c r="G57" s="40"/>
      <c r="H57" s="37"/>
      <c r="I57" s="40"/>
      <c r="J57" s="37"/>
      <c r="K57" s="40"/>
      <c r="L57" s="37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7"/>
      <c r="Z57" s="48"/>
      <c r="AA57" s="49"/>
      <c r="AB57" s="47"/>
    </row>
    <row r="58" spans="1:28" ht="12.75">
      <c r="A58" s="41" t="s">
        <v>201</v>
      </c>
      <c r="B58" s="4">
        <v>36</v>
      </c>
      <c r="C58" s="4">
        <v>23</v>
      </c>
      <c r="D58" s="4">
        <v>28</v>
      </c>
      <c r="E58" s="4">
        <v>40</v>
      </c>
      <c r="F58" s="4">
        <v>89</v>
      </c>
      <c r="G58" s="4">
        <v>24</v>
      </c>
      <c r="H58" s="4">
        <v>4</v>
      </c>
      <c r="I58" s="4">
        <v>23</v>
      </c>
      <c r="J58" s="4">
        <v>1</v>
      </c>
      <c r="K58" s="4"/>
      <c r="L58" s="4">
        <v>5</v>
      </c>
      <c r="M58" s="4">
        <v>5</v>
      </c>
      <c r="N58" s="4">
        <v>18</v>
      </c>
      <c r="O58" s="4">
        <v>3</v>
      </c>
      <c r="P58" s="4">
        <v>27</v>
      </c>
      <c r="Q58" s="4">
        <v>44</v>
      </c>
      <c r="R58" s="4">
        <v>19</v>
      </c>
      <c r="S58" s="4">
        <v>29</v>
      </c>
      <c r="T58" s="4"/>
      <c r="U58" s="4">
        <v>69</v>
      </c>
      <c r="V58" s="4"/>
      <c r="W58" s="4"/>
      <c r="X58" s="4">
        <v>4</v>
      </c>
      <c r="Y58" s="7">
        <f>SUM(B58:X58)</f>
        <v>491</v>
      </c>
      <c r="Z58" s="48">
        <f>Y58*100/$Y$3</f>
        <v>88.78842676311031</v>
      </c>
      <c r="AA58" s="49">
        <f>Y58*10/$Y$4</f>
        <v>69.35028248587571</v>
      </c>
      <c r="AB58" s="47">
        <f>COUNTA(B58:X58)*100/COUNTA(B$8:X$8)</f>
        <v>82.6086956521739</v>
      </c>
    </row>
    <row r="59" spans="1:28" ht="13.5" thickBot="1">
      <c r="A59" s="34" t="s">
        <v>202</v>
      </c>
      <c r="B59" s="42">
        <f aca="true" t="shared" si="8" ref="B59:X59">SUM(B13:B58)</f>
        <v>127</v>
      </c>
      <c r="C59" s="42">
        <f t="shared" si="8"/>
        <v>270</v>
      </c>
      <c r="D59" s="42">
        <f t="shared" si="8"/>
        <v>138</v>
      </c>
      <c r="E59" s="42">
        <f t="shared" si="8"/>
        <v>185</v>
      </c>
      <c r="F59" s="42">
        <f t="shared" si="8"/>
        <v>322</v>
      </c>
      <c r="G59" s="42">
        <f t="shared" si="8"/>
        <v>207</v>
      </c>
      <c r="H59" s="42">
        <f t="shared" si="8"/>
        <v>161</v>
      </c>
      <c r="I59" s="42">
        <f t="shared" si="8"/>
        <v>431</v>
      </c>
      <c r="J59" s="42">
        <f t="shared" si="8"/>
        <v>45</v>
      </c>
      <c r="K59" s="42">
        <f t="shared" si="8"/>
        <v>9</v>
      </c>
      <c r="L59" s="42">
        <f t="shared" si="8"/>
        <v>50</v>
      </c>
      <c r="M59" s="42">
        <f t="shared" si="8"/>
        <v>161</v>
      </c>
      <c r="N59" s="42">
        <f t="shared" si="8"/>
        <v>104</v>
      </c>
      <c r="O59" s="42">
        <f t="shared" si="8"/>
        <v>49</v>
      </c>
      <c r="P59" s="42">
        <f t="shared" si="8"/>
        <v>234</v>
      </c>
      <c r="Q59" s="42">
        <f t="shared" si="8"/>
        <v>174</v>
      </c>
      <c r="R59" s="42">
        <f t="shared" si="8"/>
        <v>85</v>
      </c>
      <c r="S59" s="42">
        <f t="shared" si="8"/>
        <v>254</v>
      </c>
      <c r="T59" s="42">
        <f t="shared" si="8"/>
        <v>8</v>
      </c>
      <c r="U59" s="42">
        <f t="shared" si="8"/>
        <v>141</v>
      </c>
      <c r="V59" s="42">
        <f t="shared" si="8"/>
        <v>1</v>
      </c>
      <c r="W59" s="42">
        <f t="shared" si="8"/>
        <v>0</v>
      </c>
      <c r="X59" s="42">
        <f t="shared" si="8"/>
        <v>79</v>
      </c>
      <c r="Y59" s="7">
        <f>SUM(B59:X59)</f>
        <v>3235</v>
      </c>
      <c r="Z59" s="48">
        <f>Y59*100/$Y$3</f>
        <v>584.99095840868</v>
      </c>
      <c r="AA59" s="49">
        <f>Y59*10/$Y$4</f>
        <v>456.92090395480227</v>
      </c>
      <c r="AB59" s="15"/>
    </row>
    <row r="60" spans="1:25" ht="12.75">
      <c r="A60" s="2" t="s">
        <v>203</v>
      </c>
      <c r="B60" s="8">
        <f aca="true" t="shared" si="9" ref="B60:Y60">B59/B3</f>
        <v>3.3421052631578947</v>
      </c>
      <c r="C60" s="8">
        <f t="shared" si="9"/>
        <v>6.27906976744186</v>
      </c>
      <c r="D60" s="8">
        <f t="shared" si="9"/>
        <v>3.5384615384615383</v>
      </c>
      <c r="E60" s="8">
        <f t="shared" si="9"/>
        <v>11.5625</v>
      </c>
      <c r="F60" s="8">
        <f t="shared" si="9"/>
        <v>12.88</v>
      </c>
      <c r="G60" s="8">
        <f t="shared" si="9"/>
        <v>9</v>
      </c>
      <c r="H60" s="8">
        <f t="shared" si="9"/>
        <v>5.551724137931035</v>
      </c>
      <c r="I60" s="8">
        <f t="shared" si="9"/>
        <v>13.06060606060606</v>
      </c>
      <c r="J60" s="8">
        <f t="shared" si="9"/>
        <v>9</v>
      </c>
      <c r="K60" s="8">
        <f t="shared" si="9"/>
        <v>0.23684210526315788</v>
      </c>
      <c r="L60" s="8">
        <f t="shared" si="9"/>
        <v>10</v>
      </c>
      <c r="M60" s="8">
        <f t="shared" si="9"/>
        <v>5.366666666666666</v>
      </c>
      <c r="N60" s="8">
        <f t="shared" si="9"/>
        <v>4.521739130434782</v>
      </c>
      <c r="O60" s="8">
        <f t="shared" si="9"/>
        <v>5.444444444444445</v>
      </c>
      <c r="P60" s="8">
        <f t="shared" si="9"/>
        <v>8.357142857142858</v>
      </c>
      <c r="Q60" s="8">
        <f t="shared" si="9"/>
        <v>4.833333333333333</v>
      </c>
      <c r="R60" s="8">
        <f t="shared" si="9"/>
        <v>17</v>
      </c>
      <c r="S60" s="8">
        <f t="shared" si="9"/>
        <v>10.583333333333334</v>
      </c>
      <c r="T60" s="8">
        <f t="shared" si="9"/>
        <v>0.3076923076923077</v>
      </c>
      <c r="U60" s="8">
        <f t="shared" si="9"/>
        <v>4.548387096774194</v>
      </c>
      <c r="V60" s="8">
        <f t="shared" si="9"/>
        <v>0.07142857142857142</v>
      </c>
      <c r="W60" s="8">
        <f t="shared" si="9"/>
        <v>0</v>
      </c>
      <c r="X60" s="8">
        <f t="shared" si="9"/>
        <v>6.076923076923077</v>
      </c>
      <c r="Y60" s="23">
        <f t="shared" si="9"/>
        <v>5.8499095840868</v>
      </c>
    </row>
    <row r="61" spans="1:25" s="37" customFormat="1" ht="12.75">
      <c r="A61" s="37" t="s">
        <v>204</v>
      </c>
      <c r="B61" s="56">
        <f aca="true" t="shared" si="10" ref="B61:Y61">B59/B4</f>
        <v>39.6875</v>
      </c>
      <c r="C61" s="56">
        <f t="shared" si="10"/>
        <v>64.28571428571428</v>
      </c>
      <c r="D61" s="56">
        <f t="shared" si="10"/>
        <v>30.666666666666668</v>
      </c>
      <c r="E61" s="56">
        <f t="shared" si="10"/>
        <v>132.14285714285714</v>
      </c>
      <c r="F61" s="56">
        <f t="shared" si="10"/>
        <v>94.70588235294117</v>
      </c>
      <c r="G61" s="56">
        <f t="shared" si="10"/>
        <v>62.727272727272734</v>
      </c>
      <c r="H61" s="56">
        <f t="shared" si="10"/>
        <v>28.750000000000004</v>
      </c>
      <c r="I61" s="56">
        <f t="shared" si="10"/>
        <v>59.04109589041096</v>
      </c>
      <c r="J61" s="56">
        <f t="shared" si="10"/>
        <v>37.5</v>
      </c>
      <c r="K61" s="56">
        <f t="shared" si="10"/>
        <v>2.25</v>
      </c>
      <c r="L61" s="56">
        <f t="shared" si="10"/>
        <v>71.42857142857143</v>
      </c>
      <c r="M61" s="56">
        <f t="shared" si="10"/>
        <v>53.666666666666664</v>
      </c>
      <c r="N61" s="56">
        <f t="shared" si="10"/>
        <v>35.862068965517246</v>
      </c>
      <c r="O61" s="56">
        <f t="shared" si="10"/>
        <v>32.666666666666664</v>
      </c>
      <c r="P61" s="56">
        <f t="shared" si="10"/>
        <v>70.9090909090909</v>
      </c>
      <c r="Q61" s="56">
        <f t="shared" si="10"/>
        <v>40.46511627906977</v>
      </c>
      <c r="R61" s="56">
        <f t="shared" si="10"/>
        <v>170</v>
      </c>
      <c r="S61" s="56">
        <f t="shared" si="10"/>
        <v>81.93548387096774</v>
      </c>
      <c r="T61" s="56">
        <f t="shared" si="10"/>
        <v>2.962962962962963</v>
      </c>
      <c r="U61" s="56">
        <f t="shared" si="10"/>
        <v>31.333333333333332</v>
      </c>
      <c r="V61" s="56">
        <f t="shared" si="10"/>
        <v>0.625</v>
      </c>
      <c r="W61" s="56">
        <f t="shared" si="10"/>
        <v>0</v>
      </c>
      <c r="X61" s="56">
        <f t="shared" si="10"/>
        <v>65.83333333333334</v>
      </c>
      <c r="Y61" s="23">
        <f t="shared" si="10"/>
        <v>45.69209039548023</v>
      </c>
    </row>
    <row r="62" spans="1:28" ht="12.75">
      <c r="A62" s="22" t="s">
        <v>205</v>
      </c>
      <c r="C62" s="2">
        <v>1</v>
      </c>
      <c r="D62" s="2">
        <v>1</v>
      </c>
      <c r="M62" s="2">
        <v>2</v>
      </c>
      <c r="N62" s="2">
        <v>1</v>
      </c>
      <c r="Q62" s="2">
        <v>2</v>
      </c>
      <c r="R62" s="2">
        <v>1</v>
      </c>
      <c r="S62" s="2">
        <v>2</v>
      </c>
      <c r="Y62" s="7">
        <f>SUM(B62:X62)</f>
        <v>10</v>
      </c>
      <c r="AB62" s="47">
        <f>COUNTA(B62:X62)*100/COUNTA(B$8:X$8)</f>
        <v>30.434782608695652</v>
      </c>
    </row>
    <row r="63" s="15" customFormat="1" ht="12.75">
      <c r="Y63" s="16">
        <f>Y62/Y4</f>
        <v>0.14124293785310735</v>
      </c>
    </row>
    <row r="64" ht="12.75">
      <c r="Y64" s="17" t="s">
        <v>206</v>
      </c>
    </row>
    <row r="65" spans="1:24" ht="12.75">
      <c r="A65" s="22" t="s">
        <v>371</v>
      </c>
      <c r="B65" s="2" t="s">
        <v>372</v>
      </c>
      <c r="C65" s="2" t="s">
        <v>372</v>
      </c>
      <c r="D65" s="2" t="s">
        <v>372</v>
      </c>
      <c r="E65" s="2" t="s">
        <v>372</v>
      </c>
      <c r="F65" s="2" t="s">
        <v>374</v>
      </c>
      <c r="G65" s="2" t="s">
        <v>374</v>
      </c>
      <c r="H65" s="2" t="s">
        <v>374</v>
      </c>
      <c r="I65" s="2" t="s">
        <v>376</v>
      </c>
      <c r="J65" s="2" t="s">
        <v>376</v>
      </c>
      <c r="K65" s="2" t="s">
        <v>376</v>
      </c>
      <c r="L65" s="2" t="s">
        <v>378</v>
      </c>
      <c r="M65" s="2" t="s">
        <v>372</v>
      </c>
      <c r="N65" s="2" t="s">
        <v>376</v>
      </c>
      <c r="O65" s="2" t="s">
        <v>374</v>
      </c>
      <c r="P65" s="2" t="s">
        <v>376</v>
      </c>
      <c r="Q65" s="2" t="s">
        <v>378</v>
      </c>
      <c r="R65" s="2" t="s">
        <v>378</v>
      </c>
      <c r="S65" s="2" t="s">
        <v>378</v>
      </c>
      <c r="T65" s="2" t="s">
        <v>376</v>
      </c>
      <c r="U65" s="2" t="s">
        <v>376</v>
      </c>
      <c r="V65" s="2" t="s">
        <v>376</v>
      </c>
      <c r="W65" s="2" t="s">
        <v>376</v>
      </c>
      <c r="X65" s="2" t="s">
        <v>372</v>
      </c>
    </row>
    <row r="66" spans="2:23" ht="12.75">
      <c r="B66" s="2" t="s">
        <v>373</v>
      </c>
      <c r="C66" s="2" t="s">
        <v>373</v>
      </c>
      <c r="D66" s="2" t="s">
        <v>373</v>
      </c>
      <c r="E66" s="2" t="s">
        <v>373</v>
      </c>
      <c r="F66" s="2" t="s">
        <v>375</v>
      </c>
      <c r="G66" s="2" t="s">
        <v>375</v>
      </c>
      <c r="H66" s="2" t="s">
        <v>375</v>
      </c>
      <c r="I66" s="2" t="s">
        <v>377</v>
      </c>
      <c r="J66" s="2" t="s">
        <v>377</v>
      </c>
      <c r="K66" s="2" t="s">
        <v>377</v>
      </c>
      <c r="N66" s="2" t="s">
        <v>377</v>
      </c>
      <c r="O66" s="2" t="s">
        <v>375</v>
      </c>
      <c r="P66" s="2" t="s">
        <v>377</v>
      </c>
      <c r="T66" s="2" t="s">
        <v>377</v>
      </c>
      <c r="U66" s="2" t="s">
        <v>377</v>
      </c>
      <c r="V66" s="2" t="s">
        <v>377</v>
      </c>
      <c r="W66" s="2" t="s">
        <v>377</v>
      </c>
    </row>
  </sheetData>
  <sheetProtection/>
  <printOptions gridLines="1" horizontalCentered="1"/>
  <pageMargins left="0.7480314960629921" right="0.7480314960629921" top="0.7874015748031497" bottom="0.5905511811023623" header="0.5118110236220472" footer="0.5118110236220472"/>
  <pageSetup horizontalDpi="600" verticalDpi="600" orientation="portrait" paperSize="9" scale="95" r:id="rId1"/>
  <headerFooter alignWithMargins="0">
    <oddHeader>&amp;LAsko Suoranta&amp;C&amp;F / &amp;A&amp;R&amp;D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Maanmittauslaitos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SUORANTA</dc:creator>
  <cp:keywords/>
  <dc:description/>
  <cp:lastModifiedBy>Esko</cp:lastModifiedBy>
  <cp:lastPrinted>2009-09-25T13:12:25Z</cp:lastPrinted>
  <dcterms:created xsi:type="dcterms:W3CDTF">2008-03-04T14:14:10Z</dcterms:created>
  <dcterms:modified xsi:type="dcterms:W3CDTF">2015-01-08T19:45:40Z</dcterms:modified>
  <cp:category/>
  <cp:version/>
  <cp:contentType/>
  <cp:contentStatus/>
</cp:coreProperties>
</file>