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10" activeTab="0"/>
  </bookViews>
  <sheets>
    <sheet name="Perustaulukko_V_S" sheetId="1" r:id="rId1"/>
    <sheet name="Laskijat" sheetId="2" r:id="rId2"/>
    <sheet name="lukuohjeita" sheetId="3" r:id="rId3"/>
  </sheets>
  <definedNames>
    <definedName name="_xlnm.Print_Titles" localSheetId="0">('Perustaulukko_V_S'!$A:$A,'Perustaulukko_V_S'!$2:$4)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47" authorId="0">
      <text>
        <r>
          <rPr>
            <b/>
            <sz val="8"/>
            <color indexed="8"/>
            <rFont val="Tahoma"/>
            <family val="2"/>
          </rPr>
          <t xml:space="preserve">Esko Gustafsson:
</t>
        </r>
        <r>
          <rPr>
            <sz val="8"/>
            <color indexed="8"/>
            <rFont val="Tahoma"/>
            <family val="2"/>
          </rPr>
          <t xml:space="preserve">Lajimäärä on laskettu niistä lajeista, joiden vuosikymmenen keskiarvo on vähintään 0,01. + tarkoittaa, että laji on tavattu vähintään kerran vuosikymmenessä, mutta ei sisälly lajimäärään. Yksittäisen vuoden lajimäärä on oikea. Huomaa kuitenkin, että Loxia sp lasketaan lajiksi. </t>
        </r>
      </text>
    </comment>
    <comment ref="A149" authorId="0">
      <text>
        <r>
          <rPr>
            <b/>
            <sz val="8"/>
            <color indexed="8"/>
            <rFont val="Tahoma"/>
            <family val="2"/>
          </rPr>
          <t xml:space="preserve">Esko Gustafsson:
</t>
        </r>
        <r>
          <rPr>
            <sz val="8"/>
            <color indexed="8"/>
            <rFont val="Tahoma"/>
            <family val="2"/>
          </rPr>
          <t>Tässä mukana myös + merkityt lajit, joiden vuosikymmenkeskiarvo ei yllä lukuun 0,01. Nämä lajit on kuitenkin tavattu ko. vuosikymmenellä. Luku ei kuitenkaan ole täysin todellinen, sillä aiemmilta vuosikymmeniltä (1950-1990-luvut) ei ole tiedossa kaikkia harvinaisuushavaintoja. Nämä luvut ovat verrannollisia 2010- ja 2020-luvun lajimääriin tällä rivillä.</t>
        </r>
      </text>
    </comment>
  </commentList>
</comments>
</file>

<file path=xl/sharedStrings.xml><?xml version="1.0" encoding="utf-8"?>
<sst xmlns="http://schemas.openxmlformats.org/spreadsheetml/2006/main" count="603" uniqueCount="434">
  <si>
    <t>Joululaskennat TLY:n alueella</t>
  </si>
  <si>
    <t>1956/57-58/59 yks./10km keskiarvo</t>
  </si>
  <si>
    <t>1959/60-68/69 yks./10km keskiarvo</t>
  </si>
  <si>
    <t>1969/70-78/79 yks./10km keskiarvo</t>
  </si>
  <si>
    <t>1979/80-88/89 yks./10km keskiarvo</t>
  </si>
  <si>
    <t>1989/90-98/99 yks./10km keskiarvo</t>
  </si>
  <si>
    <t>1999/00-08/09 yks./10km keskiarvo</t>
  </si>
  <si>
    <t>2009/10-18/19 yks./10km keskiarvo</t>
  </si>
  <si>
    <t>2019/20-21/22 yks./10km keskiarvo</t>
  </si>
  <si>
    <t>Yksilömäärä Varsinais-Suomessa yksilöä/10reittikm</t>
  </si>
  <si>
    <t>YHTEENSÄ yksilöitä Varsinais-Suomi</t>
  </si>
  <si>
    <t>Monellako reitillä lajia esiintyi (kpl)</t>
  </si>
  <si>
    <t>Monellako reitillä lajia esiintyi (%)</t>
  </si>
  <si>
    <t>Kirkonkylä</t>
  </si>
  <si>
    <t>Koskenkylä</t>
  </si>
  <si>
    <t>Louhisaari</t>
  </si>
  <si>
    <t>Kasnäs</t>
  </si>
  <si>
    <t>Kivimo</t>
  </si>
  <si>
    <t>Lömsö-Mossala</t>
  </si>
  <si>
    <t>Katariinanlaakso-Alalemu</t>
  </si>
  <si>
    <t>Empo-Vuolahti</t>
  </si>
  <si>
    <t>Kuusisto Itäpää</t>
  </si>
  <si>
    <t>Pohjanpelto</t>
  </si>
  <si>
    <t>Galtby-Kittuis</t>
  </si>
  <si>
    <t>Utö</t>
  </si>
  <si>
    <t>Koivukylä</t>
  </si>
  <si>
    <t>Kiparluoto</t>
  </si>
  <si>
    <t>Vartsala</t>
  </si>
  <si>
    <t>Pahojoki</t>
  </si>
  <si>
    <t>Palttila</t>
  </si>
  <si>
    <t>Pehtjärvi</t>
  </si>
  <si>
    <t>Littoistenjärvi</t>
  </si>
  <si>
    <t>Rauhakylä</t>
  </si>
  <si>
    <t>Vierunpuisto</t>
  </si>
  <si>
    <t>Metsäkulma</t>
  </si>
  <si>
    <t>Keskusta</t>
  </si>
  <si>
    <t>Tuohimaa</t>
  </si>
  <si>
    <t>Mynälahti</t>
  </si>
  <si>
    <t>Keskusta-Parsila</t>
  </si>
  <si>
    <t>Laajokivarsi</t>
  </si>
  <si>
    <t>Suorsala</t>
  </si>
  <si>
    <t>Käkölä</t>
  </si>
  <si>
    <t>Luolalanjärvi</t>
  </si>
  <si>
    <t>Ruona-Muumimaailma</t>
  </si>
  <si>
    <t>Palo</t>
  </si>
  <si>
    <t>Kevolan ymp.</t>
  </si>
  <si>
    <t>Kiirula-Vista</t>
  </si>
  <si>
    <t>Attu</t>
  </si>
  <si>
    <t>Heisala</t>
  </si>
  <si>
    <t>Stortervo-Mågby</t>
  </si>
  <si>
    <t>Mathildedal</t>
  </si>
  <si>
    <t>Harvaluoto</t>
  </si>
  <si>
    <t>Isorahka</t>
  </si>
  <si>
    <t>Järämäki-Ihala</t>
  </si>
  <si>
    <t>Krookila-Metsäaro</t>
  </si>
  <si>
    <t>Keskusta-Merttelä</t>
  </si>
  <si>
    <t>Vahto</t>
  </si>
  <si>
    <t>Brunnila-Röölä</t>
  </si>
  <si>
    <t>Heinäinen</t>
  </si>
  <si>
    <t>Röödilä</t>
  </si>
  <si>
    <t>Hankkaa-Karistoja</t>
  </si>
  <si>
    <t>Halikonlahti</t>
  </si>
  <si>
    <t>Förby-Finby</t>
  </si>
  <si>
    <t>Prunkila</t>
  </si>
  <si>
    <t>Föri-Satama</t>
  </si>
  <si>
    <t>Halinen III</t>
  </si>
  <si>
    <t>Hirvensalo</t>
  </si>
  <si>
    <t>Kohmo-Pääskyvuori</t>
  </si>
  <si>
    <t>Metsämäki</t>
  </si>
  <si>
    <t>Nummi 2</t>
  </si>
  <si>
    <t>Pansio-Perno</t>
  </si>
  <si>
    <t>Pikisaari-Maanpää</t>
  </si>
  <si>
    <t>Rauvolanlahti</t>
  </si>
  <si>
    <t>Ruissalo</t>
  </si>
  <si>
    <t>Ruissalo, Kuuva</t>
  </si>
  <si>
    <t>Ruissalo, Keski</t>
  </si>
  <si>
    <t>Takakirves</t>
  </si>
  <si>
    <t>Golfkenttä</t>
  </si>
  <si>
    <t>Hanko</t>
  </si>
  <si>
    <t>Lepäinen</t>
  </si>
  <si>
    <t>Lokalahti</t>
  </si>
  <si>
    <t>Pyhämaa</t>
  </si>
  <si>
    <t>Sundholma</t>
  </si>
  <si>
    <t>Vartsaari</t>
  </si>
  <si>
    <t>Vaskijärvi</t>
  </si>
  <si>
    <t>Talvi</t>
  </si>
  <si>
    <t>1950-l</t>
  </si>
  <si>
    <t>1960-l</t>
  </si>
  <si>
    <t>1970-l</t>
  </si>
  <si>
    <t>1980-l</t>
  </si>
  <si>
    <t>1990-l</t>
  </si>
  <si>
    <t>2000-l</t>
  </si>
  <si>
    <t>2010-l</t>
  </si>
  <si>
    <t>2020-l</t>
  </si>
  <si>
    <t>19/20</t>
  </si>
  <si>
    <t>20/21</t>
  </si>
  <si>
    <t>21/22</t>
  </si>
  <si>
    <t>22/23</t>
  </si>
  <si>
    <t>ALA</t>
  </si>
  <si>
    <t>ASK</t>
  </si>
  <si>
    <t>DRA</t>
  </si>
  <si>
    <t>HOU</t>
  </si>
  <si>
    <t>KAA</t>
  </si>
  <si>
    <t>KOR</t>
  </si>
  <si>
    <t>KOS</t>
  </si>
  <si>
    <t>KUS</t>
  </si>
  <si>
    <t>LAI</t>
  </si>
  <si>
    <t>LIE</t>
  </si>
  <si>
    <t>LOI</t>
  </si>
  <si>
    <t>MAR</t>
  </si>
  <si>
    <t>MEL</t>
  </si>
  <si>
    <t>MIE</t>
  </si>
  <si>
    <t>MYN</t>
  </si>
  <si>
    <t>NAA</t>
  </si>
  <si>
    <t>NOU</t>
  </si>
  <si>
    <t>PAI</t>
  </si>
  <si>
    <t>PAR</t>
  </si>
  <si>
    <t>PRN</t>
  </si>
  <si>
    <t>PII</t>
  </si>
  <si>
    <t>PÖY</t>
  </si>
  <si>
    <t>RAI</t>
  </si>
  <si>
    <t>RUS</t>
  </si>
  <si>
    <t>RYM</t>
  </si>
  <si>
    <t>SAL</t>
  </si>
  <si>
    <t>SÄR</t>
  </si>
  <si>
    <t>TAI</t>
  </si>
  <si>
    <t>TAR</t>
  </si>
  <si>
    <t>TUR</t>
  </si>
  <si>
    <t>UUS</t>
  </si>
  <si>
    <t>YLÄ</t>
  </si>
  <si>
    <t>Reitti Km</t>
  </si>
  <si>
    <t>Kaakkuri</t>
  </si>
  <si>
    <t>+</t>
  </si>
  <si>
    <t>Kuikka</t>
  </si>
  <si>
    <t>Pikku-uikku</t>
  </si>
  <si>
    <t>Silkkiuikku</t>
  </si>
  <si>
    <t>Härkälintu</t>
  </si>
  <si>
    <t>Merimetso</t>
  </si>
  <si>
    <t>Harmaahaikara</t>
  </si>
  <si>
    <t>Kyhmyjoutsen</t>
  </si>
  <si>
    <t>Laulujoutsen</t>
  </si>
  <si>
    <t>Metsähanhi</t>
  </si>
  <si>
    <t>Kanadanhanhi</t>
  </si>
  <si>
    <t>Haapana</t>
  </si>
  <si>
    <t>Harmaasorsa</t>
  </si>
  <si>
    <t>Tavi</t>
  </si>
  <si>
    <t>Sinisorsa</t>
  </si>
  <si>
    <t>Jouhisorsa</t>
  </si>
  <si>
    <t>Punasotka</t>
  </si>
  <si>
    <t>Tukkasotka</t>
  </si>
  <si>
    <t>Lapasotka</t>
  </si>
  <si>
    <t>Haahka</t>
  </si>
  <si>
    <t>Alli</t>
  </si>
  <si>
    <t>Allihaahka</t>
  </si>
  <si>
    <t>Mustalintu</t>
  </si>
  <si>
    <t>Pilkkasiipi</t>
  </si>
  <si>
    <t>Telkkä</t>
  </si>
  <si>
    <t>Uivelo</t>
  </si>
  <si>
    <t>Tukkakoskelo</t>
  </si>
  <si>
    <t>Isokoskelo</t>
  </si>
  <si>
    <t>Merikotka</t>
  </si>
  <si>
    <t>Kanahaukka</t>
  </si>
  <si>
    <t>Varpushaukka</t>
  </si>
  <si>
    <t>Sinisuohaukka</t>
  </si>
  <si>
    <t>Hiirihaukka</t>
  </si>
  <si>
    <t>Piekana</t>
  </si>
  <si>
    <t>Maakotka</t>
  </si>
  <si>
    <t>Muuttohaukka</t>
  </si>
  <si>
    <t>Tuulihaukka</t>
  </si>
  <si>
    <t>Ampuhaukka</t>
  </si>
  <si>
    <t>Pyy</t>
  </si>
  <si>
    <t>Riekko</t>
  </si>
  <si>
    <t>Teeri</t>
  </si>
  <si>
    <t>Peltopyy</t>
  </si>
  <si>
    <t>Metso</t>
  </si>
  <si>
    <t>Fasaani</t>
  </si>
  <si>
    <t>Kurki</t>
  </si>
  <si>
    <t>Nokikana</t>
  </si>
  <si>
    <t>Liejukana</t>
  </si>
  <si>
    <t>Luhtakana</t>
  </si>
  <si>
    <t>Töyhtöhyyppä</t>
  </si>
  <si>
    <t>Lehtokurppa</t>
  </si>
  <si>
    <t>Jänkäkurppa</t>
  </si>
  <si>
    <t>Taivaanvuohi</t>
  </si>
  <si>
    <t>Merisirri</t>
  </si>
  <si>
    <t>Naurulokki</t>
  </si>
  <si>
    <t>Kalalokki</t>
  </si>
  <si>
    <t>Selkälokki</t>
  </si>
  <si>
    <t>Aroharmaalokki</t>
  </si>
  <si>
    <t>Harmaalokki</t>
  </si>
  <si>
    <t>Merilokki</t>
  </si>
  <si>
    <t>Isolokki</t>
  </si>
  <si>
    <t>Ruokki</t>
  </si>
  <si>
    <t>Riskilä</t>
  </si>
  <si>
    <t>Kesykyyhky</t>
  </si>
  <si>
    <t>Uuttukyyhky</t>
  </si>
  <si>
    <t>Sepelkyyhky</t>
  </si>
  <si>
    <t>Turkinkyyhky</t>
  </si>
  <si>
    <t>Huuhkaja</t>
  </si>
  <si>
    <t>Sarvipöllö</t>
  </si>
  <si>
    <t>Hiiripöllö</t>
  </si>
  <si>
    <t>Varpuspöllö</t>
  </si>
  <si>
    <t>Lehtopöllö</t>
  </si>
  <si>
    <t>Viirupöllö</t>
  </si>
  <si>
    <t>Helmipöllö</t>
  </si>
  <si>
    <t>Kuningaskalastaja</t>
  </si>
  <si>
    <t>Harmaapäätikka</t>
  </si>
  <si>
    <t>Palokärki</t>
  </si>
  <si>
    <t>Käpytikka</t>
  </si>
  <si>
    <t>Valkoselkätikka</t>
  </si>
  <si>
    <t>Pikkutikka</t>
  </si>
  <si>
    <t>Pohjantikka</t>
  </si>
  <si>
    <t>Kiuru</t>
  </si>
  <si>
    <t>Tunturikiuru</t>
  </si>
  <si>
    <t>Kangaskiuru</t>
  </si>
  <si>
    <t>Luotokirvinen</t>
  </si>
  <si>
    <t>Niittykirvinen</t>
  </si>
  <si>
    <t>Västäräkki</t>
  </si>
  <si>
    <t>Tilhi</t>
  </si>
  <si>
    <t>Koskikara</t>
  </si>
  <si>
    <t>Peukaloinen</t>
  </si>
  <si>
    <t>Rautiainen</t>
  </si>
  <si>
    <t>Taigarautiainen</t>
  </si>
  <si>
    <t>Punarinta</t>
  </si>
  <si>
    <t>Mustarastas</t>
  </si>
  <si>
    <t>Räkättirastas</t>
  </si>
  <si>
    <t>Laulurastas</t>
  </si>
  <si>
    <t>Punakylkirastas</t>
  </si>
  <si>
    <t>Kulorastas</t>
  </si>
  <si>
    <t>Mustapääkerttu</t>
  </si>
  <si>
    <t>Hippiäinen</t>
  </si>
  <si>
    <t>Viiksitimali</t>
  </si>
  <si>
    <t>Pyrstötiainen</t>
  </si>
  <si>
    <t>Hömötiainen</t>
  </si>
  <si>
    <t>Lapintiainen</t>
  </si>
  <si>
    <t>Töyhtötiainen</t>
  </si>
  <si>
    <t>Kuusitiainen</t>
  </si>
  <si>
    <t>Sinitiainen</t>
  </si>
  <si>
    <t>Talitiainen</t>
  </si>
  <si>
    <t>Pähkinänakkeli</t>
  </si>
  <si>
    <t>Puukiipijä</t>
  </si>
  <si>
    <t>Isolepinkäinen</t>
  </si>
  <si>
    <t>Närhi</t>
  </si>
  <si>
    <t>Harakka</t>
  </si>
  <si>
    <t>Pähkinähakki</t>
  </si>
  <si>
    <t>Naakka</t>
  </si>
  <si>
    <t>Mustavaris</t>
  </si>
  <si>
    <t>Varis</t>
  </si>
  <si>
    <t>Korppi</t>
  </si>
  <si>
    <t>Kottarainen</t>
  </si>
  <si>
    <t>Varpunen</t>
  </si>
  <si>
    <t>Pikkuvarpunen</t>
  </si>
  <si>
    <t>Peippo</t>
  </si>
  <si>
    <t>Järripeippo</t>
  </si>
  <si>
    <t>Nokkavarpunen</t>
  </si>
  <si>
    <t>Viherpeippo</t>
  </si>
  <si>
    <t>Tikli</t>
  </si>
  <si>
    <t>Vihervarpunen</t>
  </si>
  <si>
    <t>Hemppo</t>
  </si>
  <si>
    <t>Vuorihemppo</t>
  </si>
  <si>
    <t>Urpiainen</t>
  </si>
  <si>
    <t>Tundraurpiainen</t>
  </si>
  <si>
    <t>Kirjosiipikäpylintu</t>
  </si>
  <si>
    <t>Pikkukäpylintu</t>
  </si>
  <si>
    <t>Käpylintulaji</t>
  </si>
  <si>
    <t>Isokäpylintu</t>
  </si>
  <si>
    <t>Taviokuurna</t>
  </si>
  <si>
    <t>Punatulkku</t>
  </si>
  <si>
    <t>Pulmunen</t>
  </si>
  <si>
    <t>Kettusirkku</t>
  </si>
  <si>
    <t>Keltasirkku</t>
  </si>
  <si>
    <t>Pikkusirkku</t>
  </si>
  <si>
    <t>Pajusirkku</t>
  </si>
  <si>
    <t>Yhteensä yks./10km</t>
  </si>
  <si>
    <t>Yhteensä lajeja</t>
  </si>
  <si>
    <t>Reitin keskimääräinen yksilömäärä</t>
  </si>
  <si>
    <t>Reitin keskimääräinen lajimäärä</t>
  </si>
  <si>
    <t>Reitti</t>
  </si>
  <si>
    <t>Laskijat</t>
  </si>
  <si>
    <t xml:space="preserve">* tarkoittaa, että olen kerännyt tiedon </t>
  </si>
  <si>
    <t>Alastaro, Kirkonkylä</t>
  </si>
  <si>
    <t>*Erkki Kallio</t>
  </si>
  <si>
    <t>Luonnontieteellisen keskusmuseon sivuilta</t>
  </si>
  <si>
    <t>Alastaro, Koskenkylä</t>
  </si>
  <si>
    <t>http://koivu.luomus.fi/talvilinnut/</t>
  </si>
  <si>
    <t>Askainen, Louhisaari</t>
  </si>
  <si>
    <t>*Kim Kuntze, Öhman Meri</t>
  </si>
  <si>
    <t>Dragsfjärd, Kasnäs</t>
  </si>
  <si>
    <t>Jorma Kirjonen</t>
  </si>
  <si>
    <t>Houtskär, Kivimo</t>
  </si>
  <si>
    <t>*Kalle Rainio</t>
  </si>
  <si>
    <t>Houtskär, Lömsö-Mossala</t>
  </si>
  <si>
    <t>*Kim Kuntze, Sebastian Andrejeff, Markus Lampinen, Meri Öhman,</t>
  </si>
  <si>
    <t>Kaarina, Katariinanlaakso-Alalemu</t>
  </si>
  <si>
    <t>*Viisi laskijaa</t>
  </si>
  <si>
    <t>Kaarina, Empo-Vuolahti</t>
  </si>
  <si>
    <t>Esko Gustafsson, Pyry Herva</t>
  </si>
  <si>
    <t>Kaarina, Kuusisto Itäpää</t>
  </si>
  <si>
    <t>*Aapo Sirén</t>
  </si>
  <si>
    <t>Kaarina, Pohjanpelto</t>
  </si>
  <si>
    <t>*Jouni Saario</t>
  </si>
  <si>
    <t>Korppoo, Galtby-Kittuis</t>
  </si>
  <si>
    <t>Korppoo, Utö</t>
  </si>
  <si>
    <t>*Jorma Tenovuo, Ossi Öhman, Outi Sarjakoski</t>
  </si>
  <si>
    <t>Koski Koivukylä</t>
  </si>
  <si>
    <t>Erkki Hellman*</t>
  </si>
  <si>
    <t>Kustavi, Kiparluoto</t>
  </si>
  <si>
    <t>*Timo Kurki</t>
  </si>
  <si>
    <t>Kustavi, Vartsala</t>
  </si>
  <si>
    <t>*Seppo Kallio, Sirpa Kallio</t>
  </si>
  <si>
    <t>Laitila, Pahojoki</t>
  </si>
  <si>
    <t>*Asser Hantula, Merja Hantula, Ismo Raitio</t>
  </si>
  <si>
    <t>Laitila, Palttila</t>
  </si>
  <si>
    <t>*Juha Kylänpää</t>
  </si>
  <si>
    <t>Laitila, Pehtjärvi</t>
  </si>
  <si>
    <t>Asko Suoranta, Esko Gustafsson</t>
  </si>
  <si>
    <t>Lieto Littoistenjärvi</t>
  </si>
  <si>
    <t>Esko Gustafsson, Asko Suoranta</t>
  </si>
  <si>
    <t>Lieto, Rauhakylä</t>
  </si>
  <si>
    <t>*Karlin Veli-Matti, Karlin Siru-Liina, Roosa-Niina Karlin, Heikki Karlin, Paula Mäkiö, Tarja Kostet-Karlin, Akusti Nordman, Daniel Alvarez</t>
  </si>
  <si>
    <t>Lieto, Vierunpuisto</t>
  </si>
  <si>
    <t>*Samu Numminen</t>
  </si>
  <si>
    <t>Loimaa, Metsäkulma</t>
  </si>
  <si>
    <t>*Mika Hemmilä</t>
  </si>
  <si>
    <t>Marttila, Keskusta</t>
  </si>
  <si>
    <t>Mellilä, Tuohimaa</t>
  </si>
  <si>
    <t>Mietoinen Mynälahti</t>
  </si>
  <si>
    <t>*Rainer Grönholm, Rolf Karlson, Kimmo Jarpa, Jyrki Kuusela</t>
  </si>
  <si>
    <t>Mynämäki, Keskusta-Parsila</t>
  </si>
  <si>
    <t>*kaksi laskijaa</t>
  </si>
  <si>
    <t>Mynämäki Laajokivarsi</t>
  </si>
  <si>
    <t>*Petri Varjonen, Mariella Varjonen, Kari Tuominen</t>
  </si>
  <si>
    <t>Mynämäki, Suorsala</t>
  </si>
  <si>
    <t>Päivi Sirkiä*, Peter Uppstu</t>
  </si>
  <si>
    <t>Naantali, Käkölä</t>
  </si>
  <si>
    <t>*Juhani Vainio, Sakari Ekko, Timo Saario, Samuli Nieminen, Mariina Saario</t>
  </si>
  <si>
    <t>Naantali, Luolalanjärvi</t>
  </si>
  <si>
    <t>*Markus Rantala</t>
  </si>
  <si>
    <t>Naantali, Ruona-Muumimaailma</t>
  </si>
  <si>
    <t>*Pentti Perttula</t>
  </si>
  <si>
    <t>Nousiainen Palo</t>
  </si>
  <si>
    <t>*Lehtonen Kari, Arto Huhta</t>
  </si>
  <si>
    <t>Paimio, Kevolan ymp</t>
  </si>
  <si>
    <t>Pekka Salmi*, Juhani Salmi</t>
  </si>
  <si>
    <t>Paimio, Kiirula-Vista</t>
  </si>
  <si>
    <t>*Arto Kalliola, Matti Eloranta</t>
  </si>
  <si>
    <t>Parainen, Attu</t>
  </si>
  <si>
    <t>*Pettersson, Kaj-Ove, Blomqvist Bertil, Riitta-Liisa Pettersson</t>
  </si>
  <si>
    <t>Parainen, Heisala</t>
  </si>
  <si>
    <t>*Koskela Tapio, Talja Kristiina</t>
  </si>
  <si>
    <t>Parainen, Stortervo-Mågby</t>
  </si>
  <si>
    <t>*Tom Ahlström</t>
  </si>
  <si>
    <t>Perniö, Mathildedal</t>
  </si>
  <si>
    <t>*Mika Laurila</t>
  </si>
  <si>
    <t>Piikkiö Harvaluoto</t>
  </si>
  <si>
    <t>*Arvi Uotila, Uotila Perttu, Uotila Tuomas, Jarmo Boman</t>
  </si>
  <si>
    <t>Pöytyä, Isorahka</t>
  </si>
  <si>
    <t>*Antti Karlin, Veli-Matti Karlin, Paula Mäkiö</t>
  </si>
  <si>
    <t>Raisio, Järämäki-Ihala</t>
  </si>
  <si>
    <t>*Kai Norrdahl</t>
  </si>
  <si>
    <t>Raisio, Krookila-Metsäaro</t>
  </si>
  <si>
    <t>Rusko, Keskusta-Merttelä</t>
  </si>
  <si>
    <t>Kai Kankare*, Ari Koskinen, Kaija Koskinen</t>
  </si>
  <si>
    <t>Rusko, Vahto</t>
  </si>
  <si>
    <t>Kai Kankare*, Ari Koskinen, Kaija Koskinen, Kirsi Tiihonen</t>
  </si>
  <si>
    <t>Rymättylä, Brunnila-Röölä</t>
  </si>
  <si>
    <t>Rymättylä Heinäinen</t>
  </si>
  <si>
    <t>*Arvi Uotila, Uotila Perttu</t>
  </si>
  <si>
    <t>Rymättylä, Röödilä</t>
  </si>
  <si>
    <t>*Timo Nurmi</t>
  </si>
  <si>
    <t>Salo, Halikonlahti</t>
  </si>
  <si>
    <t>*Lähteenoja Jari, Seppo Sällylä</t>
  </si>
  <si>
    <t>Salo, Hankkaa-Karistoja</t>
  </si>
  <si>
    <t>*Kleemola Lauri</t>
  </si>
  <si>
    <t>Salo, Keskusta</t>
  </si>
  <si>
    <t>*Lähteenoja Jari, Sällylä Seppo</t>
  </si>
  <si>
    <t>Särkisalo, Förby-Finby</t>
  </si>
  <si>
    <t>*Hannu Ekblom, Susanna Ekblom, Timo Helle, Kalevi Koskinen, Pekka Loivaranta, Katja Tamminen</t>
  </si>
  <si>
    <t>Taivassalo, Keskusta</t>
  </si>
  <si>
    <t>*Arto Kalliola</t>
  </si>
  <si>
    <t>Tarvasjoki, Prunkila</t>
  </si>
  <si>
    <t>Turku, Föri-Satama</t>
  </si>
  <si>
    <t>*Jukka Sillanpää, Tom Lindbom, Petri Helminen</t>
  </si>
  <si>
    <t>Turku, Halinen III</t>
  </si>
  <si>
    <t>*Uppstu Peter, Rönkä Mia, Sirkiä Päivi</t>
  </si>
  <si>
    <t>Turku, Hirvensalo</t>
  </si>
  <si>
    <t>*Markku Hyvönen, Reko Leino</t>
  </si>
  <si>
    <t>Turku, Kohmo-Pääskyvuori</t>
  </si>
  <si>
    <t>*Jessica Koivistoinen</t>
  </si>
  <si>
    <t>Turku, Metsämäki</t>
  </si>
  <si>
    <t>*Marko Virta</t>
  </si>
  <si>
    <t>Turku, Nummi 2</t>
  </si>
  <si>
    <t>*Tarja Pajari</t>
  </si>
  <si>
    <t>Turku, Pansio-Perno</t>
  </si>
  <si>
    <t>*Markus Ahola</t>
  </si>
  <si>
    <t>Turku, Pikisaari-Maanpää</t>
  </si>
  <si>
    <t>*Seppo Kallio, Seppo Neuvonen, Ulla Kulmala</t>
  </si>
  <si>
    <t>Turku, Rauvolanlahti</t>
  </si>
  <si>
    <t>*Esa Halsinaho</t>
  </si>
  <si>
    <t>Turku, Ruissalo</t>
  </si>
  <si>
    <t>*Jouko Lehtonen</t>
  </si>
  <si>
    <t>Turku Ruissalo Kuuva</t>
  </si>
  <si>
    <t>*Emma Kosonen, Mikael Nordström</t>
  </si>
  <si>
    <t>Turku Ruissalo Keski</t>
  </si>
  <si>
    <t>*Emma Kosonen, Jessica Koivistoinen, Jarmo Laine, Mikael Nordström</t>
  </si>
  <si>
    <t>Turku Takakirves</t>
  </si>
  <si>
    <t>Rainer Grönholm*</t>
  </si>
  <si>
    <t>Uusikaupunki, Golfkenttä</t>
  </si>
  <si>
    <t>*Airikkala, Kari</t>
  </si>
  <si>
    <t>Uusikaupunki, Hanko</t>
  </si>
  <si>
    <t>*Pekka Alho, Tom Lindbom</t>
  </si>
  <si>
    <t>Uusikaupunki, Lepäinen</t>
  </si>
  <si>
    <t>*Antti Karlin</t>
  </si>
  <si>
    <t>Uusikaupunki, Lokalahti</t>
  </si>
  <si>
    <t>Turkka Kulmala</t>
  </si>
  <si>
    <t>Uusikaupunki, Pyhämaa</t>
  </si>
  <si>
    <t>*Timo Alppi</t>
  </si>
  <si>
    <t>Uusikaupunki, Sundholma</t>
  </si>
  <si>
    <t>Uusikaupunki, Vartsaari</t>
  </si>
  <si>
    <t>*Saario Jukka</t>
  </si>
  <si>
    <t>Yläne Vaskijärvi</t>
  </si>
  <si>
    <t>Raimo Hyvönen*</t>
  </si>
  <si>
    <r>
      <t>Taulukossa</t>
    </r>
    <r>
      <rPr>
        <sz val="10"/>
        <rFont val="Arial"/>
        <family val="2"/>
      </rPr>
      <t xml:space="preserve"> on useita alataulukkoja: Perustaulukko VS, Laskijat ja lukuohjeita. Tutustu niihin kaikkiin.</t>
    </r>
  </si>
  <si>
    <r>
      <t>VS perustaulukossa</t>
    </r>
    <r>
      <rPr>
        <sz val="10"/>
        <rFont val="Arial"/>
        <family val="2"/>
      </rPr>
      <t xml:space="preserve"> on sarakkeessa A lajit (jotka on nähty VS), sarakkeissa B-I eri vuosikymmenten keskiarvot yks/10reittikm, sarakkeissa J-L lähivuosien keskiarvot</t>
    </r>
  </si>
  <si>
    <t>Huomaa, että sarakkeessa I olevassa sinisellä värjätyssä 2020 luvun summassa ei ole mukana kuluva talvi. Yksilömäärä ja lajimäärä alimmilla riveillä koskee 2020-luvun keskiarvoa.</t>
  </si>
  <si>
    <t>Sarakkeissa  M-P (keltaisia) on tämän vuoden tulokset: M yks/10 reittikm(=runsaus), N yhteensä yksilöt ja O reittien lkm (yleisyys), joilla ko. laji näkyi, sekä P prosenttiosuus reiteistä, jolla lajia näkyi . Sarakkeesta Q eteenpäin ovat reittikohtaiset tulokset</t>
  </si>
  <si>
    <t>Rivillä 4 on (lähes kaikissa sarakkeissa) reittikilometrejä</t>
  </si>
  <si>
    <t>Riveillä 146 ja 147 on yhteensä lukuja</t>
  </si>
  <si>
    <t>Huomaa punaisella kolmiolla merkityt solut A147 ja A149. Vie kursori niiden päälle, niin näet lisätietoja tarjoavan kommentin</t>
  </si>
  <si>
    <t>Huomaa, että soluissa S149 ja S150 olevat luvut kertovat oikean tuloksen vasta kun taulukko on lopullinen</t>
  </si>
  <si>
    <t>Ruskealla merkityt lajit ovat uusia laskentalajeja</t>
  </si>
  <si>
    <t>Vaalean ruskeankeltaiset lajit ovat Luonnontieteellisen keskusmuseon (LUOMUS) aineistossa ns. sensitiivisiä lajeja ja niistä julkaistaan vain maakunnan yhteenvetotieto</t>
  </si>
  <si>
    <t>Sensitiiviset lajit vaikuttavat moneen seikkaan: reittikohtaisiin laji- ja yksilömääriin sekä reittien yhteismääriin soluissa R147 ja R148</t>
  </si>
  <si>
    <r>
      <t>Taulukossa Laskijat</t>
    </r>
    <r>
      <rPr>
        <sz val="10"/>
        <rFont val="Arial"/>
        <family val="2"/>
      </rPr>
      <t xml:space="preserve"> on reittejä laskeneiden henkilöiden nimet</t>
    </r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</si>
</sst>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\ MMM"/>
    <numFmt numFmtId="166" formatCode="@"/>
    <numFmt numFmtId="167" formatCode="0"/>
    <numFmt numFmtId="168" formatCode="0.0"/>
    <numFmt numFmtId="169" formatCode="0.00"/>
  </numFmts>
  <fonts count="9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 horizontal="center" textRotation="90"/>
    </xf>
    <xf numFmtId="164" fontId="2" fillId="0" borderId="0" xfId="0" applyFont="1" applyAlignment="1">
      <alignment horizontal="center" textRotation="90" wrapText="1"/>
    </xf>
    <xf numFmtId="164" fontId="0" fillId="0" borderId="0" xfId="0" applyFont="1" applyBorder="1" applyAlignment="1">
      <alignment horizontal="left" vertical="center" wrapText="1" shrinkToFit="1"/>
    </xf>
    <xf numFmtId="164" fontId="0" fillId="0" borderId="1" xfId="0" applyFont="1" applyBorder="1" applyAlignment="1">
      <alignment horizontal="center" textRotation="90" wrapText="1"/>
    </xf>
    <xf numFmtId="164" fontId="0" fillId="0" borderId="0" xfId="0" applyFont="1" applyAlignment="1">
      <alignment horizontal="center" wrapText="1"/>
    </xf>
    <xf numFmtId="164" fontId="0" fillId="0" borderId="0" xfId="0" applyFont="1" applyAlignment="1">
      <alignment horizontal="center" textRotation="90" wrapText="1"/>
    </xf>
    <xf numFmtId="164" fontId="0" fillId="0" borderId="0" xfId="0" applyFont="1" applyAlignment="1">
      <alignment horizontal="center" textRotation="90"/>
    </xf>
    <xf numFmtId="164" fontId="1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4" fontId="0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7" fontId="2" fillId="0" borderId="7" xfId="0" applyNumberFormat="1" applyFont="1" applyBorder="1" applyAlignment="1">
      <alignment/>
    </xf>
    <xf numFmtId="167" fontId="2" fillId="0" borderId="8" xfId="0" applyNumberFormat="1" applyFont="1" applyFill="1" applyBorder="1" applyAlignment="1">
      <alignment/>
    </xf>
    <xf numFmtId="167" fontId="2" fillId="2" borderId="8" xfId="0" applyNumberFormat="1" applyFont="1" applyFill="1" applyBorder="1" applyAlignment="1">
      <alignment/>
    </xf>
    <xf numFmtId="167" fontId="0" fillId="0" borderId="0" xfId="0" applyNumberFormat="1" applyFont="1" applyBorder="1" applyAlignment="1">
      <alignment/>
    </xf>
    <xf numFmtId="167" fontId="0" fillId="3" borderId="9" xfId="0" applyNumberFormat="1" applyFill="1" applyBorder="1" applyAlignment="1">
      <alignment/>
    </xf>
    <xf numFmtId="167" fontId="0" fillId="3" borderId="10" xfId="0" applyNumberFormat="1" applyFill="1" applyBorder="1" applyAlignment="1">
      <alignment/>
    </xf>
    <xf numFmtId="168" fontId="0" fillId="0" borderId="0" xfId="0" applyNumberFormat="1" applyFill="1" applyBorder="1" applyAlignment="1">
      <alignment/>
    </xf>
    <xf numFmtId="168" fontId="0" fillId="0" borderId="0" xfId="0" applyNumberFormat="1" applyBorder="1" applyAlignment="1">
      <alignment/>
    </xf>
    <xf numFmtId="168" fontId="0" fillId="0" borderId="3" xfId="0" applyNumberFormat="1" applyBorder="1" applyAlignment="1">
      <alignment/>
    </xf>
    <xf numFmtId="164" fontId="0" fillId="0" borderId="3" xfId="0" applyBorder="1" applyAlignment="1">
      <alignment/>
    </xf>
    <xf numFmtId="168" fontId="0" fillId="0" borderId="3" xfId="0" applyNumberFormat="1" applyFill="1" applyBorder="1" applyAlignment="1">
      <alignment/>
    </xf>
    <xf numFmtId="164" fontId="0" fillId="0" borderId="3" xfId="0" applyNumberFormat="1" applyFill="1" applyBorder="1" applyAlignment="1">
      <alignment/>
    </xf>
    <xf numFmtId="164" fontId="1" fillId="0" borderId="0" xfId="0" applyFont="1" applyBorder="1" applyAlignment="1">
      <alignment/>
    </xf>
    <xf numFmtId="164" fontId="0" fillId="0" borderId="11" xfId="0" applyFont="1" applyBorder="1" applyAlignment="1">
      <alignment/>
    </xf>
    <xf numFmtId="164" fontId="0" fillId="0" borderId="12" xfId="0" applyFont="1" applyBorder="1" applyAlignment="1">
      <alignment/>
    </xf>
    <xf numFmtId="164" fontId="0" fillId="0" borderId="13" xfId="0" applyFont="1" applyBorder="1" applyAlignment="1">
      <alignment horizontal="center"/>
    </xf>
    <xf numFmtId="164" fontId="0" fillId="0" borderId="14" xfId="0" applyFont="1" applyBorder="1" applyAlignment="1">
      <alignment/>
    </xf>
    <xf numFmtId="169" fontId="0" fillId="0" borderId="13" xfId="0" applyNumberFormat="1" applyFont="1" applyBorder="1" applyAlignment="1">
      <alignment/>
    </xf>
    <xf numFmtId="169" fontId="0" fillId="0" borderId="13" xfId="0" applyNumberFormat="1" applyFont="1" applyFill="1" applyBorder="1" applyAlignment="1">
      <alignment/>
    </xf>
    <xf numFmtId="169" fontId="0" fillId="2" borderId="15" xfId="0" applyNumberFormat="1" applyFont="1" applyFill="1" applyBorder="1" applyAlignment="1">
      <alignment/>
    </xf>
    <xf numFmtId="169" fontId="0" fillId="0" borderId="0" xfId="0" applyNumberFormat="1" applyBorder="1" applyAlignment="1">
      <alignment/>
    </xf>
    <xf numFmtId="169" fontId="0" fillId="3" borderId="15" xfId="0" applyNumberFormat="1" applyFill="1" applyBorder="1" applyAlignment="1">
      <alignment/>
    </xf>
    <xf numFmtId="167" fontId="0" fillId="4" borderId="16" xfId="0" applyNumberFormat="1" applyFill="1" applyBorder="1" applyAlignment="1">
      <alignment/>
    </xf>
    <xf numFmtId="167" fontId="0" fillId="4" borderId="17" xfId="0" applyNumberFormat="1" applyFill="1" applyBorder="1" applyAlignment="1">
      <alignment/>
    </xf>
    <xf numFmtId="167" fontId="0" fillId="4" borderId="0" xfId="0" applyNumberFormat="1" applyFill="1" applyBorder="1" applyAlignment="1">
      <alignment/>
    </xf>
    <xf numFmtId="167" fontId="0" fillId="4" borderId="1" xfId="0" applyNumberFormat="1" applyFill="1" applyBorder="1" applyAlignment="1">
      <alignment/>
    </xf>
    <xf numFmtId="164" fontId="0" fillId="4" borderId="0" xfId="0" applyFill="1" applyAlignment="1">
      <alignment/>
    </xf>
    <xf numFmtId="164" fontId="0" fillId="4" borderId="0" xfId="0" applyFill="1" applyBorder="1" applyAlignment="1">
      <alignment/>
    </xf>
    <xf numFmtId="164" fontId="0" fillId="0" borderId="18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4" fontId="0" fillId="0" borderId="15" xfId="0" applyFont="1" applyBorder="1" applyAlignment="1">
      <alignment/>
    </xf>
    <xf numFmtId="169" fontId="0" fillId="0" borderId="1" xfId="0" applyNumberFormat="1" applyFont="1" applyBorder="1" applyAlignment="1">
      <alignment horizontal="center"/>
    </xf>
    <xf numFmtId="169" fontId="0" fillId="0" borderId="1" xfId="0" applyNumberFormat="1" applyFont="1" applyFill="1" applyBorder="1" applyAlignment="1">
      <alignment horizontal="center"/>
    </xf>
    <xf numFmtId="167" fontId="0" fillId="3" borderId="0" xfId="0" applyNumberFormat="1" applyFill="1" applyBorder="1" applyAlignment="1">
      <alignment/>
    </xf>
    <xf numFmtId="167" fontId="0" fillId="3" borderId="17" xfId="0" applyNumberFormat="1" applyFill="1" applyBorder="1" applyAlignment="1">
      <alignment/>
    </xf>
    <xf numFmtId="167" fontId="0" fillId="0" borderId="1" xfId="0" applyNumberFormat="1" applyFill="1" applyBorder="1" applyAlignment="1">
      <alignment/>
    </xf>
    <xf numFmtId="167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4" fontId="0" fillId="0" borderId="1" xfId="0" applyFont="1" applyBorder="1" applyAlignment="1">
      <alignment horizontal="center"/>
    </xf>
    <xf numFmtId="164" fontId="0" fillId="0" borderId="15" xfId="0" applyFont="1" applyBorder="1" applyAlignment="1">
      <alignment horizontal="center"/>
    </xf>
    <xf numFmtId="169" fontId="0" fillId="0" borderId="1" xfId="0" applyNumberFormat="1" applyFont="1" applyBorder="1" applyAlignment="1">
      <alignment/>
    </xf>
    <xf numFmtId="169" fontId="0" fillId="0" borderId="1" xfId="0" applyNumberFormat="1" applyFont="1" applyFill="1" applyBorder="1" applyAlignment="1">
      <alignment/>
    </xf>
    <xf numFmtId="167" fontId="0" fillId="0" borderId="0" xfId="0" applyNumberFormat="1" applyAlignment="1">
      <alignment/>
    </xf>
    <xf numFmtId="164" fontId="1" fillId="5" borderId="0" xfId="0" applyFont="1" applyFill="1" applyAlignment="1">
      <alignment/>
    </xf>
    <xf numFmtId="164" fontId="3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right" vertical="center" wrapText="1"/>
    </xf>
    <xf numFmtId="167" fontId="0" fillId="4" borderId="0" xfId="0" applyNumberFormat="1" applyFill="1" applyAlignment="1">
      <alignment/>
    </xf>
    <xf numFmtId="167" fontId="0" fillId="0" borderId="0" xfId="0" applyNumberFormat="1" applyFill="1" applyBorder="1" applyAlignment="1">
      <alignment/>
    </xf>
    <xf numFmtId="164" fontId="1" fillId="0" borderId="0" xfId="0" applyFont="1" applyFill="1" applyAlignment="1">
      <alignment/>
    </xf>
    <xf numFmtId="164" fontId="0" fillId="0" borderId="18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9" fontId="0" fillId="0" borderId="0" xfId="0" applyNumberFormat="1" applyFill="1" applyBorder="1" applyAlignment="1">
      <alignment/>
    </xf>
    <xf numFmtId="164" fontId="0" fillId="0" borderId="0" xfId="0" applyFill="1" applyAlignment="1">
      <alignment/>
    </xf>
    <xf numFmtId="167" fontId="0" fillId="0" borderId="0" xfId="0" applyNumberFormat="1" applyFill="1" applyAlignment="1">
      <alignment/>
    </xf>
    <xf numFmtId="169" fontId="0" fillId="0" borderId="18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169" fontId="0" fillId="0" borderId="15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9" fontId="0" fillId="0" borderId="1" xfId="0" applyNumberFormat="1" applyBorder="1" applyAlignment="1">
      <alignment/>
    </xf>
    <xf numFmtId="164" fontId="0" fillId="0" borderId="19" xfId="0" applyFont="1" applyBorder="1" applyAlignment="1">
      <alignment/>
    </xf>
    <xf numFmtId="164" fontId="0" fillId="0" borderId="20" xfId="0" applyFont="1" applyBorder="1" applyAlignment="1">
      <alignment/>
    </xf>
    <xf numFmtId="164" fontId="0" fillId="0" borderId="21" xfId="0" applyFont="1" applyBorder="1" applyAlignment="1">
      <alignment/>
    </xf>
    <xf numFmtId="164" fontId="0" fillId="0" borderId="22" xfId="0" applyFont="1" applyBorder="1" applyAlignment="1">
      <alignment/>
    </xf>
    <xf numFmtId="169" fontId="0" fillId="0" borderId="21" xfId="0" applyNumberFormat="1" applyFont="1" applyBorder="1" applyAlignment="1">
      <alignment/>
    </xf>
    <xf numFmtId="169" fontId="0" fillId="0" borderId="21" xfId="0" applyNumberFormat="1" applyFont="1" applyFill="1" applyBorder="1" applyAlignment="1">
      <alignment/>
    </xf>
    <xf numFmtId="169" fontId="0" fillId="2" borderId="22" xfId="0" applyNumberFormat="1" applyFont="1" applyFill="1" applyBorder="1" applyAlignment="1">
      <alignment/>
    </xf>
    <xf numFmtId="169" fontId="0" fillId="0" borderId="20" xfId="0" applyNumberFormat="1" applyBorder="1" applyAlignment="1">
      <alignment/>
    </xf>
    <xf numFmtId="169" fontId="0" fillId="3" borderId="22" xfId="0" applyNumberFormat="1" applyFill="1" applyBorder="1" applyAlignment="1">
      <alignment/>
    </xf>
    <xf numFmtId="167" fontId="0" fillId="3" borderId="1" xfId="0" applyNumberFormat="1" applyFill="1" applyBorder="1" applyAlignment="1">
      <alignment/>
    </xf>
    <xf numFmtId="167" fontId="0" fillId="3" borderId="23" xfId="0" applyNumberFormat="1" applyFill="1" applyBorder="1" applyAlignment="1">
      <alignment/>
    </xf>
    <xf numFmtId="167" fontId="0" fillId="3" borderId="24" xfId="0" applyNumberFormat="1" applyFill="1" applyBorder="1" applyAlignment="1">
      <alignment/>
    </xf>
    <xf numFmtId="167" fontId="0" fillId="0" borderId="24" xfId="0" applyNumberFormat="1" applyFill="1" applyBorder="1" applyAlignment="1">
      <alignment/>
    </xf>
    <xf numFmtId="167" fontId="0" fillId="0" borderId="3" xfId="0" applyNumberFormat="1" applyBorder="1" applyAlignment="1">
      <alignment/>
    </xf>
    <xf numFmtId="167" fontId="0" fillId="0" borderId="0" xfId="0" applyNumberFormat="1" applyFont="1" applyFill="1" applyBorder="1" applyAlignment="1">
      <alignment/>
    </xf>
    <xf numFmtId="167" fontId="0" fillId="2" borderId="15" xfId="0" applyNumberFormat="1" applyFont="1" applyFill="1" applyBorder="1" applyAlignment="1">
      <alignment/>
    </xf>
    <xf numFmtId="167" fontId="1" fillId="3" borderId="21" xfId="0" applyNumberFormat="1" applyFont="1" applyFill="1" applyBorder="1" applyAlignment="1">
      <alignment/>
    </xf>
    <xf numFmtId="167" fontId="0" fillId="3" borderId="8" xfId="0" applyNumberFormat="1" applyFill="1" applyBorder="1" applyAlignment="1">
      <alignment/>
    </xf>
    <xf numFmtId="167" fontId="0" fillId="0" borderId="25" xfId="0" applyNumberFormat="1" applyBorder="1" applyAlignment="1">
      <alignment/>
    </xf>
    <xf numFmtId="167" fontId="0" fillId="0" borderId="16" xfId="0" applyNumberFormat="1" applyBorder="1" applyAlignment="1">
      <alignment/>
    </xf>
    <xf numFmtId="167" fontId="0" fillId="0" borderId="26" xfId="0" applyNumberFormat="1" applyBorder="1" applyAlignment="1">
      <alignment/>
    </xf>
    <xf numFmtId="164" fontId="0" fillId="0" borderId="27" xfId="0" applyNumberFormat="1" applyBorder="1" applyAlignment="1">
      <alignment/>
    </xf>
    <xf numFmtId="167" fontId="0" fillId="2" borderId="28" xfId="0" applyNumberFormat="1" applyFont="1" applyFill="1" applyBorder="1" applyAlignment="1">
      <alignment/>
    </xf>
    <xf numFmtId="167" fontId="0" fillId="0" borderId="27" xfId="0" applyNumberFormat="1" applyBorder="1" applyAlignment="1">
      <alignment/>
    </xf>
    <xf numFmtId="164" fontId="1" fillId="3" borderId="29" xfId="0" applyNumberFormat="1" applyFont="1" applyFill="1" applyBorder="1" applyAlignment="1">
      <alignment/>
    </xf>
    <xf numFmtId="164" fontId="0" fillId="3" borderId="0" xfId="0" applyNumberFormat="1" applyFill="1" applyBorder="1" applyAlignment="1">
      <alignment/>
    </xf>
    <xf numFmtId="164" fontId="0" fillId="3" borderId="0" xfId="0" applyFill="1" applyBorder="1" applyAlignment="1">
      <alignment/>
    </xf>
    <xf numFmtId="164" fontId="0" fillId="0" borderId="24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23" xfId="0" applyNumberFormat="1" applyBorder="1" applyAlignment="1">
      <alignment/>
    </xf>
    <xf numFmtId="164" fontId="6" fillId="0" borderId="0" xfId="0" applyFont="1" applyAlignment="1">
      <alignment/>
    </xf>
    <xf numFmtId="167" fontId="1" fillId="0" borderId="0" xfId="0" applyNumberFormat="1" applyFont="1" applyAlignment="1">
      <alignment/>
    </xf>
    <xf numFmtId="164" fontId="0" fillId="3" borderId="0" xfId="0" applyFont="1" applyFill="1" applyAlignment="1">
      <alignment/>
    </xf>
    <xf numFmtId="164" fontId="0" fillId="3" borderId="0" xfId="0" applyFill="1" applyAlignment="1">
      <alignment/>
    </xf>
    <xf numFmtId="164" fontId="0" fillId="0" borderId="0" xfId="0" applyFont="1" applyFill="1" applyAlignment="1">
      <alignment/>
    </xf>
    <xf numFmtId="164" fontId="7" fillId="0" borderId="0" xfId="0" applyFont="1" applyAlignment="1">
      <alignment/>
    </xf>
    <xf numFmtId="164" fontId="7" fillId="0" borderId="0" xfId="0" applyFont="1" applyBorder="1" applyAlignment="1">
      <alignment horizontal="center" wrapText="1"/>
    </xf>
    <xf numFmtId="164" fontId="0" fillId="0" borderId="0" xfId="0" applyFont="1" applyAlignment="1">
      <alignment/>
    </xf>
    <xf numFmtId="164" fontId="7" fillId="0" borderId="0" xfId="0" applyFont="1" applyAlignment="1">
      <alignment horizontal="center" wrapText="1"/>
    </xf>
    <xf numFmtId="164" fontId="0" fillId="0" borderId="0" xfId="0" applyFont="1" applyAlignment="1">
      <alignment horizontal="left" vertical="center"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150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Q6" sqref="Q6"/>
    </sheetView>
  </sheetViews>
  <sheetFormatPr defaultColWidth="5.7109375" defaultRowHeight="12.75"/>
  <cols>
    <col min="1" max="1" width="18.57421875" style="1" customWidth="1"/>
    <col min="2" max="2" width="6.140625" style="1" customWidth="1"/>
    <col min="3" max="3" width="6.00390625" style="1" customWidth="1"/>
    <col min="4" max="4" width="5.57421875" style="1" customWidth="1"/>
    <col min="5" max="5" width="6.28125" style="1" customWidth="1"/>
    <col min="6" max="6" width="6.00390625" style="1" customWidth="1"/>
    <col min="7" max="9" width="6.8515625" style="2" customWidth="1"/>
    <col min="10" max="12" width="6.7109375" style="0" customWidth="1"/>
    <col min="13" max="13" width="7.421875" style="0" customWidth="1"/>
    <col min="14" max="14" width="7.28125" style="0" customWidth="1"/>
    <col min="15" max="23" width="6.7109375" style="0" customWidth="1"/>
    <col min="24" max="90" width="5.7109375" style="0" customWidth="1"/>
    <col min="91" max="109" width="9.00390625" style="0" customWidth="1"/>
  </cols>
  <sheetData>
    <row r="1" ht="15" customHeight="1">
      <c r="A1" s="1" t="s">
        <v>0</v>
      </c>
    </row>
    <row r="2" spans="1:90" s="9" customFormat="1" ht="97.5" customHeight="1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5" t="s">
        <v>9</v>
      </c>
      <c r="K2" s="5"/>
      <c r="L2" s="5"/>
      <c r="M2" s="5"/>
      <c r="N2" s="6" t="s">
        <v>10</v>
      </c>
      <c r="O2" s="7" t="s">
        <v>11</v>
      </c>
      <c r="P2" s="7" t="s">
        <v>12</v>
      </c>
      <c r="Q2" s="8" t="s">
        <v>13</v>
      </c>
      <c r="R2" s="8" t="s">
        <v>14</v>
      </c>
      <c r="S2" s="8" t="s">
        <v>15</v>
      </c>
      <c r="T2" s="8" t="s">
        <v>16</v>
      </c>
      <c r="U2" s="8" t="s">
        <v>17</v>
      </c>
      <c r="V2" s="8" t="s">
        <v>18</v>
      </c>
      <c r="W2" s="8" t="s">
        <v>19</v>
      </c>
      <c r="X2" s="9" t="s">
        <v>20</v>
      </c>
      <c r="Y2" s="9" t="s">
        <v>21</v>
      </c>
      <c r="Z2" s="8" t="s">
        <v>22</v>
      </c>
      <c r="AA2" s="8" t="s">
        <v>23</v>
      </c>
      <c r="AB2" s="8" t="s">
        <v>24</v>
      </c>
      <c r="AC2" s="9" t="s">
        <v>25</v>
      </c>
      <c r="AD2" s="9" t="s">
        <v>26</v>
      </c>
      <c r="AE2" s="9" t="s">
        <v>27</v>
      </c>
      <c r="AF2" s="9" t="s">
        <v>28</v>
      </c>
      <c r="AG2" s="9" t="s">
        <v>29</v>
      </c>
      <c r="AH2" s="9" t="s">
        <v>30</v>
      </c>
      <c r="AI2" s="9" t="s">
        <v>31</v>
      </c>
      <c r="AJ2" s="9" t="s">
        <v>32</v>
      </c>
      <c r="AK2" s="9" t="s">
        <v>33</v>
      </c>
      <c r="AL2" s="9" t="s">
        <v>34</v>
      </c>
      <c r="AM2" s="9" t="s">
        <v>35</v>
      </c>
      <c r="AN2" s="9" t="s">
        <v>36</v>
      </c>
      <c r="AO2" s="9" t="s">
        <v>37</v>
      </c>
      <c r="AP2" s="9" t="s">
        <v>38</v>
      </c>
      <c r="AQ2" s="9" t="s">
        <v>39</v>
      </c>
      <c r="AR2" s="9" t="s">
        <v>40</v>
      </c>
      <c r="AS2" s="9" t="s">
        <v>41</v>
      </c>
      <c r="AT2" s="9" t="s">
        <v>42</v>
      </c>
      <c r="AU2" s="9" t="s">
        <v>43</v>
      </c>
      <c r="AV2" s="9" t="s">
        <v>44</v>
      </c>
      <c r="AW2" s="9" t="s">
        <v>45</v>
      </c>
      <c r="AX2" s="9" t="s">
        <v>46</v>
      </c>
      <c r="AY2" s="9" t="s">
        <v>47</v>
      </c>
      <c r="AZ2" s="9" t="s">
        <v>48</v>
      </c>
      <c r="BA2" s="9" t="s">
        <v>49</v>
      </c>
      <c r="BB2" s="9" t="s">
        <v>50</v>
      </c>
      <c r="BC2" s="9" t="s">
        <v>51</v>
      </c>
      <c r="BD2" s="9" t="s">
        <v>52</v>
      </c>
      <c r="BE2" s="9" t="s">
        <v>53</v>
      </c>
      <c r="BF2" s="9" t="s">
        <v>54</v>
      </c>
      <c r="BG2" s="9" t="s">
        <v>55</v>
      </c>
      <c r="BH2" s="9" t="s">
        <v>56</v>
      </c>
      <c r="BI2" s="9" t="s">
        <v>57</v>
      </c>
      <c r="BJ2" s="9" t="s">
        <v>58</v>
      </c>
      <c r="BK2" s="9" t="s">
        <v>59</v>
      </c>
      <c r="BL2" s="9" t="s">
        <v>60</v>
      </c>
      <c r="BM2" s="9" t="s">
        <v>61</v>
      </c>
      <c r="BN2" s="9" t="s">
        <v>35</v>
      </c>
      <c r="BO2" s="9" t="s">
        <v>62</v>
      </c>
      <c r="BP2" s="9" t="s">
        <v>35</v>
      </c>
      <c r="BQ2" s="9" t="s">
        <v>63</v>
      </c>
      <c r="BR2" s="9" t="s">
        <v>64</v>
      </c>
      <c r="BS2" s="9" t="s">
        <v>65</v>
      </c>
      <c r="BT2" s="9" t="s">
        <v>66</v>
      </c>
      <c r="BU2" s="9" t="s">
        <v>67</v>
      </c>
      <c r="BV2" s="9" t="s">
        <v>68</v>
      </c>
      <c r="BW2" s="9" t="s">
        <v>69</v>
      </c>
      <c r="BX2" s="9" t="s">
        <v>70</v>
      </c>
      <c r="BY2" s="9" t="s">
        <v>71</v>
      </c>
      <c r="BZ2" s="9" t="s">
        <v>72</v>
      </c>
      <c r="CA2" s="9" t="s">
        <v>73</v>
      </c>
      <c r="CB2" s="9" t="s">
        <v>74</v>
      </c>
      <c r="CC2" s="9" t="s">
        <v>75</v>
      </c>
      <c r="CD2" s="9" t="s">
        <v>76</v>
      </c>
      <c r="CE2" s="9" t="s">
        <v>77</v>
      </c>
      <c r="CF2" s="9" t="s">
        <v>78</v>
      </c>
      <c r="CG2" s="9" t="s">
        <v>79</v>
      </c>
      <c r="CH2" s="9" t="s">
        <v>80</v>
      </c>
      <c r="CI2" s="9" t="s">
        <v>81</v>
      </c>
      <c r="CJ2" s="9" t="s">
        <v>82</v>
      </c>
      <c r="CK2" s="9" t="s">
        <v>83</v>
      </c>
      <c r="CL2" s="9" t="s">
        <v>84</v>
      </c>
    </row>
    <row r="3" spans="1:90" s="11" customFormat="1" ht="12.75">
      <c r="A3" s="10" t="s">
        <v>85</v>
      </c>
      <c r="B3" s="11" t="s">
        <v>86</v>
      </c>
      <c r="C3" s="11" t="s">
        <v>87</v>
      </c>
      <c r="D3" s="11" t="s">
        <v>88</v>
      </c>
      <c r="E3" s="11" t="s">
        <v>89</v>
      </c>
      <c r="F3" s="11" t="s">
        <v>90</v>
      </c>
      <c r="G3" s="11" t="s">
        <v>91</v>
      </c>
      <c r="H3" s="11" t="s">
        <v>92</v>
      </c>
      <c r="I3" s="11" t="s">
        <v>93</v>
      </c>
      <c r="J3" s="12" t="s">
        <v>94</v>
      </c>
      <c r="K3" s="12" t="s">
        <v>95</v>
      </c>
      <c r="L3" s="12" t="s">
        <v>96</v>
      </c>
      <c r="M3" s="12" t="s">
        <v>97</v>
      </c>
      <c r="N3" s="12" t="s">
        <v>97</v>
      </c>
      <c r="O3" s="12" t="s">
        <v>97</v>
      </c>
      <c r="P3" s="13" t="s">
        <v>97</v>
      </c>
      <c r="Q3" s="13" t="s">
        <v>98</v>
      </c>
      <c r="R3" s="14" t="s">
        <v>98</v>
      </c>
      <c r="S3" s="14" t="s">
        <v>99</v>
      </c>
      <c r="T3" s="14" t="s">
        <v>100</v>
      </c>
      <c r="U3" s="14" t="s">
        <v>101</v>
      </c>
      <c r="V3" s="14" t="s">
        <v>101</v>
      </c>
      <c r="W3" s="14" t="s">
        <v>102</v>
      </c>
      <c r="X3" s="11" t="s">
        <v>102</v>
      </c>
      <c r="Y3" s="11" t="s">
        <v>102</v>
      </c>
      <c r="Z3" s="11" t="s">
        <v>102</v>
      </c>
      <c r="AA3" s="11" t="s">
        <v>103</v>
      </c>
      <c r="AB3" s="11" t="s">
        <v>103</v>
      </c>
      <c r="AC3" s="11" t="s">
        <v>104</v>
      </c>
      <c r="AD3" s="11" t="s">
        <v>105</v>
      </c>
      <c r="AE3" s="11" t="s">
        <v>105</v>
      </c>
      <c r="AF3" s="11" t="s">
        <v>106</v>
      </c>
      <c r="AG3" s="11" t="s">
        <v>106</v>
      </c>
      <c r="AH3" s="11" t="s">
        <v>106</v>
      </c>
      <c r="AI3" s="11" t="s">
        <v>107</v>
      </c>
      <c r="AJ3" s="11" t="s">
        <v>107</v>
      </c>
      <c r="AK3" s="11" t="s">
        <v>107</v>
      </c>
      <c r="AL3" s="11" t="s">
        <v>108</v>
      </c>
      <c r="AM3" s="11" t="s">
        <v>109</v>
      </c>
      <c r="AN3" s="11" t="s">
        <v>110</v>
      </c>
      <c r="AO3" s="11" t="s">
        <v>111</v>
      </c>
      <c r="AP3" s="11" t="s">
        <v>112</v>
      </c>
      <c r="AQ3" s="11" t="s">
        <v>112</v>
      </c>
      <c r="AR3" s="11" t="s">
        <v>112</v>
      </c>
      <c r="AS3" s="11" t="s">
        <v>113</v>
      </c>
      <c r="AT3" s="11" t="s">
        <v>113</v>
      </c>
      <c r="AU3" s="11" t="s">
        <v>113</v>
      </c>
      <c r="AV3" s="11" t="s">
        <v>114</v>
      </c>
      <c r="AW3" s="11" t="s">
        <v>115</v>
      </c>
      <c r="AX3" s="11" t="s">
        <v>115</v>
      </c>
      <c r="AY3" s="11" t="s">
        <v>116</v>
      </c>
      <c r="AZ3" s="11" t="s">
        <v>116</v>
      </c>
      <c r="BA3" s="11" t="s">
        <v>116</v>
      </c>
      <c r="BB3" s="11" t="s">
        <v>117</v>
      </c>
      <c r="BC3" s="11" t="s">
        <v>118</v>
      </c>
      <c r="BD3" s="11" t="s">
        <v>119</v>
      </c>
      <c r="BE3" s="11" t="s">
        <v>120</v>
      </c>
      <c r="BF3" s="11" t="s">
        <v>120</v>
      </c>
      <c r="BG3" s="11" t="s">
        <v>121</v>
      </c>
      <c r="BH3" s="11" t="s">
        <v>121</v>
      </c>
      <c r="BI3" s="11" t="s">
        <v>122</v>
      </c>
      <c r="BJ3" s="11" t="s">
        <v>122</v>
      </c>
      <c r="BK3" s="11" t="s">
        <v>122</v>
      </c>
      <c r="BL3" s="11" t="s">
        <v>123</v>
      </c>
      <c r="BM3" s="11" t="s">
        <v>123</v>
      </c>
      <c r="BN3" s="11" t="s">
        <v>123</v>
      </c>
      <c r="BO3" s="11" t="s">
        <v>124</v>
      </c>
      <c r="BP3" s="11" t="s">
        <v>125</v>
      </c>
      <c r="BQ3" s="11" t="s">
        <v>126</v>
      </c>
      <c r="BR3" s="11" t="s">
        <v>127</v>
      </c>
      <c r="BS3" s="11" t="s">
        <v>127</v>
      </c>
      <c r="BT3" s="11" t="s">
        <v>127</v>
      </c>
      <c r="BU3" s="11" t="s">
        <v>127</v>
      </c>
      <c r="BV3" s="11" t="s">
        <v>127</v>
      </c>
      <c r="BW3" s="11" t="s">
        <v>127</v>
      </c>
      <c r="BX3" s="11" t="s">
        <v>127</v>
      </c>
      <c r="BY3" s="11" t="s">
        <v>127</v>
      </c>
      <c r="BZ3" s="11" t="s">
        <v>127</v>
      </c>
      <c r="CA3" s="11" t="s">
        <v>127</v>
      </c>
      <c r="CB3" s="11" t="s">
        <v>127</v>
      </c>
      <c r="CC3" s="11" t="s">
        <v>127</v>
      </c>
      <c r="CD3" s="11" t="s">
        <v>127</v>
      </c>
      <c r="CE3" s="11" t="s">
        <v>128</v>
      </c>
      <c r="CF3" s="11" t="s">
        <v>128</v>
      </c>
      <c r="CG3" s="11" t="s">
        <v>128</v>
      </c>
      <c r="CH3" s="11" t="s">
        <v>128</v>
      </c>
      <c r="CI3" s="11" t="s">
        <v>128</v>
      </c>
      <c r="CJ3" s="11" t="s">
        <v>128</v>
      </c>
      <c r="CK3" s="11" t="s">
        <v>128</v>
      </c>
      <c r="CL3" s="11" t="s">
        <v>129</v>
      </c>
    </row>
    <row r="4" spans="1:90" ht="12.75">
      <c r="A4" s="15" t="s">
        <v>130</v>
      </c>
      <c r="B4" s="16">
        <v>165</v>
      </c>
      <c r="C4" s="17">
        <v>472</v>
      </c>
      <c r="D4" s="17">
        <v>570</v>
      </c>
      <c r="E4" s="17">
        <v>449</v>
      </c>
      <c r="F4" s="18">
        <v>517</v>
      </c>
      <c r="G4" s="19">
        <v>580.52</v>
      </c>
      <c r="H4" s="20">
        <v>682.37</v>
      </c>
      <c r="I4" s="21">
        <f>(J4+K4+L4)/3</f>
        <v>686.0333333333334</v>
      </c>
      <c r="J4" s="22">
        <v>654.8</v>
      </c>
      <c r="K4" s="22">
        <v>703.1</v>
      </c>
      <c r="L4" s="22">
        <v>700.2</v>
      </c>
      <c r="M4" s="23">
        <f>(N4)</f>
        <v>686.9</v>
      </c>
      <c r="N4" s="23">
        <f>SUM(Q4:CL4)</f>
        <v>686.9</v>
      </c>
      <c r="O4" s="24">
        <f>COUNTA(Q4:CL4)</f>
        <v>74</v>
      </c>
      <c r="P4" s="24"/>
      <c r="Q4" s="25">
        <v>7.7</v>
      </c>
      <c r="R4" s="26">
        <v>10</v>
      </c>
      <c r="S4" s="26">
        <v>13.2</v>
      </c>
      <c r="T4" s="26">
        <v>12</v>
      </c>
      <c r="U4" s="26">
        <v>8.1</v>
      </c>
      <c r="V4" s="26">
        <v>11.8</v>
      </c>
      <c r="W4" s="25">
        <v>14.4</v>
      </c>
      <c r="X4" s="27">
        <v>12</v>
      </c>
      <c r="Y4" s="27">
        <v>8.1</v>
      </c>
      <c r="Z4" s="27">
        <v>9.9</v>
      </c>
      <c r="AA4" s="27">
        <v>10.2</v>
      </c>
      <c r="AB4" s="27">
        <v>7.1</v>
      </c>
      <c r="AC4" s="27">
        <v>11</v>
      </c>
      <c r="AD4" s="27">
        <v>11.7</v>
      </c>
      <c r="AE4" s="28">
        <v>9.5</v>
      </c>
      <c r="AF4" s="28">
        <v>6.3</v>
      </c>
      <c r="AG4" s="28">
        <v>8.3</v>
      </c>
      <c r="AH4" s="28">
        <v>6.6</v>
      </c>
      <c r="AI4" s="28">
        <v>8.3</v>
      </c>
      <c r="AJ4" s="28">
        <v>11.4</v>
      </c>
      <c r="AK4" s="28">
        <v>6.9</v>
      </c>
      <c r="AL4" s="27">
        <v>7.3</v>
      </c>
      <c r="AM4" s="27">
        <v>12</v>
      </c>
      <c r="AN4" s="28">
        <v>12.5</v>
      </c>
      <c r="AO4" s="29">
        <v>7.3</v>
      </c>
      <c r="AP4" s="29">
        <v>11.6</v>
      </c>
      <c r="AQ4" s="29">
        <v>11.3</v>
      </c>
      <c r="AR4" s="29">
        <v>9.8</v>
      </c>
      <c r="AS4" s="29">
        <v>11</v>
      </c>
      <c r="AT4" s="29">
        <v>6.3</v>
      </c>
      <c r="AU4" s="29">
        <v>10.5</v>
      </c>
      <c r="AV4" s="29">
        <v>12.9</v>
      </c>
      <c r="AW4" s="29">
        <v>14</v>
      </c>
      <c r="AX4" s="30">
        <v>5.5</v>
      </c>
      <c r="AY4" s="30">
        <v>10.5</v>
      </c>
      <c r="AZ4" s="29">
        <v>11.5</v>
      </c>
      <c r="BA4" s="29">
        <v>11.5</v>
      </c>
      <c r="BB4" s="29">
        <v>9.7</v>
      </c>
      <c r="BC4" s="29">
        <v>10.7</v>
      </c>
      <c r="BD4" s="29">
        <v>11</v>
      </c>
      <c r="BE4" s="28">
        <v>9.3</v>
      </c>
      <c r="BF4" s="27">
        <v>6.2</v>
      </c>
      <c r="BG4" s="27">
        <v>11.2</v>
      </c>
      <c r="BH4" s="27">
        <v>9.7</v>
      </c>
      <c r="BI4" s="27">
        <v>10.7</v>
      </c>
      <c r="BJ4" s="27">
        <v>10.4</v>
      </c>
      <c r="BK4" s="27">
        <v>7</v>
      </c>
      <c r="BL4" s="27">
        <v>7.7</v>
      </c>
      <c r="BM4" s="27">
        <v>6</v>
      </c>
      <c r="BN4" s="27">
        <v>8.5</v>
      </c>
      <c r="BO4" s="27">
        <v>7.1</v>
      </c>
      <c r="BP4" s="27">
        <v>5.2</v>
      </c>
      <c r="BQ4" s="27">
        <v>12</v>
      </c>
      <c r="BR4" s="27">
        <v>6.4</v>
      </c>
      <c r="BS4" s="27">
        <v>7.7</v>
      </c>
      <c r="BT4" s="27">
        <v>7.6</v>
      </c>
      <c r="BU4" s="27">
        <v>9.4</v>
      </c>
      <c r="BV4" s="27">
        <v>5.5</v>
      </c>
      <c r="BW4" s="27">
        <v>4</v>
      </c>
      <c r="BX4" s="27">
        <v>10.3</v>
      </c>
      <c r="BY4" s="27">
        <v>10.5</v>
      </c>
      <c r="BZ4" s="27">
        <v>6.2</v>
      </c>
      <c r="CA4" s="27">
        <v>7.8</v>
      </c>
      <c r="CB4" s="27">
        <v>11.1</v>
      </c>
      <c r="CC4" s="27">
        <v>10.3</v>
      </c>
      <c r="CD4" s="27">
        <v>7.5</v>
      </c>
      <c r="CE4" s="27">
        <v>11</v>
      </c>
      <c r="CF4" s="27">
        <v>5.8</v>
      </c>
      <c r="CG4" s="27">
        <v>11.5</v>
      </c>
      <c r="CH4" s="27">
        <v>9.1</v>
      </c>
      <c r="CI4" s="27">
        <v>9.7</v>
      </c>
      <c r="CJ4" s="27">
        <v>7</v>
      </c>
      <c r="CK4" s="27">
        <v>8</v>
      </c>
      <c r="CL4" s="27">
        <v>8.1</v>
      </c>
    </row>
    <row r="5" spans="1:90" ht="12.75">
      <c r="A5" s="31" t="s">
        <v>131</v>
      </c>
      <c r="B5" s="32"/>
      <c r="C5" s="33"/>
      <c r="D5" s="34" t="s">
        <v>132</v>
      </c>
      <c r="E5" s="35"/>
      <c r="F5" s="34" t="s">
        <v>132</v>
      </c>
      <c r="G5" s="36"/>
      <c r="H5" s="37">
        <v>0.0054050440391085275</v>
      </c>
      <c r="I5" s="38">
        <f>(J5+K5+L5)/3</f>
        <v>0</v>
      </c>
      <c r="J5" s="39"/>
      <c r="K5" s="39"/>
      <c r="L5" s="39"/>
      <c r="M5" s="40">
        <f>N5*10/$N$4</f>
        <v>0</v>
      </c>
      <c r="N5" s="41"/>
      <c r="O5" s="42"/>
      <c r="P5" s="43">
        <f>O5*100/O$4</f>
        <v>0</v>
      </c>
      <c r="Q5" s="44"/>
      <c r="R5" s="43"/>
      <c r="S5" s="43"/>
      <c r="T5" s="43"/>
      <c r="U5" s="43"/>
      <c r="V5" s="43"/>
      <c r="W5" s="43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6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</row>
    <row r="6" spans="1:40" ht="12.75">
      <c r="A6" s="31" t="s">
        <v>133</v>
      </c>
      <c r="B6" s="47"/>
      <c r="C6" s="48"/>
      <c r="D6" s="49"/>
      <c r="E6" s="50"/>
      <c r="F6" s="49"/>
      <c r="G6" s="51" t="s">
        <v>132</v>
      </c>
      <c r="H6" s="52" t="s">
        <v>132</v>
      </c>
      <c r="I6" s="38">
        <f>(J6+K6+L6)/3</f>
        <v>0.00474090930640497</v>
      </c>
      <c r="J6" s="39"/>
      <c r="K6" s="39">
        <v>0.01422272791921491</v>
      </c>
      <c r="L6" s="39"/>
      <c r="M6" s="40">
        <f>N6*10/$N$4</f>
        <v>0</v>
      </c>
      <c r="N6" s="53">
        <f>SUM(Q6:CL6)</f>
        <v>0</v>
      </c>
      <c r="O6" s="54">
        <f>COUNTA(Q6:CL6)</f>
        <v>0</v>
      </c>
      <c r="P6" s="53">
        <f>O6*100/O$4</f>
        <v>0</v>
      </c>
      <c r="Q6" s="55"/>
      <c r="R6" s="56"/>
      <c r="S6" s="56"/>
      <c r="T6" s="56"/>
      <c r="U6" s="56"/>
      <c r="V6" s="56"/>
      <c r="W6" s="56"/>
      <c r="AN6" s="57"/>
    </row>
    <row r="7" spans="1:40" ht="12.75">
      <c r="A7" s="31" t="s">
        <v>134</v>
      </c>
      <c r="B7" s="47"/>
      <c r="C7" s="48"/>
      <c r="D7" s="49"/>
      <c r="E7" s="50"/>
      <c r="F7" s="58" t="s">
        <v>132</v>
      </c>
      <c r="G7" s="51" t="s">
        <v>132</v>
      </c>
      <c r="H7" s="52" t="s">
        <v>132</v>
      </c>
      <c r="I7" s="38">
        <f>(J7+K7+L7)/3</f>
        <v>0</v>
      </c>
      <c r="J7" s="39"/>
      <c r="K7" s="39"/>
      <c r="L7" s="39"/>
      <c r="M7" s="40">
        <f>N7*10/$N$4</f>
        <v>0</v>
      </c>
      <c r="N7" s="53">
        <f>SUM(Q7:CL7)</f>
        <v>0</v>
      </c>
      <c r="O7" s="54">
        <f>COUNTA(Q7:CL7)</f>
        <v>0</v>
      </c>
      <c r="P7" s="53">
        <f>O7*100/O$4</f>
        <v>0</v>
      </c>
      <c r="Q7" s="55"/>
      <c r="R7" s="56"/>
      <c r="S7" s="56"/>
      <c r="T7" s="56"/>
      <c r="U7" s="56"/>
      <c r="V7" s="56"/>
      <c r="W7" s="56"/>
      <c r="AN7" s="57"/>
    </row>
    <row r="8" spans="1:40" ht="12.75">
      <c r="A8" s="1" t="s">
        <v>135</v>
      </c>
      <c r="B8" s="47"/>
      <c r="C8" s="48"/>
      <c r="D8" s="49">
        <v>0.01</v>
      </c>
      <c r="E8" s="59" t="s">
        <v>132</v>
      </c>
      <c r="F8" s="49">
        <v>0.01</v>
      </c>
      <c r="G8" s="60">
        <v>0.009000000000000001</v>
      </c>
      <c r="H8" s="61">
        <v>0.03695446751371176</v>
      </c>
      <c r="I8" s="38">
        <f>(J8+K8+L8)/3</f>
        <v>0.00474090930640497</v>
      </c>
      <c r="J8" s="39"/>
      <c r="K8" s="39">
        <v>0.01422272791921491</v>
      </c>
      <c r="L8" s="39"/>
      <c r="M8" s="40">
        <f>N8*10/$N$4</f>
        <v>0</v>
      </c>
      <c r="N8" s="53">
        <f>SUM(Q8:CL8)</f>
        <v>0</v>
      </c>
      <c r="O8" s="54">
        <f>COUNTA(Q8:CL8)</f>
        <v>0</v>
      </c>
      <c r="P8" s="53">
        <f>O8*100/O$4</f>
        <v>0</v>
      </c>
      <c r="Q8" s="55"/>
      <c r="R8" s="56"/>
      <c r="S8" s="56"/>
      <c r="T8" s="56"/>
      <c r="U8" s="56"/>
      <c r="V8" s="56"/>
      <c r="W8" s="56"/>
      <c r="AN8" s="62"/>
    </row>
    <row r="9" spans="1:40" ht="12.75">
      <c r="A9" s="63" t="s">
        <v>136</v>
      </c>
      <c r="B9" s="47"/>
      <c r="C9" s="48"/>
      <c r="D9" s="49"/>
      <c r="E9" s="59"/>
      <c r="F9" s="49"/>
      <c r="G9" s="60"/>
      <c r="H9" s="61"/>
      <c r="I9" s="38">
        <f>(J9+K9+L9)/3</f>
        <v>0</v>
      </c>
      <c r="J9" s="39"/>
      <c r="K9" s="39"/>
      <c r="L9" s="39"/>
      <c r="M9" s="40">
        <f>N9*10/$N$4</f>
        <v>0.014558159848595138</v>
      </c>
      <c r="N9" s="53">
        <f>SUM(Q9:CL9)</f>
        <v>1</v>
      </c>
      <c r="O9" s="54">
        <f>COUNTA(Q9:CL9)</f>
        <v>1</v>
      </c>
      <c r="P9" s="53">
        <f>O9*100/O$4</f>
        <v>1.3513513513513513</v>
      </c>
      <c r="Q9" s="55"/>
      <c r="R9" s="56"/>
      <c r="S9" s="56"/>
      <c r="T9" s="56">
        <v>1</v>
      </c>
      <c r="U9" s="56"/>
      <c r="V9" s="56"/>
      <c r="W9" s="56"/>
      <c r="AN9" s="62"/>
    </row>
    <row r="10" spans="1:67" ht="12.75" customHeight="1">
      <c r="A10" s="1" t="s">
        <v>137</v>
      </c>
      <c r="B10" s="47"/>
      <c r="C10" s="48"/>
      <c r="D10" s="49"/>
      <c r="E10" s="50">
        <v>0.02</v>
      </c>
      <c r="F10" s="49">
        <v>0.19</v>
      </c>
      <c r="G10" s="60">
        <v>0.07677856301531215</v>
      </c>
      <c r="H10" s="61">
        <v>0.5310684505807493</v>
      </c>
      <c r="I10" s="38">
        <f>(J10+K10+L10)/3</f>
        <v>1.1019600040478148</v>
      </c>
      <c r="J10" s="39">
        <v>0.8704948075748321</v>
      </c>
      <c r="K10" s="39">
        <v>1.6356137107097146</v>
      </c>
      <c r="L10" s="39">
        <v>0.7997714938588976</v>
      </c>
      <c r="M10" s="40">
        <f>N10*10/$N$4</f>
        <v>0.9753967098558742</v>
      </c>
      <c r="N10" s="53">
        <f>SUM(Q10:CL10)</f>
        <v>67</v>
      </c>
      <c r="O10" s="54">
        <f>COUNTA(Q10:CL10)</f>
        <v>2</v>
      </c>
      <c r="P10" s="53">
        <f>O10*100/O$4</f>
        <v>2.7027027027027026</v>
      </c>
      <c r="Q10" s="55"/>
      <c r="R10" s="56"/>
      <c r="S10" s="56"/>
      <c r="T10" s="56"/>
      <c r="U10" s="56"/>
      <c r="V10" s="56"/>
      <c r="W10" s="64"/>
      <c r="X10" s="64"/>
      <c r="Y10" s="64"/>
      <c r="Z10" s="64"/>
      <c r="AA10" s="65"/>
      <c r="AB10" s="65">
        <v>65</v>
      </c>
      <c r="AC10" s="64"/>
      <c r="AD10" s="64"/>
      <c r="AE10" s="65"/>
      <c r="AF10" s="65"/>
      <c r="AG10" s="65"/>
      <c r="AH10" s="65"/>
      <c r="AN10" s="62"/>
      <c r="BO10">
        <v>2</v>
      </c>
    </row>
    <row r="11" spans="1:90" ht="12.75">
      <c r="A11" s="1" t="s">
        <v>138</v>
      </c>
      <c r="B11" s="47"/>
      <c r="C11" s="48"/>
      <c r="D11" s="49"/>
      <c r="E11" s="50"/>
      <c r="F11" s="58" t="s">
        <v>132</v>
      </c>
      <c r="G11" s="60">
        <v>0.06777856301531214</v>
      </c>
      <c r="H11" s="61">
        <v>0.09008440285786114</v>
      </c>
      <c r="I11" s="38">
        <f>(J11+K11+L11)/3</f>
        <v>0.3435986328225402</v>
      </c>
      <c r="J11" s="39">
        <v>0.3054367745876604</v>
      </c>
      <c r="K11" s="39">
        <v>0.7253591238799604</v>
      </c>
      <c r="L11" s="39"/>
      <c r="M11" s="40">
        <f>N11*10/$N$4</f>
        <v>0.14558159848595137</v>
      </c>
      <c r="N11" s="43">
        <v>10</v>
      </c>
      <c r="O11" s="42">
        <v>3</v>
      </c>
      <c r="P11" s="43">
        <f>O11*100/O$4</f>
        <v>4.054054054054054</v>
      </c>
      <c r="Q11" s="44"/>
      <c r="R11" s="43"/>
      <c r="S11" s="43"/>
      <c r="T11" s="43"/>
      <c r="U11" s="43"/>
      <c r="V11" s="43"/>
      <c r="W11" s="43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66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</row>
    <row r="12" spans="1:87" ht="12.75">
      <c r="A12" s="1" t="s">
        <v>139</v>
      </c>
      <c r="B12" s="47"/>
      <c r="C12" s="48">
        <v>0.02</v>
      </c>
      <c r="D12" s="49">
        <v>0.15</v>
      </c>
      <c r="E12" s="50">
        <v>0.55</v>
      </c>
      <c r="F12" s="49">
        <v>2.91</v>
      </c>
      <c r="G12" s="60">
        <v>1.9244970553592462</v>
      </c>
      <c r="H12" s="61">
        <v>4.931994355421177</v>
      </c>
      <c r="I12" s="38">
        <f>(J12+K12+L12)/3</f>
        <v>8.940932826434363</v>
      </c>
      <c r="J12" s="39">
        <v>10.461209529627368</v>
      </c>
      <c r="K12" s="39">
        <v>11.591523254160151</v>
      </c>
      <c r="L12" s="39">
        <v>4.770065695515568</v>
      </c>
      <c r="M12" s="40">
        <f>N12*10/$N$4</f>
        <v>9.01150094628039</v>
      </c>
      <c r="N12" s="53">
        <f>SUM(Q12:CL12)</f>
        <v>619</v>
      </c>
      <c r="O12" s="54">
        <f>COUNTA(Q12:CL12)</f>
        <v>21</v>
      </c>
      <c r="P12" s="53">
        <f>O12*100/O$4</f>
        <v>28.37837837837838</v>
      </c>
      <c r="Q12" s="55"/>
      <c r="R12" s="56"/>
      <c r="S12" s="56"/>
      <c r="T12" s="56">
        <v>103</v>
      </c>
      <c r="U12" s="56">
        <v>48</v>
      </c>
      <c r="V12" s="56">
        <v>76</v>
      </c>
      <c r="W12" s="56"/>
      <c r="X12" s="67"/>
      <c r="AA12">
        <v>159</v>
      </c>
      <c r="AB12">
        <v>16</v>
      </c>
      <c r="AD12">
        <v>39</v>
      </c>
      <c r="AE12">
        <v>34</v>
      </c>
      <c r="AN12" s="62"/>
      <c r="AS12">
        <v>4</v>
      </c>
      <c r="AY12">
        <v>10</v>
      </c>
      <c r="AZ12">
        <v>32</v>
      </c>
      <c r="BC12">
        <v>2</v>
      </c>
      <c r="BI12">
        <v>1</v>
      </c>
      <c r="BJ12">
        <v>8</v>
      </c>
      <c r="BK12">
        <v>2</v>
      </c>
      <c r="BX12">
        <v>3</v>
      </c>
      <c r="BY12">
        <v>3</v>
      </c>
      <c r="CA12">
        <v>12</v>
      </c>
      <c r="CB12">
        <v>6</v>
      </c>
      <c r="CF12">
        <v>49</v>
      </c>
      <c r="CG12">
        <v>6</v>
      </c>
      <c r="CI12">
        <v>6</v>
      </c>
    </row>
    <row r="13" spans="1:85" ht="12.75">
      <c r="A13" s="1" t="s">
        <v>140</v>
      </c>
      <c r="B13" s="47">
        <v>0.03</v>
      </c>
      <c r="C13" s="48">
        <v>0.04</v>
      </c>
      <c r="D13" s="49">
        <v>0.06</v>
      </c>
      <c r="E13" s="50">
        <v>0.04</v>
      </c>
      <c r="F13" s="60">
        <v>0.1</v>
      </c>
      <c r="G13" s="60">
        <v>1.0006513545347469</v>
      </c>
      <c r="H13" s="61">
        <v>2.306715299092227</v>
      </c>
      <c r="I13" s="38">
        <f>(J13+K13+L13)/3</f>
        <v>3.6156713503248525</v>
      </c>
      <c r="J13" s="39">
        <v>2.351863164324985</v>
      </c>
      <c r="K13" s="39">
        <v>7.481154885507042</v>
      </c>
      <c r="L13" s="39">
        <v>1.0139960011425309</v>
      </c>
      <c r="M13" s="40">
        <f>N13*10/$N$4</f>
        <v>0.6551171931867812</v>
      </c>
      <c r="N13" s="53">
        <f>SUM(Q13:CL13)</f>
        <v>45</v>
      </c>
      <c r="O13" s="54">
        <f>COUNTA(Q13:CL13)</f>
        <v>11</v>
      </c>
      <c r="P13" s="53">
        <f>O13*100/O$4</f>
        <v>14.864864864864865</v>
      </c>
      <c r="Q13" s="55"/>
      <c r="R13" s="56"/>
      <c r="S13" s="56"/>
      <c r="T13" s="56">
        <v>6</v>
      </c>
      <c r="U13" s="56">
        <v>3</v>
      </c>
      <c r="V13" s="56">
        <v>3</v>
      </c>
      <c r="W13" s="56"/>
      <c r="X13" s="67"/>
      <c r="AA13" s="67">
        <v>4</v>
      </c>
      <c r="AN13" s="62"/>
      <c r="AY13">
        <v>4</v>
      </c>
      <c r="BJ13">
        <v>4</v>
      </c>
      <c r="BM13">
        <v>5</v>
      </c>
      <c r="BO13">
        <v>1</v>
      </c>
      <c r="BY13">
        <v>6</v>
      </c>
      <c r="CB13">
        <v>2</v>
      </c>
      <c r="CG13">
        <v>7</v>
      </c>
    </row>
    <row r="14" spans="1:40" ht="12.75">
      <c r="A14" s="1" t="s">
        <v>141</v>
      </c>
      <c r="B14" s="47"/>
      <c r="C14" s="48"/>
      <c r="D14" s="49"/>
      <c r="E14" s="50"/>
      <c r="F14" s="49"/>
      <c r="G14" s="60"/>
      <c r="H14" s="52" t="s">
        <v>132</v>
      </c>
      <c r="I14" s="38">
        <f>(J14+K14+L14)/3</f>
        <v>0</v>
      </c>
      <c r="J14" s="39"/>
      <c r="K14" s="39"/>
      <c r="L14" s="39"/>
      <c r="M14" s="40">
        <f>N14*10/$N$4</f>
        <v>0</v>
      </c>
      <c r="N14" s="53">
        <f>SUM(Q14:CL14)</f>
        <v>0</v>
      </c>
      <c r="O14" s="54">
        <f>COUNTA(Q14:CL14)</f>
        <v>0</v>
      </c>
      <c r="P14" s="53">
        <f>O14*100/O$4</f>
        <v>0</v>
      </c>
      <c r="Q14" s="55"/>
      <c r="R14" s="56"/>
      <c r="S14" s="56"/>
      <c r="T14" s="56"/>
      <c r="U14" s="56"/>
      <c r="V14" s="56"/>
      <c r="W14" s="56"/>
      <c r="AN14" s="62"/>
    </row>
    <row r="15" spans="1:40" ht="12.75">
      <c r="A15" s="1" t="s">
        <v>142</v>
      </c>
      <c r="B15" s="47"/>
      <c r="C15" s="48"/>
      <c r="D15" s="49"/>
      <c r="E15" s="50">
        <v>0.42</v>
      </c>
      <c r="F15" s="49">
        <v>0.25</v>
      </c>
      <c r="G15" s="60">
        <v>0.097</v>
      </c>
      <c r="H15" s="61">
        <v>0.06300240096038416</v>
      </c>
      <c r="I15" s="38">
        <f>(J15+K15+L15)/3</f>
        <v>0.07216275040624266</v>
      </c>
      <c r="J15" s="39">
        <v>0.04581551618814906</v>
      </c>
      <c r="K15" s="39">
        <v>0.17067273503057892</v>
      </c>
      <c r="L15" s="39"/>
      <c r="M15" s="40">
        <f>N15*10/$N$4</f>
        <v>0</v>
      </c>
      <c r="N15" s="53">
        <f>SUM(Q15:CL15)</f>
        <v>0</v>
      </c>
      <c r="O15" s="54">
        <f>COUNTA(Q15:CL15)</f>
        <v>0</v>
      </c>
      <c r="P15" s="53">
        <f>O15*100/O$4</f>
        <v>0</v>
      </c>
      <c r="Q15" s="55"/>
      <c r="R15" s="56"/>
      <c r="S15" s="56"/>
      <c r="T15" s="56"/>
      <c r="U15" s="56"/>
      <c r="V15" s="56"/>
      <c r="W15" s="56"/>
      <c r="AN15" s="62"/>
    </row>
    <row r="16" spans="1:40" ht="12.75">
      <c r="A16" s="1" t="s">
        <v>143</v>
      </c>
      <c r="B16" s="47"/>
      <c r="C16" s="48"/>
      <c r="D16" s="58" t="s">
        <v>132</v>
      </c>
      <c r="E16" s="59" t="s">
        <v>132</v>
      </c>
      <c r="F16" s="58" t="s">
        <v>132</v>
      </c>
      <c r="G16" s="60"/>
      <c r="H16" s="52" t="s">
        <v>132</v>
      </c>
      <c r="I16" s="38">
        <f>(J16+K16+L16)/3</f>
        <v>0</v>
      </c>
      <c r="J16" s="39"/>
      <c r="K16" s="39"/>
      <c r="L16" s="39"/>
      <c r="M16" s="40">
        <f>N16*10/$N$4</f>
        <v>0</v>
      </c>
      <c r="N16" s="53">
        <f>SUM(Q16:CL16)</f>
        <v>0</v>
      </c>
      <c r="O16" s="54">
        <f>COUNTA(Q16:CL16)</f>
        <v>0</v>
      </c>
      <c r="P16" s="53">
        <f>O16*100/O$4</f>
        <v>0</v>
      </c>
      <c r="Q16" s="55"/>
      <c r="R16" s="56"/>
      <c r="S16" s="56"/>
      <c r="T16" s="56"/>
      <c r="U16" s="56"/>
      <c r="V16" s="56"/>
      <c r="W16" s="56"/>
      <c r="AN16" s="62"/>
    </row>
    <row r="17" spans="1:40" ht="12.75">
      <c r="A17" s="68" t="s">
        <v>144</v>
      </c>
      <c r="B17" s="47"/>
      <c r="C17" s="48"/>
      <c r="D17" s="58"/>
      <c r="E17" s="59"/>
      <c r="F17" s="58"/>
      <c r="G17" s="60"/>
      <c r="H17" s="52"/>
      <c r="I17" s="38">
        <f>(J17+K17+L17)/3</f>
        <v>0.014242363219112902</v>
      </c>
      <c r="J17" s="39"/>
      <c r="K17" s="39">
        <v>0.02844545583842982</v>
      </c>
      <c r="L17" s="39">
        <v>0.014281633818908885</v>
      </c>
      <c r="M17" s="40">
        <f>N17*10/$N$4</f>
        <v>0</v>
      </c>
      <c r="N17" s="53">
        <f>SUM(Q17:CL17)</f>
        <v>0</v>
      </c>
      <c r="O17" s="54">
        <f>COUNTA(Q17:CL17)</f>
        <v>0</v>
      </c>
      <c r="P17" s="53">
        <f>O17*100/O$4</f>
        <v>0</v>
      </c>
      <c r="Q17" s="55"/>
      <c r="R17" s="56"/>
      <c r="S17" s="56"/>
      <c r="T17" s="56"/>
      <c r="U17" s="56"/>
      <c r="V17" s="56"/>
      <c r="W17" s="56"/>
      <c r="AN17" s="62"/>
    </row>
    <row r="18" spans="1:40" ht="12.75">
      <c r="A18" s="1" t="s">
        <v>145</v>
      </c>
      <c r="B18" s="47"/>
      <c r="C18" s="48">
        <v>0.01</v>
      </c>
      <c r="D18" s="58" t="s">
        <v>132</v>
      </c>
      <c r="E18" s="50">
        <v>0.01</v>
      </c>
      <c r="F18" s="58" t="s">
        <v>132</v>
      </c>
      <c r="G18" s="60">
        <v>0.01</v>
      </c>
      <c r="H18" s="52" t="s">
        <v>132</v>
      </c>
      <c r="I18" s="38">
        <f>(J18+K18+L18)/3</f>
        <v>0.01898327252551787</v>
      </c>
      <c r="J18" s="39"/>
      <c r="K18" s="39">
        <v>0.04266818375764473</v>
      </c>
      <c r="L18" s="39">
        <v>0.014281633818908885</v>
      </c>
      <c r="M18" s="40">
        <f>N18*10/$N$4</f>
        <v>0</v>
      </c>
      <c r="N18" s="53">
        <f>SUM(Q18:CL18)</f>
        <v>0</v>
      </c>
      <c r="O18" s="54">
        <f>COUNTA(Q18:CL18)</f>
        <v>0</v>
      </c>
      <c r="P18" s="53">
        <f>O18*100/O$4</f>
        <v>0</v>
      </c>
      <c r="Q18" s="55"/>
      <c r="R18" s="56"/>
      <c r="S18" s="56"/>
      <c r="T18" s="56"/>
      <c r="U18" s="56"/>
      <c r="V18" s="56"/>
      <c r="W18" s="56"/>
      <c r="AN18" s="62"/>
    </row>
    <row r="19" spans="1:89" ht="12.75">
      <c r="A19" s="1" t="s">
        <v>146</v>
      </c>
      <c r="B19" s="47">
        <v>28.83</v>
      </c>
      <c r="C19" s="48">
        <v>15.08</v>
      </c>
      <c r="D19" s="49">
        <v>6.53</v>
      </c>
      <c r="E19" s="50">
        <v>22.83</v>
      </c>
      <c r="F19" s="49">
        <v>25.21</v>
      </c>
      <c r="G19" s="60">
        <v>38.40210011778563</v>
      </c>
      <c r="H19" s="61">
        <v>29.946841990849975</v>
      </c>
      <c r="I19" s="38">
        <f>(J19+K19+L19)/3</f>
        <v>16.26851721310176</v>
      </c>
      <c r="J19" s="39">
        <v>10.67501527183873</v>
      </c>
      <c r="K19" s="39">
        <v>14.13739155169962</v>
      </c>
      <c r="L19" s="39">
        <v>23.993144815766925</v>
      </c>
      <c r="M19" s="40">
        <f>N19*10/$N$4</f>
        <v>19.711748434997816</v>
      </c>
      <c r="N19" s="53">
        <f>SUM(Q19:CL19)</f>
        <v>1354</v>
      </c>
      <c r="O19" s="54">
        <f>COUNTA(Q19:CL19)</f>
        <v>28</v>
      </c>
      <c r="P19" s="53">
        <f>O19*100/O$4</f>
        <v>37.83783783783784</v>
      </c>
      <c r="Q19" s="55"/>
      <c r="R19" s="56"/>
      <c r="S19" s="56"/>
      <c r="T19" s="56">
        <v>25</v>
      </c>
      <c r="U19" s="56">
        <v>3</v>
      </c>
      <c r="V19" s="56">
        <v>19</v>
      </c>
      <c r="W19" s="56"/>
      <c r="X19" s="67"/>
      <c r="Z19" s="67"/>
      <c r="AA19" s="67">
        <v>10</v>
      </c>
      <c r="AB19" s="67">
        <v>70</v>
      </c>
      <c r="AD19">
        <v>1</v>
      </c>
      <c r="AE19" s="67">
        <v>11</v>
      </c>
      <c r="AF19" s="67"/>
      <c r="AG19" s="67"/>
      <c r="AH19" s="67"/>
      <c r="AN19" s="62"/>
      <c r="AQ19">
        <v>1</v>
      </c>
      <c r="AS19">
        <v>200</v>
      </c>
      <c r="AU19">
        <v>35</v>
      </c>
      <c r="AY19">
        <v>7</v>
      </c>
      <c r="AZ19">
        <v>7</v>
      </c>
      <c r="BC19">
        <v>8</v>
      </c>
      <c r="BG19">
        <v>2</v>
      </c>
      <c r="BK19">
        <v>1</v>
      </c>
      <c r="BN19">
        <v>208</v>
      </c>
      <c r="BO19">
        <v>3</v>
      </c>
      <c r="BR19">
        <v>553</v>
      </c>
      <c r="BU19">
        <v>15</v>
      </c>
      <c r="BV19">
        <v>10</v>
      </c>
      <c r="BY19">
        <v>34</v>
      </c>
      <c r="BZ19">
        <v>8</v>
      </c>
      <c r="CB19">
        <v>10</v>
      </c>
      <c r="CC19">
        <v>5</v>
      </c>
      <c r="CD19">
        <v>14</v>
      </c>
      <c r="CE19">
        <v>8</v>
      </c>
      <c r="CF19">
        <v>85</v>
      </c>
      <c r="CK19">
        <v>1</v>
      </c>
    </row>
    <row r="20" spans="1:40" ht="12.75">
      <c r="A20" s="1" t="s">
        <v>147</v>
      </c>
      <c r="B20" s="47"/>
      <c r="C20" s="48"/>
      <c r="D20" s="49"/>
      <c r="E20" s="50">
        <v>0.01</v>
      </c>
      <c r="F20" s="49"/>
      <c r="G20" s="51" t="s">
        <v>132</v>
      </c>
      <c r="H20" s="61"/>
      <c r="I20" s="38">
        <f>(J20+K20+L20)/3</f>
        <v>0</v>
      </c>
      <c r="J20" s="39"/>
      <c r="K20" s="39"/>
      <c r="L20" s="39"/>
      <c r="M20" s="40">
        <f>N20*10/$N$4</f>
        <v>0</v>
      </c>
      <c r="N20" s="53">
        <f>SUM(Q20:CL20)</f>
        <v>0</v>
      </c>
      <c r="O20" s="54">
        <f>COUNTA(Q20:CL20)</f>
        <v>0</v>
      </c>
      <c r="P20" s="53">
        <f>O20*100/O$4</f>
        <v>0</v>
      </c>
      <c r="Q20" s="55"/>
      <c r="R20" s="56"/>
      <c r="S20" s="56"/>
      <c r="T20" s="56"/>
      <c r="U20" s="56"/>
      <c r="V20" s="56"/>
      <c r="W20" s="56"/>
      <c r="AN20" s="62"/>
    </row>
    <row r="21" spans="1:40" ht="12.75">
      <c r="A21" s="1" t="s">
        <v>148</v>
      </c>
      <c r="B21" s="47"/>
      <c r="C21" s="48"/>
      <c r="D21" s="58" t="s">
        <v>132</v>
      </c>
      <c r="E21" s="50"/>
      <c r="F21" s="58" t="s">
        <v>132</v>
      </c>
      <c r="G21" s="60"/>
      <c r="H21" s="52" t="s">
        <v>132</v>
      </c>
      <c r="I21" s="38">
        <f>(J21+K21+L21)/3</f>
        <v>0</v>
      </c>
      <c r="J21" s="39"/>
      <c r="K21" s="39"/>
      <c r="L21" s="39"/>
      <c r="M21" s="40">
        <f>N21*10/$N$4</f>
        <v>0</v>
      </c>
      <c r="N21" s="53">
        <f>SUM(Q21:CL21)</f>
        <v>0</v>
      </c>
      <c r="O21" s="54">
        <f>COUNTA(Q21:CL21)</f>
        <v>0</v>
      </c>
      <c r="P21" s="53">
        <f>O21*100/O$4</f>
        <v>0</v>
      </c>
      <c r="Q21" s="55"/>
      <c r="R21" s="56"/>
      <c r="S21" s="56"/>
      <c r="T21" s="56"/>
      <c r="U21" s="56"/>
      <c r="V21" s="56"/>
      <c r="W21" s="56"/>
      <c r="AN21" s="62"/>
    </row>
    <row r="22" spans="1:84" ht="12.75">
      <c r="A22" s="1" t="s">
        <v>149</v>
      </c>
      <c r="B22" s="47"/>
      <c r="C22" s="48">
        <v>0.09</v>
      </c>
      <c r="D22" s="49">
        <v>0.05</v>
      </c>
      <c r="E22" s="50">
        <v>0.21</v>
      </c>
      <c r="F22" s="49">
        <v>0.43</v>
      </c>
      <c r="G22" s="60">
        <v>3.5488633686690223</v>
      </c>
      <c r="H22" s="61">
        <v>4.9988841612611505</v>
      </c>
      <c r="I22" s="38">
        <f>(J22+K22+L22)/3</f>
        <v>7.650594386137393</v>
      </c>
      <c r="J22" s="39">
        <v>11.056811240073305</v>
      </c>
      <c r="K22" s="39">
        <v>10.738159579007256</v>
      </c>
      <c r="L22" s="39">
        <v>1.1568123393316196</v>
      </c>
      <c r="M22" s="40">
        <f>N22*10/$N$4</f>
        <v>4.847867229582181</v>
      </c>
      <c r="N22" s="53">
        <f>SUM(Q22:CL22)</f>
        <v>333</v>
      </c>
      <c r="O22" s="54">
        <f>COUNTA(Q22:CL22)</f>
        <v>7</v>
      </c>
      <c r="P22" s="53">
        <f>O22*100/O$4</f>
        <v>9.45945945945946</v>
      </c>
      <c r="Q22" s="55"/>
      <c r="R22" s="56"/>
      <c r="S22" s="56"/>
      <c r="T22" s="56">
        <v>163</v>
      </c>
      <c r="U22" s="56"/>
      <c r="V22" s="56">
        <v>25</v>
      </c>
      <c r="W22" s="56"/>
      <c r="AA22">
        <v>6</v>
      </c>
      <c r="AB22">
        <v>1</v>
      </c>
      <c r="AE22">
        <v>100</v>
      </c>
      <c r="AN22" s="62"/>
      <c r="CB22">
        <v>7</v>
      </c>
      <c r="CF22">
        <v>31</v>
      </c>
    </row>
    <row r="23" spans="1:40" ht="12.75">
      <c r="A23" s="1" t="s">
        <v>150</v>
      </c>
      <c r="B23" s="47"/>
      <c r="C23" s="48">
        <v>0.02</v>
      </c>
      <c r="D23" s="58" t="s">
        <v>132</v>
      </c>
      <c r="E23" s="50"/>
      <c r="F23" s="49">
        <v>0.01</v>
      </c>
      <c r="G23" s="60">
        <v>0.02347232037691402</v>
      </c>
      <c r="H23" s="61">
        <v>0.04540765320743297</v>
      </c>
      <c r="I23" s="38">
        <f>(J23+K23+L23)/3</f>
        <v>0.059688540503974596</v>
      </c>
      <c r="J23" s="39">
        <v>0.12217470983506415</v>
      </c>
      <c r="K23" s="39">
        <v>0.05689091167685964</v>
      </c>
      <c r="L23" s="39"/>
      <c r="M23" s="40">
        <f>N23*10/$N$4</f>
        <v>0.05823263939438055</v>
      </c>
      <c r="N23" s="53">
        <f>SUM(Q23:CL23)</f>
        <v>4</v>
      </c>
      <c r="O23" s="54">
        <f>COUNTA(Q23:CL23)</f>
        <v>2</v>
      </c>
      <c r="P23" s="53">
        <f>O23*100/O$4</f>
        <v>2.7027027027027026</v>
      </c>
      <c r="Q23" s="55"/>
      <c r="R23" s="56"/>
      <c r="S23" s="56"/>
      <c r="T23" s="56">
        <v>3</v>
      </c>
      <c r="U23" s="56"/>
      <c r="V23" s="56"/>
      <c r="W23" s="56"/>
      <c r="AB23">
        <v>1</v>
      </c>
      <c r="AN23" s="62"/>
    </row>
    <row r="24" spans="1:40" ht="12.75">
      <c r="A24" s="1" t="s">
        <v>151</v>
      </c>
      <c r="B24" s="47"/>
      <c r="C24" s="48">
        <v>0.06</v>
      </c>
      <c r="D24" s="49">
        <v>0.02</v>
      </c>
      <c r="E24" s="50">
        <v>0.11</v>
      </c>
      <c r="F24" s="49">
        <v>0.09</v>
      </c>
      <c r="G24" s="60">
        <v>0.033900094108402244</v>
      </c>
      <c r="H24" s="61">
        <v>0.013020980036284482</v>
      </c>
      <c r="I24" s="38">
        <f>(J24+K24+L24)/3</f>
        <v>0.03792727445123976</v>
      </c>
      <c r="J24" s="39"/>
      <c r="K24" s="39">
        <v>0.11378182335371928</v>
      </c>
      <c r="L24" s="39"/>
      <c r="M24" s="40">
        <f>N24*10/$N$4</f>
        <v>0.014558159848595138</v>
      </c>
      <c r="N24" s="53">
        <f>SUM(Q24:CL24)</f>
        <v>1</v>
      </c>
      <c r="O24" s="54">
        <f>COUNTA(Q24:CL24)</f>
        <v>1</v>
      </c>
      <c r="P24" s="53">
        <f>O24*100/O$4</f>
        <v>1.3513513513513513</v>
      </c>
      <c r="Q24" s="55"/>
      <c r="R24" s="56"/>
      <c r="S24" s="56"/>
      <c r="T24" s="56"/>
      <c r="U24" s="56"/>
      <c r="V24" s="56"/>
      <c r="W24" s="56"/>
      <c r="AA24">
        <v>1</v>
      </c>
      <c r="AN24" s="62"/>
    </row>
    <row r="25" spans="1:40" ht="12.75" customHeight="1">
      <c r="A25" s="1" t="s">
        <v>152</v>
      </c>
      <c r="B25" s="47"/>
      <c r="C25" s="48">
        <v>0.39</v>
      </c>
      <c r="D25" s="49">
        <v>0.04</v>
      </c>
      <c r="E25" s="50">
        <v>0.08</v>
      </c>
      <c r="F25" s="49">
        <v>0.08</v>
      </c>
      <c r="G25" s="60">
        <v>0.038</v>
      </c>
      <c r="H25" s="61">
        <v>2.1206726931299515</v>
      </c>
      <c r="I25" s="38">
        <f>(J25+K25+L25)/3</f>
        <v>0.12780978881059102</v>
      </c>
      <c r="J25" s="39">
        <v>0.19853390348197925</v>
      </c>
      <c r="K25" s="39">
        <v>0.18489546294979384</v>
      </c>
      <c r="L25" s="39"/>
      <c r="M25" s="40">
        <f>N25*10/$N$4</f>
        <v>0</v>
      </c>
      <c r="N25" s="53">
        <f>SUM(Q25:CL25)</f>
        <v>0</v>
      </c>
      <c r="O25" s="54">
        <f>COUNTA(Q25:CL25)</f>
        <v>0</v>
      </c>
      <c r="P25" s="53">
        <f>O25*100/O$4</f>
        <v>0</v>
      </c>
      <c r="Q25" s="55"/>
      <c r="R25" s="56"/>
      <c r="S25" s="56"/>
      <c r="T25" s="56"/>
      <c r="U25" s="56"/>
      <c r="V25" s="56"/>
      <c r="W25" s="56"/>
      <c r="AN25" s="62"/>
    </row>
    <row r="26" spans="1:40" ht="12.75" customHeight="1">
      <c r="A26" s="1" t="s">
        <v>153</v>
      </c>
      <c r="B26" s="47"/>
      <c r="C26" s="48"/>
      <c r="D26" s="49"/>
      <c r="E26" s="59" t="s">
        <v>132</v>
      </c>
      <c r="F26" s="58" t="s">
        <v>132</v>
      </c>
      <c r="G26" s="51" t="s">
        <v>132</v>
      </c>
      <c r="H26" s="52" t="s">
        <v>132</v>
      </c>
      <c r="I26" s="38">
        <f>(J26+K26+L26)/3</f>
        <v>0</v>
      </c>
      <c r="J26" s="39"/>
      <c r="K26" s="39"/>
      <c r="L26" s="39"/>
      <c r="M26" s="40">
        <f>N26*10/$N$4</f>
        <v>0</v>
      </c>
      <c r="N26" s="53">
        <f>SUM(Q26:CL26)</f>
        <v>0</v>
      </c>
      <c r="O26" s="54">
        <f>COUNTA(Q26:CL26)</f>
        <v>0</v>
      </c>
      <c r="P26" s="53">
        <f>O26*100/O$4</f>
        <v>0</v>
      </c>
      <c r="Q26" s="55"/>
      <c r="R26" s="56"/>
      <c r="S26" s="56"/>
      <c r="T26" s="56"/>
      <c r="U26" s="56"/>
      <c r="V26" s="56"/>
      <c r="W26" s="56"/>
      <c r="AN26" s="62"/>
    </row>
    <row r="27" spans="1:40" ht="12.75">
      <c r="A27" s="1" t="s">
        <v>154</v>
      </c>
      <c r="B27" s="47"/>
      <c r="C27" s="48">
        <v>0.01</v>
      </c>
      <c r="D27" s="49">
        <v>0.13</v>
      </c>
      <c r="E27" s="50"/>
      <c r="F27" s="49"/>
      <c r="G27" s="60">
        <v>0.023889281507656065</v>
      </c>
      <c r="H27" s="61">
        <v>0.10103311159538717</v>
      </c>
      <c r="I27" s="38">
        <f>(J27+K27+L27)/3</f>
        <v>0.21986906598987044</v>
      </c>
      <c r="J27" s="39">
        <v>0.4886988393402566</v>
      </c>
      <c r="K27" s="39">
        <v>0.11378182335371928</v>
      </c>
      <c r="L27" s="39">
        <v>0.05712653527563554</v>
      </c>
      <c r="M27" s="40">
        <f>N27*10/$N$4</f>
        <v>0</v>
      </c>
      <c r="N27" s="53">
        <f>SUM(Q27:CL27)</f>
        <v>0</v>
      </c>
      <c r="O27" s="54">
        <f>COUNTA(Q27:CL27)</f>
        <v>0</v>
      </c>
      <c r="P27" s="53">
        <f>O27*100/O$4</f>
        <v>0</v>
      </c>
      <c r="Q27" s="55"/>
      <c r="R27" s="56"/>
      <c r="S27" s="56"/>
      <c r="T27" s="56"/>
      <c r="U27" s="56"/>
      <c r="V27" s="56"/>
      <c r="W27" s="56"/>
      <c r="AN27" s="62"/>
    </row>
    <row r="28" spans="1:40" ht="12.75">
      <c r="A28" s="1" t="s">
        <v>155</v>
      </c>
      <c r="B28" s="47"/>
      <c r="C28" s="48">
        <v>0.07</v>
      </c>
      <c r="D28" s="49"/>
      <c r="E28" s="50">
        <v>0.01</v>
      </c>
      <c r="F28" s="58" t="s">
        <v>132</v>
      </c>
      <c r="G28" s="60">
        <v>0.020999999999999998</v>
      </c>
      <c r="H28" s="61">
        <v>0.10494218063515501</v>
      </c>
      <c r="I28" s="38">
        <f>(J28+K28+L28)/3</f>
        <v>0.08568607111867882</v>
      </c>
      <c r="J28" s="39">
        <v>0.015271838729383019</v>
      </c>
      <c r="K28" s="39">
        <v>0.24178637462665345</v>
      </c>
      <c r="L28" s="39"/>
      <c r="M28" s="40">
        <f>N28*10/$N$4</f>
        <v>0.014558159848595138</v>
      </c>
      <c r="N28" s="53">
        <f>SUM(Q28:CL28)</f>
        <v>1</v>
      </c>
      <c r="O28" s="54">
        <f>COUNTA(Q28:CL28)</f>
        <v>1</v>
      </c>
      <c r="P28" s="53">
        <f>O28*100/O$4</f>
        <v>1.3513513513513513</v>
      </c>
      <c r="Q28" s="55"/>
      <c r="R28" s="56"/>
      <c r="S28" s="56"/>
      <c r="T28" s="56"/>
      <c r="U28" s="56">
        <v>1</v>
      </c>
      <c r="V28" s="56"/>
      <c r="W28" s="56"/>
      <c r="AN28" s="62"/>
    </row>
    <row r="29" spans="1:87" ht="12.75">
      <c r="A29" s="1" t="s">
        <v>156</v>
      </c>
      <c r="B29" s="47"/>
      <c r="C29" s="48">
        <v>0.15</v>
      </c>
      <c r="D29" s="49">
        <v>0.39</v>
      </c>
      <c r="E29" s="50">
        <v>0.22</v>
      </c>
      <c r="F29" s="49">
        <v>1.18</v>
      </c>
      <c r="G29" s="60">
        <v>2.9256808009422857</v>
      </c>
      <c r="H29" s="61">
        <v>8.451875664553029</v>
      </c>
      <c r="I29" s="38">
        <f>(J29+K29+L29)/3</f>
        <v>18.075687401820733</v>
      </c>
      <c r="J29" s="39">
        <v>24.190592547342703</v>
      </c>
      <c r="K29" s="39">
        <v>16.71170530507752</v>
      </c>
      <c r="L29" s="39">
        <v>13.324764353041989</v>
      </c>
      <c r="M29" s="40">
        <f>N29*10/$N$4</f>
        <v>26.91803756005241</v>
      </c>
      <c r="N29" s="53">
        <f>SUM(Q29:CL29)</f>
        <v>1849</v>
      </c>
      <c r="O29" s="54">
        <f>COUNTA(Q29:CL29)</f>
        <v>24</v>
      </c>
      <c r="P29" s="53">
        <f>O29*100/O$4</f>
        <v>32.432432432432435</v>
      </c>
      <c r="Q29" s="55"/>
      <c r="R29" s="56"/>
      <c r="S29" s="56"/>
      <c r="T29" s="56">
        <v>261</v>
      </c>
      <c r="U29" s="56">
        <v>235</v>
      </c>
      <c r="V29" s="56">
        <v>724</v>
      </c>
      <c r="W29" s="56"/>
      <c r="AA29">
        <v>128</v>
      </c>
      <c r="AB29">
        <v>51</v>
      </c>
      <c r="AD29">
        <v>28</v>
      </c>
      <c r="AE29">
        <v>37</v>
      </c>
      <c r="AN29" s="62"/>
      <c r="AS29">
        <v>9</v>
      </c>
      <c r="AU29">
        <v>1</v>
      </c>
      <c r="AY29">
        <v>34</v>
      </c>
      <c r="AZ29">
        <v>81</v>
      </c>
      <c r="BA29">
        <v>112</v>
      </c>
      <c r="BC29">
        <v>7</v>
      </c>
      <c r="BI29">
        <v>2</v>
      </c>
      <c r="BJ29">
        <v>18</v>
      </c>
      <c r="BK29">
        <v>17</v>
      </c>
      <c r="BO29">
        <v>15</v>
      </c>
      <c r="BX29">
        <v>5</v>
      </c>
      <c r="BY29">
        <v>7</v>
      </c>
      <c r="CA29">
        <v>6</v>
      </c>
      <c r="CB29">
        <v>32</v>
      </c>
      <c r="CF29">
        <v>6</v>
      </c>
      <c r="CG29">
        <v>20</v>
      </c>
      <c r="CI29">
        <v>13</v>
      </c>
    </row>
    <row r="30" spans="1:53" ht="12.75">
      <c r="A30" s="1" t="s">
        <v>157</v>
      </c>
      <c r="B30" s="47"/>
      <c r="C30" s="48"/>
      <c r="D30" s="49">
        <v>0.03</v>
      </c>
      <c r="E30" s="50"/>
      <c r="F30" s="58" t="s">
        <v>132</v>
      </c>
      <c r="G30" s="60">
        <v>0.06747232037691402</v>
      </c>
      <c r="H30" s="61">
        <v>0.33692903767623017</v>
      </c>
      <c r="I30" s="38">
        <f>(J30+K30+L30)/3</f>
        <v>0.7251245400963203</v>
      </c>
      <c r="J30" s="39">
        <v>0.6108735491753208</v>
      </c>
      <c r="K30" s="39">
        <v>1.56450007111364</v>
      </c>
      <c r="L30" s="39"/>
      <c r="M30" s="40">
        <f>N30*10/$N$4</f>
        <v>0.4658611151550444</v>
      </c>
      <c r="N30" s="53">
        <f>SUM(Q30:CL30)</f>
        <v>32</v>
      </c>
      <c r="O30" s="54">
        <f>COUNTA(Q30:CL30)</f>
        <v>5</v>
      </c>
      <c r="P30" s="53">
        <f>O30*100/O$4</f>
        <v>6.756756756756757</v>
      </c>
      <c r="Q30" s="55"/>
      <c r="R30" s="56"/>
      <c r="S30" s="56"/>
      <c r="T30" s="56"/>
      <c r="U30" s="56">
        <v>1</v>
      </c>
      <c r="V30" s="56">
        <v>6</v>
      </c>
      <c r="W30" s="56"/>
      <c r="AE30">
        <v>6</v>
      </c>
      <c r="AN30" s="62"/>
      <c r="AZ30">
        <v>2</v>
      </c>
      <c r="BA30">
        <v>17</v>
      </c>
    </row>
    <row r="31" spans="1:40" ht="12.75">
      <c r="A31" s="1" t="s">
        <v>158</v>
      </c>
      <c r="B31" s="47"/>
      <c r="C31" s="48"/>
      <c r="D31" s="49">
        <v>0.02</v>
      </c>
      <c r="E31" s="50">
        <v>0.16</v>
      </c>
      <c r="F31" s="60">
        <v>0.1</v>
      </c>
      <c r="G31" s="60">
        <v>0.009944640753828034</v>
      </c>
      <c r="H31" s="61">
        <v>0.08802610972287203</v>
      </c>
      <c r="I31" s="38">
        <f>(J31+K31+L31)/3</f>
        <v>0.05693018227665562</v>
      </c>
      <c r="J31" s="39"/>
      <c r="K31" s="39">
        <v>0.1422272791921491</v>
      </c>
      <c r="L31" s="39">
        <v>0.02856326763781777</v>
      </c>
      <c r="M31" s="40">
        <f>N31*10/$N$4</f>
        <v>0</v>
      </c>
      <c r="N31" s="53">
        <f>SUM(Q31:CL31)</f>
        <v>0</v>
      </c>
      <c r="O31" s="54">
        <f>COUNTA(Q31:CL31)</f>
        <v>0</v>
      </c>
      <c r="P31" s="53">
        <f>O31*100/O$4</f>
        <v>0</v>
      </c>
      <c r="Q31" s="55"/>
      <c r="R31" s="56"/>
      <c r="S31" s="56"/>
      <c r="T31" s="56"/>
      <c r="U31" s="56"/>
      <c r="V31" s="56"/>
      <c r="W31" s="56"/>
      <c r="AN31" s="62"/>
    </row>
    <row r="32" spans="1:87" ht="12.75">
      <c r="A32" s="1" t="s">
        <v>159</v>
      </c>
      <c r="B32" s="47">
        <v>1.93</v>
      </c>
      <c r="C32" s="48">
        <v>0.56</v>
      </c>
      <c r="D32" s="49">
        <v>3.11</v>
      </c>
      <c r="E32" s="50">
        <v>7.42</v>
      </c>
      <c r="F32" s="49">
        <v>13.01</v>
      </c>
      <c r="G32" s="60">
        <v>12.747590106007067</v>
      </c>
      <c r="H32" s="61">
        <v>27.495097834259667</v>
      </c>
      <c r="I32" s="38">
        <f>(J32+K32+L32)/3</f>
        <v>36.67470222303416</v>
      </c>
      <c r="J32" s="39">
        <v>37.93524740378742</v>
      </c>
      <c r="K32" s="39">
        <v>32.20025600910255</v>
      </c>
      <c r="L32" s="39">
        <v>39.88860325621251</v>
      </c>
      <c r="M32" s="40">
        <f>N32*10/$N$4</f>
        <v>76.18285048769836</v>
      </c>
      <c r="N32" s="53">
        <f>SUM(Q32:CL32)</f>
        <v>5233</v>
      </c>
      <c r="O32" s="54">
        <f>COUNTA(Q32:CL32)</f>
        <v>31</v>
      </c>
      <c r="P32" s="53">
        <f>O32*100/O$4</f>
        <v>41.891891891891895</v>
      </c>
      <c r="Q32" s="55"/>
      <c r="R32" s="56"/>
      <c r="S32" s="56"/>
      <c r="T32" s="56">
        <v>263</v>
      </c>
      <c r="U32" s="56">
        <v>50</v>
      </c>
      <c r="V32" s="56">
        <v>154</v>
      </c>
      <c r="W32" s="56"/>
      <c r="X32" s="67">
        <v>23</v>
      </c>
      <c r="Z32" s="67"/>
      <c r="AA32" s="67">
        <v>93</v>
      </c>
      <c r="AB32" s="67">
        <v>17</v>
      </c>
      <c r="AD32" s="67">
        <v>52</v>
      </c>
      <c r="AE32" s="67">
        <v>60</v>
      </c>
      <c r="AF32" s="67"/>
      <c r="AG32" s="67"/>
      <c r="AH32" s="67"/>
      <c r="AN32" s="62"/>
      <c r="AS32">
        <v>85</v>
      </c>
      <c r="AT32">
        <v>1</v>
      </c>
      <c r="AU32">
        <v>34</v>
      </c>
      <c r="AY32">
        <v>6</v>
      </c>
      <c r="AZ32">
        <v>50</v>
      </c>
      <c r="BA32">
        <v>147</v>
      </c>
      <c r="BB32">
        <v>2</v>
      </c>
      <c r="BC32">
        <v>28</v>
      </c>
      <c r="BF32">
        <v>35</v>
      </c>
      <c r="BI32">
        <v>8</v>
      </c>
      <c r="BJ32">
        <v>33</v>
      </c>
      <c r="BK32">
        <v>113</v>
      </c>
      <c r="BO32">
        <v>611</v>
      </c>
      <c r="BR32">
        <v>127</v>
      </c>
      <c r="BT32">
        <v>140</v>
      </c>
      <c r="BX32">
        <v>549</v>
      </c>
      <c r="BY32">
        <v>1240</v>
      </c>
      <c r="CA32">
        <v>354</v>
      </c>
      <c r="CB32">
        <v>438</v>
      </c>
      <c r="CC32">
        <v>12</v>
      </c>
      <c r="CF32">
        <v>395</v>
      </c>
      <c r="CG32">
        <v>76</v>
      </c>
      <c r="CI32">
        <v>37</v>
      </c>
    </row>
    <row r="33" spans="1:90" ht="12.75">
      <c r="A33" s="1" t="s">
        <v>160</v>
      </c>
      <c r="B33" s="47"/>
      <c r="C33" s="48">
        <v>0.01</v>
      </c>
      <c r="D33" s="58" t="s">
        <v>132</v>
      </c>
      <c r="E33" s="59" t="s">
        <v>132</v>
      </c>
      <c r="F33" s="49">
        <v>0.15</v>
      </c>
      <c r="G33" s="60">
        <v>0.5064499411071848</v>
      </c>
      <c r="H33" s="61">
        <v>1.288667372496486</v>
      </c>
      <c r="I33" s="38">
        <f>(J33+K33+L33)/3</f>
        <v>2.204050480699001</v>
      </c>
      <c r="J33" s="39">
        <v>2.7947464874770924</v>
      </c>
      <c r="K33" s="39">
        <v>2.4320864741857497</v>
      </c>
      <c r="L33" s="39">
        <v>1.3853184804341618</v>
      </c>
      <c r="M33" s="40">
        <f>N33*10/$N$4</f>
        <v>1.8488863007715826</v>
      </c>
      <c r="N33" s="43">
        <v>127</v>
      </c>
      <c r="O33" s="42">
        <v>39</v>
      </c>
      <c r="P33" s="43">
        <f>O33*100/O$4</f>
        <v>52.7027027027027</v>
      </c>
      <c r="Q33" s="44"/>
      <c r="R33" s="43"/>
      <c r="S33" s="43"/>
      <c r="T33" s="43"/>
      <c r="U33" s="43"/>
      <c r="V33" s="43"/>
      <c r="W33" s="43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66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</row>
    <row r="34" spans="1:90" ht="12.75">
      <c r="A34" s="1" t="s">
        <v>161</v>
      </c>
      <c r="B34" s="47">
        <v>0.09</v>
      </c>
      <c r="C34" s="48">
        <v>0.11</v>
      </c>
      <c r="D34" s="49">
        <v>0.17</v>
      </c>
      <c r="E34" s="50">
        <v>0.18</v>
      </c>
      <c r="F34" s="49">
        <v>0.12</v>
      </c>
      <c r="G34" s="60">
        <v>0.14077856301531216</v>
      </c>
      <c r="H34" s="61">
        <v>0.22863511678227794</v>
      </c>
      <c r="I34" s="38">
        <f>(J34+K34+L34)/3</f>
        <v>0.2673981121114459</v>
      </c>
      <c r="J34" s="39">
        <v>0.2748930971288943</v>
      </c>
      <c r="K34" s="39">
        <v>0.27023183046508326</v>
      </c>
      <c r="L34" s="39">
        <v>0.25706940874035994</v>
      </c>
      <c r="M34" s="40">
        <f>N34*10/$N$4</f>
        <v>0.16013975833454652</v>
      </c>
      <c r="N34" s="43">
        <v>11</v>
      </c>
      <c r="O34" s="42">
        <v>8</v>
      </c>
      <c r="P34" s="43">
        <f>O34*100/O$4</f>
        <v>10.81081081081081</v>
      </c>
      <c r="Q34" s="44"/>
      <c r="R34" s="43"/>
      <c r="S34" s="43"/>
      <c r="T34" s="43"/>
      <c r="U34" s="43"/>
      <c r="V34" s="43"/>
      <c r="W34" s="43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66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</row>
    <row r="35" spans="1:84" ht="12.75">
      <c r="A35" s="1" t="s">
        <v>162</v>
      </c>
      <c r="B35" s="47">
        <v>0.17</v>
      </c>
      <c r="C35" s="48">
        <v>0.24</v>
      </c>
      <c r="D35" s="49">
        <v>0.21</v>
      </c>
      <c r="E35" s="50">
        <v>0.24</v>
      </c>
      <c r="F35" s="60">
        <v>0.2</v>
      </c>
      <c r="G35" s="60">
        <v>0.2301401648998822</v>
      </c>
      <c r="H35" s="61">
        <v>0.2616766347639356</v>
      </c>
      <c r="I35" s="38">
        <f>(J35+K35+L35)/3</f>
        <v>0.3976972380036962</v>
      </c>
      <c r="J35" s="39">
        <v>0.3665241295051925</v>
      </c>
      <c r="K35" s="39">
        <v>0.4266818375764473</v>
      </c>
      <c r="L35" s="39">
        <v>0.3998857469294488</v>
      </c>
      <c r="M35" s="40">
        <f>N35*10/$N$4</f>
        <v>0.36395399621487845</v>
      </c>
      <c r="N35" s="53">
        <f>SUM(Q35:CL35)</f>
        <v>25</v>
      </c>
      <c r="O35" s="54">
        <f>COUNTA(Q35:CL35)</f>
        <v>23</v>
      </c>
      <c r="P35" s="53">
        <f>O35*100/O$4</f>
        <v>31.08108108108108</v>
      </c>
      <c r="Q35" s="55">
        <v>1</v>
      </c>
      <c r="R35" s="56">
        <v>1</v>
      </c>
      <c r="S35" s="56"/>
      <c r="T35" s="56"/>
      <c r="U35" s="56"/>
      <c r="V35" s="56">
        <v>2</v>
      </c>
      <c r="W35" s="56"/>
      <c r="X35">
        <v>1</v>
      </c>
      <c r="AE35">
        <v>1</v>
      </c>
      <c r="AG35">
        <v>1</v>
      </c>
      <c r="AI35">
        <v>1</v>
      </c>
      <c r="AN35" s="62"/>
      <c r="AP35">
        <v>1</v>
      </c>
      <c r="AQ35">
        <v>1</v>
      </c>
      <c r="AS35">
        <v>1</v>
      </c>
      <c r="AW35">
        <v>1</v>
      </c>
      <c r="BD35">
        <v>1</v>
      </c>
      <c r="BF35">
        <v>1</v>
      </c>
      <c r="BN35">
        <v>1</v>
      </c>
      <c r="BO35">
        <v>2</v>
      </c>
      <c r="BQ35">
        <v>1</v>
      </c>
      <c r="BS35">
        <v>1</v>
      </c>
      <c r="BT35">
        <v>1</v>
      </c>
      <c r="BV35">
        <v>1</v>
      </c>
      <c r="BW35">
        <v>1</v>
      </c>
      <c r="CB35">
        <v>1</v>
      </c>
      <c r="CC35">
        <v>1</v>
      </c>
      <c r="CF35">
        <v>1</v>
      </c>
    </row>
    <row r="36" spans="1:40" ht="12.75">
      <c r="A36" s="1" t="s">
        <v>163</v>
      </c>
      <c r="B36" s="69" t="s">
        <v>132</v>
      </c>
      <c r="C36" s="48"/>
      <c r="D36" s="58" t="s">
        <v>132</v>
      </c>
      <c r="E36" s="50"/>
      <c r="F36" s="51" t="s">
        <v>132</v>
      </c>
      <c r="G36" s="51"/>
      <c r="H36" s="52" t="s">
        <v>132</v>
      </c>
      <c r="I36" s="38">
        <f>(J36+K36+L36)/3</f>
        <v>0.004760544606302962</v>
      </c>
      <c r="J36" s="39"/>
      <c r="K36" s="39"/>
      <c r="L36" s="39">
        <v>0.014281633818908885</v>
      </c>
      <c r="M36" s="40">
        <f>N36*10/$N$4</f>
        <v>0</v>
      </c>
      <c r="N36" s="53">
        <f>SUM(Q36:CL36)</f>
        <v>0</v>
      </c>
      <c r="O36" s="54">
        <f>COUNTA(Q36:CL36)</f>
        <v>0</v>
      </c>
      <c r="P36" s="53">
        <f>O36*100/O$4</f>
        <v>0</v>
      </c>
      <c r="Q36" s="55"/>
      <c r="R36" s="56"/>
      <c r="S36" s="56"/>
      <c r="T36" s="56"/>
      <c r="U36" s="56"/>
      <c r="V36" s="56"/>
      <c r="W36" s="56"/>
      <c r="AN36" s="62"/>
    </row>
    <row r="37" spans="1:85" ht="12.75">
      <c r="A37" s="1" t="s">
        <v>164</v>
      </c>
      <c r="B37" s="47"/>
      <c r="C37" s="48">
        <v>0.01</v>
      </c>
      <c r="D37" s="58" t="s">
        <v>132</v>
      </c>
      <c r="E37" s="50">
        <v>0.01</v>
      </c>
      <c r="F37" s="49"/>
      <c r="G37" s="60">
        <v>0.04377856301531213</v>
      </c>
      <c r="H37" s="61">
        <v>0.05566290195591113</v>
      </c>
      <c r="I37" s="38">
        <f>(J37+K37+L37)/3</f>
        <v>0.2738307747932414</v>
      </c>
      <c r="J37" s="39">
        <v>0.13744654856444716</v>
      </c>
      <c r="K37" s="39">
        <v>0.35556819798037276</v>
      </c>
      <c r="L37" s="39">
        <v>0.32847757783490433</v>
      </c>
      <c r="M37" s="40">
        <f>N37*10/$N$4</f>
        <v>0.24748871742611736</v>
      </c>
      <c r="N37" s="53">
        <f>SUM(Q37:CL37)</f>
        <v>17</v>
      </c>
      <c r="O37" s="54">
        <f>COUNTA(Q37:CL37)</f>
        <v>12</v>
      </c>
      <c r="P37" s="53">
        <f>O37*100/O$4</f>
        <v>16.216216216216218</v>
      </c>
      <c r="Q37" s="55"/>
      <c r="R37" s="56"/>
      <c r="S37" s="56"/>
      <c r="T37" s="56"/>
      <c r="U37" s="56"/>
      <c r="V37" s="56">
        <v>3</v>
      </c>
      <c r="W37" s="56"/>
      <c r="X37">
        <v>1</v>
      </c>
      <c r="AC37" s="62"/>
      <c r="AD37" s="62"/>
      <c r="AN37" s="62"/>
      <c r="AQ37">
        <v>1</v>
      </c>
      <c r="AR37">
        <v>1</v>
      </c>
      <c r="AS37">
        <v>1</v>
      </c>
      <c r="AW37">
        <v>2</v>
      </c>
      <c r="AY37">
        <v>1</v>
      </c>
      <c r="BA37">
        <v>1</v>
      </c>
      <c r="BI37">
        <v>1</v>
      </c>
      <c r="BQ37">
        <v>2</v>
      </c>
      <c r="BV37">
        <v>2</v>
      </c>
      <c r="CG37">
        <v>1</v>
      </c>
    </row>
    <row r="38" spans="1:69" ht="12.75">
      <c r="A38" s="1" t="s">
        <v>165</v>
      </c>
      <c r="B38" s="47">
        <v>0.01</v>
      </c>
      <c r="C38" s="70" t="s">
        <v>132</v>
      </c>
      <c r="D38" s="49"/>
      <c r="E38" s="50">
        <v>0.01</v>
      </c>
      <c r="F38" s="49"/>
      <c r="G38" s="60">
        <v>0.01178937561605831</v>
      </c>
      <c r="H38" s="61">
        <v>0.02044747198576537</v>
      </c>
      <c r="I38" s="38">
        <f>(J38+K38+L38)/3</f>
        <v>0.07294069881261338</v>
      </c>
      <c r="J38" s="39">
        <v>0.0763591936469151</v>
      </c>
      <c r="K38" s="39">
        <v>0.08533636751528946</v>
      </c>
      <c r="L38" s="39">
        <v>0.05712653527563554</v>
      </c>
      <c r="M38" s="40">
        <f>N38*10/$N$4</f>
        <v>0.014558159848595138</v>
      </c>
      <c r="N38" s="53">
        <f>SUM(Q38:CL38)</f>
        <v>1</v>
      </c>
      <c r="O38" s="54">
        <f>COUNTA(Q38:CL38)</f>
        <v>1</v>
      </c>
      <c r="P38" s="53">
        <f>O38*100/O$4</f>
        <v>1.3513513513513513</v>
      </c>
      <c r="Q38" s="55"/>
      <c r="R38" s="56"/>
      <c r="S38" s="56"/>
      <c r="T38" s="56"/>
      <c r="U38" s="56"/>
      <c r="V38" s="56"/>
      <c r="W38" s="56"/>
      <c r="AN38" s="62"/>
      <c r="BQ38">
        <v>1</v>
      </c>
    </row>
    <row r="39" spans="1:90" ht="12.75">
      <c r="A39" s="1" t="s">
        <v>166</v>
      </c>
      <c r="B39" s="47"/>
      <c r="C39" s="70" t="s">
        <v>132</v>
      </c>
      <c r="D39" s="49">
        <v>0.01</v>
      </c>
      <c r="E39" s="50">
        <v>0.01</v>
      </c>
      <c r="F39" s="49">
        <v>0.02</v>
      </c>
      <c r="G39" s="60">
        <v>0.021472320376914013</v>
      </c>
      <c r="H39" s="61">
        <v>0.025873938199238326</v>
      </c>
      <c r="I39" s="38">
        <f>(J39+K39+L39)/3</f>
        <v>0.028854065341513163</v>
      </c>
      <c r="J39" s="39">
        <v>0.015271838729383019</v>
      </c>
      <c r="K39" s="39">
        <v>0.02844545583842982</v>
      </c>
      <c r="L39" s="39">
        <v>0.042844901456726654</v>
      </c>
      <c r="M39" s="40">
        <f>N39*10/$N$4</f>
        <v>0.014558159848595138</v>
      </c>
      <c r="N39" s="43">
        <v>1</v>
      </c>
      <c r="O39" s="42">
        <v>1</v>
      </c>
      <c r="P39" s="43">
        <f>O39*100/O$4</f>
        <v>1.3513513513513513</v>
      </c>
      <c r="Q39" s="44"/>
      <c r="R39" s="43"/>
      <c r="S39" s="43"/>
      <c r="T39" s="43"/>
      <c r="U39" s="43"/>
      <c r="V39" s="43"/>
      <c r="W39" s="43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66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</row>
    <row r="40" spans="1:90" ht="12.75">
      <c r="A40" s="1" t="s">
        <v>167</v>
      </c>
      <c r="B40" s="47"/>
      <c r="C40" s="48"/>
      <c r="D40" s="49"/>
      <c r="E40" s="50"/>
      <c r="F40" s="49"/>
      <c r="G40" s="51" t="s">
        <v>132</v>
      </c>
      <c r="H40" s="52" t="s">
        <v>132</v>
      </c>
      <c r="I40" s="38">
        <f>(J40+K40+L40)/3</f>
        <v>0</v>
      </c>
      <c r="J40" s="39"/>
      <c r="K40" s="39"/>
      <c r="L40" s="39"/>
      <c r="M40" s="40">
        <f>N40*10/$N$4</f>
        <v>0</v>
      </c>
      <c r="N40" s="43"/>
      <c r="O40" s="42"/>
      <c r="P40" s="43">
        <f>O40*100/O$4</f>
        <v>0</v>
      </c>
      <c r="Q40" s="44"/>
      <c r="R40" s="43"/>
      <c r="S40" s="43"/>
      <c r="T40" s="43"/>
      <c r="U40" s="43"/>
      <c r="V40" s="43"/>
      <c r="W40" s="43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66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</row>
    <row r="41" spans="1:65" ht="12.75">
      <c r="A41" s="1" t="s">
        <v>168</v>
      </c>
      <c r="B41" s="47">
        <v>0.04</v>
      </c>
      <c r="C41" s="48">
        <v>0.03</v>
      </c>
      <c r="D41" s="49">
        <v>0.01</v>
      </c>
      <c r="E41" s="59" t="s">
        <v>132</v>
      </c>
      <c r="F41" s="58" t="s">
        <v>132</v>
      </c>
      <c r="G41" s="60">
        <v>0.008889281507656065</v>
      </c>
      <c r="H41" s="61">
        <v>0.016822403311989705</v>
      </c>
      <c r="I41" s="38">
        <f>(J41+K41+L41)/3</f>
        <v>0.01931334082900925</v>
      </c>
      <c r="J41" s="39">
        <v>0.015271838729383019</v>
      </c>
      <c r="K41" s="39">
        <v>0.04266818375764473</v>
      </c>
      <c r="L41" s="39"/>
      <c r="M41" s="40">
        <f>N41*10/$N$4</f>
        <v>0.014558159848595138</v>
      </c>
      <c r="N41" s="53">
        <f>SUM(Q41:CL41)</f>
        <v>1</v>
      </c>
      <c r="O41" s="54">
        <f>COUNTA(Q41:CL41)</f>
        <v>1</v>
      </c>
      <c r="P41" s="53">
        <f>O41*100/O$4</f>
        <v>1.3513513513513513</v>
      </c>
      <c r="Q41" s="55"/>
      <c r="R41" s="56"/>
      <c r="S41" s="56"/>
      <c r="T41" s="56"/>
      <c r="U41" s="56"/>
      <c r="V41" s="56"/>
      <c r="W41" s="56"/>
      <c r="AN41" s="62"/>
      <c r="BM41">
        <v>1</v>
      </c>
    </row>
    <row r="42" spans="1:40" ht="12.75">
      <c r="A42" s="1" t="s">
        <v>169</v>
      </c>
      <c r="B42" s="47">
        <v>0.03</v>
      </c>
      <c r="C42" s="48">
        <v>0.03</v>
      </c>
      <c r="D42" s="49">
        <v>0.01</v>
      </c>
      <c r="E42" s="50">
        <v>0.03</v>
      </c>
      <c r="F42" s="58" t="s">
        <v>132</v>
      </c>
      <c r="G42" s="60">
        <v>0.013000000000000001</v>
      </c>
      <c r="H42" s="61">
        <v>0.02237524143520095</v>
      </c>
      <c r="I42" s="38">
        <f>(J42+K42+L42)/3</f>
        <v>0.014572431522604281</v>
      </c>
      <c r="J42" s="39">
        <v>0.015271838729383019</v>
      </c>
      <c r="K42" s="39">
        <v>0.02844545583842982</v>
      </c>
      <c r="L42" s="39"/>
      <c r="M42" s="40">
        <f>N42*10/$N$4</f>
        <v>0</v>
      </c>
      <c r="N42" s="53">
        <f>SUM(Q42:CL42)</f>
        <v>0</v>
      </c>
      <c r="O42" s="54">
        <f>COUNTA(Q42:CL42)</f>
        <v>0</v>
      </c>
      <c r="P42" s="53">
        <f>O42*100/O$4</f>
        <v>0</v>
      </c>
      <c r="Q42" s="55"/>
      <c r="R42" s="56"/>
      <c r="S42" s="56"/>
      <c r="T42" s="56"/>
      <c r="U42" s="56"/>
      <c r="V42" s="56"/>
      <c r="W42" s="56"/>
      <c r="AN42" s="62"/>
    </row>
    <row r="43" spans="1:90" ht="12.75">
      <c r="A43" s="1" t="s">
        <v>170</v>
      </c>
      <c r="B43" s="47">
        <v>0.19</v>
      </c>
      <c r="C43" s="48">
        <v>0.85</v>
      </c>
      <c r="D43" s="49">
        <v>0.54</v>
      </c>
      <c r="E43" s="50">
        <v>0.33</v>
      </c>
      <c r="F43" s="49">
        <v>0.23</v>
      </c>
      <c r="G43" s="60">
        <v>0.2908080094228504</v>
      </c>
      <c r="H43" s="61">
        <v>0.2594846449762014</v>
      </c>
      <c r="I43" s="38">
        <f>(J43+K43+L43)/3</f>
        <v>0.21991047784780418</v>
      </c>
      <c r="J43" s="39">
        <v>0.2748930971288943</v>
      </c>
      <c r="K43" s="39">
        <v>0.18489546294979384</v>
      </c>
      <c r="L43" s="39">
        <v>0.1999428734647244</v>
      </c>
      <c r="M43" s="40">
        <f>N43*10/$N$4</f>
        <v>0.10190711894016596</v>
      </c>
      <c r="N43" s="43">
        <v>7</v>
      </c>
      <c r="O43" s="42">
        <v>3</v>
      </c>
      <c r="P43" s="43">
        <f>O43*100/O$4</f>
        <v>4.054054054054054</v>
      </c>
      <c r="Q43" s="44"/>
      <c r="R43" s="43"/>
      <c r="S43" s="43"/>
      <c r="T43" s="43"/>
      <c r="U43" s="43"/>
      <c r="V43" s="43"/>
      <c r="W43" s="43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66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</row>
    <row r="44" spans="1:90" ht="12.75">
      <c r="A44" s="1" t="s">
        <v>171</v>
      </c>
      <c r="B44" s="47"/>
      <c r="C44" s="48">
        <v>0.03</v>
      </c>
      <c r="D44" s="49"/>
      <c r="E44" s="50"/>
      <c r="F44" s="49"/>
      <c r="G44" s="60"/>
      <c r="H44" s="61"/>
      <c r="I44" s="38">
        <f>(J44+K44+L44)/3</f>
        <v>0</v>
      </c>
      <c r="J44" s="39"/>
      <c r="K44" s="39"/>
      <c r="L44" s="39"/>
      <c r="M44" s="40">
        <f>N44*10/$N$4</f>
        <v>0</v>
      </c>
      <c r="N44" s="43"/>
      <c r="O44" s="42"/>
      <c r="P44" s="43">
        <f>O44*100/O$4</f>
        <v>0</v>
      </c>
      <c r="Q44" s="44"/>
      <c r="R44" s="43"/>
      <c r="S44" s="43"/>
      <c r="T44" s="43"/>
      <c r="U44" s="43"/>
      <c r="V44" s="43"/>
      <c r="W44" s="43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66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</row>
    <row r="45" spans="1:90" ht="12.75">
      <c r="A45" s="1" t="s">
        <v>172</v>
      </c>
      <c r="B45" s="47">
        <v>3.89</v>
      </c>
      <c r="C45" s="48">
        <v>7.47</v>
      </c>
      <c r="D45" s="49">
        <v>2.84</v>
      </c>
      <c r="E45" s="50">
        <v>1.94</v>
      </c>
      <c r="F45" s="49">
        <v>0.64</v>
      </c>
      <c r="G45" s="60">
        <v>0.18494464075382805</v>
      </c>
      <c r="H45" s="61">
        <v>0.3222274932621395</v>
      </c>
      <c r="I45" s="38">
        <f>(J45+K45+L45)/3</f>
        <v>0.5194888466884872</v>
      </c>
      <c r="J45" s="39">
        <v>0.4886988393402566</v>
      </c>
      <c r="K45" s="39">
        <v>0.3271227421419429</v>
      </c>
      <c r="L45" s="39">
        <v>0.742644958583262</v>
      </c>
      <c r="M45" s="40">
        <f>N45*10/$N$4</f>
        <v>0.21837239772892708</v>
      </c>
      <c r="N45" s="43">
        <v>15</v>
      </c>
      <c r="O45" s="42">
        <v>3</v>
      </c>
      <c r="P45" s="43">
        <f>O45*100/O$4</f>
        <v>4.054054054054054</v>
      </c>
      <c r="Q45" s="44"/>
      <c r="R45" s="43"/>
      <c r="S45" s="43"/>
      <c r="T45" s="43"/>
      <c r="U45" s="43"/>
      <c r="V45" s="43"/>
      <c r="W45" s="43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66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</row>
    <row r="46" spans="1:40" ht="12.75">
      <c r="A46" s="1" t="s">
        <v>173</v>
      </c>
      <c r="B46" s="47">
        <v>0.72</v>
      </c>
      <c r="C46" s="48">
        <v>2.07</v>
      </c>
      <c r="D46" s="49">
        <v>0.49</v>
      </c>
      <c r="E46" s="50">
        <v>0.13</v>
      </c>
      <c r="F46" s="49">
        <v>0.04</v>
      </c>
      <c r="G46" s="60">
        <v>0.04</v>
      </c>
      <c r="H46" s="61">
        <v>0.09824557310113832</v>
      </c>
      <c r="I46" s="38">
        <f>(J46+K46+L46)/3</f>
        <v>0.023704546532024848</v>
      </c>
      <c r="J46" s="39"/>
      <c r="K46" s="39">
        <v>0.07111363959607454</v>
      </c>
      <c r="L46" s="39"/>
      <c r="M46" s="40">
        <f>N46*10/$N$4</f>
        <v>0.08734895909157082</v>
      </c>
      <c r="N46" s="53">
        <f>SUM(Q46:CL46)</f>
        <v>6</v>
      </c>
      <c r="O46" s="54">
        <f>COUNTA(Q46:CL46)</f>
        <v>1</v>
      </c>
      <c r="P46" s="53">
        <f>O46*100/O$4</f>
        <v>1.3513513513513513</v>
      </c>
      <c r="Q46" s="55">
        <v>6</v>
      </c>
      <c r="R46" s="56"/>
      <c r="S46" s="56"/>
      <c r="T46" s="56"/>
      <c r="U46" s="56"/>
      <c r="V46" s="56"/>
      <c r="W46" s="56"/>
      <c r="AE46" s="62"/>
      <c r="AF46" s="62"/>
      <c r="AG46" s="62"/>
      <c r="AH46" s="62"/>
      <c r="AN46" s="62"/>
    </row>
    <row r="47" spans="1:90" ht="12.75">
      <c r="A47" s="1" t="s">
        <v>174</v>
      </c>
      <c r="B47" s="47">
        <v>0.03</v>
      </c>
      <c r="C47" s="48">
        <v>0.33</v>
      </c>
      <c r="D47" s="49">
        <v>0.05</v>
      </c>
      <c r="E47" s="50">
        <v>0.01</v>
      </c>
      <c r="F47" s="49">
        <v>0.02</v>
      </c>
      <c r="G47" s="60">
        <v>0.007472320376914017</v>
      </c>
      <c r="H47" s="61">
        <v>0.016181601071030855</v>
      </c>
      <c r="I47" s="38">
        <f>(J47+K47+L47)/3</f>
        <v>0.024773292642090952</v>
      </c>
      <c r="J47" s="39">
        <v>0.04581551618814906</v>
      </c>
      <c r="K47" s="39">
        <v>0.01422272791921491</v>
      </c>
      <c r="L47" s="39">
        <v>0.014281633818908885</v>
      </c>
      <c r="M47" s="40">
        <f>N47*10/$N$4</f>
        <v>0.029116319697190276</v>
      </c>
      <c r="N47" s="43">
        <v>2</v>
      </c>
      <c r="O47" s="42">
        <v>2</v>
      </c>
      <c r="P47" s="43">
        <f>O47*100/O$4</f>
        <v>2.7027027027027026</v>
      </c>
      <c r="Q47" s="44"/>
      <c r="R47" s="43"/>
      <c r="S47" s="43"/>
      <c r="T47" s="43"/>
      <c r="U47" s="43"/>
      <c r="V47" s="43"/>
      <c r="W47" s="43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66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</row>
    <row r="48" spans="1:78" ht="12.75">
      <c r="A48" s="1" t="s">
        <v>175</v>
      </c>
      <c r="B48" s="47">
        <v>0.28</v>
      </c>
      <c r="C48" s="48">
        <v>1.69</v>
      </c>
      <c r="D48" s="49">
        <v>2.49</v>
      </c>
      <c r="E48" s="50">
        <v>2.98</v>
      </c>
      <c r="F48" s="49">
        <v>0.75</v>
      </c>
      <c r="G48" s="60">
        <v>1.5324864546525323</v>
      </c>
      <c r="H48" s="61">
        <v>1.2315214556233973</v>
      </c>
      <c r="I48" s="38">
        <f>(J48+K48+L48)/3</f>
        <v>1.2090252798840913</v>
      </c>
      <c r="J48" s="39">
        <v>1.3744654856444718</v>
      </c>
      <c r="K48" s="39">
        <v>0.9387000426681841</v>
      </c>
      <c r="L48" s="39">
        <v>1.3139103113396173</v>
      </c>
      <c r="M48" s="40">
        <f>N48*10/$N$4</f>
        <v>1.2956762265249673</v>
      </c>
      <c r="N48" s="53">
        <f>SUM(Q48:CL48)</f>
        <v>89</v>
      </c>
      <c r="O48" s="54">
        <f>COUNTA(Q48:CL48)</f>
        <v>11</v>
      </c>
      <c r="P48" s="53">
        <f>O48*100/O$4</f>
        <v>14.864864864864865</v>
      </c>
      <c r="Q48" s="55">
        <v>2</v>
      </c>
      <c r="R48" s="56">
        <v>4</v>
      </c>
      <c r="S48" s="56"/>
      <c r="T48" s="56"/>
      <c r="U48" s="56"/>
      <c r="V48" s="56">
        <v>1</v>
      </c>
      <c r="W48" s="56"/>
      <c r="AM48">
        <v>11</v>
      </c>
      <c r="AN48" s="62"/>
      <c r="AX48">
        <v>1</v>
      </c>
      <c r="BM48">
        <v>59</v>
      </c>
      <c r="BN48">
        <v>2</v>
      </c>
      <c r="BQ48">
        <v>1</v>
      </c>
      <c r="BS48">
        <v>2</v>
      </c>
      <c r="BW48">
        <v>5</v>
      </c>
      <c r="BZ48">
        <v>1</v>
      </c>
    </row>
    <row r="49" spans="1:40" ht="12.75">
      <c r="A49" s="1" t="s">
        <v>176</v>
      </c>
      <c r="B49" s="47"/>
      <c r="C49" s="48"/>
      <c r="D49" s="49"/>
      <c r="E49" s="50"/>
      <c r="F49" s="49"/>
      <c r="G49" s="51" t="s">
        <v>132</v>
      </c>
      <c r="H49" s="61"/>
      <c r="I49" s="38">
        <f>(J49+K49+L49)/3</f>
        <v>0</v>
      </c>
      <c r="J49" s="39"/>
      <c r="K49" s="39"/>
      <c r="L49" s="39"/>
      <c r="M49" s="40">
        <f>N49*10/$N$4</f>
        <v>0</v>
      </c>
      <c r="N49" s="53">
        <f>SUM(Q49:CL49)</f>
        <v>0</v>
      </c>
      <c r="O49" s="54">
        <f>COUNTA(Q49:CL49)</f>
        <v>0</v>
      </c>
      <c r="P49" s="53">
        <f>O49*100/O$4</f>
        <v>0</v>
      </c>
      <c r="Q49" s="55"/>
      <c r="R49" s="56"/>
      <c r="S49" s="56"/>
      <c r="T49" s="56"/>
      <c r="U49" s="56"/>
      <c r="V49" s="56"/>
      <c r="W49" s="56"/>
      <c r="AN49" s="62"/>
    </row>
    <row r="50" spans="1:67" ht="12.75">
      <c r="A50" s="1" t="s">
        <v>177</v>
      </c>
      <c r="B50" s="47"/>
      <c r="C50" s="70" t="s">
        <v>132</v>
      </c>
      <c r="D50" s="60">
        <v>3.2</v>
      </c>
      <c r="E50" s="50">
        <v>0.33</v>
      </c>
      <c r="F50" s="49">
        <v>0.48</v>
      </c>
      <c r="G50" s="60">
        <v>0.6873239104829212</v>
      </c>
      <c r="H50" s="61">
        <v>0.033286774326485864</v>
      </c>
      <c r="I50" s="38">
        <f>(J50+K50+L50)/3</f>
        <v>0.07620425250586889</v>
      </c>
      <c r="J50" s="39">
        <v>0.015271838729383019</v>
      </c>
      <c r="K50" s="39">
        <v>0.21334091878822364</v>
      </c>
      <c r="L50" s="39"/>
      <c r="M50" s="40">
        <f>N50*10/$N$4</f>
        <v>0.014558159848595138</v>
      </c>
      <c r="N50" s="53">
        <f>SUM(Q50:CL50)</f>
        <v>1</v>
      </c>
      <c r="O50" s="54">
        <f>COUNTA(Q50:CL50)</f>
        <v>1</v>
      </c>
      <c r="P50" s="53">
        <f>O50*100/O$4</f>
        <v>1.3513513513513513</v>
      </c>
      <c r="Q50" s="55"/>
      <c r="R50" s="56"/>
      <c r="S50" s="56"/>
      <c r="T50" s="56"/>
      <c r="U50" s="56"/>
      <c r="V50" s="56"/>
      <c r="W50" s="56"/>
      <c r="AN50" s="62"/>
      <c r="BO50">
        <v>1</v>
      </c>
    </row>
    <row r="51" spans="1:90" ht="12.75">
      <c r="A51" s="68" t="s">
        <v>178</v>
      </c>
      <c r="B51" s="47"/>
      <c r="C51" s="70"/>
      <c r="D51" s="60"/>
      <c r="E51" s="50"/>
      <c r="F51" s="49"/>
      <c r="G51" s="60"/>
      <c r="H51" s="61"/>
      <c r="I51" s="38">
        <f>(J51+K51+L51)/3</f>
        <v>0.00474090930640497</v>
      </c>
      <c r="J51" s="39"/>
      <c r="K51" s="39">
        <v>0.01422272791921491</v>
      </c>
      <c r="L51" s="39"/>
      <c r="M51" s="40">
        <f>N51*10/$N$4</f>
        <v>0</v>
      </c>
      <c r="N51" s="43"/>
      <c r="O51" s="42"/>
      <c r="P51" s="43">
        <f>O51*100/O$4</f>
        <v>0</v>
      </c>
      <c r="Q51" s="44"/>
      <c r="R51" s="43"/>
      <c r="S51" s="43"/>
      <c r="T51" s="43"/>
      <c r="U51" s="43"/>
      <c r="V51" s="43"/>
      <c r="W51" s="43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66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</row>
    <row r="52" spans="1:90" ht="12.75">
      <c r="A52" s="1" t="s">
        <v>179</v>
      </c>
      <c r="B52" s="47"/>
      <c r="C52" s="48"/>
      <c r="D52" s="49"/>
      <c r="E52" s="50"/>
      <c r="F52" s="49"/>
      <c r="G52" s="60">
        <v>0.007944640753828034</v>
      </c>
      <c r="H52" s="61"/>
      <c r="I52" s="38">
        <f>(J52+K52+L52)/3</f>
        <v>0.00948181861280994</v>
      </c>
      <c r="J52" s="39"/>
      <c r="K52" s="39">
        <v>0.02844545583842982</v>
      </c>
      <c r="L52" s="39"/>
      <c r="M52" s="40">
        <f>N52*10/$N$4</f>
        <v>0</v>
      </c>
      <c r="N52" s="43"/>
      <c r="O52" s="42"/>
      <c r="P52" s="43">
        <f>O52*100/O$4</f>
        <v>0</v>
      </c>
      <c r="Q52" s="44"/>
      <c r="R52" s="43"/>
      <c r="S52" s="43"/>
      <c r="T52" s="43"/>
      <c r="U52" s="43"/>
      <c r="V52" s="43"/>
      <c r="W52" s="43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66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</row>
    <row r="53" spans="1:90" ht="12.75">
      <c r="A53" s="68" t="s">
        <v>180</v>
      </c>
      <c r="B53" s="47"/>
      <c r="C53" s="48"/>
      <c r="D53" s="49"/>
      <c r="E53" s="50"/>
      <c r="F53" s="49"/>
      <c r="G53" s="60"/>
      <c r="H53" s="61"/>
      <c r="I53" s="38">
        <f>(J53+K53+L53)/3</f>
        <v>0.005090612909794339</v>
      </c>
      <c r="J53" s="71">
        <v>0.015271838729383019</v>
      </c>
      <c r="K53" s="71"/>
      <c r="L53" s="71"/>
      <c r="M53" s="40">
        <f>N53*10/$N$4</f>
        <v>0</v>
      </c>
      <c r="N53" s="53">
        <f>SUM(Q53:CL53)</f>
        <v>0</v>
      </c>
      <c r="O53" s="54">
        <f>COUNTA(Q53:CL53)</f>
        <v>0</v>
      </c>
      <c r="P53" s="53">
        <f>O53*100/O$4</f>
        <v>0</v>
      </c>
      <c r="Q53" s="55"/>
      <c r="R53" s="67"/>
      <c r="S53" s="67"/>
      <c r="T53" s="67"/>
      <c r="U53" s="67"/>
      <c r="V53" s="67"/>
      <c r="W53" s="67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3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</row>
    <row r="54" spans="1:90" ht="12.75">
      <c r="A54" s="1" t="s">
        <v>181</v>
      </c>
      <c r="B54" s="47"/>
      <c r="C54" s="48"/>
      <c r="D54" s="49"/>
      <c r="E54" s="50"/>
      <c r="F54" s="58" t="s">
        <v>132</v>
      </c>
      <c r="G54" s="60">
        <v>0.005</v>
      </c>
      <c r="H54" s="61">
        <v>0.0062930103120014845</v>
      </c>
      <c r="I54" s="38">
        <f>(J54+K54+L54)/3</f>
        <v>0</v>
      </c>
      <c r="J54" s="39"/>
      <c r="K54" s="39"/>
      <c r="L54" s="39"/>
      <c r="M54" s="40">
        <f>N54*10/$N$4</f>
        <v>0</v>
      </c>
      <c r="N54" s="43"/>
      <c r="O54" s="42"/>
      <c r="P54" s="43">
        <f>O54*100/O$4</f>
        <v>0</v>
      </c>
      <c r="Q54" s="44"/>
      <c r="R54" s="43"/>
      <c r="S54" s="43"/>
      <c r="T54" s="43"/>
      <c r="U54" s="43"/>
      <c r="V54" s="43"/>
      <c r="W54" s="43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66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</row>
    <row r="55" spans="1:90" ht="12.75">
      <c r="A55" s="1" t="s">
        <v>182</v>
      </c>
      <c r="B55" s="47"/>
      <c r="C55" s="48"/>
      <c r="D55" s="58" t="s">
        <v>132</v>
      </c>
      <c r="E55" s="59" t="s">
        <v>132</v>
      </c>
      <c r="F55" s="58" t="s">
        <v>132</v>
      </c>
      <c r="G55" s="60"/>
      <c r="H55" s="52" t="s">
        <v>132</v>
      </c>
      <c r="I55" s="38">
        <f>(J55+K55+L55)/3</f>
        <v>0</v>
      </c>
      <c r="J55" s="39"/>
      <c r="K55" s="39"/>
      <c r="L55" s="39"/>
      <c r="M55" s="40">
        <f>N55*10/$N$4</f>
        <v>0</v>
      </c>
      <c r="N55" s="43"/>
      <c r="O55" s="42"/>
      <c r="P55" s="43">
        <f>O55*100/O$4</f>
        <v>0</v>
      </c>
      <c r="Q55" s="44"/>
      <c r="R55" s="43"/>
      <c r="S55" s="43"/>
      <c r="T55" s="43"/>
      <c r="U55" s="43"/>
      <c r="V55" s="43"/>
      <c r="W55" s="43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66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</row>
    <row r="56" spans="1:90" ht="12.75">
      <c r="A56" s="1" t="s">
        <v>183</v>
      </c>
      <c r="B56" s="47"/>
      <c r="C56" s="48"/>
      <c r="D56" s="58" t="s">
        <v>132</v>
      </c>
      <c r="E56" s="59" t="s">
        <v>132</v>
      </c>
      <c r="F56" s="58" t="s">
        <v>132</v>
      </c>
      <c r="G56" s="51" t="s">
        <v>132</v>
      </c>
      <c r="H56" s="61">
        <v>0.0064050440391085275</v>
      </c>
      <c r="I56" s="38">
        <f>(J56+K56+L56)/3</f>
        <v>0.014261998519010893</v>
      </c>
      <c r="J56" s="39"/>
      <c r="K56" s="39">
        <v>0.01422272791921491</v>
      </c>
      <c r="L56" s="39">
        <v>0.02856326763781777</v>
      </c>
      <c r="M56" s="40">
        <f>N56*10/$N$4</f>
        <v>0</v>
      </c>
      <c r="N56" s="43"/>
      <c r="O56" s="42"/>
      <c r="P56" s="43">
        <f>O56*100/O$4</f>
        <v>0</v>
      </c>
      <c r="Q56" s="44"/>
      <c r="R56" s="43"/>
      <c r="S56" s="43"/>
      <c r="T56" s="43"/>
      <c r="U56" s="43"/>
      <c r="V56" s="43"/>
      <c r="W56" s="43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66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</row>
    <row r="57" spans="1:40" ht="12.75">
      <c r="A57" s="1" t="s">
        <v>184</v>
      </c>
      <c r="B57" s="47"/>
      <c r="C57" s="48"/>
      <c r="D57" s="49"/>
      <c r="E57" s="50"/>
      <c r="F57" s="49"/>
      <c r="G57" s="60">
        <v>0.028000000000000004</v>
      </c>
      <c r="H57" s="61">
        <v>0.18145439212514625</v>
      </c>
      <c r="I57" s="38">
        <f>(J57+K57+L57)/3</f>
        <v>0.9490335811382904</v>
      </c>
      <c r="J57" s="39">
        <v>1.4050091631032378</v>
      </c>
      <c r="K57" s="39">
        <v>0.08533636751528946</v>
      </c>
      <c r="L57" s="39">
        <v>1.356755212796344</v>
      </c>
      <c r="M57" s="40">
        <f>N57*10/$N$4</f>
        <v>0.3493958363662833</v>
      </c>
      <c r="N57" s="53">
        <f>SUM(Q57:CL57)</f>
        <v>24</v>
      </c>
      <c r="O57" s="54">
        <f>COUNTA(Q57:CL57)</f>
        <v>1</v>
      </c>
      <c r="P57" s="53">
        <f>O57*100/O$4</f>
        <v>1.3513513513513513</v>
      </c>
      <c r="Q57" s="55"/>
      <c r="R57" s="56"/>
      <c r="S57" s="56"/>
      <c r="T57" s="56"/>
      <c r="U57" s="56"/>
      <c r="V57" s="56"/>
      <c r="W57" s="56"/>
      <c r="AB57">
        <v>24</v>
      </c>
      <c r="AN57" s="62"/>
    </row>
    <row r="58" spans="1:40" ht="12.75">
      <c r="A58" s="1" t="s">
        <v>185</v>
      </c>
      <c r="B58" s="74">
        <v>0.1</v>
      </c>
      <c r="C58" s="75">
        <v>0.02</v>
      </c>
      <c r="D58" s="49">
        <v>0.15</v>
      </c>
      <c r="E58" s="50">
        <v>0.12</v>
      </c>
      <c r="F58" s="49">
        <v>0.19</v>
      </c>
      <c r="G58" s="60">
        <v>0.022</v>
      </c>
      <c r="H58" s="61">
        <v>0.1553656266161016</v>
      </c>
      <c r="I58" s="38">
        <f>(J58+K58+L58)/3</f>
        <v>0.1394094643436352</v>
      </c>
      <c r="J58" s="39">
        <v>0.29016493585827735</v>
      </c>
      <c r="K58" s="39">
        <v>0.11378182335371928</v>
      </c>
      <c r="L58" s="39">
        <v>0.014281633818908885</v>
      </c>
      <c r="M58" s="40">
        <f>N58*10/$N$4</f>
        <v>0.029116319697190276</v>
      </c>
      <c r="N58" s="53">
        <f>SUM(Q58:CL58)</f>
        <v>2</v>
      </c>
      <c r="O58" s="54">
        <f>COUNTA(Q58:CL58)</f>
        <v>1</v>
      </c>
      <c r="P58" s="53">
        <f>O58*100/O$4</f>
        <v>1.3513513513513513</v>
      </c>
      <c r="Q58" s="55"/>
      <c r="R58" s="56"/>
      <c r="S58" s="56"/>
      <c r="T58" s="56">
        <v>2</v>
      </c>
      <c r="U58" s="56"/>
      <c r="V58" s="56"/>
      <c r="W58" s="56"/>
      <c r="AN58" s="62"/>
    </row>
    <row r="59" spans="1:84" ht="12.75">
      <c r="A59" s="1" t="s">
        <v>186</v>
      </c>
      <c r="B59" s="47">
        <v>2.42</v>
      </c>
      <c r="C59" s="48">
        <v>0.48</v>
      </c>
      <c r="D59" s="49">
        <v>0.32</v>
      </c>
      <c r="E59" s="50">
        <v>2.13</v>
      </c>
      <c r="F59" s="49">
        <v>1.95</v>
      </c>
      <c r="G59" s="60">
        <v>0.6936454652532391</v>
      </c>
      <c r="H59" s="61">
        <v>3.4800412937290637</v>
      </c>
      <c r="I59" s="38">
        <f>(J59+K59+L59)/3</f>
        <v>3.754300112654612</v>
      </c>
      <c r="J59" s="39">
        <v>4.673182651191204</v>
      </c>
      <c r="K59" s="39">
        <v>5.47575024889774</v>
      </c>
      <c r="L59" s="39">
        <v>1.113967437874893</v>
      </c>
      <c r="M59" s="40">
        <f>N59*10/$N$4</f>
        <v>3.4066094045712623</v>
      </c>
      <c r="N59" s="53">
        <f>SUM(Q59:CL59)</f>
        <v>234</v>
      </c>
      <c r="O59" s="54">
        <f>COUNTA(Q59:CL59)</f>
        <v>20</v>
      </c>
      <c r="P59" s="53">
        <f>O59*100/O$4</f>
        <v>27.027027027027028</v>
      </c>
      <c r="Q59" s="55"/>
      <c r="R59" s="56"/>
      <c r="S59" s="56"/>
      <c r="T59" s="56">
        <v>24</v>
      </c>
      <c r="U59" s="56">
        <v>9</v>
      </c>
      <c r="V59" s="56">
        <v>13</v>
      </c>
      <c r="W59" s="56"/>
      <c r="Z59" s="67"/>
      <c r="AA59" s="67">
        <v>18</v>
      </c>
      <c r="AB59" s="67">
        <v>25</v>
      </c>
      <c r="AD59" s="67">
        <v>38</v>
      </c>
      <c r="AE59" s="67">
        <v>8</v>
      </c>
      <c r="AF59" s="67"/>
      <c r="AG59" s="67"/>
      <c r="AH59" s="67"/>
      <c r="AN59" s="62"/>
      <c r="AY59">
        <v>10</v>
      </c>
      <c r="AZ59">
        <v>5</v>
      </c>
      <c r="BB59">
        <v>1</v>
      </c>
      <c r="BC59">
        <v>14</v>
      </c>
      <c r="BJ59">
        <v>16</v>
      </c>
      <c r="BO59">
        <v>2</v>
      </c>
      <c r="BR59">
        <v>4</v>
      </c>
      <c r="BX59">
        <v>10</v>
      </c>
      <c r="BY59">
        <v>22</v>
      </c>
      <c r="CA59">
        <v>5</v>
      </c>
      <c r="CB59">
        <v>1</v>
      </c>
      <c r="CC59">
        <v>6</v>
      </c>
      <c r="CF59">
        <v>3</v>
      </c>
    </row>
    <row r="60" spans="1:40" ht="12.75">
      <c r="A60" s="1" t="s">
        <v>187</v>
      </c>
      <c r="B60" s="69" t="s">
        <v>132</v>
      </c>
      <c r="C60" s="70" t="s">
        <v>132</v>
      </c>
      <c r="D60" s="49"/>
      <c r="E60" s="50"/>
      <c r="F60" s="49"/>
      <c r="G60" s="51" t="s">
        <v>132</v>
      </c>
      <c r="H60" s="52" t="s">
        <v>132</v>
      </c>
      <c r="I60" s="38">
        <f>(J60+K60+L60)/3</f>
        <v>0</v>
      </c>
      <c r="J60" s="39"/>
      <c r="K60" s="39"/>
      <c r="L60" s="39"/>
      <c r="M60" s="40">
        <f>N60*10/$N$4</f>
        <v>0</v>
      </c>
      <c r="N60" s="53">
        <f>SUM(Q60:CL60)</f>
        <v>0</v>
      </c>
      <c r="O60" s="54">
        <f>COUNTA(Q60:CL60)</f>
        <v>0</v>
      </c>
      <c r="P60" s="53">
        <f>O60*100/O$4</f>
        <v>0</v>
      </c>
      <c r="Q60" s="55"/>
      <c r="R60" s="56"/>
      <c r="S60" s="56"/>
      <c r="T60" s="56"/>
      <c r="U60" s="56"/>
      <c r="V60" s="56"/>
      <c r="W60" s="56"/>
      <c r="AN60" s="62"/>
    </row>
    <row r="61" spans="1:74" ht="12.75">
      <c r="A61" s="63" t="s">
        <v>188</v>
      </c>
      <c r="B61" s="69"/>
      <c r="C61" s="70"/>
      <c r="D61" s="49"/>
      <c r="E61" s="50"/>
      <c r="F61" s="49"/>
      <c r="G61" s="51"/>
      <c r="H61" s="52"/>
      <c r="I61" s="38">
        <f>(J61+K61+L61)/3</f>
        <v>0</v>
      </c>
      <c r="J61" s="39"/>
      <c r="K61" s="39"/>
      <c r="L61" s="39"/>
      <c r="M61" s="40">
        <f>N61*10/$N$4</f>
        <v>0.014558159848595138</v>
      </c>
      <c r="N61" s="53">
        <f>SUM(Q61:CL61)</f>
        <v>1</v>
      </c>
      <c r="O61" s="54">
        <f>COUNTA(Q61:CL61)</f>
        <v>1</v>
      </c>
      <c r="P61" s="53">
        <f>O61*100/O$4</f>
        <v>1.3513513513513513</v>
      </c>
      <c r="Q61" s="55"/>
      <c r="R61" s="56"/>
      <c r="S61" s="56"/>
      <c r="T61" s="56"/>
      <c r="U61" s="56"/>
      <c r="V61" s="56"/>
      <c r="W61" s="56"/>
      <c r="AN61" s="62"/>
      <c r="BV61">
        <v>1</v>
      </c>
    </row>
    <row r="62" spans="1:87" ht="12.75">
      <c r="A62" s="1" t="s">
        <v>189</v>
      </c>
      <c r="B62" s="47">
        <v>18.31</v>
      </c>
      <c r="C62" s="48">
        <v>8.32</v>
      </c>
      <c r="D62" s="49">
        <v>2.59</v>
      </c>
      <c r="E62" s="50">
        <v>10.81</v>
      </c>
      <c r="F62" s="49">
        <v>33.27</v>
      </c>
      <c r="G62" s="60">
        <v>30.95531330977621</v>
      </c>
      <c r="H62" s="61">
        <v>32.04889046421143</v>
      </c>
      <c r="I62" s="38">
        <f>(J62+K62+L62)/3</f>
        <v>33.31228813386449</v>
      </c>
      <c r="J62" s="39">
        <v>33.32315210751375</v>
      </c>
      <c r="K62" s="39">
        <v>43.820224719101134</v>
      </c>
      <c r="L62" s="39">
        <v>22.79348757497858</v>
      </c>
      <c r="M62" s="40">
        <f>N62*10/$N$4</f>
        <v>29.756878730528463</v>
      </c>
      <c r="N62" s="53">
        <f>SUM(Q62:CL62)</f>
        <v>2044</v>
      </c>
      <c r="O62" s="54">
        <f>COUNTA(Q62:CL62)</f>
        <v>41</v>
      </c>
      <c r="P62" s="53">
        <f>O62*100/O$4</f>
        <v>55.4054054054054</v>
      </c>
      <c r="Q62" s="55"/>
      <c r="R62" s="56"/>
      <c r="S62" s="56">
        <v>3</v>
      </c>
      <c r="T62" s="56">
        <v>102</v>
      </c>
      <c r="U62" s="56">
        <v>1</v>
      </c>
      <c r="V62" s="56">
        <v>19</v>
      </c>
      <c r="W62" s="56">
        <v>8</v>
      </c>
      <c r="X62" s="67">
        <v>1</v>
      </c>
      <c r="Y62" s="67">
        <v>13</v>
      </c>
      <c r="Z62" s="67"/>
      <c r="AA62" s="67">
        <v>1</v>
      </c>
      <c r="AB62" s="67">
        <v>2</v>
      </c>
      <c r="AD62" s="67">
        <v>12</v>
      </c>
      <c r="AE62" s="67">
        <v>1</v>
      </c>
      <c r="AF62" s="67"/>
      <c r="AG62" s="67"/>
      <c r="AH62" s="67"/>
      <c r="AL62" s="67"/>
      <c r="AN62" s="62"/>
      <c r="AO62" s="62"/>
      <c r="AQ62">
        <v>5</v>
      </c>
      <c r="AS62">
        <v>33</v>
      </c>
      <c r="AT62">
        <v>8</v>
      </c>
      <c r="AU62">
        <v>12</v>
      </c>
      <c r="AZ62">
        <v>3</v>
      </c>
      <c r="BA62">
        <v>22</v>
      </c>
      <c r="BC62">
        <v>11</v>
      </c>
      <c r="BF62">
        <v>12</v>
      </c>
      <c r="BH62">
        <v>1</v>
      </c>
      <c r="BI62">
        <v>3</v>
      </c>
      <c r="BJ62">
        <v>6</v>
      </c>
      <c r="BK62">
        <v>6</v>
      </c>
      <c r="BM62">
        <v>4</v>
      </c>
      <c r="BO62">
        <v>2</v>
      </c>
      <c r="BR62">
        <v>147</v>
      </c>
      <c r="BS62">
        <v>511</v>
      </c>
      <c r="BT62">
        <v>1</v>
      </c>
      <c r="BU62">
        <v>206</v>
      </c>
      <c r="BV62">
        <v>400</v>
      </c>
      <c r="BW62">
        <v>9</v>
      </c>
      <c r="BX62">
        <v>12</v>
      </c>
      <c r="BY62">
        <v>120</v>
      </c>
      <c r="CA62">
        <v>9</v>
      </c>
      <c r="CB62">
        <v>89</v>
      </c>
      <c r="CC62">
        <v>65</v>
      </c>
      <c r="CD62">
        <v>3</v>
      </c>
      <c r="CE62">
        <v>7</v>
      </c>
      <c r="CF62">
        <v>170</v>
      </c>
      <c r="CG62">
        <v>3</v>
      </c>
      <c r="CI62">
        <v>1</v>
      </c>
    </row>
    <row r="63" spans="1:85" ht="12.75">
      <c r="A63" s="1" t="s">
        <v>190</v>
      </c>
      <c r="B63" s="47">
        <v>0.48</v>
      </c>
      <c r="C63" s="48">
        <v>0.15</v>
      </c>
      <c r="D63" s="49">
        <v>0.12</v>
      </c>
      <c r="E63" s="76">
        <v>0.4</v>
      </c>
      <c r="F63" s="60">
        <v>2.6</v>
      </c>
      <c r="G63" s="60">
        <v>3.1332167255594814</v>
      </c>
      <c r="H63" s="61">
        <v>2.696705163348553</v>
      </c>
      <c r="I63" s="38">
        <f>(J63+K63+L63)/3</f>
        <v>2.3095407751441392</v>
      </c>
      <c r="J63" s="39">
        <v>2.8252901649358586</v>
      </c>
      <c r="K63" s="39">
        <v>2.360972834589675</v>
      </c>
      <c r="L63" s="39">
        <v>1.742359325906884</v>
      </c>
      <c r="M63" s="40">
        <f>N63*10/$N$4</f>
        <v>2.63502693259572</v>
      </c>
      <c r="N63" s="53">
        <f>SUM(Q63:CL63)</f>
        <v>181</v>
      </c>
      <c r="O63" s="54">
        <f>COUNTA(Q63:CL63)</f>
        <v>29</v>
      </c>
      <c r="P63" s="53">
        <f>O63*100/O$4</f>
        <v>39.189189189189186</v>
      </c>
      <c r="Q63" s="55"/>
      <c r="R63" s="56"/>
      <c r="S63" s="56"/>
      <c r="T63" s="56">
        <v>4</v>
      </c>
      <c r="U63" s="56">
        <v>4</v>
      </c>
      <c r="V63" s="56">
        <v>7</v>
      </c>
      <c r="W63" s="56"/>
      <c r="X63">
        <v>1</v>
      </c>
      <c r="Z63" s="67"/>
      <c r="AA63">
        <v>1</v>
      </c>
      <c r="AB63">
        <v>1</v>
      </c>
      <c r="AD63">
        <v>1</v>
      </c>
      <c r="AE63">
        <v>1</v>
      </c>
      <c r="AN63" s="62"/>
      <c r="AS63">
        <v>1</v>
      </c>
      <c r="AT63">
        <v>1</v>
      </c>
      <c r="AU63">
        <v>15</v>
      </c>
      <c r="AZ63">
        <v>2</v>
      </c>
      <c r="BA63">
        <v>1</v>
      </c>
      <c r="BC63">
        <v>4</v>
      </c>
      <c r="BF63">
        <v>1</v>
      </c>
      <c r="BJ63">
        <v>3</v>
      </c>
      <c r="BK63">
        <v>2</v>
      </c>
      <c r="BO63">
        <v>3</v>
      </c>
      <c r="BR63">
        <v>30</v>
      </c>
      <c r="BS63">
        <v>24</v>
      </c>
      <c r="BU63">
        <v>8</v>
      </c>
      <c r="BV63">
        <v>20</v>
      </c>
      <c r="BX63">
        <v>8</v>
      </c>
      <c r="BY63">
        <v>7</v>
      </c>
      <c r="CA63">
        <v>1</v>
      </c>
      <c r="CB63">
        <v>5</v>
      </c>
      <c r="CC63">
        <v>6</v>
      </c>
      <c r="CF63">
        <v>14</v>
      </c>
      <c r="CG63">
        <v>5</v>
      </c>
    </row>
    <row r="64" spans="1:40" ht="12.75">
      <c r="A64" s="1" t="s">
        <v>191</v>
      </c>
      <c r="B64" s="47"/>
      <c r="C64" s="77">
        <v>0.01</v>
      </c>
      <c r="D64" s="49"/>
      <c r="E64" s="50">
        <v>0.01</v>
      </c>
      <c r="F64" s="49">
        <v>0.02</v>
      </c>
      <c r="G64" s="51" t="s">
        <v>132</v>
      </c>
      <c r="H64" s="52" t="s">
        <v>132</v>
      </c>
      <c r="I64" s="38">
        <f>(J64+K64+L64)/3</f>
        <v>0</v>
      </c>
      <c r="J64" s="39"/>
      <c r="K64" s="39"/>
      <c r="L64" s="39"/>
      <c r="M64" s="40">
        <f>N64*10/$N$4</f>
        <v>0</v>
      </c>
      <c r="N64" s="53">
        <f>SUM(Q64:CL64)</f>
        <v>0</v>
      </c>
      <c r="O64" s="54">
        <f>COUNTA(Q64:CL64)</f>
        <v>0</v>
      </c>
      <c r="P64" s="53">
        <f>O64*100/O$4</f>
        <v>0</v>
      </c>
      <c r="Q64" s="55"/>
      <c r="R64" s="56"/>
      <c r="S64" s="56"/>
      <c r="T64" s="56"/>
      <c r="U64" s="56"/>
      <c r="V64" s="56"/>
      <c r="W64" s="56"/>
      <c r="AN64" s="62"/>
    </row>
    <row r="65" spans="1:40" ht="12.75">
      <c r="A65" s="68" t="s">
        <v>192</v>
      </c>
      <c r="B65" s="47"/>
      <c r="C65" s="48"/>
      <c r="D65" s="49"/>
      <c r="E65" s="50"/>
      <c r="F65" s="49"/>
      <c r="G65" s="60"/>
      <c r="H65" s="52" t="s">
        <v>132</v>
      </c>
      <c r="I65" s="38">
        <f>(J65+K65+L65)/3</f>
        <v>0.04336759096442347</v>
      </c>
      <c r="J65" s="39">
        <v>0.030543677458766037</v>
      </c>
      <c r="K65" s="39">
        <v>0.09955909543450436</v>
      </c>
      <c r="L65" s="39"/>
      <c r="M65" s="40">
        <f>N65*10/$N$4</f>
        <v>0</v>
      </c>
      <c r="N65" s="53">
        <f>SUM(Q65:CL65)</f>
        <v>0</v>
      </c>
      <c r="O65" s="54">
        <f>COUNTA(Q65:CL65)</f>
        <v>0</v>
      </c>
      <c r="P65" s="53">
        <f>O65*100/O$4</f>
        <v>0</v>
      </c>
      <c r="Q65" s="55"/>
      <c r="R65" s="56"/>
      <c r="S65" s="56"/>
      <c r="T65" s="56"/>
      <c r="U65" s="56"/>
      <c r="V65" s="56"/>
      <c r="W65" s="56"/>
      <c r="AN65" s="62"/>
    </row>
    <row r="66" spans="1:40" ht="12.75">
      <c r="A66" s="1" t="s">
        <v>193</v>
      </c>
      <c r="B66" s="47"/>
      <c r="C66" s="70" t="s">
        <v>132</v>
      </c>
      <c r="D66" s="49">
        <v>0.14</v>
      </c>
      <c r="E66" s="50">
        <v>0.15</v>
      </c>
      <c r="F66" s="49">
        <v>0.02</v>
      </c>
      <c r="G66" s="60">
        <v>0.024</v>
      </c>
      <c r="H66" s="61">
        <v>0.07544357174067559</v>
      </c>
      <c r="I66" s="38">
        <f>(J66+K66+L66)/3</f>
        <v>0.0681801542063104</v>
      </c>
      <c r="J66" s="39">
        <v>0.0763591936469151</v>
      </c>
      <c r="K66" s="39">
        <v>0.08533636751528946</v>
      </c>
      <c r="L66" s="39">
        <v>0.042844901456726654</v>
      </c>
      <c r="M66" s="40">
        <f>N66*10/$N$4</f>
        <v>0.014558159848595138</v>
      </c>
      <c r="N66" s="53">
        <f>SUM(Q66:CL66)</f>
        <v>1</v>
      </c>
      <c r="O66" s="54">
        <f>COUNTA(Q66:CL66)</f>
        <v>1</v>
      </c>
      <c r="P66" s="53">
        <f>O66*100/O$4</f>
        <v>1.3513513513513513</v>
      </c>
      <c r="Q66" s="55"/>
      <c r="R66" s="56"/>
      <c r="S66" s="56"/>
      <c r="T66" s="56"/>
      <c r="U66" s="56"/>
      <c r="V66" s="56"/>
      <c r="W66" s="56"/>
      <c r="AB66">
        <v>1</v>
      </c>
      <c r="AN66" s="62"/>
    </row>
    <row r="67" spans="1:84" ht="12.75">
      <c r="A67" s="1" t="s">
        <v>194</v>
      </c>
      <c r="B67" s="47">
        <v>15.51</v>
      </c>
      <c r="C67" s="48">
        <v>17.35</v>
      </c>
      <c r="D67" s="60">
        <v>14.22</v>
      </c>
      <c r="E67" s="50">
        <v>17.72</v>
      </c>
      <c r="F67" s="49">
        <v>15.77</v>
      </c>
      <c r="G67" s="60">
        <v>13.31953121319199</v>
      </c>
      <c r="H67" s="61">
        <v>11.12439474661411</v>
      </c>
      <c r="I67" s="38">
        <f>(J67+K67+L67)/3</f>
        <v>11.487518217550944</v>
      </c>
      <c r="J67" s="39">
        <v>14.279169211973123</v>
      </c>
      <c r="K67" s="39">
        <v>9.515004977954774</v>
      </c>
      <c r="L67" s="39">
        <v>10.668380462724937</v>
      </c>
      <c r="M67" s="40">
        <f>N67*10/$N$4</f>
        <v>14.368903770563401</v>
      </c>
      <c r="N67" s="53">
        <f>SUM(Q67:CL67)</f>
        <v>987</v>
      </c>
      <c r="O67" s="54">
        <f>COUNTA(Q67:CL67)</f>
        <v>27</v>
      </c>
      <c r="P67" s="53">
        <f>O67*100/O$4</f>
        <v>36.486486486486484</v>
      </c>
      <c r="Q67" s="55"/>
      <c r="R67" s="56">
        <v>8</v>
      </c>
      <c r="S67" s="56"/>
      <c r="T67" s="56"/>
      <c r="U67" s="56"/>
      <c r="V67" s="56"/>
      <c r="W67" s="56">
        <v>9</v>
      </c>
      <c r="Z67">
        <v>12</v>
      </c>
      <c r="AC67">
        <v>33</v>
      </c>
      <c r="AG67">
        <v>9</v>
      </c>
      <c r="AI67">
        <v>7</v>
      </c>
      <c r="AM67">
        <v>1</v>
      </c>
      <c r="AN67" s="62"/>
      <c r="AP67">
        <v>141</v>
      </c>
      <c r="AS67">
        <v>1</v>
      </c>
      <c r="AT67">
        <v>17</v>
      </c>
      <c r="AU67">
        <v>33</v>
      </c>
      <c r="AV67">
        <v>15</v>
      </c>
      <c r="AW67">
        <v>15</v>
      </c>
      <c r="AX67">
        <v>56</v>
      </c>
      <c r="BE67">
        <v>12</v>
      </c>
      <c r="BF67">
        <v>5</v>
      </c>
      <c r="BM67">
        <v>205</v>
      </c>
      <c r="BN67">
        <v>180</v>
      </c>
      <c r="BR67">
        <v>34</v>
      </c>
      <c r="BS67">
        <v>29</v>
      </c>
      <c r="BU67">
        <v>6</v>
      </c>
      <c r="BV67">
        <v>62</v>
      </c>
      <c r="BW67">
        <v>26</v>
      </c>
      <c r="BX67">
        <v>41</v>
      </c>
      <c r="BY67">
        <v>12</v>
      </c>
      <c r="BZ67">
        <v>10</v>
      </c>
      <c r="CF67">
        <v>8</v>
      </c>
    </row>
    <row r="68" spans="1:65" ht="12.75">
      <c r="A68" s="1" t="s">
        <v>195</v>
      </c>
      <c r="B68" s="47"/>
      <c r="C68" s="70" t="s">
        <v>132</v>
      </c>
      <c r="D68" s="49">
        <v>0.02</v>
      </c>
      <c r="E68" s="50">
        <v>0.02</v>
      </c>
      <c r="F68" s="49">
        <v>0.01</v>
      </c>
      <c r="G68" s="60">
        <v>0.009944640753828034</v>
      </c>
      <c r="H68" s="61">
        <v>0.0660989590845476</v>
      </c>
      <c r="I68" s="38">
        <f>(J68+K68+L68)/3</f>
        <v>0.06198152458665398</v>
      </c>
      <c r="J68" s="39">
        <v>0.015271838729383019</v>
      </c>
      <c r="K68" s="39">
        <v>0.17067273503057892</v>
      </c>
      <c r="L68" s="39"/>
      <c r="M68" s="40">
        <f>N68*10/$N$4</f>
        <v>0.029116319697190276</v>
      </c>
      <c r="N68" s="53">
        <f>SUM(Q68:CL68)</f>
        <v>2</v>
      </c>
      <c r="O68" s="54">
        <f>COUNTA(Q68:CL68)</f>
        <v>1</v>
      </c>
      <c r="P68" s="53">
        <f>O68*100/O$4</f>
        <v>1.3513513513513513</v>
      </c>
      <c r="Q68" s="55"/>
      <c r="R68" s="56"/>
      <c r="S68" s="56"/>
      <c r="T68" s="56"/>
      <c r="U68" s="56"/>
      <c r="V68" s="56"/>
      <c r="W68" s="56"/>
      <c r="AE68" s="62"/>
      <c r="AF68" s="62"/>
      <c r="AG68" s="62"/>
      <c r="AH68" s="62"/>
      <c r="AN68" s="62"/>
      <c r="BM68">
        <v>2</v>
      </c>
    </row>
    <row r="69" spans="1:51" ht="12.75">
      <c r="A69" s="1" t="s">
        <v>196</v>
      </c>
      <c r="B69" s="47"/>
      <c r="C69" s="48"/>
      <c r="D69" s="58" t="s">
        <v>132</v>
      </c>
      <c r="E69" s="50"/>
      <c r="F69" s="49">
        <v>0.02</v>
      </c>
      <c r="G69" s="60">
        <v>0.008</v>
      </c>
      <c r="H69" s="61">
        <v>0.022212925891445454</v>
      </c>
      <c r="I69" s="38">
        <f>(J69+K69+L69)/3</f>
        <v>0.014922135125993649</v>
      </c>
      <c r="J69" s="39">
        <v>0.030543677458766037</v>
      </c>
      <c r="K69" s="39">
        <v>0.01422272791921491</v>
      </c>
      <c r="L69" s="39"/>
      <c r="M69" s="40">
        <f>N69*10/$N$4</f>
        <v>0.014558159848595138</v>
      </c>
      <c r="N69" s="53">
        <f>SUM(Q69:CL69)</f>
        <v>1</v>
      </c>
      <c r="O69" s="54">
        <f>COUNTA(Q69:CL69)</f>
        <v>1</v>
      </c>
      <c r="P69" s="53">
        <f>O69*100/O$4</f>
        <v>1.3513513513513513</v>
      </c>
      <c r="Q69" s="55"/>
      <c r="R69" s="56"/>
      <c r="S69" s="56"/>
      <c r="T69" s="56"/>
      <c r="U69" s="56"/>
      <c r="V69" s="56"/>
      <c r="W69" s="56"/>
      <c r="AN69" s="62"/>
      <c r="AY69">
        <v>1</v>
      </c>
    </row>
    <row r="70" spans="1:66" ht="12.75">
      <c r="A70" s="1" t="s">
        <v>197</v>
      </c>
      <c r="B70" s="47"/>
      <c r="C70" s="48"/>
      <c r="D70" s="49">
        <v>0.18</v>
      </c>
      <c r="E70" s="50">
        <v>0.24</v>
      </c>
      <c r="F70" s="60">
        <v>0.2</v>
      </c>
      <c r="G70" s="60">
        <v>0.10636160188457008</v>
      </c>
      <c r="H70" s="61">
        <v>0.07899551028842514</v>
      </c>
      <c r="I70" s="38">
        <f>(J70+K70+L70)/3</f>
        <v>0.5964137322376696</v>
      </c>
      <c r="J70" s="39">
        <v>0.733048259010385</v>
      </c>
      <c r="K70" s="39">
        <v>0.156450007111364</v>
      </c>
      <c r="L70" s="39">
        <v>0.8997429305912598</v>
      </c>
      <c r="M70" s="40">
        <f>N70*10/$N$4</f>
        <v>0.21837239772892708</v>
      </c>
      <c r="N70" s="53">
        <f>SUM(Q70:CL70)</f>
        <v>15</v>
      </c>
      <c r="O70" s="54">
        <f>COUNTA(Q70:CL70)</f>
        <v>3</v>
      </c>
      <c r="P70" s="53">
        <f>O70*100/O$4</f>
        <v>4.054054054054054</v>
      </c>
      <c r="Q70" s="55">
        <v>1</v>
      </c>
      <c r="R70" s="56"/>
      <c r="S70" s="56"/>
      <c r="T70" s="56"/>
      <c r="U70" s="56"/>
      <c r="V70" s="56"/>
      <c r="W70" s="56"/>
      <c r="AN70" s="62"/>
      <c r="BM70">
        <v>10</v>
      </c>
      <c r="BN70">
        <v>4</v>
      </c>
    </row>
    <row r="71" spans="1:90" ht="12.75">
      <c r="A71" s="1" t="s">
        <v>198</v>
      </c>
      <c r="B71" s="47"/>
      <c r="C71" s="48"/>
      <c r="D71" s="49">
        <v>0.01</v>
      </c>
      <c r="E71" s="50">
        <v>0.02</v>
      </c>
      <c r="F71" s="49">
        <v>0.02</v>
      </c>
      <c r="G71" s="60">
        <v>0.014416961130742052</v>
      </c>
      <c r="H71" s="61">
        <v>0.009952822139602281</v>
      </c>
      <c r="I71" s="38">
        <f>(J71+K71+L71)/3</f>
        <v>0.01422272791921491</v>
      </c>
      <c r="J71" s="39"/>
      <c r="K71" s="39">
        <v>0.04266818375764473</v>
      </c>
      <c r="L71" s="39"/>
      <c r="M71" s="40">
        <f>N71*10/$N$4</f>
        <v>0</v>
      </c>
      <c r="N71" s="43"/>
      <c r="O71" s="42"/>
      <c r="P71" s="43">
        <f>O71*100/O$4</f>
        <v>0</v>
      </c>
      <c r="Q71" s="44"/>
      <c r="R71" s="43"/>
      <c r="S71" s="43"/>
      <c r="T71" s="43"/>
      <c r="U71" s="43"/>
      <c r="V71" s="43"/>
      <c r="W71" s="43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66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</row>
    <row r="72" spans="1:40" ht="12.75">
      <c r="A72" s="1" t="s">
        <v>199</v>
      </c>
      <c r="B72" s="47">
        <v>0.08</v>
      </c>
      <c r="C72" s="48"/>
      <c r="D72" s="49"/>
      <c r="E72" s="50"/>
      <c r="F72" s="49">
        <v>0.01</v>
      </c>
      <c r="G72" s="51" t="s">
        <v>132</v>
      </c>
      <c r="H72" s="52" t="s">
        <v>132</v>
      </c>
      <c r="I72" s="38">
        <f>(J72+K72+L72)/3</f>
        <v>0.00948181861280994</v>
      </c>
      <c r="J72" s="39"/>
      <c r="K72" s="39">
        <v>0.02844545583842982</v>
      </c>
      <c r="L72" s="39"/>
      <c r="M72" s="40">
        <f>N72*10/$N$4</f>
        <v>0</v>
      </c>
      <c r="N72" s="53">
        <f>SUM(Q72:CL72)</f>
        <v>0</v>
      </c>
      <c r="O72" s="54">
        <f>COUNTA(Q72:CL72)</f>
        <v>0</v>
      </c>
      <c r="P72" s="53">
        <f>O72*100/O$4</f>
        <v>0</v>
      </c>
      <c r="Q72" s="55"/>
      <c r="R72" s="56"/>
      <c r="S72" s="56"/>
      <c r="T72" s="56"/>
      <c r="U72" s="56"/>
      <c r="V72" s="56"/>
      <c r="W72" s="56"/>
      <c r="AN72" s="62"/>
    </row>
    <row r="73" spans="1:40" ht="12.75">
      <c r="A73" s="1" t="s">
        <v>200</v>
      </c>
      <c r="B73" s="47"/>
      <c r="C73" s="48">
        <v>0.01</v>
      </c>
      <c r="D73" s="49">
        <v>0.01</v>
      </c>
      <c r="E73" s="50">
        <v>0.01</v>
      </c>
      <c r="F73" s="49">
        <v>0.01</v>
      </c>
      <c r="G73" s="60"/>
      <c r="H73" s="61">
        <v>0.014521213249374392</v>
      </c>
      <c r="I73" s="38">
        <f>(J73+K73+L73)/3</f>
        <v>0.014922135125993649</v>
      </c>
      <c r="J73" s="39">
        <v>0.030543677458766037</v>
      </c>
      <c r="K73" s="39">
        <v>0.01422272791921491</v>
      </c>
      <c r="L73" s="39"/>
      <c r="M73" s="40">
        <f>N73*10/$N$4</f>
        <v>0</v>
      </c>
      <c r="N73" s="53">
        <f>SUM(Q73:CL73)</f>
        <v>0</v>
      </c>
      <c r="O73" s="54">
        <f>COUNTA(Q73:CL73)</f>
        <v>0</v>
      </c>
      <c r="P73" s="53">
        <f>O73*100/O$4</f>
        <v>0</v>
      </c>
      <c r="Q73" s="55"/>
      <c r="R73" s="56"/>
      <c r="S73" s="56"/>
      <c r="T73" s="56"/>
      <c r="U73" s="56"/>
      <c r="V73" s="56"/>
      <c r="W73" s="56"/>
      <c r="AN73" s="62"/>
    </row>
    <row r="74" spans="1:62" ht="12.75">
      <c r="A74" s="1" t="s">
        <v>201</v>
      </c>
      <c r="B74" s="47"/>
      <c r="C74" s="48">
        <v>0.02</v>
      </c>
      <c r="D74" s="49">
        <v>0.02</v>
      </c>
      <c r="E74" s="50">
        <v>0.01</v>
      </c>
      <c r="F74" s="49">
        <v>0.04</v>
      </c>
      <c r="G74" s="60">
        <v>0.05594464075382803</v>
      </c>
      <c r="H74" s="61">
        <v>0.04877326938512524</v>
      </c>
      <c r="I74" s="38">
        <f>(J74+K74+L74)/3</f>
        <v>0.061690726882958576</v>
      </c>
      <c r="J74" s="39"/>
      <c r="K74" s="39">
        <v>0.1422272791921491</v>
      </c>
      <c r="L74" s="39">
        <v>0.042844901456726654</v>
      </c>
      <c r="M74" s="40">
        <f>N74*10/$N$4</f>
        <v>0.04367447954578541</v>
      </c>
      <c r="N74" s="53">
        <f>SUM(Q74:CL74)</f>
        <v>3</v>
      </c>
      <c r="O74" s="54">
        <f>COUNTA(Q74:CL74)</f>
        <v>3</v>
      </c>
      <c r="P74" s="53">
        <f>O74*100/O$4</f>
        <v>4.054054054054054</v>
      </c>
      <c r="Q74" s="55"/>
      <c r="R74" s="56"/>
      <c r="S74" s="56"/>
      <c r="T74" s="56"/>
      <c r="U74" s="56"/>
      <c r="V74" s="56">
        <v>1</v>
      </c>
      <c r="W74" s="56"/>
      <c r="AN74" s="62"/>
      <c r="BC74">
        <v>1</v>
      </c>
      <c r="BJ74">
        <v>1</v>
      </c>
    </row>
    <row r="75" spans="1:62" ht="12.75">
      <c r="A75" s="1" t="s">
        <v>202</v>
      </c>
      <c r="B75" s="47">
        <v>0.02</v>
      </c>
      <c r="C75" s="70" t="s">
        <v>132</v>
      </c>
      <c r="D75" s="58" t="s">
        <v>132</v>
      </c>
      <c r="E75" s="59" t="s">
        <v>132</v>
      </c>
      <c r="F75" s="49">
        <v>0.01</v>
      </c>
      <c r="G75" s="51" t="s">
        <v>132</v>
      </c>
      <c r="H75" s="61">
        <v>0.007809706818665415</v>
      </c>
      <c r="I75" s="38">
        <f>(J75+K75+L75)/3</f>
        <v>0.00474090930640497</v>
      </c>
      <c r="J75" s="39"/>
      <c r="K75" s="39">
        <v>0.01422272791921491</v>
      </c>
      <c r="L75" s="39"/>
      <c r="M75" s="40">
        <f>N75*10/$N$4</f>
        <v>0.029116319697190276</v>
      </c>
      <c r="N75" s="53">
        <f>SUM(Q75:CL75)</f>
        <v>2</v>
      </c>
      <c r="O75" s="54">
        <f>COUNTA(Q75:CL75)</f>
        <v>2</v>
      </c>
      <c r="P75" s="53">
        <f>O75*100/O$4</f>
        <v>2.7027027027027026</v>
      </c>
      <c r="Q75" s="55"/>
      <c r="R75" s="56"/>
      <c r="S75" s="56"/>
      <c r="T75" s="56"/>
      <c r="U75" s="56"/>
      <c r="V75" s="56"/>
      <c r="W75" s="56"/>
      <c r="AN75" s="62"/>
      <c r="BC75">
        <v>1</v>
      </c>
      <c r="BJ75">
        <v>1</v>
      </c>
    </row>
    <row r="76" spans="1:40" ht="12.75">
      <c r="A76" s="1" t="s">
        <v>203</v>
      </c>
      <c r="B76" s="47"/>
      <c r="C76" s="70" t="s">
        <v>132</v>
      </c>
      <c r="D76" s="58"/>
      <c r="E76" s="59"/>
      <c r="F76" s="58"/>
      <c r="G76" s="51" t="s">
        <v>132</v>
      </c>
      <c r="H76" s="61"/>
      <c r="I76" s="38">
        <f>(J76+K76+L76)/3</f>
        <v>0.005090612909794339</v>
      </c>
      <c r="J76" s="39">
        <v>0.015271838729383019</v>
      </c>
      <c r="K76" s="39"/>
      <c r="L76" s="39"/>
      <c r="M76" s="40">
        <f>N76*10/$N$4</f>
        <v>0</v>
      </c>
      <c r="N76" s="53">
        <f>SUM(Q76:CL76)</f>
        <v>0</v>
      </c>
      <c r="O76" s="54">
        <f>COUNTA(Q76:CL76)</f>
        <v>0</v>
      </c>
      <c r="P76" s="53">
        <f>O76*100/O$4</f>
        <v>0</v>
      </c>
      <c r="Q76" s="55"/>
      <c r="R76" s="56"/>
      <c r="S76" s="56"/>
      <c r="T76" s="56"/>
      <c r="U76" s="56"/>
      <c r="V76" s="56"/>
      <c r="W76" s="56"/>
      <c r="AN76" s="62"/>
    </row>
    <row r="77" spans="1:40" ht="12.75">
      <c r="A77" s="1" t="s">
        <v>204</v>
      </c>
      <c r="B77" s="47"/>
      <c r="C77" s="48"/>
      <c r="D77" s="49">
        <v>0.01</v>
      </c>
      <c r="E77" s="50"/>
      <c r="F77" s="49"/>
      <c r="G77" s="60"/>
      <c r="H77" s="52" t="s">
        <v>132</v>
      </c>
      <c r="I77" s="38">
        <f>(J77+K77+L77)/3</f>
        <v>0.00474090930640497</v>
      </c>
      <c r="J77" s="39"/>
      <c r="K77" s="39">
        <v>0.01422272791921491</v>
      </c>
      <c r="L77" s="39"/>
      <c r="M77" s="40">
        <f>N77*10/$N$4</f>
        <v>0</v>
      </c>
      <c r="N77" s="53">
        <f>SUM(Q77:CL77)</f>
        <v>0</v>
      </c>
      <c r="O77" s="54">
        <f>COUNTA(Q77:CL77)</f>
        <v>0</v>
      </c>
      <c r="P77" s="53">
        <f>O77*100/O$4</f>
        <v>0</v>
      </c>
      <c r="Q77" s="55"/>
      <c r="R77" s="56"/>
      <c r="S77" s="56"/>
      <c r="T77" s="56"/>
      <c r="U77" s="56"/>
      <c r="V77" s="56"/>
      <c r="W77" s="56"/>
      <c r="AN77" s="62"/>
    </row>
    <row r="78" spans="1:90" ht="12.75">
      <c r="A78" s="1" t="s">
        <v>205</v>
      </c>
      <c r="B78" s="47"/>
      <c r="C78" s="48"/>
      <c r="D78" s="49">
        <v>0.01</v>
      </c>
      <c r="E78" s="50"/>
      <c r="F78" s="58" t="s">
        <v>132</v>
      </c>
      <c r="G78" s="60"/>
      <c r="H78" s="52" t="s">
        <v>132</v>
      </c>
      <c r="I78" s="38">
        <f>(J78+K78+L78)/3</f>
        <v>0</v>
      </c>
      <c r="J78" s="39"/>
      <c r="K78" s="39"/>
      <c r="L78" s="39"/>
      <c r="M78" s="40">
        <f>N78*10/$N$4</f>
        <v>0</v>
      </c>
      <c r="N78" s="43"/>
      <c r="O78" s="42"/>
      <c r="P78" s="43">
        <f>O78*100/O$4</f>
        <v>0</v>
      </c>
      <c r="Q78" s="44"/>
      <c r="R78" s="43"/>
      <c r="S78" s="43"/>
      <c r="T78" s="43"/>
      <c r="U78" s="43"/>
      <c r="V78" s="43"/>
      <c r="W78" s="43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66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</row>
    <row r="79" spans="1:90" ht="12.75">
      <c r="A79" s="1" t="s">
        <v>206</v>
      </c>
      <c r="B79" s="47">
        <v>0.17</v>
      </c>
      <c r="C79" s="48">
        <v>0.14</v>
      </c>
      <c r="D79" s="49">
        <v>0.13</v>
      </c>
      <c r="E79" s="50">
        <v>0.21</v>
      </c>
      <c r="F79" s="49">
        <v>0.19</v>
      </c>
      <c r="G79" s="60">
        <v>0.2160294464075383</v>
      </c>
      <c r="H79" s="61">
        <v>0.21264256408806945</v>
      </c>
      <c r="I79" s="38">
        <f>(J79+K79+L79)/3</f>
        <v>0.13950978210126286</v>
      </c>
      <c r="J79" s="39">
        <v>0.0763591936469151</v>
      </c>
      <c r="K79" s="39">
        <v>0.1422272791921491</v>
      </c>
      <c r="L79" s="39">
        <v>0.1999428734647244</v>
      </c>
      <c r="M79" s="40">
        <f>N79*10/$N$4</f>
        <v>0.14558159848595137</v>
      </c>
      <c r="N79" s="53">
        <f>SUM(Q79:CL79)</f>
        <v>10</v>
      </c>
      <c r="O79" s="54">
        <f>COUNTA(Q79:CL79)</f>
        <v>10</v>
      </c>
      <c r="P79" s="53">
        <f>O79*100/O$4</f>
        <v>13.513513513513514</v>
      </c>
      <c r="Q79" s="55"/>
      <c r="R79" s="56"/>
      <c r="S79" s="56">
        <v>1</v>
      </c>
      <c r="T79" s="56"/>
      <c r="U79" s="56">
        <v>1</v>
      </c>
      <c r="V79" s="56"/>
      <c r="W79" s="56"/>
      <c r="AF79">
        <v>1</v>
      </c>
      <c r="AN79" s="62"/>
      <c r="AQ79">
        <v>1</v>
      </c>
      <c r="AR79">
        <v>1</v>
      </c>
      <c r="AU79">
        <v>1</v>
      </c>
      <c r="AY79">
        <v>1</v>
      </c>
      <c r="BB79">
        <v>1</v>
      </c>
      <c r="BQ79">
        <v>1</v>
      </c>
      <c r="CL79">
        <v>1</v>
      </c>
    </row>
    <row r="80" spans="1:89" ht="12.75">
      <c r="A80" s="1" t="s">
        <v>207</v>
      </c>
      <c r="B80" s="47">
        <v>0.64</v>
      </c>
      <c r="C80" s="48">
        <v>0.42</v>
      </c>
      <c r="D80" s="49">
        <v>0.29</v>
      </c>
      <c r="E80" s="50">
        <v>0.19</v>
      </c>
      <c r="F80" s="49">
        <v>0.29</v>
      </c>
      <c r="G80" s="60">
        <v>0.5081436984687867</v>
      </c>
      <c r="H80" s="61">
        <v>0.5393367155388893</v>
      </c>
      <c r="I80" s="38">
        <f>(J80+K80+L80)/3</f>
        <v>0.728204526711556</v>
      </c>
      <c r="J80" s="39">
        <v>0.7025045815516189</v>
      </c>
      <c r="K80" s="39">
        <v>0.7680273076376051</v>
      </c>
      <c r="L80" s="39">
        <v>0.7140816909454443</v>
      </c>
      <c r="M80" s="40">
        <f>N80*10/$N$4</f>
        <v>0.5968845537924007</v>
      </c>
      <c r="N80" s="53">
        <f>SUM(Q80:CL80)</f>
        <v>41</v>
      </c>
      <c r="O80" s="54">
        <f>COUNTA(Q80:CL80)</f>
        <v>24</v>
      </c>
      <c r="P80" s="53">
        <f>O80*100/O$4</f>
        <v>32.432432432432435</v>
      </c>
      <c r="Q80" s="55"/>
      <c r="R80" s="56"/>
      <c r="S80" s="56"/>
      <c r="T80" s="56"/>
      <c r="U80" s="56">
        <v>1</v>
      </c>
      <c r="V80" s="56">
        <v>5</v>
      </c>
      <c r="W80" s="56"/>
      <c r="X80">
        <v>1</v>
      </c>
      <c r="AD80">
        <v>3</v>
      </c>
      <c r="AE80">
        <v>1</v>
      </c>
      <c r="AF80">
        <v>1</v>
      </c>
      <c r="AH80">
        <v>1</v>
      </c>
      <c r="AN80" s="62">
        <v>1</v>
      </c>
      <c r="AV80">
        <v>1</v>
      </c>
      <c r="AY80">
        <v>3</v>
      </c>
      <c r="BB80">
        <v>1</v>
      </c>
      <c r="BC80">
        <v>1</v>
      </c>
      <c r="BD80">
        <v>1</v>
      </c>
      <c r="BG80">
        <v>2</v>
      </c>
      <c r="BI80">
        <v>1</v>
      </c>
      <c r="BJ80">
        <v>1</v>
      </c>
      <c r="BL80">
        <v>1</v>
      </c>
      <c r="BO80">
        <v>3</v>
      </c>
      <c r="BY80">
        <v>2</v>
      </c>
      <c r="CA80">
        <v>1</v>
      </c>
      <c r="CF80">
        <v>3</v>
      </c>
      <c r="CG80">
        <v>4</v>
      </c>
      <c r="CJ80">
        <v>1</v>
      </c>
      <c r="CK80">
        <v>1</v>
      </c>
    </row>
    <row r="81" spans="1:90" ht="12.75">
      <c r="A81" s="1" t="s">
        <v>208</v>
      </c>
      <c r="B81" s="47">
        <v>7.03</v>
      </c>
      <c r="C81" s="48">
        <v>1.21</v>
      </c>
      <c r="D81" s="49">
        <v>1.98</v>
      </c>
      <c r="E81" s="50">
        <v>1.85</v>
      </c>
      <c r="F81" s="49">
        <v>2.46</v>
      </c>
      <c r="G81" s="60">
        <v>4.337148409893993</v>
      </c>
      <c r="H81" s="61">
        <v>7.115935557374381</v>
      </c>
      <c r="I81" s="38">
        <f>(J81+K81+L81)/3</f>
        <v>6.918949664758126</v>
      </c>
      <c r="J81" s="39">
        <v>8.29260843005498</v>
      </c>
      <c r="K81" s="39">
        <v>4.323709287441332</v>
      </c>
      <c r="L81" s="39">
        <v>8.140531276778065</v>
      </c>
      <c r="M81" s="40">
        <f>N81*10/$N$4</f>
        <v>8.400058232639395</v>
      </c>
      <c r="N81" s="53">
        <f>SUM(Q81:CL81)</f>
        <v>577</v>
      </c>
      <c r="O81" s="54">
        <f>COUNTA(Q81:CL81)</f>
        <v>67</v>
      </c>
      <c r="P81" s="53">
        <f>O81*100/O$4</f>
        <v>90.54054054054055</v>
      </c>
      <c r="Q81" s="55">
        <v>4</v>
      </c>
      <c r="R81" s="56">
        <v>2</v>
      </c>
      <c r="S81" s="56">
        <v>7</v>
      </c>
      <c r="T81" s="56">
        <v>2</v>
      </c>
      <c r="U81" s="56">
        <v>12</v>
      </c>
      <c r="V81" s="56">
        <v>15</v>
      </c>
      <c r="W81" s="56">
        <v>2</v>
      </c>
      <c r="X81" s="67">
        <v>3</v>
      </c>
      <c r="Y81" s="67">
        <v>4</v>
      </c>
      <c r="Z81" s="67">
        <v>5</v>
      </c>
      <c r="AA81" s="67"/>
      <c r="AB81" s="67">
        <v>1</v>
      </c>
      <c r="AC81" s="67">
        <v>3</v>
      </c>
      <c r="AD81" s="67">
        <v>16</v>
      </c>
      <c r="AE81" s="67">
        <v>14</v>
      </c>
      <c r="AF81" s="67">
        <v>8</v>
      </c>
      <c r="AG81" s="67"/>
      <c r="AH81" s="67">
        <v>18</v>
      </c>
      <c r="AI81" s="67">
        <v>10</v>
      </c>
      <c r="AJ81" s="67">
        <v>3</v>
      </c>
      <c r="AK81" s="67">
        <v>1</v>
      </c>
      <c r="AL81" s="67">
        <v>8</v>
      </c>
      <c r="AM81" s="67">
        <v>9</v>
      </c>
      <c r="AN81" s="67">
        <v>4</v>
      </c>
      <c r="AO81" s="67">
        <v>4</v>
      </c>
      <c r="AP81" s="67">
        <v>17</v>
      </c>
      <c r="AQ81" s="67">
        <v>14</v>
      </c>
      <c r="AR81" s="67">
        <v>4</v>
      </c>
      <c r="AS81" s="67">
        <v>6</v>
      </c>
      <c r="AT81" s="67">
        <v>5</v>
      </c>
      <c r="AU81" s="67">
        <v>10</v>
      </c>
      <c r="AV81" s="67">
        <v>7</v>
      </c>
      <c r="AW81" s="67">
        <v>5</v>
      </c>
      <c r="AX81" s="67"/>
      <c r="AY81" s="67">
        <v>19</v>
      </c>
      <c r="AZ81" s="67">
        <v>3</v>
      </c>
      <c r="BA81" s="67">
        <v>9</v>
      </c>
      <c r="BB81" s="67">
        <v>15</v>
      </c>
      <c r="BC81">
        <v>11</v>
      </c>
      <c r="BD81" s="67">
        <v>9</v>
      </c>
      <c r="BE81" s="67">
        <v>7</v>
      </c>
      <c r="BF81">
        <v>10</v>
      </c>
      <c r="BG81" s="67">
        <v>12</v>
      </c>
      <c r="BH81" s="67">
        <v>24</v>
      </c>
      <c r="BI81">
        <v>3</v>
      </c>
      <c r="BJ81">
        <v>4</v>
      </c>
      <c r="BK81">
        <v>3</v>
      </c>
      <c r="BL81">
        <v>2</v>
      </c>
      <c r="BN81">
        <v>1</v>
      </c>
      <c r="BO81">
        <v>17</v>
      </c>
      <c r="BP81">
        <v>6</v>
      </c>
      <c r="BQ81">
        <v>10</v>
      </c>
      <c r="BS81">
        <v>12</v>
      </c>
      <c r="BT81">
        <v>11</v>
      </c>
      <c r="BU81">
        <v>12</v>
      </c>
      <c r="BV81">
        <v>4</v>
      </c>
      <c r="BX81">
        <v>7</v>
      </c>
      <c r="BY81">
        <v>14</v>
      </c>
      <c r="BZ81">
        <v>3</v>
      </c>
      <c r="CA81">
        <v>11</v>
      </c>
      <c r="CB81">
        <v>15</v>
      </c>
      <c r="CC81">
        <v>20</v>
      </c>
      <c r="CE81">
        <v>18</v>
      </c>
      <c r="CF81">
        <v>3</v>
      </c>
      <c r="CG81">
        <v>14</v>
      </c>
      <c r="CH81">
        <v>13</v>
      </c>
      <c r="CI81">
        <v>8</v>
      </c>
      <c r="CJ81">
        <v>15</v>
      </c>
      <c r="CK81">
        <v>7</v>
      </c>
      <c r="CL81">
        <v>2</v>
      </c>
    </row>
    <row r="82" spans="1:90" ht="12.75">
      <c r="A82" s="1" t="s">
        <v>209</v>
      </c>
      <c r="B82" s="47">
        <v>0.07</v>
      </c>
      <c r="C82" s="70" t="s">
        <v>132</v>
      </c>
      <c r="D82" s="58" t="s">
        <v>132</v>
      </c>
      <c r="E82" s="59"/>
      <c r="F82" s="58" t="s">
        <v>132</v>
      </c>
      <c r="G82" s="51" t="s">
        <v>132</v>
      </c>
      <c r="H82" s="61">
        <v>0.012391591959509562</v>
      </c>
      <c r="I82" s="38">
        <f>(J82+K82+L82)/3</f>
        <v>0.04004513137147397</v>
      </c>
      <c r="J82" s="39">
        <v>0.09163103237629812</v>
      </c>
      <c r="K82" s="39">
        <v>0.01422272791921491</v>
      </c>
      <c r="L82" s="39">
        <v>0.014281633818908885</v>
      </c>
      <c r="M82" s="40">
        <f>N82*10/$N$4</f>
        <v>0.04367447954578541</v>
      </c>
      <c r="N82" s="43">
        <v>3</v>
      </c>
      <c r="O82" s="42">
        <v>3</v>
      </c>
      <c r="P82" s="43">
        <f>O82*100/O$4</f>
        <v>4.054054054054054</v>
      </c>
      <c r="Q82" s="44"/>
      <c r="R82" s="43"/>
      <c r="S82" s="43"/>
      <c r="T82" s="43"/>
      <c r="U82" s="43"/>
      <c r="V82" s="43"/>
      <c r="W82" s="43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  <c r="CF82" s="45"/>
      <c r="CG82" s="45"/>
      <c r="CH82" s="45"/>
      <c r="CI82" s="45"/>
      <c r="CJ82" s="45"/>
      <c r="CK82" s="45"/>
      <c r="CL82" s="45"/>
    </row>
    <row r="83" spans="1:81" ht="12.75">
      <c r="A83" s="1" t="s">
        <v>210</v>
      </c>
      <c r="B83" s="47">
        <v>0.22</v>
      </c>
      <c r="C83" s="48">
        <v>0.06</v>
      </c>
      <c r="D83" s="49">
        <v>0.06</v>
      </c>
      <c r="E83" s="50">
        <v>0.04</v>
      </c>
      <c r="F83" s="49">
        <v>0.02</v>
      </c>
      <c r="G83" s="60">
        <v>0.0618339222614841</v>
      </c>
      <c r="H83" s="61">
        <v>0.05571654212567563</v>
      </c>
      <c r="I83" s="38">
        <f>(J83+K83+L83)/3</f>
        <v>0.04822631207021639</v>
      </c>
      <c r="J83" s="39">
        <v>0.030543677458766037</v>
      </c>
      <c r="K83" s="39">
        <v>0.02844545583842982</v>
      </c>
      <c r="L83" s="39">
        <v>0.08568980291345331</v>
      </c>
      <c r="M83" s="40">
        <f>N83*10/$N$4</f>
        <v>0.07279079924297568</v>
      </c>
      <c r="N83" s="53">
        <f>SUM(Q83:CL83)</f>
        <v>5</v>
      </c>
      <c r="O83" s="54">
        <f>COUNTA(Q83:CL83)</f>
        <v>5</v>
      </c>
      <c r="P83" s="53">
        <f>O83*100/O$4</f>
        <v>6.756756756756757</v>
      </c>
      <c r="Q83" s="55"/>
      <c r="R83" s="56"/>
      <c r="S83" s="56"/>
      <c r="T83" s="56"/>
      <c r="U83" s="56"/>
      <c r="V83" s="56"/>
      <c r="W83" s="56"/>
      <c r="AT83">
        <v>1</v>
      </c>
      <c r="AW83">
        <v>1</v>
      </c>
      <c r="CA83">
        <v>1</v>
      </c>
      <c r="CB83">
        <v>1</v>
      </c>
      <c r="CC83">
        <v>1</v>
      </c>
    </row>
    <row r="84" spans="1:23" ht="12.75">
      <c r="A84" s="1" t="s">
        <v>211</v>
      </c>
      <c r="B84" s="47">
        <v>0.03</v>
      </c>
      <c r="C84" s="48">
        <v>0.03</v>
      </c>
      <c r="D84" s="49">
        <v>0.04</v>
      </c>
      <c r="E84" s="50">
        <v>0.01</v>
      </c>
      <c r="F84" s="49">
        <v>0.03</v>
      </c>
      <c r="G84" s="60">
        <v>0.027778563015312136</v>
      </c>
      <c r="H84" s="61">
        <v>0.012646519463861389</v>
      </c>
      <c r="I84" s="38">
        <f>(J84+K84+L84)/3</f>
        <v>0.019663044432398618</v>
      </c>
      <c r="J84" s="39">
        <v>0.030543677458766037</v>
      </c>
      <c r="K84" s="39">
        <v>0.02844545583842982</v>
      </c>
      <c r="L84" s="39"/>
      <c r="M84" s="40">
        <f>N84*10/$N$4</f>
        <v>0</v>
      </c>
      <c r="N84" s="53">
        <f>SUM(Q84:CL84)</f>
        <v>0</v>
      </c>
      <c r="O84" s="54">
        <f>COUNTA(Q84:CL84)</f>
        <v>0</v>
      </c>
      <c r="P84" s="53">
        <f>O84*100/O$4</f>
        <v>0</v>
      </c>
      <c r="Q84" s="55"/>
      <c r="R84" s="56"/>
      <c r="S84" s="56"/>
      <c r="T84" s="56"/>
      <c r="U84" s="56"/>
      <c r="V84" s="56"/>
      <c r="W84" s="56"/>
    </row>
    <row r="85" spans="1:23" ht="12.75">
      <c r="A85" s="1" t="s">
        <v>212</v>
      </c>
      <c r="B85" s="47">
        <v>0.03</v>
      </c>
      <c r="C85" s="48">
        <v>0.03</v>
      </c>
      <c r="D85" s="49">
        <v>0.01</v>
      </c>
      <c r="E85" s="50">
        <v>0.01</v>
      </c>
      <c r="F85" s="49">
        <v>0.01</v>
      </c>
      <c r="G85" s="51" t="s">
        <v>132</v>
      </c>
      <c r="H85" s="52" t="s">
        <v>132</v>
      </c>
      <c r="I85" s="38">
        <f>(J85+K85+L85)/3</f>
        <v>0.014572431522604281</v>
      </c>
      <c r="J85" s="39">
        <v>0.015271838729383019</v>
      </c>
      <c r="K85" s="39">
        <v>0.02844545583842982</v>
      </c>
      <c r="L85" s="39"/>
      <c r="M85" s="40">
        <f>N85*10/$N$4</f>
        <v>0</v>
      </c>
      <c r="N85" s="53">
        <f>SUM(Q85:CL85)</f>
        <v>0</v>
      </c>
      <c r="O85" s="54">
        <f>COUNTA(Q85:CL85)</f>
        <v>0</v>
      </c>
      <c r="P85" s="53">
        <f>O85*100/O$4</f>
        <v>0</v>
      </c>
      <c r="Q85" s="55"/>
      <c r="R85" s="56"/>
      <c r="S85" s="56"/>
      <c r="T85" s="56"/>
      <c r="U85" s="56"/>
      <c r="V85" s="56"/>
      <c r="W85" s="56"/>
    </row>
    <row r="86" spans="1:23" ht="12.75">
      <c r="A86" s="1" t="s">
        <v>213</v>
      </c>
      <c r="B86" s="47">
        <v>1.33</v>
      </c>
      <c r="C86" s="77">
        <v>0.05</v>
      </c>
      <c r="D86" s="58" t="s">
        <v>132</v>
      </c>
      <c r="E86" s="50">
        <v>0.01</v>
      </c>
      <c r="F86" s="49">
        <v>0.03</v>
      </c>
      <c r="G86" s="51"/>
      <c r="H86" s="61"/>
      <c r="I86" s="38">
        <f>(J86+K86+L86)/3</f>
        <v>0</v>
      </c>
      <c r="J86" s="39"/>
      <c r="K86" s="39"/>
      <c r="L86" s="39"/>
      <c r="M86" s="40">
        <f>N86*10/$N$4</f>
        <v>0</v>
      </c>
      <c r="N86" s="53">
        <f>SUM(Q86:CL86)</f>
        <v>0</v>
      </c>
      <c r="O86" s="54">
        <f>COUNTA(Q86:CL86)</f>
        <v>0</v>
      </c>
      <c r="P86" s="53">
        <f>O86*100/O$4</f>
        <v>0</v>
      </c>
      <c r="Q86" s="55"/>
      <c r="R86" s="56"/>
      <c r="S86" s="56"/>
      <c r="T86" s="56"/>
      <c r="U86" s="56"/>
      <c r="V86" s="56"/>
      <c r="W86" s="56"/>
    </row>
    <row r="87" spans="1:23" ht="12.75">
      <c r="A87" s="1" t="s">
        <v>214</v>
      </c>
      <c r="B87" s="47"/>
      <c r="C87" s="48"/>
      <c r="D87" s="49"/>
      <c r="E87" s="50"/>
      <c r="F87" s="49"/>
      <c r="G87" s="60"/>
      <c r="H87" s="52" t="s">
        <v>132</v>
      </c>
      <c r="I87" s="38">
        <f>(J87+K87+L87)/3</f>
        <v>0</v>
      </c>
      <c r="J87" s="39"/>
      <c r="K87" s="39"/>
      <c r="L87" s="39"/>
      <c r="M87" s="40">
        <f>N87*10/$N$4</f>
        <v>0</v>
      </c>
      <c r="N87" s="53">
        <f>SUM(Q87:CL87)</f>
        <v>0</v>
      </c>
      <c r="O87" s="54">
        <f>COUNTA(Q87:CL87)</f>
        <v>0</v>
      </c>
      <c r="P87" s="53">
        <f>O87*100/O$4</f>
        <v>0</v>
      </c>
      <c r="Q87" s="55"/>
      <c r="R87" s="56"/>
      <c r="S87" s="56"/>
      <c r="T87" s="56"/>
      <c r="U87" s="56"/>
      <c r="V87" s="56"/>
      <c r="W87" s="56"/>
    </row>
    <row r="88" spans="1:23" ht="12.75">
      <c r="A88" s="1" t="s">
        <v>215</v>
      </c>
      <c r="B88" s="47"/>
      <c r="C88" s="48"/>
      <c r="D88" s="49"/>
      <c r="E88" s="50"/>
      <c r="F88" s="49"/>
      <c r="G88" s="60"/>
      <c r="H88" s="61">
        <v>0.006</v>
      </c>
      <c r="I88" s="38">
        <f>(J88+K88+L88)/3</f>
        <v>0.014242363219112902</v>
      </c>
      <c r="J88" s="39"/>
      <c r="K88" s="39">
        <v>0.02844545583842982</v>
      </c>
      <c r="L88" s="39">
        <v>0.014281633818908885</v>
      </c>
      <c r="M88" s="40">
        <f>N88*10/$N$4</f>
        <v>0</v>
      </c>
      <c r="N88" s="53">
        <f>SUM(Q88:CL88)</f>
        <v>0</v>
      </c>
      <c r="O88" s="54">
        <f>COUNTA(Q88:CL88)</f>
        <v>0</v>
      </c>
      <c r="P88" s="53">
        <f>O88*100/O$4</f>
        <v>0</v>
      </c>
      <c r="Q88" s="55"/>
      <c r="R88" s="56"/>
      <c r="S88" s="56"/>
      <c r="T88" s="56"/>
      <c r="U88" s="56"/>
      <c r="V88" s="56"/>
      <c r="W88" s="56"/>
    </row>
    <row r="89" spans="1:28" ht="12.75">
      <c r="A89" s="1" t="s">
        <v>216</v>
      </c>
      <c r="B89" s="47"/>
      <c r="C89" s="48"/>
      <c r="D89" s="49"/>
      <c r="E89" s="59" t="s">
        <v>132</v>
      </c>
      <c r="F89" s="58" t="s">
        <v>132</v>
      </c>
      <c r="G89" s="60">
        <v>0.011472320376914018</v>
      </c>
      <c r="H89" s="61">
        <v>0.0074248235952009325</v>
      </c>
      <c r="I89" s="38">
        <f>(J89+K89+L89)/3</f>
        <v>0.014922135125993649</v>
      </c>
      <c r="J89" s="39">
        <v>0.030543677458766037</v>
      </c>
      <c r="K89" s="39">
        <v>0.01422272791921491</v>
      </c>
      <c r="L89" s="39"/>
      <c r="M89" s="40">
        <f>N89*10/$N$4</f>
        <v>0.014558159848595138</v>
      </c>
      <c r="N89" s="53">
        <f>SUM(Q89:CL89)</f>
        <v>1</v>
      </c>
      <c r="O89" s="54">
        <f>COUNTA(Q89:CL89)</f>
        <v>1</v>
      </c>
      <c r="P89" s="53">
        <f>O89*100/O$4</f>
        <v>1.3513513513513513</v>
      </c>
      <c r="Q89" s="55"/>
      <c r="R89" s="56"/>
      <c r="S89" s="56"/>
      <c r="T89" s="56"/>
      <c r="U89" s="56"/>
      <c r="V89" s="56"/>
      <c r="W89" s="56"/>
      <c r="AB89">
        <v>1</v>
      </c>
    </row>
    <row r="90" spans="1:23" ht="12.75">
      <c r="A90" s="1" t="s">
        <v>217</v>
      </c>
      <c r="B90" s="47"/>
      <c r="C90" s="48"/>
      <c r="D90" s="49"/>
      <c r="E90" s="50"/>
      <c r="F90" s="49"/>
      <c r="G90" s="60">
        <v>0.01</v>
      </c>
      <c r="H90" s="61"/>
      <c r="I90" s="38">
        <f>(J90+K90+L90)/3</f>
        <v>0</v>
      </c>
      <c r="J90" s="39"/>
      <c r="K90" s="39"/>
      <c r="L90" s="39"/>
      <c r="M90" s="40">
        <f>N90*10/$N$4</f>
        <v>0</v>
      </c>
      <c r="N90" s="53">
        <f>SUM(Q90:CL90)</f>
        <v>0</v>
      </c>
      <c r="O90" s="54">
        <f>COUNTA(Q90:CL90)</f>
        <v>0</v>
      </c>
      <c r="P90" s="53">
        <f>O90*100/O$4</f>
        <v>0</v>
      </c>
      <c r="Q90" s="55"/>
      <c r="R90" s="56"/>
      <c r="S90" s="56"/>
      <c r="T90" s="56"/>
      <c r="U90" s="56"/>
      <c r="V90" s="56"/>
      <c r="W90" s="56"/>
    </row>
    <row r="91" spans="1:81" ht="12.75">
      <c r="A91" s="1" t="s">
        <v>218</v>
      </c>
      <c r="B91" s="47">
        <v>1.01</v>
      </c>
      <c r="C91" s="48">
        <v>0.89</v>
      </c>
      <c r="D91" s="49">
        <v>3.36</v>
      </c>
      <c r="E91" s="50">
        <v>1.54</v>
      </c>
      <c r="F91" s="49">
        <v>16.77</v>
      </c>
      <c r="G91" s="60">
        <v>9.93325441696113</v>
      </c>
      <c r="H91" s="61">
        <v>5.396419321886168</v>
      </c>
      <c r="I91" s="38">
        <f>(J91+K91+L91)/3</f>
        <v>7.94483252294657</v>
      </c>
      <c r="J91" s="39">
        <v>14.111178985949909</v>
      </c>
      <c r="K91" s="39">
        <v>0.5973545726070262</v>
      </c>
      <c r="L91" s="39">
        <v>9.125964010282777</v>
      </c>
      <c r="M91" s="40">
        <f>N91*10/$N$4</f>
        <v>0.45130295530644926</v>
      </c>
      <c r="N91" s="53">
        <f>SUM(Q91:CL91)</f>
        <v>31</v>
      </c>
      <c r="O91" s="54">
        <f>COUNTA(Q91:CL91)</f>
        <v>9</v>
      </c>
      <c r="P91" s="53">
        <f>O91*100/O$4</f>
        <v>12.162162162162161</v>
      </c>
      <c r="Q91" s="55"/>
      <c r="R91" s="56">
        <v>2</v>
      </c>
      <c r="S91" s="56"/>
      <c r="T91" s="56">
        <v>2</v>
      </c>
      <c r="U91" s="56"/>
      <c r="V91" s="56"/>
      <c r="W91" s="56"/>
      <c r="Z91" s="67"/>
      <c r="AA91" s="67"/>
      <c r="AB91" s="67">
        <v>11</v>
      </c>
      <c r="AP91">
        <v>4</v>
      </c>
      <c r="AR91">
        <v>1</v>
      </c>
      <c r="BH91">
        <v>6</v>
      </c>
      <c r="BR91">
        <v>2</v>
      </c>
      <c r="BS91">
        <v>2</v>
      </c>
      <c r="CC91">
        <v>1</v>
      </c>
    </row>
    <row r="92" spans="1:23" ht="12.75">
      <c r="A92" s="1" t="s">
        <v>219</v>
      </c>
      <c r="B92" s="47"/>
      <c r="C92" s="48">
        <v>0.03</v>
      </c>
      <c r="D92" s="49">
        <v>0.05</v>
      </c>
      <c r="E92" s="50">
        <v>0.05</v>
      </c>
      <c r="F92" s="49">
        <v>0.13</v>
      </c>
      <c r="G92" s="60">
        <v>0.06894464075382804</v>
      </c>
      <c r="H92" s="61">
        <v>0.05647550015125251</v>
      </c>
      <c r="I92" s="38">
        <f>(J92+K92+L92)/3</f>
        <v>0.024113156035108194</v>
      </c>
      <c r="J92" s="39">
        <v>0.015271838729383019</v>
      </c>
      <c r="K92" s="39">
        <v>0.01422272791921491</v>
      </c>
      <c r="L92" s="39">
        <v>0.042844901456726654</v>
      </c>
      <c r="M92" s="40">
        <f>N92*10/$N$4</f>
        <v>0.014558159848595138</v>
      </c>
      <c r="N92" s="53">
        <f>SUM(Q92:CL92)</f>
        <v>1</v>
      </c>
      <c r="O92" s="54">
        <f>COUNTA(Q92:CL92)</f>
        <v>1</v>
      </c>
      <c r="P92" s="53">
        <f>O92*100/O$4</f>
        <v>1.3513513513513513</v>
      </c>
      <c r="Q92" s="55"/>
      <c r="R92" s="56">
        <v>1</v>
      </c>
      <c r="S92" s="56"/>
      <c r="T92" s="56"/>
      <c r="U92" s="56"/>
      <c r="V92" s="56"/>
      <c r="W92" s="56"/>
    </row>
    <row r="93" spans="1:46" ht="12.75">
      <c r="A93" s="1" t="s">
        <v>220</v>
      </c>
      <c r="B93" s="47">
        <v>0.12</v>
      </c>
      <c r="C93" s="48">
        <v>0.01</v>
      </c>
      <c r="D93" s="49">
        <v>0.01</v>
      </c>
      <c r="E93" s="50"/>
      <c r="F93" s="49">
        <v>0.01</v>
      </c>
      <c r="G93" s="60">
        <v>0.028889281507656066</v>
      </c>
      <c r="H93" s="61">
        <v>0.11443489999698578</v>
      </c>
      <c r="I93" s="38">
        <f>(J93+K93+L93)/3</f>
        <v>0.29129527984767617</v>
      </c>
      <c r="J93" s="39">
        <v>0.29016493585827735</v>
      </c>
      <c r="K93" s="39">
        <v>0.4409045654956622</v>
      </c>
      <c r="L93" s="39">
        <v>0.14281633818908884</v>
      </c>
      <c r="M93" s="40">
        <f>N93*10/$N$4</f>
        <v>0.10190711894016596</v>
      </c>
      <c r="N93" s="53">
        <f>SUM(Q93:CL93)</f>
        <v>7</v>
      </c>
      <c r="O93" s="54">
        <f>COUNTA(Q93:CL93)</f>
        <v>2</v>
      </c>
      <c r="P93" s="53">
        <f>O93*100/O$4</f>
        <v>2.7027027027027026</v>
      </c>
      <c r="Q93" s="55"/>
      <c r="R93" s="56"/>
      <c r="S93" s="56"/>
      <c r="T93" s="56"/>
      <c r="U93" s="56"/>
      <c r="V93" s="56"/>
      <c r="W93" s="56"/>
      <c r="AB93">
        <v>2</v>
      </c>
      <c r="AT93">
        <v>5</v>
      </c>
    </row>
    <row r="94" spans="1:23" ht="12.75">
      <c r="A94" s="1" t="s">
        <v>221</v>
      </c>
      <c r="B94" s="47"/>
      <c r="C94" s="70" t="s">
        <v>132</v>
      </c>
      <c r="D94" s="49">
        <v>0.01</v>
      </c>
      <c r="E94" s="50">
        <v>0.02</v>
      </c>
      <c r="F94" s="49">
        <v>0.01</v>
      </c>
      <c r="G94" s="60">
        <v>0.005</v>
      </c>
      <c r="H94" s="61">
        <v>0.014949665592943454</v>
      </c>
      <c r="I94" s="38">
        <f>(J94+K94+L94)/3</f>
        <v>0.019663044432398618</v>
      </c>
      <c r="J94" s="39">
        <v>0.030543677458766037</v>
      </c>
      <c r="K94" s="39">
        <v>0.02844545583842982</v>
      </c>
      <c r="L94" s="39"/>
      <c r="M94" s="40">
        <f>N94*10/$N$4</f>
        <v>0</v>
      </c>
      <c r="N94" s="53">
        <f>SUM(Q94:CL94)</f>
        <v>0</v>
      </c>
      <c r="O94" s="54">
        <f>COUNTA(Q94:CL94)</f>
        <v>0</v>
      </c>
      <c r="P94" s="53">
        <f>O94*100/O$4</f>
        <v>0</v>
      </c>
      <c r="Q94" s="55"/>
      <c r="R94" s="56"/>
      <c r="S94" s="56"/>
      <c r="T94" s="56"/>
      <c r="U94" s="56"/>
      <c r="V94" s="56"/>
      <c r="W94" s="56"/>
    </row>
    <row r="95" spans="1:23" ht="12.75">
      <c r="A95" s="68" t="s">
        <v>222</v>
      </c>
      <c r="B95" s="47"/>
      <c r="C95" s="70"/>
      <c r="D95" s="49"/>
      <c r="E95" s="50"/>
      <c r="F95" s="49"/>
      <c r="G95" s="60"/>
      <c r="H95" s="52" t="s">
        <v>132</v>
      </c>
      <c r="I95" s="38">
        <f>(J95+K95+L95)/3</f>
        <v>0</v>
      </c>
      <c r="J95" s="39"/>
      <c r="K95" s="39"/>
      <c r="L95" s="39"/>
      <c r="M95" s="40">
        <f>N95*10/$N$4</f>
        <v>0</v>
      </c>
      <c r="N95" s="53">
        <f>SUM(Q95:CL95)</f>
        <v>0</v>
      </c>
      <c r="O95" s="54">
        <f>COUNTA(Q95:CL95)</f>
        <v>0</v>
      </c>
      <c r="P95" s="53">
        <f>O95*100/O$4</f>
        <v>0</v>
      </c>
      <c r="Q95" s="55"/>
      <c r="R95" s="56"/>
      <c r="S95" s="56"/>
      <c r="T95" s="56"/>
      <c r="U95" s="56"/>
      <c r="V95" s="56"/>
      <c r="W95" s="56"/>
    </row>
    <row r="96" spans="1:78" ht="12.75">
      <c r="A96" s="1" t="s">
        <v>223</v>
      </c>
      <c r="B96" s="47"/>
      <c r="C96" s="70" t="s">
        <v>132</v>
      </c>
      <c r="D96" s="58"/>
      <c r="E96" s="59" t="s">
        <v>132</v>
      </c>
      <c r="F96" s="49">
        <v>0.02</v>
      </c>
      <c r="G96" s="60">
        <v>0.02594464075382803</v>
      </c>
      <c r="H96" s="61">
        <v>0.06272586588270809</v>
      </c>
      <c r="I96" s="38">
        <f>(J96+K96+L96)/3</f>
        <v>0.103173943267786</v>
      </c>
      <c r="J96" s="39">
        <v>0.1527183872938302</v>
      </c>
      <c r="K96" s="39">
        <v>0.07111363959607454</v>
      </c>
      <c r="L96" s="39">
        <v>0.08568980291345331</v>
      </c>
      <c r="M96" s="40">
        <f>N96*10/$N$4</f>
        <v>0.08734895909157082</v>
      </c>
      <c r="N96" s="53">
        <f>SUM(Q96:CL96)</f>
        <v>6</v>
      </c>
      <c r="O96" s="54">
        <f>COUNTA(Q96:CL96)</f>
        <v>4</v>
      </c>
      <c r="P96" s="53">
        <f>O96*100/O$4</f>
        <v>5.405405405405405</v>
      </c>
      <c r="Q96" s="55"/>
      <c r="R96" s="56"/>
      <c r="S96" s="56"/>
      <c r="T96" s="56"/>
      <c r="U96" s="56"/>
      <c r="V96" s="56"/>
      <c r="W96" s="56">
        <v>2</v>
      </c>
      <c r="AB96">
        <v>1</v>
      </c>
      <c r="AV96">
        <v>1</v>
      </c>
      <c r="BZ96">
        <v>2</v>
      </c>
    </row>
    <row r="97" spans="1:89" ht="12.75">
      <c r="A97" s="1" t="s">
        <v>224</v>
      </c>
      <c r="B97" s="47">
        <v>0.47</v>
      </c>
      <c r="C97" s="48">
        <v>0.83</v>
      </c>
      <c r="D97" s="49">
        <v>0.49</v>
      </c>
      <c r="E97" s="50">
        <v>0.64</v>
      </c>
      <c r="F97" s="49">
        <v>1.35</v>
      </c>
      <c r="G97" s="60">
        <v>3.0427844522968197</v>
      </c>
      <c r="H97" s="61">
        <v>7.998779608775924</v>
      </c>
      <c r="I97" s="38">
        <f>(J97+K97+L97)/3</f>
        <v>12.863657072440674</v>
      </c>
      <c r="J97" s="39">
        <v>9.254734270006109</v>
      </c>
      <c r="K97" s="39">
        <v>6.471341203242784</v>
      </c>
      <c r="L97" s="39">
        <v>22.864895744073124</v>
      </c>
      <c r="M97" s="40">
        <f>N97*10/$N$4</f>
        <v>7.133498325811618</v>
      </c>
      <c r="N97" s="53">
        <f>SUM(Q97:CL97)</f>
        <v>490</v>
      </c>
      <c r="O97" s="54">
        <f>COUNTA(Q97:CL97)</f>
        <v>62</v>
      </c>
      <c r="P97" s="53">
        <f>O97*100/O$4</f>
        <v>83.78378378378379</v>
      </c>
      <c r="Q97" s="55">
        <v>1</v>
      </c>
      <c r="R97" s="56">
        <v>4</v>
      </c>
      <c r="S97" s="56">
        <v>6</v>
      </c>
      <c r="T97" s="56">
        <v>6</v>
      </c>
      <c r="U97" s="56">
        <v>1</v>
      </c>
      <c r="V97" s="56">
        <v>1</v>
      </c>
      <c r="W97" s="56">
        <v>16</v>
      </c>
      <c r="X97" s="67">
        <v>6</v>
      </c>
      <c r="Y97" s="67">
        <v>1</v>
      </c>
      <c r="Z97" s="67">
        <v>2</v>
      </c>
      <c r="AA97" s="67"/>
      <c r="AB97" s="67">
        <v>12</v>
      </c>
      <c r="AC97" s="67"/>
      <c r="AD97" s="67">
        <v>6</v>
      </c>
      <c r="AE97" s="67">
        <v>1</v>
      </c>
      <c r="AF97" s="67">
        <v>2</v>
      </c>
      <c r="AG97" s="67"/>
      <c r="AH97" s="67">
        <v>5</v>
      </c>
      <c r="AI97">
        <v>22</v>
      </c>
      <c r="AJ97" s="67"/>
      <c r="AK97" s="67">
        <v>5</v>
      </c>
      <c r="AL97" s="67">
        <v>1</v>
      </c>
      <c r="AM97" s="67">
        <v>10</v>
      </c>
      <c r="AN97" s="67">
        <v>1</v>
      </c>
      <c r="AO97" s="67">
        <v>4</v>
      </c>
      <c r="AP97" s="67">
        <v>4</v>
      </c>
      <c r="AQ97" s="67">
        <v>12</v>
      </c>
      <c r="AR97">
        <v>1</v>
      </c>
      <c r="AS97" s="67">
        <v>26</v>
      </c>
      <c r="AT97" s="67">
        <v>3</v>
      </c>
      <c r="AU97">
        <v>9</v>
      </c>
      <c r="AV97">
        <v>2</v>
      </c>
      <c r="AX97">
        <v>4</v>
      </c>
      <c r="AY97">
        <v>3</v>
      </c>
      <c r="AZ97">
        <v>4</v>
      </c>
      <c r="BA97">
        <v>2</v>
      </c>
      <c r="BC97">
        <v>8</v>
      </c>
      <c r="BD97">
        <v>1</v>
      </c>
      <c r="BE97">
        <v>21</v>
      </c>
      <c r="BF97">
        <v>19</v>
      </c>
      <c r="BG97">
        <v>8</v>
      </c>
      <c r="BH97">
        <v>9</v>
      </c>
      <c r="BJ97">
        <v>5</v>
      </c>
      <c r="BK97">
        <v>4</v>
      </c>
      <c r="BN97">
        <v>3</v>
      </c>
      <c r="BO97">
        <v>7</v>
      </c>
      <c r="BP97">
        <v>4</v>
      </c>
      <c r="BQ97">
        <v>11</v>
      </c>
      <c r="BR97">
        <v>5</v>
      </c>
      <c r="BS97">
        <v>36</v>
      </c>
      <c r="BT97">
        <v>20</v>
      </c>
      <c r="BU97">
        <v>11</v>
      </c>
      <c r="BV97">
        <v>16</v>
      </c>
      <c r="BW97">
        <v>8</v>
      </c>
      <c r="BX97">
        <v>15</v>
      </c>
      <c r="BY97">
        <v>18</v>
      </c>
      <c r="BZ97">
        <v>19</v>
      </c>
      <c r="CA97">
        <v>15</v>
      </c>
      <c r="CB97">
        <v>4</v>
      </c>
      <c r="CC97">
        <v>20</v>
      </c>
      <c r="CD97">
        <v>2</v>
      </c>
      <c r="CF97">
        <v>3</v>
      </c>
      <c r="CH97">
        <v>4</v>
      </c>
      <c r="CI97">
        <v>3</v>
      </c>
      <c r="CJ97">
        <v>1</v>
      </c>
      <c r="CK97">
        <v>7</v>
      </c>
    </row>
    <row r="98" spans="1:83" ht="12.75">
      <c r="A98" s="1" t="s">
        <v>225</v>
      </c>
      <c r="B98" s="47">
        <v>52.09</v>
      </c>
      <c r="C98" s="48">
        <v>25.73</v>
      </c>
      <c r="D98" s="49">
        <v>5.86</v>
      </c>
      <c r="E98" s="50">
        <v>57.54</v>
      </c>
      <c r="F98" s="49">
        <v>45.23</v>
      </c>
      <c r="G98" s="60">
        <v>29.827500588928153</v>
      </c>
      <c r="H98" s="61">
        <v>97.6479252560475</v>
      </c>
      <c r="I98" s="38">
        <f>(J98+K98+L98)/3</f>
        <v>66.95734885595853</v>
      </c>
      <c r="J98" s="39">
        <v>46.99144777031155</v>
      </c>
      <c r="K98" s="39">
        <v>0.9671454985066138</v>
      </c>
      <c r="L98" s="39">
        <v>152.91345329905744</v>
      </c>
      <c r="M98" s="40">
        <f>N98*10/$N$4</f>
        <v>0.6260008734895909</v>
      </c>
      <c r="N98" s="53">
        <f>SUM(Q98:CL98)</f>
        <v>43</v>
      </c>
      <c r="O98" s="54">
        <f>COUNTA(Q98:CL98)</f>
        <v>10</v>
      </c>
      <c r="P98" s="53">
        <f>O98*100/O$4</f>
        <v>13.513513513513514</v>
      </c>
      <c r="Q98" s="55"/>
      <c r="R98" s="56"/>
      <c r="S98" s="56"/>
      <c r="T98" s="56"/>
      <c r="U98" s="56"/>
      <c r="V98" s="56">
        <v>1</v>
      </c>
      <c r="W98" s="56"/>
      <c r="Z98" s="67"/>
      <c r="AA98" s="67"/>
      <c r="AB98" s="67">
        <v>13</v>
      </c>
      <c r="AD98">
        <v>2</v>
      </c>
      <c r="AE98" s="67"/>
      <c r="AF98" s="67"/>
      <c r="AG98" s="67"/>
      <c r="AH98" s="67"/>
      <c r="AZ98">
        <v>11</v>
      </c>
      <c r="BF98">
        <v>2</v>
      </c>
      <c r="BU98">
        <v>1</v>
      </c>
      <c r="BW98">
        <v>2</v>
      </c>
      <c r="BZ98">
        <v>5</v>
      </c>
      <c r="CC98">
        <v>4</v>
      </c>
      <c r="CE98">
        <v>2</v>
      </c>
    </row>
    <row r="99" spans="1:23" ht="12.75">
      <c r="A99" s="1" t="s">
        <v>226</v>
      </c>
      <c r="B99" s="47"/>
      <c r="C99" s="70" t="s">
        <v>132</v>
      </c>
      <c r="D99" s="58"/>
      <c r="E99" s="59"/>
      <c r="F99" s="58" t="s">
        <v>132</v>
      </c>
      <c r="G99" s="51" t="s">
        <v>132</v>
      </c>
      <c r="H99" s="61">
        <v>0.007793034558041858</v>
      </c>
      <c r="I99" s="38">
        <f>(J99+K99+L99)/3</f>
        <v>0.00474090930640497</v>
      </c>
      <c r="J99" s="39"/>
      <c r="K99" s="39">
        <v>0.01422272791921491</v>
      </c>
      <c r="L99" s="39"/>
      <c r="M99" s="40">
        <f>N99*10/$N$4</f>
        <v>0</v>
      </c>
      <c r="N99" s="53">
        <f>SUM(Q99:CL99)</f>
        <v>0</v>
      </c>
      <c r="O99" s="54">
        <f>COUNTA(Q99:CL99)</f>
        <v>0</v>
      </c>
      <c r="P99" s="53">
        <f>O99*100/O$4</f>
        <v>0</v>
      </c>
      <c r="Q99" s="55"/>
      <c r="R99" s="56"/>
      <c r="S99" s="56"/>
      <c r="T99" s="56"/>
      <c r="U99" s="56"/>
      <c r="V99" s="56"/>
      <c r="W99" s="56"/>
    </row>
    <row r="100" spans="1:28" ht="12.75">
      <c r="A100" s="1" t="s">
        <v>227</v>
      </c>
      <c r="B100" s="47">
        <v>0.06</v>
      </c>
      <c r="C100" s="48">
        <v>0.01</v>
      </c>
      <c r="D100" s="49">
        <v>0.01</v>
      </c>
      <c r="E100" s="50">
        <v>0.01</v>
      </c>
      <c r="F100" s="49">
        <v>0.01</v>
      </c>
      <c r="G100" s="60">
        <v>0.007472320376914017</v>
      </c>
      <c r="H100" s="61">
        <v>0.12290444379901248</v>
      </c>
      <c r="I100" s="38">
        <f>(J100+K100+L100)/3</f>
        <v>0.053006491976417346</v>
      </c>
      <c r="J100" s="39">
        <v>0.030543677458766037</v>
      </c>
      <c r="K100" s="39">
        <v>0.01422272791921491</v>
      </c>
      <c r="L100" s="39">
        <v>0.11425307055127108</v>
      </c>
      <c r="M100" s="40">
        <f>N100*10/$N$4</f>
        <v>0.014558159848595138</v>
      </c>
      <c r="N100" s="53">
        <f>SUM(Q100:CL100)</f>
        <v>1</v>
      </c>
      <c r="O100" s="54">
        <f>COUNTA(Q100:CL100)</f>
        <v>1</v>
      </c>
      <c r="P100" s="53">
        <f>O100*100/O$4</f>
        <v>1.3513513513513513</v>
      </c>
      <c r="Q100" s="55"/>
      <c r="R100" s="56"/>
      <c r="S100" s="56"/>
      <c r="T100" s="56"/>
      <c r="U100" s="56"/>
      <c r="V100" s="56"/>
      <c r="W100" s="56"/>
      <c r="AB100">
        <v>1</v>
      </c>
    </row>
    <row r="101" spans="1:23" ht="12.75">
      <c r="A101" s="1" t="s">
        <v>228</v>
      </c>
      <c r="B101" s="47"/>
      <c r="C101" s="70" t="s">
        <v>132</v>
      </c>
      <c r="D101" s="58"/>
      <c r="E101" s="59"/>
      <c r="F101" s="58" t="s">
        <v>132</v>
      </c>
      <c r="G101" s="51" t="s">
        <v>132</v>
      </c>
      <c r="H101" s="61">
        <v>0.02134081265853562</v>
      </c>
      <c r="I101" s="38">
        <f>(J101+K101+L101)/3</f>
        <v>0.019022543125313856</v>
      </c>
      <c r="J101" s="39"/>
      <c r="K101" s="39">
        <v>0.01422272791921491</v>
      </c>
      <c r="L101" s="39">
        <v>0.042844901456726654</v>
      </c>
      <c r="M101" s="40">
        <f>N101*10/$N$4</f>
        <v>0</v>
      </c>
      <c r="N101" s="53">
        <f>SUM(Q101:CL101)</f>
        <v>0</v>
      </c>
      <c r="O101" s="54">
        <f>COUNTA(Q101:CL101)</f>
        <v>0</v>
      </c>
      <c r="P101" s="53">
        <f>O101*100/O$4</f>
        <v>0</v>
      </c>
      <c r="Q101" s="55"/>
      <c r="R101" s="56"/>
      <c r="S101" s="56"/>
      <c r="T101" s="56"/>
      <c r="U101" s="56"/>
      <c r="V101" s="56"/>
      <c r="W101" s="56"/>
    </row>
    <row r="102" spans="1:23" ht="12.75">
      <c r="A102" s="1" t="s">
        <v>229</v>
      </c>
      <c r="B102" s="47"/>
      <c r="C102" s="48"/>
      <c r="D102" s="58" t="s">
        <v>132</v>
      </c>
      <c r="E102" s="59"/>
      <c r="F102" s="58" t="s">
        <v>132</v>
      </c>
      <c r="G102" s="51" t="s">
        <v>132</v>
      </c>
      <c r="H102" s="52" t="s">
        <v>132</v>
      </c>
      <c r="I102" s="38">
        <f>(J102+K102+L102)/3</f>
        <v>0.005090612909794339</v>
      </c>
      <c r="J102" s="39">
        <v>0.015271838729383019</v>
      </c>
      <c r="K102" s="39"/>
      <c r="L102" s="39"/>
      <c r="M102" s="40">
        <f>N102*10/$N$4</f>
        <v>0</v>
      </c>
      <c r="N102" s="53">
        <f>SUM(Q102:CL102)</f>
        <v>0</v>
      </c>
      <c r="O102" s="54">
        <f>COUNTA(Q102:CL102)</f>
        <v>0</v>
      </c>
      <c r="P102" s="53">
        <f>O102*100/O$4</f>
        <v>0</v>
      </c>
      <c r="Q102" s="55"/>
      <c r="R102" s="56"/>
      <c r="S102" s="56"/>
      <c r="T102" s="56"/>
      <c r="U102" s="56"/>
      <c r="V102" s="56"/>
      <c r="W102" s="56"/>
    </row>
    <row r="103" spans="1:89" ht="12.75">
      <c r="A103" s="1" t="s">
        <v>230</v>
      </c>
      <c r="B103" s="74">
        <v>7.2</v>
      </c>
      <c r="C103" s="48">
        <v>8.25</v>
      </c>
      <c r="D103" s="60">
        <v>11.19</v>
      </c>
      <c r="E103" s="50">
        <v>9.69</v>
      </c>
      <c r="F103" s="49">
        <v>11.59</v>
      </c>
      <c r="G103" s="60">
        <v>6.326455830388693</v>
      </c>
      <c r="H103" s="61">
        <v>5.339718380945771</v>
      </c>
      <c r="I103" s="38">
        <f>(J103+K103+L103)/3</f>
        <v>5.181651472753768</v>
      </c>
      <c r="J103" s="39">
        <v>5.726939523518632</v>
      </c>
      <c r="K103" s="39">
        <v>5.319300241786376</v>
      </c>
      <c r="L103" s="39">
        <v>4.4987146529562985</v>
      </c>
      <c r="M103" s="40">
        <f>N103*10/$N$4</f>
        <v>5.29917018488863</v>
      </c>
      <c r="N103" s="53">
        <f>SUM(Q103:CL103)</f>
        <v>364</v>
      </c>
      <c r="O103" s="54">
        <f>COUNTA(Q103:CL103)</f>
        <v>42</v>
      </c>
      <c r="P103" s="53">
        <f>O103*100/O$4</f>
        <v>56.75675675675676</v>
      </c>
      <c r="Q103" s="55"/>
      <c r="R103" s="56"/>
      <c r="S103" s="56">
        <v>10</v>
      </c>
      <c r="T103" s="56"/>
      <c r="U103" s="56">
        <v>14</v>
      </c>
      <c r="V103" s="56">
        <v>14</v>
      </c>
      <c r="W103" s="56"/>
      <c r="X103" s="67">
        <v>10</v>
      </c>
      <c r="Y103" s="67"/>
      <c r="Z103" s="67"/>
      <c r="AA103" s="67"/>
      <c r="AD103">
        <v>8</v>
      </c>
      <c r="AE103">
        <v>1</v>
      </c>
      <c r="AJ103">
        <v>3</v>
      </c>
      <c r="AK103">
        <v>4</v>
      </c>
      <c r="AL103">
        <v>15</v>
      </c>
      <c r="AO103">
        <v>9</v>
      </c>
      <c r="AP103">
        <v>23</v>
      </c>
      <c r="AQ103">
        <v>6</v>
      </c>
      <c r="AR103">
        <v>11</v>
      </c>
      <c r="AS103">
        <v>25</v>
      </c>
      <c r="AT103">
        <v>11</v>
      </c>
      <c r="AW103">
        <v>5</v>
      </c>
      <c r="AY103">
        <v>2</v>
      </c>
      <c r="AZ103">
        <v>6</v>
      </c>
      <c r="BB103">
        <v>9</v>
      </c>
      <c r="BC103">
        <v>18</v>
      </c>
      <c r="BD103">
        <v>4</v>
      </c>
      <c r="BE103">
        <v>2</v>
      </c>
      <c r="BF103">
        <v>1</v>
      </c>
      <c r="BG103">
        <v>2</v>
      </c>
      <c r="BH103">
        <v>8</v>
      </c>
      <c r="BJ103">
        <v>12</v>
      </c>
      <c r="BL103">
        <v>2</v>
      </c>
      <c r="BO103">
        <v>16</v>
      </c>
      <c r="BQ103">
        <v>2</v>
      </c>
      <c r="BS103">
        <v>17</v>
      </c>
      <c r="BU103">
        <v>8</v>
      </c>
      <c r="BX103">
        <v>9</v>
      </c>
      <c r="BY103">
        <v>3</v>
      </c>
      <c r="BZ103">
        <v>1</v>
      </c>
      <c r="CA103">
        <v>3</v>
      </c>
      <c r="CB103">
        <v>16</v>
      </c>
      <c r="CC103">
        <v>6</v>
      </c>
      <c r="CE103">
        <v>8</v>
      </c>
      <c r="CG103">
        <v>19</v>
      </c>
      <c r="CH103">
        <v>13</v>
      </c>
      <c r="CJ103">
        <v>7</v>
      </c>
      <c r="CK103">
        <v>1</v>
      </c>
    </row>
    <row r="104" spans="1:55" ht="12.75">
      <c r="A104" s="1" t="s">
        <v>231</v>
      </c>
      <c r="B104" s="47"/>
      <c r="C104" s="48"/>
      <c r="D104" s="49"/>
      <c r="E104" s="50"/>
      <c r="F104" s="49">
        <v>0.08</v>
      </c>
      <c r="G104" s="60">
        <v>0.11963052024536122</v>
      </c>
      <c r="H104" s="61">
        <v>0.16098790612470357</v>
      </c>
      <c r="I104" s="38">
        <f>(J104+K104+L104)/3</f>
        <v>0.11483093416388739</v>
      </c>
      <c r="J104" s="39">
        <v>0.04581551618814906</v>
      </c>
      <c r="K104" s="39">
        <v>0.2986772863035131</v>
      </c>
      <c r="L104" s="39"/>
      <c r="M104" s="40">
        <f>N104*10/$N$4</f>
        <v>0.014558159848595138</v>
      </c>
      <c r="N104" s="53">
        <f>SUM(Q104:CL104)</f>
        <v>1</v>
      </c>
      <c r="O104" s="54">
        <f>COUNTA(Q104:CL104)</f>
        <v>1</v>
      </c>
      <c r="P104" s="53">
        <f>O104*100/O$4</f>
        <v>1.3513513513513513</v>
      </c>
      <c r="Q104" s="55"/>
      <c r="R104" s="56"/>
      <c r="S104" s="56"/>
      <c r="T104" s="56"/>
      <c r="U104" s="56"/>
      <c r="V104" s="56"/>
      <c r="W104" s="56"/>
      <c r="BC104">
        <v>1</v>
      </c>
    </row>
    <row r="105" spans="1:86" ht="12.75">
      <c r="A105" s="1" t="s">
        <v>232</v>
      </c>
      <c r="B105" s="47">
        <v>0.79</v>
      </c>
      <c r="C105" s="48">
        <v>1.29</v>
      </c>
      <c r="D105" s="49">
        <v>2.29</v>
      </c>
      <c r="E105" s="50">
        <v>0.52</v>
      </c>
      <c r="F105" s="49">
        <v>0.97</v>
      </c>
      <c r="G105" s="60">
        <v>1.5173529022190537</v>
      </c>
      <c r="H105" s="61">
        <v>1.074765503059926</v>
      </c>
      <c r="I105" s="38">
        <f>(J105+K105+L105)/3</f>
        <v>1.8489248404900966</v>
      </c>
      <c r="J105" s="39">
        <v>2.6267562614538793</v>
      </c>
      <c r="K105" s="39">
        <v>1.863177357417153</v>
      </c>
      <c r="L105" s="39">
        <v>1.0568409025992576</v>
      </c>
      <c r="M105" s="40">
        <f>N105*10/$N$4</f>
        <v>0.3930703159120687</v>
      </c>
      <c r="N105" s="53">
        <f>SUM(Q105:CL105)</f>
        <v>27</v>
      </c>
      <c r="O105" s="54">
        <f>COUNTA(Q105:CL105)</f>
        <v>4</v>
      </c>
      <c r="P105" s="53">
        <f>O105*100/O$4</f>
        <v>5.405405405405405</v>
      </c>
      <c r="Q105" s="55"/>
      <c r="R105" s="56"/>
      <c r="S105" s="56"/>
      <c r="T105" s="56"/>
      <c r="U105" s="56"/>
      <c r="V105" s="56"/>
      <c r="W105" s="56"/>
      <c r="AP105">
        <v>7</v>
      </c>
      <c r="AZ105">
        <v>12</v>
      </c>
      <c r="BC105">
        <v>6</v>
      </c>
      <c r="CH105">
        <v>2</v>
      </c>
    </row>
    <row r="106" spans="1:89" ht="12.75">
      <c r="A106" s="1" t="s">
        <v>233</v>
      </c>
      <c r="B106" s="47">
        <v>10.23</v>
      </c>
      <c r="C106" s="48">
        <v>8.59</v>
      </c>
      <c r="D106" s="60">
        <v>8.7</v>
      </c>
      <c r="E106" s="50">
        <v>7.61</v>
      </c>
      <c r="F106" s="49">
        <v>4.68</v>
      </c>
      <c r="G106" s="60">
        <v>3.697294464075383</v>
      </c>
      <c r="H106" s="61">
        <v>1.992694971347565</v>
      </c>
      <c r="I106" s="38">
        <f>(J106+K106+L106)/3</f>
        <v>0.9348055308876644</v>
      </c>
      <c r="J106" s="39">
        <v>1.2217470983506415</v>
      </c>
      <c r="K106" s="39">
        <v>0.625800028445456</v>
      </c>
      <c r="L106" s="39">
        <v>0.9568694658668953</v>
      </c>
      <c r="M106" s="40">
        <f>N106*10/$N$4</f>
        <v>0.3348376765176882</v>
      </c>
      <c r="N106" s="53">
        <f>SUM(Q106:CL106)</f>
        <v>23</v>
      </c>
      <c r="O106" s="54">
        <f>COUNTA(Q106:CL106)</f>
        <v>11</v>
      </c>
      <c r="P106" s="53">
        <f>O106*100/O$4</f>
        <v>14.864864864864865</v>
      </c>
      <c r="Q106" s="55"/>
      <c r="R106" s="56"/>
      <c r="S106" s="56"/>
      <c r="T106" s="56"/>
      <c r="U106" s="56">
        <v>1</v>
      </c>
      <c r="V106" s="56">
        <v>2</v>
      </c>
      <c r="W106" s="56"/>
      <c r="X106" s="67"/>
      <c r="Y106" s="67"/>
      <c r="AC106">
        <v>1</v>
      </c>
      <c r="AL106">
        <v>4</v>
      </c>
      <c r="AQ106">
        <v>1</v>
      </c>
      <c r="AR106">
        <v>1</v>
      </c>
      <c r="BA106">
        <v>4</v>
      </c>
      <c r="BB106">
        <v>1</v>
      </c>
      <c r="BH106">
        <v>5</v>
      </c>
      <c r="BQ106">
        <v>2</v>
      </c>
      <c r="CK106">
        <v>1</v>
      </c>
    </row>
    <row r="107" spans="1:23" ht="12.75">
      <c r="A107" s="1" t="s">
        <v>234</v>
      </c>
      <c r="B107" s="47"/>
      <c r="C107" s="48">
        <v>0.01</v>
      </c>
      <c r="D107" s="58" t="s">
        <v>132</v>
      </c>
      <c r="E107" s="50"/>
      <c r="F107" s="58" t="s">
        <v>132</v>
      </c>
      <c r="G107" s="60"/>
      <c r="H107" s="61"/>
      <c r="I107" s="38">
        <f>(J107+K107+L107)/3</f>
        <v>0</v>
      </c>
      <c r="J107" s="39"/>
      <c r="K107" s="39"/>
      <c r="L107" s="39"/>
      <c r="M107" s="40">
        <f>N107*10/$N$4</f>
        <v>0</v>
      </c>
      <c r="N107" s="53">
        <f>SUM(Q107:CL107)</f>
        <v>0</v>
      </c>
      <c r="O107" s="54">
        <f>COUNTA(Q107:CL107)</f>
        <v>0</v>
      </c>
      <c r="P107" s="53">
        <f>O107*100/O$4</f>
        <v>0</v>
      </c>
      <c r="Q107" s="55"/>
      <c r="R107" s="56"/>
      <c r="S107" s="56"/>
      <c r="T107" s="56"/>
      <c r="U107" s="56"/>
      <c r="V107" s="56"/>
      <c r="W107" s="56"/>
    </row>
    <row r="108" spans="1:89" ht="12.75">
      <c r="A108" s="1" t="s">
        <v>235</v>
      </c>
      <c r="B108" s="47">
        <v>7.16</v>
      </c>
      <c r="C108" s="48">
        <v>3.98</v>
      </c>
      <c r="D108" s="49">
        <v>5.02</v>
      </c>
      <c r="E108" s="50">
        <v>4.32</v>
      </c>
      <c r="F108" s="60">
        <v>3.6</v>
      </c>
      <c r="G108" s="60">
        <v>3.4144346289752647</v>
      </c>
      <c r="H108" s="61">
        <v>2.527915888890062</v>
      </c>
      <c r="I108" s="38">
        <f>(J108+K108+L108)/3</f>
        <v>1.71815404179577</v>
      </c>
      <c r="J108" s="39">
        <v>2.0464263897373245</v>
      </c>
      <c r="K108" s="39">
        <v>1.2942682406485568</v>
      </c>
      <c r="L108" s="39">
        <v>1.8137674950014284</v>
      </c>
      <c r="M108" s="40">
        <f>N108*10/$N$4</f>
        <v>1.9071189401659632</v>
      </c>
      <c r="N108" s="53">
        <f>SUM(Q108:CL108)</f>
        <v>131</v>
      </c>
      <c r="O108" s="54">
        <f>COUNTA(Q108:CL108)</f>
        <v>36</v>
      </c>
      <c r="P108" s="53">
        <f>O108*100/O$4</f>
        <v>48.648648648648646</v>
      </c>
      <c r="Q108" s="55"/>
      <c r="R108" s="56"/>
      <c r="S108" s="56">
        <v>3</v>
      </c>
      <c r="T108" s="56">
        <v>2</v>
      </c>
      <c r="U108" s="56">
        <v>14</v>
      </c>
      <c r="V108" s="56">
        <v>9</v>
      </c>
      <c r="W108" s="56"/>
      <c r="X108" s="67">
        <v>1</v>
      </c>
      <c r="Y108" s="67"/>
      <c r="AA108" s="67"/>
      <c r="AD108">
        <v>17</v>
      </c>
      <c r="AE108">
        <v>4</v>
      </c>
      <c r="AJ108">
        <v>1</v>
      </c>
      <c r="AL108">
        <v>5</v>
      </c>
      <c r="AO108">
        <v>1</v>
      </c>
      <c r="AQ108">
        <v>1</v>
      </c>
      <c r="AR108">
        <v>10</v>
      </c>
      <c r="AS108">
        <v>1</v>
      </c>
      <c r="AV108">
        <v>2</v>
      </c>
      <c r="AW108">
        <v>1</v>
      </c>
      <c r="AZ108">
        <v>2</v>
      </c>
      <c r="BA108">
        <v>5</v>
      </c>
      <c r="BB108">
        <v>10</v>
      </c>
      <c r="BC108">
        <v>1</v>
      </c>
      <c r="BD108">
        <v>2</v>
      </c>
      <c r="BE108">
        <v>1</v>
      </c>
      <c r="BH108">
        <v>2</v>
      </c>
      <c r="BJ108">
        <v>4</v>
      </c>
      <c r="BO108">
        <v>3</v>
      </c>
      <c r="BP108">
        <v>1</v>
      </c>
      <c r="BQ108">
        <v>4</v>
      </c>
      <c r="BS108">
        <v>1</v>
      </c>
      <c r="BT108">
        <v>2</v>
      </c>
      <c r="BX108">
        <v>1</v>
      </c>
      <c r="BY108">
        <v>1</v>
      </c>
      <c r="CA108">
        <v>1</v>
      </c>
      <c r="CB108">
        <v>2</v>
      </c>
      <c r="CG108">
        <v>6</v>
      </c>
      <c r="CH108">
        <v>4</v>
      </c>
      <c r="CJ108">
        <v>1</v>
      </c>
      <c r="CK108">
        <v>5</v>
      </c>
    </row>
    <row r="109" spans="1:90" ht="12.75">
      <c r="A109" s="1" t="s">
        <v>236</v>
      </c>
      <c r="B109" s="47">
        <v>2.11</v>
      </c>
      <c r="C109" s="75">
        <v>1.9</v>
      </c>
      <c r="D109" s="49">
        <v>2.39</v>
      </c>
      <c r="E109" s="76">
        <v>1.8</v>
      </c>
      <c r="F109" s="60">
        <v>2.3</v>
      </c>
      <c r="G109" s="60">
        <v>2.106434628975265</v>
      </c>
      <c r="H109" s="61">
        <v>2.8012145145759435</v>
      </c>
      <c r="I109" s="38">
        <f>(J109+K109+L109)/3</f>
        <v>2.1253802582061456</v>
      </c>
      <c r="J109" s="39">
        <v>2.8711056811240074</v>
      </c>
      <c r="K109" s="39">
        <v>1.9911819086900873</v>
      </c>
      <c r="L109" s="39">
        <v>1.5138531848043417</v>
      </c>
      <c r="M109" s="40">
        <f>N109*10/$N$4</f>
        <v>1.4994904644052993</v>
      </c>
      <c r="N109" s="53">
        <f>SUM(Q109:CL109)</f>
        <v>103</v>
      </c>
      <c r="O109" s="54">
        <f>COUNTA(Q109:CL109)</f>
        <v>38</v>
      </c>
      <c r="P109" s="53">
        <f>O109*100/O$4</f>
        <v>51.351351351351354</v>
      </c>
      <c r="Q109" s="55"/>
      <c r="R109" s="56"/>
      <c r="S109" s="56">
        <v>3</v>
      </c>
      <c r="T109" s="56">
        <v>4</v>
      </c>
      <c r="U109" s="56">
        <v>1</v>
      </c>
      <c r="V109" s="56">
        <v>2</v>
      </c>
      <c r="W109" s="56"/>
      <c r="X109" s="67"/>
      <c r="Y109" s="67"/>
      <c r="Z109" s="67">
        <v>1</v>
      </c>
      <c r="AA109" s="67"/>
      <c r="AB109" s="67"/>
      <c r="AC109" s="67"/>
      <c r="AD109" s="67"/>
      <c r="AE109" s="67">
        <v>2</v>
      </c>
      <c r="AF109" s="67"/>
      <c r="AG109" s="67"/>
      <c r="AH109" s="67">
        <v>1</v>
      </c>
      <c r="AI109">
        <v>2</v>
      </c>
      <c r="AK109">
        <v>3</v>
      </c>
      <c r="AL109" s="67"/>
      <c r="AM109" s="67">
        <v>1</v>
      </c>
      <c r="AN109" s="67"/>
      <c r="AO109" s="67">
        <v>7</v>
      </c>
      <c r="AP109" s="67"/>
      <c r="AQ109" s="67">
        <v>1</v>
      </c>
      <c r="AR109" s="67">
        <v>1</v>
      </c>
      <c r="AS109" s="67">
        <v>2</v>
      </c>
      <c r="AT109" s="67"/>
      <c r="AV109" s="67">
        <v>1</v>
      </c>
      <c r="AW109">
        <v>3</v>
      </c>
      <c r="AY109">
        <v>1</v>
      </c>
      <c r="AZ109">
        <v>1</v>
      </c>
      <c r="BA109">
        <v>7</v>
      </c>
      <c r="BC109">
        <v>7</v>
      </c>
      <c r="BD109">
        <v>1</v>
      </c>
      <c r="BE109">
        <v>4</v>
      </c>
      <c r="BF109">
        <v>8</v>
      </c>
      <c r="BG109">
        <v>3</v>
      </c>
      <c r="BH109">
        <v>2</v>
      </c>
      <c r="BJ109">
        <v>2</v>
      </c>
      <c r="BL109">
        <v>1</v>
      </c>
      <c r="BO109">
        <v>7</v>
      </c>
      <c r="BQ109">
        <v>3</v>
      </c>
      <c r="BS109">
        <v>7</v>
      </c>
      <c r="BT109">
        <v>1</v>
      </c>
      <c r="BU109">
        <v>5</v>
      </c>
      <c r="BX109">
        <v>1</v>
      </c>
      <c r="BY109">
        <v>2</v>
      </c>
      <c r="CA109">
        <v>1</v>
      </c>
      <c r="CC109">
        <v>1</v>
      </c>
      <c r="CK109">
        <v>2</v>
      </c>
      <c r="CL109">
        <v>1</v>
      </c>
    </row>
    <row r="110" spans="1:90" ht="12.75">
      <c r="A110" s="1" t="s">
        <v>237</v>
      </c>
      <c r="B110" s="47">
        <v>2.85</v>
      </c>
      <c r="C110" s="48">
        <v>2.54</v>
      </c>
      <c r="D110" s="60">
        <v>5</v>
      </c>
      <c r="E110" s="50">
        <v>10.74</v>
      </c>
      <c r="F110" s="49">
        <v>23.02</v>
      </c>
      <c r="G110" s="60">
        <v>40.44371613663133</v>
      </c>
      <c r="H110" s="61">
        <v>57.1957230831902</v>
      </c>
      <c r="I110" s="38">
        <f>(J110+K110+L110)/3</f>
        <v>52.87373353593403</v>
      </c>
      <c r="J110" s="39">
        <v>58.399511301160665</v>
      </c>
      <c r="K110" s="39">
        <v>49.921774996444334</v>
      </c>
      <c r="L110" s="39">
        <v>50.29991431019709</v>
      </c>
      <c r="M110" s="40">
        <f>N110*10/$N$4</f>
        <v>44.76634153443005</v>
      </c>
      <c r="N110" s="53">
        <f>SUM(Q110:CL110)</f>
        <v>3075</v>
      </c>
      <c r="O110" s="54">
        <f>COUNTA(Q110:CL110)</f>
        <v>72</v>
      </c>
      <c r="P110" s="53">
        <f>O110*100/O$4</f>
        <v>97.29729729729729</v>
      </c>
      <c r="Q110" s="55">
        <v>5</v>
      </c>
      <c r="R110" s="56">
        <v>12</v>
      </c>
      <c r="S110" s="56">
        <v>38</v>
      </c>
      <c r="T110" s="56">
        <v>156</v>
      </c>
      <c r="U110" s="56">
        <v>61</v>
      </c>
      <c r="V110" s="56">
        <v>57</v>
      </c>
      <c r="W110" s="56">
        <v>13</v>
      </c>
      <c r="X110" s="67">
        <v>25</v>
      </c>
      <c r="Y110" s="67">
        <v>33</v>
      </c>
      <c r="Z110" s="67">
        <v>15</v>
      </c>
      <c r="AA110" s="67"/>
      <c r="AB110" s="67">
        <v>6</v>
      </c>
      <c r="AC110" s="67">
        <v>8</v>
      </c>
      <c r="AD110" s="67">
        <v>108</v>
      </c>
      <c r="AE110" s="67">
        <v>27</v>
      </c>
      <c r="AF110" s="67">
        <v>7</v>
      </c>
      <c r="AG110" s="67">
        <v>6</v>
      </c>
      <c r="AH110" s="67">
        <v>43</v>
      </c>
      <c r="AI110" s="67">
        <v>50</v>
      </c>
      <c r="AJ110" s="67">
        <v>7</v>
      </c>
      <c r="AK110" s="67">
        <v>26</v>
      </c>
      <c r="AL110" s="67">
        <v>1</v>
      </c>
      <c r="AM110" s="67">
        <v>122</v>
      </c>
      <c r="AN110" s="67">
        <v>4</v>
      </c>
      <c r="AO110" s="67">
        <v>81</v>
      </c>
      <c r="AP110" s="67">
        <v>107</v>
      </c>
      <c r="AQ110" s="67">
        <v>64</v>
      </c>
      <c r="AR110" s="67">
        <v>19</v>
      </c>
      <c r="AS110" s="67">
        <v>41</v>
      </c>
      <c r="AT110" s="67">
        <v>32</v>
      </c>
      <c r="AU110" s="67">
        <v>24</v>
      </c>
      <c r="AV110" s="67">
        <v>12</v>
      </c>
      <c r="AW110" s="67">
        <v>34</v>
      </c>
      <c r="AX110" s="67">
        <v>58</v>
      </c>
      <c r="AY110" s="67">
        <v>25</v>
      </c>
      <c r="AZ110" s="67">
        <v>7</v>
      </c>
      <c r="BA110" s="67">
        <v>33</v>
      </c>
      <c r="BB110" s="67">
        <v>65</v>
      </c>
      <c r="BC110">
        <v>218</v>
      </c>
      <c r="BD110" s="67">
        <v>7</v>
      </c>
      <c r="BE110" s="67">
        <v>80</v>
      </c>
      <c r="BF110">
        <v>50</v>
      </c>
      <c r="BG110" s="67">
        <v>64</v>
      </c>
      <c r="BH110" s="67">
        <v>35</v>
      </c>
      <c r="BI110">
        <v>15</v>
      </c>
      <c r="BJ110">
        <v>115</v>
      </c>
      <c r="BK110">
        <v>26</v>
      </c>
      <c r="BL110">
        <v>13</v>
      </c>
      <c r="BM110">
        <v>11</v>
      </c>
      <c r="BN110">
        <v>16</v>
      </c>
      <c r="BO110">
        <v>75</v>
      </c>
      <c r="BP110">
        <v>15</v>
      </c>
      <c r="BQ110">
        <v>178</v>
      </c>
      <c r="BR110">
        <v>7</v>
      </c>
      <c r="BS110">
        <v>53</v>
      </c>
      <c r="BT110">
        <v>20</v>
      </c>
      <c r="BU110">
        <v>44</v>
      </c>
      <c r="BV110">
        <v>24</v>
      </c>
      <c r="BW110">
        <v>38</v>
      </c>
      <c r="BX110">
        <v>50</v>
      </c>
      <c r="BY110">
        <v>19</v>
      </c>
      <c r="BZ110">
        <v>10</v>
      </c>
      <c r="CA110">
        <v>82</v>
      </c>
      <c r="CB110">
        <v>50</v>
      </c>
      <c r="CC110">
        <v>119</v>
      </c>
      <c r="CD110">
        <v>6</v>
      </c>
      <c r="CE110">
        <v>25</v>
      </c>
      <c r="CG110">
        <v>27</v>
      </c>
      <c r="CH110">
        <v>68</v>
      </c>
      <c r="CI110">
        <v>34</v>
      </c>
      <c r="CJ110">
        <v>26</v>
      </c>
      <c r="CK110">
        <v>20</v>
      </c>
      <c r="CL110">
        <v>3</v>
      </c>
    </row>
    <row r="111" spans="1:90" ht="12.75">
      <c r="A111" s="1" t="s">
        <v>238</v>
      </c>
      <c r="B111" s="47">
        <v>33.08</v>
      </c>
      <c r="C111" s="48">
        <v>33.74</v>
      </c>
      <c r="D111" s="60">
        <v>49.43</v>
      </c>
      <c r="E111" s="50">
        <v>40.04</v>
      </c>
      <c r="F111" s="49">
        <v>44.77</v>
      </c>
      <c r="G111" s="60">
        <v>57.653077738515904</v>
      </c>
      <c r="H111" s="61">
        <v>74.35990267752176</v>
      </c>
      <c r="I111" s="38">
        <f>(J111+K111+L111)/3</f>
        <v>66.24418433366412</v>
      </c>
      <c r="J111" s="39">
        <v>73.8393402565669</v>
      </c>
      <c r="K111" s="39">
        <v>65.4387711563078</v>
      </c>
      <c r="L111" s="39">
        <v>59.45444158811769</v>
      </c>
      <c r="M111" s="40">
        <f>N111*10/$N$4</f>
        <v>57.650313000436746</v>
      </c>
      <c r="N111" s="53">
        <f>SUM(Q111:CL111)</f>
        <v>3960</v>
      </c>
      <c r="O111" s="54">
        <f>COUNTA(Q111:CL111)</f>
        <v>73</v>
      </c>
      <c r="P111" s="53">
        <f>O111*100/O$4</f>
        <v>98.64864864864865</v>
      </c>
      <c r="Q111" s="55">
        <v>12</v>
      </c>
      <c r="R111" s="56">
        <v>21</v>
      </c>
      <c r="S111" s="56">
        <v>13</v>
      </c>
      <c r="T111" s="56">
        <v>155</v>
      </c>
      <c r="U111" s="56">
        <v>38</v>
      </c>
      <c r="V111" s="56">
        <v>99</v>
      </c>
      <c r="W111" s="56">
        <v>50</v>
      </c>
      <c r="X111" s="67">
        <v>32</v>
      </c>
      <c r="Y111" s="67">
        <v>60</v>
      </c>
      <c r="Z111" s="67">
        <v>41</v>
      </c>
      <c r="AA111" s="67"/>
      <c r="AB111" s="67">
        <v>60</v>
      </c>
      <c r="AC111" s="67">
        <v>10</v>
      </c>
      <c r="AD111" s="67">
        <v>118</v>
      </c>
      <c r="AE111" s="67">
        <v>21</v>
      </c>
      <c r="AF111" s="67">
        <v>28</v>
      </c>
      <c r="AG111" s="67">
        <v>5</v>
      </c>
      <c r="AH111" s="67">
        <v>37</v>
      </c>
      <c r="AI111" s="67">
        <v>69</v>
      </c>
      <c r="AJ111" s="67">
        <v>14</v>
      </c>
      <c r="AK111" s="67">
        <v>14</v>
      </c>
      <c r="AL111" s="67">
        <v>2</v>
      </c>
      <c r="AM111" s="67">
        <v>139</v>
      </c>
      <c r="AN111" s="67">
        <v>10</v>
      </c>
      <c r="AO111" s="67">
        <v>65</v>
      </c>
      <c r="AP111" s="67">
        <v>139</v>
      </c>
      <c r="AQ111" s="67">
        <v>116</v>
      </c>
      <c r="AR111" s="67">
        <v>42</v>
      </c>
      <c r="AS111" s="67">
        <v>70</v>
      </c>
      <c r="AT111" s="67">
        <v>35</v>
      </c>
      <c r="AU111" s="67">
        <v>54</v>
      </c>
      <c r="AV111" s="67">
        <v>18</v>
      </c>
      <c r="AW111" s="67">
        <v>47</v>
      </c>
      <c r="AX111" s="67">
        <v>31</v>
      </c>
      <c r="AY111" s="67">
        <v>23</v>
      </c>
      <c r="AZ111" s="67">
        <v>25</v>
      </c>
      <c r="BA111" s="67">
        <v>37</v>
      </c>
      <c r="BB111" s="67">
        <v>56</v>
      </c>
      <c r="BC111">
        <v>157</v>
      </c>
      <c r="BD111" s="67">
        <v>15</v>
      </c>
      <c r="BE111" s="67">
        <v>210</v>
      </c>
      <c r="BF111">
        <v>188</v>
      </c>
      <c r="BG111" s="67">
        <v>59</v>
      </c>
      <c r="BH111" s="67">
        <v>92</v>
      </c>
      <c r="BI111">
        <v>16</v>
      </c>
      <c r="BJ111">
        <v>73</v>
      </c>
      <c r="BK111">
        <v>38</v>
      </c>
      <c r="BL111">
        <v>29</v>
      </c>
      <c r="BM111">
        <v>12</v>
      </c>
      <c r="BN111">
        <v>65</v>
      </c>
      <c r="BO111">
        <v>101</v>
      </c>
      <c r="BP111">
        <v>23</v>
      </c>
      <c r="BQ111">
        <v>163</v>
      </c>
      <c r="BR111">
        <v>11</v>
      </c>
      <c r="BS111">
        <v>115</v>
      </c>
      <c r="BT111">
        <v>63</v>
      </c>
      <c r="BU111">
        <v>91</v>
      </c>
      <c r="BV111">
        <v>33</v>
      </c>
      <c r="BW111">
        <v>61</v>
      </c>
      <c r="BX111">
        <v>88</v>
      </c>
      <c r="BY111">
        <v>21</v>
      </c>
      <c r="BZ111">
        <v>8</v>
      </c>
      <c r="CA111">
        <v>63</v>
      </c>
      <c r="CB111">
        <v>21</v>
      </c>
      <c r="CC111">
        <v>79</v>
      </c>
      <c r="CD111">
        <v>12</v>
      </c>
      <c r="CE111">
        <v>37</v>
      </c>
      <c r="CF111">
        <v>2</v>
      </c>
      <c r="CG111">
        <v>28</v>
      </c>
      <c r="CH111">
        <v>78</v>
      </c>
      <c r="CI111">
        <v>27</v>
      </c>
      <c r="CJ111">
        <v>40</v>
      </c>
      <c r="CK111">
        <v>22</v>
      </c>
      <c r="CL111">
        <v>13</v>
      </c>
    </row>
    <row r="112" spans="1:54" ht="12.75">
      <c r="A112" s="1" t="s">
        <v>239</v>
      </c>
      <c r="B112" s="47"/>
      <c r="C112" s="70" t="s">
        <v>132</v>
      </c>
      <c r="D112" s="49">
        <v>0.02</v>
      </c>
      <c r="E112" s="59" t="s">
        <v>132</v>
      </c>
      <c r="F112" s="49">
        <v>0.04</v>
      </c>
      <c r="G112" s="60">
        <v>0.022944640753828034</v>
      </c>
      <c r="H112" s="61">
        <v>0.02344600232730926</v>
      </c>
      <c r="I112" s="38">
        <f>(J112+K112+L112)/3</f>
        <v>0.01459206682250227</v>
      </c>
      <c r="J112" s="39">
        <v>0.015271838729383019</v>
      </c>
      <c r="K112" s="39">
        <v>0.01422272791921491</v>
      </c>
      <c r="L112" s="39">
        <v>0.014281633818908885</v>
      </c>
      <c r="M112" s="40">
        <f>N112*10/$N$4</f>
        <v>0.014558159848595138</v>
      </c>
      <c r="N112" s="53">
        <f>SUM(Q112:CL112)</f>
        <v>1</v>
      </c>
      <c r="O112" s="54">
        <f>COUNTA(Q112:CL112)</f>
        <v>1</v>
      </c>
      <c r="P112" s="53">
        <f>O112*100/O$4</f>
        <v>1.3513513513513513</v>
      </c>
      <c r="Q112" s="55"/>
      <c r="R112" s="56"/>
      <c r="S112" s="56"/>
      <c r="T112" s="56"/>
      <c r="U112" s="56"/>
      <c r="V112" s="56"/>
      <c r="W112" s="56"/>
      <c r="AO112" s="67"/>
      <c r="AQ112" s="67"/>
      <c r="BB112">
        <v>1</v>
      </c>
    </row>
    <row r="113" spans="1:89" ht="12.75">
      <c r="A113" s="1" t="s">
        <v>240</v>
      </c>
      <c r="B113" s="47">
        <v>1.48</v>
      </c>
      <c r="C113" s="48">
        <v>1.13</v>
      </c>
      <c r="D113" s="49">
        <v>0.87</v>
      </c>
      <c r="E113" s="50">
        <v>0.96</v>
      </c>
      <c r="F113" s="49">
        <v>1.04</v>
      </c>
      <c r="G113" s="60">
        <v>1.2495936395759721</v>
      </c>
      <c r="H113" s="61">
        <v>1.1052872264278881</v>
      </c>
      <c r="I113" s="38">
        <f>(J113+K113+L113)/3</f>
        <v>1.1468458117618203</v>
      </c>
      <c r="J113" s="39">
        <v>1.1606597434331094</v>
      </c>
      <c r="K113" s="39">
        <v>1.251600056890912</v>
      </c>
      <c r="L113" s="39">
        <v>1.0282776349614398</v>
      </c>
      <c r="M113" s="40">
        <f>N113*10/$N$4</f>
        <v>1.0336293492502548</v>
      </c>
      <c r="N113" s="53">
        <f>SUM(Q113:CL113)</f>
        <v>71</v>
      </c>
      <c r="O113" s="54">
        <f>COUNTA(Q113:CL113)</f>
        <v>34</v>
      </c>
      <c r="P113" s="53">
        <f>O113*100/O$4</f>
        <v>45.945945945945944</v>
      </c>
      <c r="Q113" s="55"/>
      <c r="R113" s="56"/>
      <c r="S113" s="56">
        <v>2</v>
      </c>
      <c r="T113" s="56"/>
      <c r="U113" s="56">
        <v>2</v>
      </c>
      <c r="V113" s="56">
        <v>2</v>
      </c>
      <c r="W113" s="56"/>
      <c r="X113" s="67">
        <v>1</v>
      </c>
      <c r="Y113" s="67"/>
      <c r="Z113" s="67"/>
      <c r="AA113" s="67"/>
      <c r="AB113" s="67"/>
      <c r="AD113" s="67">
        <v>1</v>
      </c>
      <c r="AE113" s="67"/>
      <c r="AF113" s="67"/>
      <c r="AG113" s="67"/>
      <c r="AH113" s="67"/>
      <c r="AK113">
        <v>3</v>
      </c>
      <c r="AL113" s="67">
        <v>1</v>
      </c>
      <c r="AM113" s="67"/>
      <c r="AO113" s="67">
        <v>2</v>
      </c>
      <c r="AP113" s="67">
        <v>2</v>
      </c>
      <c r="AQ113" s="67"/>
      <c r="AR113" s="67">
        <v>3</v>
      </c>
      <c r="AS113" s="67">
        <v>2</v>
      </c>
      <c r="AT113" s="67">
        <v>2</v>
      </c>
      <c r="AV113" s="67">
        <v>1</v>
      </c>
      <c r="AW113">
        <v>3</v>
      </c>
      <c r="AY113" s="67"/>
      <c r="AZ113">
        <v>1</v>
      </c>
      <c r="BA113">
        <v>1</v>
      </c>
      <c r="BC113">
        <v>2</v>
      </c>
      <c r="BD113">
        <v>1</v>
      </c>
      <c r="BH113">
        <v>1</v>
      </c>
      <c r="BJ113">
        <v>2</v>
      </c>
      <c r="BL113">
        <v>1</v>
      </c>
      <c r="BO113">
        <v>4</v>
      </c>
      <c r="BS113">
        <v>2</v>
      </c>
      <c r="BT113">
        <v>1</v>
      </c>
      <c r="BV113">
        <v>1</v>
      </c>
      <c r="BX113">
        <v>2</v>
      </c>
      <c r="BY113">
        <v>2</v>
      </c>
      <c r="CB113">
        <v>8</v>
      </c>
      <c r="CC113">
        <v>2</v>
      </c>
      <c r="CE113">
        <v>1</v>
      </c>
      <c r="CG113">
        <v>6</v>
      </c>
      <c r="CH113">
        <v>3</v>
      </c>
      <c r="CI113">
        <v>1</v>
      </c>
      <c r="CK113">
        <v>2</v>
      </c>
    </row>
    <row r="114" spans="1:78" ht="12.75">
      <c r="A114" s="1" t="s">
        <v>241</v>
      </c>
      <c r="B114" s="47">
        <v>0.09</v>
      </c>
      <c r="C114" s="48">
        <v>0.04</v>
      </c>
      <c r="D114" s="49">
        <v>0.11</v>
      </c>
      <c r="E114" s="50">
        <v>0.09</v>
      </c>
      <c r="F114" s="60">
        <v>0.1</v>
      </c>
      <c r="G114" s="60">
        <v>0.19702944640753828</v>
      </c>
      <c r="H114" s="61">
        <v>0.20948762161937157</v>
      </c>
      <c r="I114" s="38">
        <f>(J114+K114+L114)/3</f>
        <v>0.2821828001381535</v>
      </c>
      <c r="J114" s="39">
        <v>0.3054367745876604</v>
      </c>
      <c r="K114" s="39">
        <v>0.38401365381880254</v>
      </c>
      <c r="L114" s="39">
        <v>0.15709797200799774</v>
      </c>
      <c r="M114" s="40">
        <f>N114*10/$N$4</f>
        <v>0.16013975833454652</v>
      </c>
      <c r="N114" s="53">
        <f>SUM(Q114:CL114)</f>
        <v>11</v>
      </c>
      <c r="O114" s="54">
        <f>COUNTA(Q114:CL114)</f>
        <v>11</v>
      </c>
      <c r="P114" s="53">
        <f>O114*100/O$4</f>
        <v>14.864864864864865</v>
      </c>
      <c r="Q114" s="55">
        <v>1</v>
      </c>
      <c r="R114" s="56"/>
      <c r="S114" s="56"/>
      <c r="T114" s="56"/>
      <c r="U114" s="56"/>
      <c r="V114" s="56"/>
      <c r="W114" s="56"/>
      <c r="X114" s="67"/>
      <c r="Y114" s="67"/>
      <c r="AA114" s="67"/>
      <c r="AE114" s="67">
        <v>1</v>
      </c>
      <c r="AF114" s="67"/>
      <c r="AG114" s="67">
        <v>1</v>
      </c>
      <c r="AH114" s="67"/>
      <c r="AM114" s="67"/>
      <c r="AN114" s="67"/>
      <c r="AO114" s="67">
        <v>1</v>
      </c>
      <c r="AQ114" s="67">
        <v>1</v>
      </c>
      <c r="AR114" s="67"/>
      <c r="AS114" s="67"/>
      <c r="AT114" s="67">
        <v>1</v>
      </c>
      <c r="AV114" s="67"/>
      <c r="BG114">
        <v>1</v>
      </c>
      <c r="BI114">
        <v>1</v>
      </c>
      <c r="BR114">
        <v>1</v>
      </c>
      <c r="BS114">
        <v>1</v>
      </c>
      <c r="BZ114">
        <v>1</v>
      </c>
    </row>
    <row r="115" spans="1:89" ht="12.75">
      <c r="A115" s="1" t="s">
        <v>242</v>
      </c>
      <c r="B115" s="47">
        <v>2.66</v>
      </c>
      <c r="C115" s="48">
        <v>1.93</v>
      </c>
      <c r="D115" s="49">
        <v>1.99</v>
      </c>
      <c r="E115" s="50">
        <v>2.07</v>
      </c>
      <c r="F115" s="60">
        <v>1.7</v>
      </c>
      <c r="G115" s="60">
        <v>2.141689045936396</v>
      </c>
      <c r="H115" s="61">
        <v>3.2255366153730636</v>
      </c>
      <c r="I115" s="38">
        <f>(J115+K115+L115)/3</f>
        <v>2.7050624152600196</v>
      </c>
      <c r="J115" s="39">
        <v>2.8100183262064755</v>
      </c>
      <c r="K115" s="39">
        <v>1.8347319015787233</v>
      </c>
      <c r="L115" s="39">
        <v>3.470437017994859</v>
      </c>
      <c r="M115" s="40">
        <f>N115*10/$N$4</f>
        <v>1.353908865919348</v>
      </c>
      <c r="N115" s="53">
        <f>SUM(Q115:CL115)</f>
        <v>93</v>
      </c>
      <c r="O115" s="54">
        <f>COUNTA(Q115:CL115)</f>
        <v>39</v>
      </c>
      <c r="P115" s="53">
        <f>O115*100/O$4</f>
        <v>52.7027027027027</v>
      </c>
      <c r="Q115" s="55">
        <v>4</v>
      </c>
      <c r="R115" s="56">
        <v>2</v>
      </c>
      <c r="S115" s="56"/>
      <c r="T115" s="56"/>
      <c r="U115" s="56"/>
      <c r="V115" s="56">
        <v>1</v>
      </c>
      <c r="W115" s="56">
        <v>1</v>
      </c>
      <c r="X115" s="67"/>
      <c r="Y115" s="67">
        <v>1</v>
      </c>
      <c r="Z115" s="67">
        <v>1</v>
      </c>
      <c r="AA115" s="67"/>
      <c r="AB115" s="67"/>
      <c r="AC115" s="67">
        <v>2</v>
      </c>
      <c r="AD115" s="67">
        <v>1</v>
      </c>
      <c r="AE115" s="67">
        <v>2</v>
      </c>
      <c r="AF115" s="67">
        <v>3</v>
      </c>
      <c r="AG115" s="67"/>
      <c r="AH115" s="67">
        <v>1</v>
      </c>
      <c r="AI115">
        <v>3</v>
      </c>
      <c r="AL115" s="67">
        <v>1</v>
      </c>
      <c r="AM115" s="67">
        <v>1</v>
      </c>
      <c r="AN115" s="67">
        <v>4</v>
      </c>
      <c r="AO115" s="67"/>
      <c r="AP115" s="67"/>
      <c r="AQ115" s="67">
        <v>5</v>
      </c>
      <c r="AR115" s="67">
        <v>6</v>
      </c>
      <c r="AS115" s="67">
        <v>2</v>
      </c>
      <c r="AT115" s="67"/>
      <c r="AV115" s="67"/>
      <c r="AW115">
        <v>1</v>
      </c>
      <c r="AY115" s="67">
        <v>3</v>
      </c>
      <c r="BA115">
        <v>1</v>
      </c>
      <c r="BC115">
        <v>2</v>
      </c>
      <c r="BF115">
        <v>4</v>
      </c>
      <c r="BG115">
        <v>1</v>
      </c>
      <c r="BH115">
        <v>5</v>
      </c>
      <c r="BI115">
        <v>3</v>
      </c>
      <c r="BL115">
        <v>1</v>
      </c>
      <c r="BM115">
        <v>1</v>
      </c>
      <c r="BO115">
        <v>2</v>
      </c>
      <c r="BS115">
        <v>1</v>
      </c>
      <c r="BV115">
        <v>3</v>
      </c>
      <c r="BX115">
        <v>3</v>
      </c>
      <c r="CB115">
        <v>1</v>
      </c>
      <c r="CC115">
        <v>3</v>
      </c>
      <c r="CE115">
        <v>1</v>
      </c>
      <c r="CG115">
        <v>1</v>
      </c>
      <c r="CH115">
        <v>4</v>
      </c>
      <c r="CJ115">
        <v>6</v>
      </c>
      <c r="CK115">
        <v>5</v>
      </c>
    </row>
    <row r="116" spans="1:88" ht="12.75">
      <c r="A116" s="1" t="s">
        <v>243</v>
      </c>
      <c r="B116" s="47">
        <v>4.56</v>
      </c>
      <c r="C116" s="48">
        <v>5.73</v>
      </c>
      <c r="D116" s="49">
        <v>7.09</v>
      </c>
      <c r="E116" s="50">
        <v>12.12</v>
      </c>
      <c r="F116" s="49">
        <v>10.94</v>
      </c>
      <c r="G116" s="60">
        <v>12.16944522968198</v>
      </c>
      <c r="H116" s="61">
        <v>14.465653508482674</v>
      </c>
      <c r="I116" s="38">
        <f>(J116+K116+L116)/3</f>
        <v>12.937250117312141</v>
      </c>
      <c r="J116" s="39">
        <v>13.317043372021992</v>
      </c>
      <c r="K116" s="39">
        <v>13.312473332385155</v>
      </c>
      <c r="L116" s="39">
        <v>12.182233647529278</v>
      </c>
      <c r="M116" s="40">
        <f>N116*10/$N$4</f>
        <v>11.399039161449993</v>
      </c>
      <c r="N116" s="53">
        <f>SUM(Q116:CL116)</f>
        <v>783</v>
      </c>
      <c r="O116" s="54">
        <f>COUNTA(Q116:CL116)</f>
        <v>63</v>
      </c>
      <c r="P116" s="53">
        <f>O116*100/O$4</f>
        <v>85.13513513513513</v>
      </c>
      <c r="Q116" s="55">
        <v>8</v>
      </c>
      <c r="R116" s="56">
        <v>11</v>
      </c>
      <c r="S116" s="56"/>
      <c r="T116" s="56">
        <v>5</v>
      </c>
      <c r="U116" s="56">
        <v>1</v>
      </c>
      <c r="V116" s="56">
        <v>11</v>
      </c>
      <c r="W116" s="56">
        <v>2</v>
      </c>
      <c r="X116" s="67">
        <v>4</v>
      </c>
      <c r="Y116" s="67">
        <v>1</v>
      </c>
      <c r="Z116" s="67">
        <v>30</v>
      </c>
      <c r="AA116" s="67"/>
      <c r="AB116" s="67"/>
      <c r="AC116" s="67">
        <v>4</v>
      </c>
      <c r="AD116" s="67">
        <v>3</v>
      </c>
      <c r="AE116" s="67">
        <v>3</v>
      </c>
      <c r="AF116" s="67">
        <v>9</v>
      </c>
      <c r="AG116" s="67">
        <v>11</v>
      </c>
      <c r="AH116" s="67"/>
      <c r="AI116" s="67">
        <v>22</v>
      </c>
      <c r="AJ116" s="67">
        <v>3</v>
      </c>
      <c r="AK116" s="67">
        <v>22</v>
      </c>
      <c r="AL116" s="67"/>
      <c r="AM116" s="67">
        <v>31</v>
      </c>
      <c r="AN116" s="67">
        <v>3</v>
      </c>
      <c r="AO116" s="67">
        <v>20</v>
      </c>
      <c r="AP116" s="67">
        <v>13</v>
      </c>
      <c r="AQ116" s="67">
        <v>43</v>
      </c>
      <c r="AR116" s="67">
        <v>2</v>
      </c>
      <c r="AS116" s="67">
        <v>9</v>
      </c>
      <c r="AT116" s="67">
        <v>10</v>
      </c>
      <c r="AU116" s="67">
        <v>22</v>
      </c>
      <c r="AV116" s="67">
        <v>5</v>
      </c>
      <c r="AW116" s="67">
        <v>6</v>
      </c>
      <c r="AX116" s="67">
        <v>7</v>
      </c>
      <c r="AY116" s="67">
        <v>1</v>
      </c>
      <c r="AZ116" s="67">
        <v>4</v>
      </c>
      <c r="BA116" s="67"/>
      <c r="BB116" s="67">
        <v>2</v>
      </c>
      <c r="BC116">
        <v>3</v>
      </c>
      <c r="BD116" s="67">
        <v>4</v>
      </c>
      <c r="BE116" s="67">
        <v>44</v>
      </c>
      <c r="BF116">
        <v>37</v>
      </c>
      <c r="BG116" s="67">
        <v>35</v>
      </c>
      <c r="BH116" s="67">
        <v>16</v>
      </c>
      <c r="BI116">
        <v>7</v>
      </c>
      <c r="BK116">
        <v>2</v>
      </c>
      <c r="BL116">
        <v>2</v>
      </c>
      <c r="BM116">
        <v>5</v>
      </c>
      <c r="BN116">
        <v>40</v>
      </c>
      <c r="BO116">
        <v>15</v>
      </c>
      <c r="BP116">
        <v>8</v>
      </c>
      <c r="BQ116">
        <v>12</v>
      </c>
      <c r="BR116">
        <v>11</v>
      </c>
      <c r="BS116">
        <v>29</v>
      </c>
      <c r="BT116">
        <v>15</v>
      </c>
      <c r="BU116">
        <v>37</v>
      </c>
      <c r="BV116">
        <v>38</v>
      </c>
      <c r="BW116">
        <v>18</v>
      </c>
      <c r="BX116">
        <v>12</v>
      </c>
      <c r="BY116">
        <v>12</v>
      </c>
      <c r="BZ116">
        <v>8</v>
      </c>
      <c r="CB116">
        <v>1</v>
      </c>
      <c r="CC116">
        <v>6</v>
      </c>
      <c r="CD116">
        <v>12</v>
      </c>
      <c r="CE116">
        <v>1</v>
      </c>
      <c r="CG116">
        <v>11</v>
      </c>
      <c r="CH116">
        <v>7</v>
      </c>
      <c r="CI116">
        <v>5</v>
      </c>
      <c r="CJ116">
        <v>2</v>
      </c>
    </row>
    <row r="117" spans="1:48" ht="12.75">
      <c r="A117" s="1" t="s">
        <v>244</v>
      </c>
      <c r="B117" s="47">
        <v>0.01</v>
      </c>
      <c r="C117" s="48">
        <v>0.02</v>
      </c>
      <c r="D117" s="58" t="s">
        <v>132</v>
      </c>
      <c r="E117" s="50">
        <v>0.03</v>
      </c>
      <c r="F117" s="49">
        <v>0.04</v>
      </c>
      <c r="G117" s="60">
        <v>0.006999999999999999</v>
      </c>
      <c r="H117" s="61">
        <v>0.022968947021891464</v>
      </c>
      <c r="I117" s="38">
        <f>(J117+K117+L117)/3</f>
        <v>0.005090612909794339</v>
      </c>
      <c r="J117" s="39">
        <v>0.015271838729383019</v>
      </c>
      <c r="K117" s="39"/>
      <c r="L117" s="39"/>
      <c r="M117" s="40">
        <f>N117*10/$N$4</f>
        <v>0</v>
      </c>
      <c r="N117" s="53">
        <f>SUM(Q117:CL117)</f>
        <v>0</v>
      </c>
      <c r="O117" s="54">
        <f>COUNTA(Q117:CL117)</f>
        <v>0</v>
      </c>
      <c r="P117" s="53">
        <f>O117*100/O$4</f>
        <v>0</v>
      </c>
      <c r="Q117" s="55"/>
      <c r="R117" s="56"/>
      <c r="S117" s="56"/>
      <c r="T117" s="56"/>
      <c r="U117" s="56"/>
      <c r="V117" s="56"/>
      <c r="W117" s="56"/>
      <c r="Z117" s="62"/>
      <c r="AA117" s="62"/>
      <c r="AB117" s="62"/>
      <c r="AN117" s="67"/>
      <c r="AR117" s="67"/>
      <c r="AS117" s="67"/>
      <c r="AT117" s="67"/>
      <c r="AV117" s="67"/>
    </row>
    <row r="118" spans="1:89" ht="12.75">
      <c r="A118" s="1" t="s">
        <v>245</v>
      </c>
      <c r="B118" s="74">
        <v>90.6</v>
      </c>
      <c r="C118" s="48">
        <v>44.43</v>
      </c>
      <c r="D118" s="60">
        <v>15.29</v>
      </c>
      <c r="E118" s="50">
        <v>13.13</v>
      </c>
      <c r="F118" s="49">
        <v>15.94</v>
      </c>
      <c r="G118" s="60">
        <v>37.92022732626619</v>
      </c>
      <c r="H118" s="61">
        <v>48.10241884103981</v>
      </c>
      <c r="I118" s="38">
        <f>(J118+K118+L118)/3</f>
        <v>61.455936913572806</v>
      </c>
      <c r="J118" s="39">
        <v>36.56078191814294</v>
      </c>
      <c r="K118" s="39">
        <v>88.10979945953636</v>
      </c>
      <c r="L118" s="39">
        <v>59.697229363039135</v>
      </c>
      <c r="M118" s="40">
        <f>N118*10/$N$4</f>
        <v>65.26423060125201</v>
      </c>
      <c r="N118" s="53">
        <f>SUM(Q118:CL118)</f>
        <v>4483</v>
      </c>
      <c r="O118" s="54">
        <f>COUNTA(Q118:CL118)</f>
        <v>52</v>
      </c>
      <c r="P118" s="53">
        <f>O118*100/O$4</f>
        <v>70.27027027027027</v>
      </c>
      <c r="Q118" s="55">
        <v>60</v>
      </c>
      <c r="R118" s="56">
        <v>42</v>
      </c>
      <c r="S118" s="56"/>
      <c r="T118" s="56"/>
      <c r="U118" s="56"/>
      <c r="V118" s="56">
        <v>31</v>
      </c>
      <c r="W118" s="56">
        <v>4</v>
      </c>
      <c r="X118" s="67">
        <v>13</v>
      </c>
      <c r="Y118" s="67">
        <v>9</v>
      </c>
      <c r="Z118" s="67">
        <v>27</v>
      </c>
      <c r="AA118" s="67"/>
      <c r="AB118" s="67"/>
      <c r="AC118" s="67">
        <v>14</v>
      </c>
      <c r="AE118" s="67">
        <v>9</v>
      </c>
      <c r="AF118" s="67"/>
      <c r="AG118" s="67">
        <v>41</v>
      </c>
      <c r="AH118" s="67"/>
      <c r="AI118">
        <v>30</v>
      </c>
      <c r="AK118">
        <v>37</v>
      </c>
      <c r="AL118" s="67"/>
      <c r="AM118" s="67">
        <v>91</v>
      </c>
      <c r="AN118" s="67">
        <v>4</v>
      </c>
      <c r="AO118" s="67">
        <v>145</v>
      </c>
      <c r="AP118" s="67">
        <v>211</v>
      </c>
      <c r="AQ118" s="67">
        <v>25</v>
      </c>
      <c r="AR118" s="67"/>
      <c r="AS118" s="67">
        <v>7</v>
      </c>
      <c r="AT118" s="67">
        <v>90</v>
      </c>
      <c r="AU118">
        <v>223</v>
      </c>
      <c r="AV118" s="67"/>
      <c r="AW118">
        <v>31</v>
      </c>
      <c r="AX118">
        <v>59</v>
      </c>
      <c r="AY118">
        <v>32</v>
      </c>
      <c r="AZ118">
        <v>18</v>
      </c>
      <c r="BC118">
        <v>6</v>
      </c>
      <c r="BD118">
        <v>22</v>
      </c>
      <c r="BE118">
        <v>59</v>
      </c>
      <c r="BF118">
        <v>30</v>
      </c>
      <c r="BG118">
        <v>9</v>
      </c>
      <c r="BH118">
        <v>24</v>
      </c>
      <c r="BI118">
        <v>2</v>
      </c>
      <c r="BJ118">
        <v>2</v>
      </c>
      <c r="BL118">
        <v>73</v>
      </c>
      <c r="BM118">
        <v>1125</v>
      </c>
      <c r="BN118">
        <v>239</v>
      </c>
      <c r="BO118">
        <v>13</v>
      </c>
      <c r="BP118">
        <v>71</v>
      </c>
      <c r="BQ118">
        <v>7</v>
      </c>
      <c r="BR118">
        <v>410</v>
      </c>
      <c r="BS118">
        <v>410</v>
      </c>
      <c r="BU118">
        <v>43</v>
      </c>
      <c r="BV118">
        <v>450</v>
      </c>
      <c r="BW118">
        <v>4</v>
      </c>
      <c r="BX118">
        <v>5</v>
      </c>
      <c r="BY118">
        <v>152</v>
      </c>
      <c r="BZ118">
        <v>6</v>
      </c>
      <c r="CA118">
        <v>7</v>
      </c>
      <c r="CC118">
        <v>16</v>
      </c>
      <c r="CF118">
        <v>2</v>
      </c>
      <c r="CG118">
        <v>11</v>
      </c>
      <c r="CH118">
        <v>23</v>
      </c>
      <c r="CK118">
        <v>9</v>
      </c>
    </row>
    <row r="119" spans="1:46" ht="12.75">
      <c r="A119" s="1" t="s">
        <v>246</v>
      </c>
      <c r="B119" s="47">
        <v>0.25</v>
      </c>
      <c r="C119" s="48">
        <v>0.05</v>
      </c>
      <c r="D119" s="49">
        <v>0.03</v>
      </c>
      <c r="E119" s="50">
        <v>0.02</v>
      </c>
      <c r="F119" s="58" t="s">
        <v>132</v>
      </c>
      <c r="G119" s="60">
        <v>0.01</v>
      </c>
      <c r="H119" s="52" t="s">
        <v>132</v>
      </c>
      <c r="I119" s="38">
        <f>(J119+K119+L119)/3</f>
        <v>0.00474090930640497</v>
      </c>
      <c r="J119" s="39"/>
      <c r="K119" s="39">
        <v>0.01422272791921491</v>
      </c>
      <c r="L119" s="39"/>
      <c r="M119" s="40">
        <f>N119*10/$N$4</f>
        <v>0</v>
      </c>
      <c r="N119" s="53">
        <f>SUM(Q119:CL119)</f>
        <v>0</v>
      </c>
      <c r="O119" s="54">
        <f>COUNTA(Q119:CL119)</f>
        <v>0</v>
      </c>
      <c r="P119" s="53">
        <f>O119*100/O$4</f>
        <v>0</v>
      </c>
      <c r="Q119" s="55"/>
      <c r="R119" s="56"/>
      <c r="S119" s="56"/>
      <c r="T119" s="56"/>
      <c r="U119" s="56"/>
      <c r="V119" s="56"/>
      <c r="W119" s="56"/>
      <c r="Z119" s="62"/>
      <c r="AA119" s="62"/>
      <c r="AB119" s="62"/>
      <c r="AM119" s="67"/>
      <c r="AR119" s="67"/>
      <c r="AS119" s="67"/>
      <c r="AT119" s="67"/>
    </row>
    <row r="120" spans="1:89" ht="12.75">
      <c r="A120" s="1" t="s">
        <v>247</v>
      </c>
      <c r="B120" s="47">
        <v>47.42</v>
      </c>
      <c r="C120" s="48">
        <v>53.63</v>
      </c>
      <c r="D120" s="60">
        <v>40.11</v>
      </c>
      <c r="E120" s="50">
        <v>41.99</v>
      </c>
      <c r="F120" s="49">
        <v>24.56</v>
      </c>
      <c r="G120" s="60">
        <v>23.514391048292115</v>
      </c>
      <c r="H120" s="61">
        <v>28.206214568742286</v>
      </c>
      <c r="I120" s="38">
        <f>(J120+K120+L120)/3</f>
        <v>33.78662627021328</v>
      </c>
      <c r="J120" s="39">
        <v>25.946854001221748</v>
      </c>
      <c r="K120" s="39">
        <v>43.37932015360548</v>
      </c>
      <c r="L120" s="39">
        <v>32.03370465581263</v>
      </c>
      <c r="M120" s="40">
        <f>N120*10/$N$4</f>
        <v>27.79152715096812</v>
      </c>
      <c r="N120" s="53">
        <f>SUM(Q120:CL120)</f>
        <v>1909</v>
      </c>
      <c r="O120" s="54">
        <f>COUNTA(Q120:CL120)</f>
        <v>71</v>
      </c>
      <c r="P120" s="53">
        <f>O120*100/O$4</f>
        <v>95.94594594594595</v>
      </c>
      <c r="Q120" s="55">
        <v>22</v>
      </c>
      <c r="R120" s="56">
        <v>20</v>
      </c>
      <c r="S120" s="56">
        <v>27</v>
      </c>
      <c r="T120" s="56">
        <v>13</v>
      </c>
      <c r="U120" s="56">
        <v>7</v>
      </c>
      <c r="V120" s="56">
        <v>30</v>
      </c>
      <c r="W120" s="56">
        <v>25</v>
      </c>
      <c r="X120" s="67">
        <v>1</v>
      </c>
      <c r="Y120" s="67">
        <v>4</v>
      </c>
      <c r="Z120" s="67">
        <v>16</v>
      </c>
      <c r="AA120" s="67"/>
      <c r="AB120" s="67">
        <v>1</v>
      </c>
      <c r="AC120" s="67">
        <v>3</v>
      </c>
      <c r="AD120" s="67">
        <v>8</v>
      </c>
      <c r="AE120" s="67">
        <v>12</v>
      </c>
      <c r="AF120" s="67"/>
      <c r="AG120" s="67">
        <v>14</v>
      </c>
      <c r="AH120" s="67">
        <v>1</v>
      </c>
      <c r="AI120" s="67">
        <v>36</v>
      </c>
      <c r="AJ120" s="67">
        <v>7</v>
      </c>
      <c r="AK120" s="67">
        <v>15</v>
      </c>
      <c r="AL120" s="67">
        <v>6</v>
      </c>
      <c r="AM120" s="67">
        <v>103</v>
      </c>
      <c r="AN120" s="67">
        <v>6</v>
      </c>
      <c r="AO120" s="67">
        <v>75</v>
      </c>
      <c r="AP120" s="67">
        <v>21</v>
      </c>
      <c r="AQ120" s="67">
        <v>72</v>
      </c>
      <c r="AR120" s="67">
        <v>7</v>
      </c>
      <c r="AS120" s="67">
        <v>11</v>
      </c>
      <c r="AT120" s="67">
        <v>13</v>
      </c>
      <c r="AU120" s="67">
        <v>61</v>
      </c>
      <c r="AV120" s="67">
        <v>8</v>
      </c>
      <c r="AW120" s="67">
        <v>73</v>
      </c>
      <c r="AX120" s="67">
        <v>19</v>
      </c>
      <c r="AY120" s="67">
        <v>3</v>
      </c>
      <c r="AZ120" s="67">
        <v>51</v>
      </c>
      <c r="BA120" s="67">
        <v>14</v>
      </c>
      <c r="BB120" s="67">
        <v>12</v>
      </c>
      <c r="BC120">
        <v>62</v>
      </c>
      <c r="BD120" s="67">
        <v>16</v>
      </c>
      <c r="BE120" s="67">
        <v>65</v>
      </c>
      <c r="BF120">
        <v>68</v>
      </c>
      <c r="BG120" s="67">
        <v>32</v>
      </c>
      <c r="BH120" s="67">
        <v>9</v>
      </c>
      <c r="BI120">
        <v>9</v>
      </c>
      <c r="BJ120">
        <v>17</v>
      </c>
      <c r="BK120">
        <v>6</v>
      </c>
      <c r="BL120">
        <v>5</v>
      </c>
      <c r="BM120">
        <v>165</v>
      </c>
      <c r="BN120">
        <v>39</v>
      </c>
      <c r="BO120">
        <v>24</v>
      </c>
      <c r="BP120">
        <v>7</v>
      </c>
      <c r="BQ120">
        <v>55</v>
      </c>
      <c r="BR120">
        <v>77</v>
      </c>
      <c r="BS120">
        <v>50</v>
      </c>
      <c r="BT120">
        <v>15</v>
      </c>
      <c r="BU120">
        <v>30</v>
      </c>
      <c r="BV120">
        <v>144</v>
      </c>
      <c r="BW120">
        <v>5</v>
      </c>
      <c r="BX120">
        <v>14</v>
      </c>
      <c r="BY120">
        <v>9</v>
      </c>
      <c r="BZ120">
        <v>21</v>
      </c>
      <c r="CA120">
        <v>23</v>
      </c>
      <c r="CB120">
        <v>8</v>
      </c>
      <c r="CC120">
        <v>16</v>
      </c>
      <c r="CD120">
        <v>12</v>
      </c>
      <c r="CE120">
        <v>16</v>
      </c>
      <c r="CF120">
        <v>19</v>
      </c>
      <c r="CG120">
        <v>16</v>
      </c>
      <c r="CH120">
        <v>10</v>
      </c>
      <c r="CI120">
        <v>8</v>
      </c>
      <c r="CJ120">
        <v>17</v>
      </c>
      <c r="CK120">
        <v>3</v>
      </c>
    </row>
    <row r="121" spans="1:89" ht="12.75">
      <c r="A121" s="1" t="s">
        <v>248</v>
      </c>
      <c r="B121" s="47">
        <v>0.03</v>
      </c>
      <c r="C121" s="48">
        <v>0.18</v>
      </c>
      <c r="D121" s="49">
        <v>0.28</v>
      </c>
      <c r="E121" s="50">
        <v>0.75</v>
      </c>
      <c r="F121" s="60">
        <v>0.9</v>
      </c>
      <c r="G121" s="60">
        <v>2.4040471142520614</v>
      </c>
      <c r="H121" s="61">
        <v>6.173799458740631</v>
      </c>
      <c r="I121" s="38">
        <f>(J121+K121+L121)/3</f>
        <v>8.341392748743042</v>
      </c>
      <c r="J121" s="39">
        <v>6.963958460598657</v>
      </c>
      <c r="K121" s="39">
        <v>11.804864172948374</v>
      </c>
      <c r="L121" s="39">
        <v>6.2553556126820915</v>
      </c>
      <c r="M121" s="40">
        <f>N121*10/$N$4</f>
        <v>7.060707526568642</v>
      </c>
      <c r="N121" s="53">
        <f>SUM(Q121:CL121)</f>
        <v>485</v>
      </c>
      <c r="O121" s="54">
        <f>COUNTA(Q121:CL121)</f>
        <v>66</v>
      </c>
      <c r="P121" s="53">
        <f>O121*100/O$4</f>
        <v>89.1891891891892</v>
      </c>
      <c r="Q121" s="55">
        <v>4</v>
      </c>
      <c r="R121" s="56">
        <v>4</v>
      </c>
      <c r="S121" s="56">
        <v>9</v>
      </c>
      <c r="T121" s="56">
        <v>3</v>
      </c>
      <c r="U121" s="56">
        <v>12</v>
      </c>
      <c r="V121" s="56">
        <v>19</v>
      </c>
      <c r="W121" s="56">
        <v>2</v>
      </c>
      <c r="X121" s="67">
        <v>3</v>
      </c>
      <c r="Y121" s="67">
        <v>4</v>
      </c>
      <c r="Z121" s="67">
        <v>1</v>
      </c>
      <c r="AA121" s="67"/>
      <c r="AB121" s="67"/>
      <c r="AC121">
        <v>3</v>
      </c>
      <c r="AD121" s="67">
        <v>7</v>
      </c>
      <c r="AE121" s="67">
        <v>4</v>
      </c>
      <c r="AF121" s="67">
        <v>3</v>
      </c>
      <c r="AG121" s="67">
        <v>2</v>
      </c>
      <c r="AH121" s="67">
        <v>3</v>
      </c>
      <c r="AI121">
        <v>3</v>
      </c>
      <c r="AJ121" s="67">
        <v>2</v>
      </c>
      <c r="AK121" s="67"/>
      <c r="AL121" s="67">
        <v>9</v>
      </c>
      <c r="AM121" s="67">
        <v>61</v>
      </c>
      <c r="AN121" s="67">
        <v>10</v>
      </c>
      <c r="AO121" s="67">
        <v>41</v>
      </c>
      <c r="AP121" s="67">
        <v>2</v>
      </c>
      <c r="AQ121" s="67">
        <v>16</v>
      </c>
      <c r="AR121" s="67">
        <v>11</v>
      </c>
      <c r="AS121" s="67">
        <v>6</v>
      </c>
      <c r="AT121" s="67">
        <v>1</v>
      </c>
      <c r="AU121">
        <v>10</v>
      </c>
      <c r="AV121" s="67">
        <v>3</v>
      </c>
      <c r="AW121" s="67">
        <v>8</v>
      </c>
      <c r="AY121" s="67">
        <v>6</v>
      </c>
      <c r="AZ121" s="67">
        <v>9</v>
      </c>
      <c r="BA121" s="67">
        <v>21</v>
      </c>
      <c r="BB121">
        <v>5</v>
      </c>
      <c r="BC121">
        <v>5</v>
      </c>
      <c r="BD121" s="67">
        <v>11</v>
      </c>
      <c r="BE121">
        <v>1</v>
      </c>
      <c r="BF121">
        <v>4</v>
      </c>
      <c r="BG121">
        <v>1</v>
      </c>
      <c r="BH121">
        <v>5</v>
      </c>
      <c r="BI121">
        <v>1</v>
      </c>
      <c r="BJ121">
        <v>6</v>
      </c>
      <c r="BK121">
        <v>3</v>
      </c>
      <c r="BL121">
        <v>7</v>
      </c>
      <c r="BM121">
        <v>3</v>
      </c>
      <c r="BO121">
        <v>1</v>
      </c>
      <c r="BP121">
        <v>2</v>
      </c>
      <c r="BQ121">
        <v>36</v>
      </c>
      <c r="BR121">
        <v>1</v>
      </c>
      <c r="BS121">
        <v>2</v>
      </c>
      <c r="BT121">
        <v>1</v>
      </c>
      <c r="BU121">
        <v>2</v>
      </c>
      <c r="BV121">
        <v>22</v>
      </c>
      <c r="BX121">
        <v>3</v>
      </c>
      <c r="BY121">
        <v>1</v>
      </c>
      <c r="BZ121">
        <v>2</v>
      </c>
      <c r="CA121">
        <v>1</v>
      </c>
      <c r="CC121">
        <v>2</v>
      </c>
      <c r="CD121">
        <v>12</v>
      </c>
      <c r="CE121">
        <v>6</v>
      </c>
      <c r="CF121">
        <v>1</v>
      </c>
      <c r="CG121">
        <v>5</v>
      </c>
      <c r="CH121">
        <v>4</v>
      </c>
      <c r="CI121">
        <v>2</v>
      </c>
      <c r="CJ121">
        <v>22</v>
      </c>
      <c r="CK121">
        <v>3</v>
      </c>
    </row>
    <row r="122" spans="1:43" ht="12.75">
      <c r="A122" s="1" t="s">
        <v>249</v>
      </c>
      <c r="B122" s="74">
        <v>2.5</v>
      </c>
      <c r="C122" s="75">
        <v>1.02</v>
      </c>
      <c r="D122" s="49">
        <v>0.46</v>
      </c>
      <c r="E122" s="50">
        <v>0.13</v>
      </c>
      <c r="F122" s="49">
        <v>0.01</v>
      </c>
      <c r="G122" s="60">
        <v>0.099</v>
      </c>
      <c r="H122" s="61">
        <v>0.2946415953727887</v>
      </c>
      <c r="I122" s="38">
        <f>(J122+K122+L122)/3</f>
        <v>1.1011136700110395</v>
      </c>
      <c r="J122" s="39">
        <v>0.18326206475259624</v>
      </c>
      <c r="K122" s="39">
        <v>1.8347319015787233</v>
      </c>
      <c r="L122" s="39">
        <v>1.2853470437017995</v>
      </c>
      <c r="M122" s="40">
        <f>N122*10/$N$4</f>
        <v>0.029116319697190276</v>
      </c>
      <c r="N122" s="53">
        <f>SUM(Q122:CL122)</f>
        <v>2</v>
      </c>
      <c r="O122" s="54">
        <f>COUNTA(Q122:CL122)</f>
        <v>1</v>
      </c>
      <c r="P122" s="53">
        <f>O122*100/O$4</f>
        <v>1.3513513513513513</v>
      </c>
      <c r="Q122" s="55"/>
      <c r="R122" s="56"/>
      <c r="S122" s="56"/>
      <c r="T122" s="56"/>
      <c r="U122" s="56"/>
      <c r="V122" s="56"/>
      <c r="W122" s="56"/>
      <c r="Z122" s="67"/>
      <c r="AA122" s="67"/>
      <c r="AB122" s="67">
        <v>2</v>
      </c>
      <c r="AE122" s="67"/>
      <c r="AF122" s="67"/>
      <c r="AG122" s="67"/>
      <c r="AH122" s="67"/>
      <c r="AO122" s="67"/>
      <c r="AQ122" s="67"/>
    </row>
    <row r="123" spans="1:77" ht="12.75">
      <c r="A123" s="1" t="s">
        <v>250</v>
      </c>
      <c r="B123" s="47">
        <v>27.78</v>
      </c>
      <c r="C123" s="48">
        <v>43.99</v>
      </c>
      <c r="D123" s="60">
        <v>62.92</v>
      </c>
      <c r="E123" s="76">
        <v>37.8</v>
      </c>
      <c r="F123" s="60">
        <v>16.8</v>
      </c>
      <c r="G123" s="60">
        <v>10.316457008244994</v>
      </c>
      <c r="H123" s="61">
        <v>10.520769477523766</v>
      </c>
      <c r="I123" s="38">
        <f>(J123+K123+L123)/3</f>
        <v>6.855916824614056</v>
      </c>
      <c r="J123" s="39">
        <v>7.910812461820404</v>
      </c>
      <c r="K123" s="39">
        <v>6.073104821504766</v>
      </c>
      <c r="L123" s="39">
        <v>6.583833190516996</v>
      </c>
      <c r="M123" s="40">
        <f>N123*10/$N$4</f>
        <v>4.090842917455234</v>
      </c>
      <c r="N123" s="53">
        <f>SUM(Q123:CL123)</f>
        <v>281</v>
      </c>
      <c r="O123" s="54">
        <f>COUNTA(Q123:CL123)</f>
        <v>23</v>
      </c>
      <c r="P123" s="53">
        <f>O123*100/O$4</f>
        <v>31.08108108108108</v>
      </c>
      <c r="Q123" s="55">
        <v>5</v>
      </c>
      <c r="R123" s="56">
        <v>12</v>
      </c>
      <c r="S123" s="56"/>
      <c r="T123" s="56"/>
      <c r="U123" s="56"/>
      <c r="V123" s="56">
        <v>2</v>
      </c>
      <c r="W123" s="56"/>
      <c r="X123" s="67"/>
      <c r="Y123" s="67"/>
      <c r="Z123" s="62"/>
      <c r="AA123" s="62"/>
      <c r="AB123" s="62"/>
      <c r="AE123" s="67"/>
      <c r="AF123" s="67"/>
      <c r="AG123" s="67"/>
      <c r="AH123" s="67"/>
      <c r="AJ123" s="67"/>
      <c r="AK123" s="67"/>
      <c r="AM123" s="67">
        <v>10</v>
      </c>
      <c r="AO123" s="67"/>
      <c r="AP123" s="67">
        <v>2</v>
      </c>
      <c r="AQ123" s="67"/>
      <c r="AS123" s="67">
        <v>2</v>
      </c>
      <c r="AU123">
        <v>12</v>
      </c>
      <c r="AV123" s="67"/>
      <c r="AX123">
        <v>10</v>
      </c>
      <c r="BB123">
        <v>2</v>
      </c>
      <c r="BD123">
        <v>1</v>
      </c>
      <c r="BE123">
        <v>15</v>
      </c>
      <c r="BF123">
        <v>14</v>
      </c>
      <c r="BG123">
        <v>1</v>
      </c>
      <c r="BH123">
        <v>4</v>
      </c>
      <c r="BJ123">
        <v>5</v>
      </c>
      <c r="BN123">
        <v>12</v>
      </c>
      <c r="BR123">
        <v>36</v>
      </c>
      <c r="BS123">
        <v>38</v>
      </c>
      <c r="BT123">
        <v>26</v>
      </c>
      <c r="BU123">
        <v>29</v>
      </c>
      <c r="BW123">
        <v>9</v>
      </c>
      <c r="BX123">
        <v>32</v>
      </c>
      <c r="BY123">
        <v>2</v>
      </c>
    </row>
    <row r="124" spans="1:89" ht="12.75">
      <c r="A124" s="1" t="s">
        <v>251</v>
      </c>
      <c r="B124" s="47"/>
      <c r="C124" s="48">
        <v>0.02</v>
      </c>
      <c r="D124" s="58" t="s">
        <v>132</v>
      </c>
      <c r="E124" s="50">
        <v>0.14</v>
      </c>
      <c r="F124" s="49">
        <v>0.09</v>
      </c>
      <c r="G124" s="60">
        <v>2.496676089517079</v>
      </c>
      <c r="H124" s="61">
        <v>26.519225799482776</v>
      </c>
      <c r="I124" s="38">
        <f>(J124+K124+L124)/3</f>
        <v>30.859239946942324</v>
      </c>
      <c r="J124" s="39">
        <v>34.667073915699454</v>
      </c>
      <c r="K124" s="39">
        <v>27.91921490541887</v>
      </c>
      <c r="L124" s="39">
        <v>29.991431019708656</v>
      </c>
      <c r="M124" s="40">
        <f>N124*10/$N$4</f>
        <v>24.486824865337024</v>
      </c>
      <c r="N124" s="53">
        <f>SUM(Q124:CL124)</f>
        <v>1682</v>
      </c>
      <c r="O124" s="54">
        <f>COUNTA(Q124:CL124)</f>
        <v>62</v>
      </c>
      <c r="P124" s="53">
        <f>O124*100/O$4</f>
        <v>83.78378378378379</v>
      </c>
      <c r="Q124" s="55">
        <v>26</v>
      </c>
      <c r="R124" s="56">
        <v>145</v>
      </c>
      <c r="S124" s="56">
        <v>2</v>
      </c>
      <c r="T124" s="56">
        <v>10</v>
      </c>
      <c r="U124" s="56">
        <v>3</v>
      </c>
      <c r="V124" s="56">
        <v>8</v>
      </c>
      <c r="W124" s="56">
        <v>34</v>
      </c>
      <c r="X124" s="67">
        <v>13</v>
      </c>
      <c r="Y124" s="67">
        <v>6</v>
      </c>
      <c r="Z124" s="62">
        <v>4</v>
      </c>
      <c r="AA124" s="62"/>
      <c r="AB124" s="62">
        <v>3</v>
      </c>
      <c r="AC124" s="62">
        <v>23</v>
      </c>
      <c r="AD124" s="62">
        <v>5</v>
      </c>
      <c r="AE124" s="67">
        <v>6</v>
      </c>
      <c r="AF124" s="67">
        <v>13</v>
      </c>
      <c r="AG124" s="67">
        <v>6</v>
      </c>
      <c r="AH124" s="67">
        <v>9</v>
      </c>
      <c r="AI124">
        <v>42</v>
      </c>
      <c r="AJ124" s="67">
        <v>5</v>
      </c>
      <c r="AK124" s="67">
        <v>3</v>
      </c>
      <c r="AL124" s="67"/>
      <c r="AM124" s="67">
        <v>210</v>
      </c>
      <c r="AN124" s="67">
        <v>8</v>
      </c>
      <c r="AO124" s="67">
        <v>69</v>
      </c>
      <c r="AP124" s="67">
        <v>28</v>
      </c>
      <c r="AQ124" s="67">
        <v>58</v>
      </c>
      <c r="AR124" s="67">
        <v>7</v>
      </c>
      <c r="AS124" s="67">
        <v>13</v>
      </c>
      <c r="AT124" s="67"/>
      <c r="AU124">
        <v>11</v>
      </c>
      <c r="AV124" s="67">
        <v>16</v>
      </c>
      <c r="AW124" s="67">
        <v>27</v>
      </c>
      <c r="AX124" s="67">
        <v>45</v>
      </c>
      <c r="AZ124" s="67">
        <v>5</v>
      </c>
      <c r="BB124">
        <v>7</v>
      </c>
      <c r="BC124">
        <v>3</v>
      </c>
      <c r="BD124">
        <v>3</v>
      </c>
      <c r="BE124">
        <v>79</v>
      </c>
      <c r="BF124">
        <v>77</v>
      </c>
      <c r="BG124">
        <v>54</v>
      </c>
      <c r="BH124">
        <v>9</v>
      </c>
      <c r="BJ124">
        <v>8</v>
      </c>
      <c r="BK124">
        <v>27</v>
      </c>
      <c r="BM124">
        <v>7</v>
      </c>
      <c r="BN124">
        <v>73</v>
      </c>
      <c r="BO124">
        <v>28</v>
      </c>
      <c r="BP124">
        <v>10</v>
      </c>
      <c r="BQ124">
        <v>152</v>
      </c>
      <c r="BS124">
        <v>91</v>
      </c>
      <c r="BT124">
        <v>32</v>
      </c>
      <c r="BU124">
        <v>23</v>
      </c>
      <c r="BV124">
        <v>16</v>
      </c>
      <c r="BW124">
        <v>8</v>
      </c>
      <c r="BX124">
        <v>51</v>
      </c>
      <c r="BY124">
        <v>8</v>
      </c>
      <c r="BZ124">
        <v>2</v>
      </c>
      <c r="CA124">
        <v>1</v>
      </c>
      <c r="CC124">
        <v>5</v>
      </c>
      <c r="CD124">
        <v>2</v>
      </c>
      <c r="CG124">
        <v>2</v>
      </c>
      <c r="CH124">
        <v>7</v>
      </c>
      <c r="CI124">
        <v>8</v>
      </c>
      <c r="CJ124">
        <v>24</v>
      </c>
      <c r="CK124">
        <v>2</v>
      </c>
    </row>
    <row r="125" spans="1:89" ht="12.75">
      <c r="A125" s="1" t="s">
        <v>252</v>
      </c>
      <c r="B125" s="47">
        <v>0.56</v>
      </c>
      <c r="C125" s="48">
        <v>1.74</v>
      </c>
      <c r="D125" s="49">
        <v>0.97</v>
      </c>
      <c r="E125" s="50">
        <v>1.25</v>
      </c>
      <c r="F125" s="60">
        <v>0.44</v>
      </c>
      <c r="G125" s="60">
        <v>0.33453121319199053</v>
      </c>
      <c r="H125" s="61">
        <v>1.2253980030381484</v>
      </c>
      <c r="I125" s="38">
        <f>(J125+K125+L125)/3</f>
        <v>2.034970471335274</v>
      </c>
      <c r="J125" s="39">
        <v>1.679902260232132</v>
      </c>
      <c r="K125" s="39">
        <v>0.5546863888493815</v>
      </c>
      <c r="L125" s="39">
        <v>3.8703227649243077</v>
      </c>
      <c r="M125" s="40">
        <f>N125*10/$N$4</f>
        <v>0.48041927500363957</v>
      </c>
      <c r="N125" s="53">
        <f>SUM(Q125:CL125)</f>
        <v>33</v>
      </c>
      <c r="O125" s="54">
        <f>COUNTA(Q125:CL125)</f>
        <v>17</v>
      </c>
      <c r="P125" s="53">
        <f>O125*100/O$4</f>
        <v>22.972972972972972</v>
      </c>
      <c r="Q125" s="55"/>
      <c r="R125" s="56">
        <v>2</v>
      </c>
      <c r="S125" s="56"/>
      <c r="T125" s="56"/>
      <c r="U125" s="56"/>
      <c r="V125" s="56">
        <v>1</v>
      </c>
      <c r="W125" s="56"/>
      <c r="X125" s="67"/>
      <c r="Y125" s="67"/>
      <c r="Z125" s="67"/>
      <c r="AA125" s="67"/>
      <c r="AB125" s="67">
        <v>2</v>
      </c>
      <c r="AD125" s="62"/>
      <c r="AE125" s="67"/>
      <c r="AF125" s="67"/>
      <c r="AG125" s="67"/>
      <c r="AH125" s="67"/>
      <c r="AL125" s="67"/>
      <c r="AM125" s="67"/>
      <c r="AO125" s="67"/>
      <c r="AP125" s="67"/>
      <c r="AQ125" s="67"/>
      <c r="AR125" s="67"/>
      <c r="AS125" s="67"/>
      <c r="AT125" s="67">
        <v>5</v>
      </c>
      <c r="AW125" s="67">
        <v>3</v>
      </c>
      <c r="BC125">
        <v>2</v>
      </c>
      <c r="BE125">
        <v>2</v>
      </c>
      <c r="BG125">
        <v>1</v>
      </c>
      <c r="BL125">
        <v>1</v>
      </c>
      <c r="BO125">
        <v>3</v>
      </c>
      <c r="BQ125">
        <v>1</v>
      </c>
      <c r="BS125">
        <v>1</v>
      </c>
      <c r="BU125">
        <v>1</v>
      </c>
      <c r="BV125">
        <v>3</v>
      </c>
      <c r="CC125">
        <v>2</v>
      </c>
      <c r="CH125">
        <v>1</v>
      </c>
      <c r="CK125">
        <v>2</v>
      </c>
    </row>
    <row r="126" spans="1:81" ht="12.75">
      <c r="A126" s="1" t="s">
        <v>253</v>
      </c>
      <c r="B126" s="47">
        <v>0.53</v>
      </c>
      <c r="C126" s="48">
        <v>1.94</v>
      </c>
      <c r="D126" s="60">
        <v>1.7</v>
      </c>
      <c r="E126" s="50">
        <v>1.31</v>
      </c>
      <c r="F126" s="49">
        <v>0.75</v>
      </c>
      <c r="G126" s="60">
        <v>0.3024723203769141</v>
      </c>
      <c r="H126" s="61">
        <v>1.6811450213299068</v>
      </c>
      <c r="I126" s="38">
        <f>(J126+K126+L126)/3</f>
        <v>1.6148952586709548</v>
      </c>
      <c r="J126" s="39">
        <v>1.634086744043983</v>
      </c>
      <c r="K126" s="39">
        <v>0.6684682122031007</v>
      </c>
      <c r="L126" s="39">
        <v>2.5421308197657813</v>
      </c>
      <c r="M126" s="40">
        <f>N126*10/$N$4</f>
        <v>1.0773038287960401</v>
      </c>
      <c r="N126" s="53">
        <f>SUM(Q126:CL126)</f>
        <v>74</v>
      </c>
      <c r="O126" s="54">
        <f>COUNTA(Q126:CL126)</f>
        <v>16</v>
      </c>
      <c r="P126" s="53">
        <f>O126*100/O$4</f>
        <v>21.62162162162162</v>
      </c>
      <c r="Q126" s="55"/>
      <c r="R126" s="56"/>
      <c r="S126" s="56"/>
      <c r="T126" s="56"/>
      <c r="U126" s="56"/>
      <c r="V126" s="56">
        <v>6</v>
      </c>
      <c r="W126" s="56"/>
      <c r="Z126" s="62"/>
      <c r="AA126" s="62"/>
      <c r="AB126" s="62"/>
      <c r="AE126" s="67"/>
      <c r="AF126" s="67"/>
      <c r="AG126" s="67"/>
      <c r="AH126" s="67"/>
      <c r="AM126" s="67"/>
      <c r="AO126" s="67">
        <v>2</v>
      </c>
      <c r="AP126" s="67">
        <v>2</v>
      </c>
      <c r="AQ126" s="67"/>
      <c r="AR126" s="67"/>
      <c r="AS126" s="67">
        <v>5</v>
      </c>
      <c r="AT126" s="67"/>
      <c r="AX126">
        <v>1</v>
      </c>
      <c r="BB126">
        <v>2</v>
      </c>
      <c r="BC126">
        <v>2</v>
      </c>
      <c r="BE126">
        <v>24</v>
      </c>
      <c r="BF126">
        <v>2</v>
      </c>
      <c r="BG126">
        <v>1</v>
      </c>
      <c r="BS126">
        <v>1</v>
      </c>
      <c r="BW126">
        <v>6</v>
      </c>
      <c r="BX126">
        <v>1</v>
      </c>
      <c r="BZ126">
        <v>1</v>
      </c>
      <c r="CA126">
        <v>15</v>
      </c>
      <c r="CC126">
        <v>3</v>
      </c>
    </row>
    <row r="127" spans="1:79" ht="12.75">
      <c r="A127" s="1" t="s">
        <v>254</v>
      </c>
      <c r="B127" s="47">
        <v>0.11</v>
      </c>
      <c r="C127" s="48"/>
      <c r="D127" s="49">
        <v>0.01</v>
      </c>
      <c r="E127" s="50">
        <v>0.01</v>
      </c>
      <c r="F127" s="60">
        <v>0.03</v>
      </c>
      <c r="G127" s="51" t="s">
        <v>132</v>
      </c>
      <c r="H127" s="61">
        <v>0.05023573542491559</v>
      </c>
      <c r="I127" s="38">
        <f>(J127+K127+L127)/3</f>
        <v>0.06757892349902163</v>
      </c>
      <c r="J127" s="39">
        <v>0.04581551618814906</v>
      </c>
      <c r="K127" s="39">
        <v>0.04266818375764473</v>
      </c>
      <c r="L127" s="39">
        <v>0.11425307055127108</v>
      </c>
      <c r="M127" s="40">
        <f>N127*10/$N$4</f>
        <v>0.08734895909157082</v>
      </c>
      <c r="N127" s="53">
        <f>SUM(Q127:CL127)</f>
        <v>6</v>
      </c>
      <c r="O127" s="54">
        <f>COUNTA(Q127:CL127)</f>
        <v>3</v>
      </c>
      <c r="P127" s="53">
        <f>O127*100/O$4</f>
        <v>4.054054054054054</v>
      </c>
      <c r="Q127" s="55"/>
      <c r="R127" s="56"/>
      <c r="S127" s="56"/>
      <c r="T127" s="56">
        <v>2</v>
      </c>
      <c r="U127" s="56"/>
      <c r="V127" s="56"/>
      <c r="W127" s="56"/>
      <c r="Z127" s="62"/>
      <c r="AA127" s="62"/>
      <c r="AB127" s="62"/>
      <c r="BE127">
        <v>2</v>
      </c>
      <c r="CA127">
        <v>2</v>
      </c>
    </row>
    <row r="128" spans="1:89" ht="12.75">
      <c r="A128" s="1" t="s">
        <v>255</v>
      </c>
      <c r="B128" s="47">
        <v>7.38</v>
      </c>
      <c r="C128" s="48">
        <v>3.47</v>
      </c>
      <c r="D128" s="49">
        <v>5.97</v>
      </c>
      <c r="E128" s="50">
        <v>17.45</v>
      </c>
      <c r="F128" s="49">
        <v>34.78</v>
      </c>
      <c r="G128" s="60">
        <v>69.49336395759717</v>
      </c>
      <c r="H128" s="61">
        <v>34.61990635090033</v>
      </c>
      <c r="I128" s="38">
        <f>(J128+K128+L128)/3</f>
        <v>17.49058016357211</v>
      </c>
      <c r="J128" s="39">
        <v>16.982284667073916</v>
      </c>
      <c r="K128" s="39">
        <v>24.235528374342206</v>
      </c>
      <c r="L128" s="39">
        <v>11.253927449300202</v>
      </c>
      <c r="M128" s="40">
        <f>N128*10/$N$4</f>
        <v>19.7554229145436</v>
      </c>
      <c r="N128" s="53">
        <f>SUM(Q128:CL128)</f>
        <v>1357</v>
      </c>
      <c r="O128" s="54">
        <f>COUNTA(Q128:CL128)</f>
        <v>60</v>
      </c>
      <c r="P128" s="53">
        <f>O128*100/O$4</f>
        <v>81.08108108108108</v>
      </c>
      <c r="Q128" s="55">
        <v>10</v>
      </c>
      <c r="R128" s="56">
        <v>80</v>
      </c>
      <c r="S128" s="56"/>
      <c r="T128" s="56">
        <v>23</v>
      </c>
      <c r="U128" s="56">
        <v>8</v>
      </c>
      <c r="V128" s="56">
        <v>4</v>
      </c>
      <c r="W128" s="56"/>
      <c r="X128" s="67">
        <v>18</v>
      </c>
      <c r="Y128" s="67">
        <v>52</v>
      </c>
      <c r="Z128" s="67">
        <v>13</v>
      </c>
      <c r="AA128" s="67"/>
      <c r="AB128" s="67">
        <v>70</v>
      </c>
      <c r="AC128" s="67"/>
      <c r="AD128" s="67">
        <v>66</v>
      </c>
      <c r="AE128" s="67">
        <v>4</v>
      </c>
      <c r="AF128" s="67">
        <v>2</v>
      </c>
      <c r="AG128" s="67">
        <v>18</v>
      </c>
      <c r="AH128" s="67"/>
      <c r="AI128" s="67">
        <v>25</v>
      </c>
      <c r="AJ128" s="67">
        <v>3</v>
      </c>
      <c r="AK128" s="67">
        <v>1</v>
      </c>
      <c r="AL128" s="67"/>
      <c r="AM128" s="67">
        <v>36</v>
      </c>
      <c r="AN128" s="67">
        <v>12</v>
      </c>
      <c r="AO128" s="67">
        <v>10</v>
      </c>
      <c r="AP128" s="67">
        <v>63</v>
      </c>
      <c r="AQ128" s="67">
        <v>57</v>
      </c>
      <c r="AR128" s="67">
        <v>6</v>
      </c>
      <c r="AS128" s="67"/>
      <c r="AT128" s="67">
        <v>2</v>
      </c>
      <c r="AU128" s="67">
        <v>65</v>
      </c>
      <c r="AV128" s="67">
        <v>40</v>
      </c>
      <c r="AW128" s="67">
        <v>27</v>
      </c>
      <c r="AX128" s="67">
        <v>32</v>
      </c>
      <c r="AY128" s="67"/>
      <c r="AZ128" s="67">
        <v>2</v>
      </c>
      <c r="BA128" s="67"/>
      <c r="BB128" s="67">
        <v>22</v>
      </c>
      <c r="BC128">
        <v>84</v>
      </c>
      <c r="BD128" s="67">
        <v>2</v>
      </c>
      <c r="BE128" s="67">
        <v>30</v>
      </c>
      <c r="BF128">
        <v>25</v>
      </c>
      <c r="BG128" s="67">
        <v>42</v>
      </c>
      <c r="BH128" s="67">
        <v>5</v>
      </c>
      <c r="BI128">
        <v>2</v>
      </c>
      <c r="BJ128">
        <v>2</v>
      </c>
      <c r="BL128">
        <v>2</v>
      </c>
      <c r="BN128">
        <v>12</v>
      </c>
      <c r="BO128">
        <v>95</v>
      </c>
      <c r="BP128">
        <v>2</v>
      </c>
      <c r="BQ128">
        <v>12</v>
      </c>
      <c r="BR128">
        <v>10</v>
      </c>
      <c r="BS128">
        <v>11</v>
      </c>
      <c r="BT128">
        <v>24</v>
      </c>
      <c r="BU128">
        <v>22</v>
      </c>
      <c r="BV128">
        <v>11</v>
      </c>
      <c r="BW128">
        <v>18</v>
      </c>
      <c r="BX128">
        <v>16</v>
      </c>
      <c r="BY128">
        <v>11</v>
      </c>
      <c r="BZ128">
        <v>44</v>
      </c>
      <c r="CA128">
        <v>10</v>
      </c>
      <c r="CB128">
        <v>1</v>
      </c>
      <c r="CC128">
        <v>6</v>
      </c>
      <c r="CD128">
        <v>1</v>
      </c>
      <c r="CE128">
        <v>4</v>
      </c>
      <c r="CG128">
        <v>7</v>
      </c>
      <c r="CH128">
        <v>32</v>
      </c>
      <c r="CJ128">
        <v>38</v>
      </c>
      <c r="CK128">
        <v>5</v>
      </c>
    </row>
    <row r="129" spans="1:88" ht="12.75">
      <c r="A129" s="1" t="s">
        <v>256</v>
      </c>
      <c r="B129" s="47">
        <v>1.01</v>
      </c>
      <c r="C129" s="48">
        <v>1.17</v>
      </c>
      <c r="D129" s="49">
        <v>0.42</v>
      </c>
      <c r="E129" s="76">
        <v>0.3</v>
      </c>
      <c r="F129" s="49">
        <v>0.74</v>
      </c>
      <c r="G129" s="60">
        <v>1.4537926972909305</v>
      </c>
      <c r="H129" s="61">
        <v>3.483858718190375</v>
      </c>
      <c r="I129" s="38">
        <f>(J129+K129+L129)/3</f>
        <v>6.228991585904525</v>
      </c>
      <c r="J129" s="39">
        <v>9.040928527794748</v>
      </c>
      <c r="K129" s="39">
        <v>5.4615275209785255</v>
      </c>
      <c r="L129" s="39">
        <v>4.1845187089403035</v>
      </c>
      <c r="M129" s="40">
        <f>N129*10/$N$4</f>
        <v>2.955306449264813</v>
      </c>
      <c r="N129" s="53">
        <f>SUM(Q129:CL129)</f>
        <v>203</v>
      </c>
      <c r="O129" s="54">
        <f>COUNTA(Q129:CL129)</f>
        <v>23</v>
      </c>
      <c r="P129" s="53">
        <f>O129*100/O$4</f>
        <v>31.08108108108108</v>
      </c>
      <c r="Q129" s="55">
        <v>2</v>
      </c>
      <c r="R129" s="56"/>
      <c r="S129" s="56">
        <v>1</v>
      </c>
      <c r="T129" s="56"/>
      <c r="U129" s="56"/>
      <c r="V129" s="56"/>
      <c r="W129" s="56">
        <v>2</v>
      </c>
      <c r="X129" s="67"/>
      <c r="Y129" s="67"/>
      <c r="Z129" s="67">
        <v>1</v>
      </c>
      <c r="AA129" s="67"/>
      <c r="AB129" s="67"/>
      <c r="AE129" s="67"/>
      <c r="AF129" s="67"/>
      <c r="AG129" s="67"/>
      <c r="AH129" s="67"/>
      <c r="AI129">
        <v>2</v>
      </c>
      <c r="AM129" s="67">
        <v>13</v>
      </c>
      <c r="AP129" s="67">
        <v>3</v>
      </c>
      <c r="AQ129" s="67"/>
      <c r="AS129">
        <v>1</v>
      </c>
      <c r="AT129">
        <v>5</v>
      </c>
      <c r="AU129">
        <v>10</v>
      </c>
      <c r="AV129">
        <v>4</v>
      </c>
      <c r="AX129">
        <v>1</v>
      </c>
      <c r="BC129">
        <v>25</v>
      </c>
      <c r="BF129">
        <v>5</v>
      </c>
      <c r="BG129">
        <v>7</v>
      </c>
      <c r="BN129">
        <v>7</v>
      </c>
      <c r="BT129">
        <v>22</v>
      </c>
      <c r="BV129">
        <v>3</v>
      </c>
      <c r="BW129">
        <v>35</v>
      </c>
      <c r="BY129">
        <v>4</v>
      </c>
      <c r="CC129">
        <v>3</v>
      </c>
      <c r="CD129">
        <v>5</v>
      </c>
      <c r="CJ129">
        <v>42</v>
      </c>
    </row>
    <row r="130" spans="1:88" ht="12.75">
      <c r="A130" s="1" t="s">
        <v>257</v>
      </c>
      <c r="B130" s="47">
        <v>27.38</v>
      </c>
      <c r="C130" s="48">
        <v>3.55</v>
      </c>
      <c r="D130" s="49">
        <v>4.02</v>
      </c>
      <c r="E130" s="50">
        <v>3.81</v>
      </c>
      <c r="F130" s="49">
        <v>7.25</v>
      </c>
      <c r="G130" s="60">
        <v>10.572916372202593</v>
      </c>
      <c r="H130" s="61">
        <v>9.681004190460369</v>
      </c>
      <c r="I130" s="38">
        <f>(J130+K130+L130)/3</f>
        <v>28.669257243301658</v>
      </c>
      <c r="J130" s="39">
        <v>54.70372632864997</v>
      </c>
      <c r="K130" s="39">
        <v>0.312900014222728</v>
      </c>
      <c r="L130" s="39">
        <v>30.99114538703228</v>
      </c>
      <c r="M130" s="40">
        <f>N130*10/$N$4</f>
        <v>11.55917891978454</v>
      </c>
      <c r="N130" s="53">
        <f>SUM(Q130:CL130)</f>
        <v>794</v>
      </c>
      <c r="O130" s="54">
        <f>COUNTA(Q130:CL130)</f>
        <v>34</v>
      </c>
      <c r="P130" s="53">
        <f>O130*100/O$4</f>
        <v>45.945945945945944</v>
      </c>
      <c r="Q130" s="55">
        <v>2</v>
      </c>
      <c r="R130" s="56"/>
      <c r="S130" s="56">
        <v>1</v>
      </c>
      <c r="T130" s="56">
        <v>1</v>
      </c>
      <c r="U130" s="56">
        <v>6</v>
      </c>
      <c r="V130" s="56">
        <v>2</v>
      </c>
      <c r="W130" s="56"/>
      <c r="X130" s="67">
        <v>4</v>
      </c>
      <c r="Y130" s="67"/>
      <c r="Z130" s="67">
        <v>60</v>
      </c>
      <c r="AA130" s="67"/>
      <c r="AB130" s="67"/>
      <c r="AE130" s="67">
        <v>31</v>
      </c>
      <c r="AF130" s="67"/>
      <c r="AG130" s="67"/>
      <c r="AH130" s="67"/>
      <c r="AK130">
        <v>2</v>
      </c>
      <c r="AM130" s="67"/>
      <c r="AP130" s="67">
        <v>61</v>
      </c>
      <c r="AQ130" s="67">
        <v>22</v>
      </c>
      <c r="AR130" s="67"/>
      <c r="AS130" s="67"/>
      <c r="AT130" s="67">
        <v>37</v>
      </c>
      <c r="AU130">
        <v>119</v>
      </c>
      <c r="AW130">
        <v>1</v>
      </c>
      <c r="AY130">
        <v>25</v>
      </c>
      <c r="AZ130">
        <v>13</v>
      </c>
      <c r="BA130">
        <v>3</v>
      </c>
      <c r="BC130">
        <v>50</v>
      </c>
      <c r="BD130">
        <v>1</v>
      </c>
      <c r="BE130">
        <v>3</v>
      </c>
      <c r="BF130">
        <v>4</v>
      </c>
      <c r="BJ130">
        <v>1</v>
      </c>
      <c r="BN130">
        <v>16</v>
      </c>
      <c r="BO130">
        <v>3</v>
      </c>
      <c r="BR130">
        <v>2</v>
      </c>
      <c r="BS130">
        <v>2</v>
      </c>
      <c r="BU130">
        <v>3</v>
      </c>
      <c r="BW130">
        <v>1</v>
      </c>
      <c r="BX130">
        <v>70</v>
      </c>
      <c r="BY130">
        <v>83</v>
      </c>
      <c r="CC130">
        <v>89</v>
      </c>
      <c r="CE130">
        <v>65</v>
      </c>
      <c r="CF130">
        <v>8</v>
      </c>
      <c r="CJ130">
        <v>3</v>
      </c>
    </row>
    <row r="131" spans="1:43" ht="12.75">
      <c r="A131" s="1" t="s">
        <v>258</v>
      </c>
      <c r="B131" s="47">
        <v>0.25</v>
      </c>
      <c r="C131" s="48">
        <v>0.45</v>
      </c>
      <c r="D131" s="49">
        <v>0.11</v>
      </c>
      <c r="E131" s="50">
        <v>4.73</v>
      </c>
      <c r="F131" s="49">
        <v>0.36</v>
      </c>
      <c r="G131" s="60">
        <v>0.03241696113074204</v>
      </c>
      <c r="H131" s="61">
        <v>0.10925464636695448</v>
      </c>
      <c r="I131" s="38">
        <f>(J131+K131+L131)/3</f>
        <v>0.320398731034951</v>
      </c>
      <c r="J131" s="39">
        <v>0.5345143555284056</v>
      </c>
      <c r="K131" s="39">
        <v>0.4266818375764473</v>
      </c>
      <c r="L131" s="39"/>
      <c r="M131" s="40">
        <f>N131*10/$N$4</f>
        <v>0.029116319697190276</v>
      </c>
      <c r="N131" s="53">
        <f>SUM(Q131:CL131)</f>
        <v>2</v>
      </c>
      <c r="O131" s="54">
        <f>COUNTA(Q131:CL131)</f>
        <v>2</v>
      </c>
      <c r="P131" s="53">
        <f>O131*100/O$4</f>
        <v>2.7027027027027026</v>
      </c>
      <c r="Q131" s="55"/>
      <c r="R131" s="56">
        <v>1</v>
      </c>
      <c r="S131" s="56"/>
      <c r="T131" s="56"/>
      <c r="U131" s="56"/>
      <c r="V131" s="56"/>
      <c r="W131" s="56"/>
      <c r="AM131" s="67"/>
      <c r="AQ131">
        <v>1</v>
      </c>
    </row>
    <row r="132" spans="1:23" ht="12.75">
      <c r="A132" s="1" t="s">
        <v>259</v>
      </c>
      <c r="B132" s="47">
        <v>0.16</v>
      </c>
      <c r="C132" s="48">
        <v>0.07</v>
      </c>
      <c r="D132" s="49">
        <v>0.07</v>
      </c>
      <c r="E132" s="50">
        <v>0.23</v>
      </c>
      <c r="F132" s="49">
        <v>0.06</v>
      </c>
      <c r="G132" s="60">
        <v>0.061</v>
      </c>
      <c r="H132" s="52" t="s">
        <v>132</v>
      </c>
      <c r="I132" s="38">
        <f>(J132+K132+L132)/3</f>
        <v>0.00474090930640497</v>
      </c>
      <c r="J132" s="39"/>
      <c r="K132" s="39">
        <v>0.01422272791921491</v>
      </c>
      <c r="L132" s="39"/>
      <c r="M132" s="40">
        <f>N132*10/$N$4</f>
        <v>0</v>
      </c>
      <c r="N132" s="53">
        <f>SUM(Q132:CL132)</f>
        <v>0</v>
      </c>
      <c r="O132" s="54">
        <f>COUNTA(Q132:CL132)</f>
        <v>0</v>
      </c>
      <c r="P132" s="53">
        <f>O132*100/O$4</f>
        <v>0</v>
      </c>
      <c r="Q132" s="55"/>
      <c r="R132" s="56"/>
      <c r="S132" s="56"/>
      <c r="T132" s="56"/>
      <c r="U132" s="56"/>
      <c r="V132" s="56"/>
      <c r="W132" s="56"/>
    </row>
    <row r="133" spans="1:85" ht="12.75">
      <c r="A133" s="1" t="s">
        <v>260</v>
      </c>
      <c r="B133" s="47">
        <v>55.41</v>
      </c>
      <c r="C133" s="48">
        <v>7.07</v>
      </c>
      <c r="D133" s="60">
        <v>16.46</v>
      </c>
      <c r="E133" s="50">
        <v>19.06</v>
      </c>
      <c r="F133" s="49">
        <v>10.91</v>
      </c>
      <c r="G133" s="60">
        <v>14.193605418138986</v>
      </c>
      <c r="H133" s="61">
        <v>33.335727211574444</v>
      </c>
      <c r="I133" s="38">
        <f>(J133+K133+L133)/3</f>
        <v>13.35156220504649</v>
      </c>
      <c r="J133" s="39">
        <v>14.340256566890655</v>
      </c>
      <c r="K133" s="39">
        <v>22.329682833167407</v>
      </c>
      <c r="L133" s="39">
        <v>3.3847472150814055</v>
      </c>
      <c r="M133" s="40">
        <f>N133*10/$N$4</f>
        <v>1.0190711894016597</v>
      </c>
      <c r="N133" s="53">
        <f>SUM(Q133:CL133)</f>
        <v>70</v>
      </c>
      <c r="O133" s="54">
        <f>COUNTA(Q133:CL133)</f>
        <v>15</v>
      </c>
      <c r="P133" s="53">
        <f>O133*100/O$4</f>
        <v>20.27027027027027</v>
      </c>
      <c r="Q133" s="55"/>
      <c r="R133" s="56"/>
      <c r="S133" s="56"/>
      <c r="T133" s="56"/>
      <c r="U133" s="56"/>
      <c r="V133" s="56">
        <v>1</v>
      </c>
      <c r="W133" s="56"/>
      <c r="X133" s="67">
        <v>1</v>
      </c>
      <c r="Y133" s="67"/>
      <c r="Z133" s="67"/>
      <c r="AA133" s="67"/>
      <c r="AB133">
        <v>1</v>
      </c>
      <c r="AE133" s="67"/>
      <c r="AF133" s="67">
        <v>5</v>
      </c>
      <c r="AG133" s="67"/>
      <c r="AH133" s="67"/>
      <c r="AM133" s="67">
        <v>1</v>
      </c>
      <c r="AP133" s="67"/>
      <c r="AQ133" s="67">
        <v>1</v>
      </c>
      <c r="AR133">
        <v>1</v>
      </c>
      <c r="AT133">
        <v>4</v>
      </c>
      <c r="AU133">
        <v>1</v>
      </c>
      <c r="BS133">
        <v>2</v>
      </c>
      <c r="BV133">
        <v>7</v>
      </c>
      <c r="CA133">
        <v>3</v>
      </c>
      <c r="CD133">
        <v>18</v>
      </c>
      <c r="CF133">
        <v>9</v>
      </c>
      <c r="CG133">
        <v>15</v>
      </c>
    </row>
    <row r="134" spans="1:39" ht="12.75">
      <c r="A134" s="1" t="s">
        <v>261</v>
      </c>
      <c r="B134" s="47">
        <v>0.04</v>
      </c>
      <c r="C134" s="48">
        <v>0.01</v>
      </c>
      <c r="D134" s="49">
        <v>0.03</v>
      </c>
      <c r="E134" s="50">
        <v>0.05</v>
      </c>
      <c r="F134" s="49">
        <v>0.03</v>
      </c>
      <c r="G134" s="60">
        <v>0.015472320376914015</v>
      </c>
      <c r="H134" s="61">
        <v>0.08382611714841248</v>
      </c>
      <c r="I134" s="38">
        <f>(J134+K134+L134)/3</f>
        <v>0.02844545583842982</v>
      </c>
      <c r="J134" s="39"/>
      <c r="K134" s="39">
        <v>0.08533636751528946</v>
      </c>
      <c r="L134" s="39"/>
      <c r="M134" s="40">
        <f>N134*10/$N$4</f>
        <v>0</v>
      </c>
      <c r="N134" s="53">
        <f>SUM(Q134:CL134)</f>
        <v>0</v>
      </c>
      <c r="O134" s="54">
        <f>COUNTA(Q134:CL134)</f>
        <v>0</v>
      </c>
      <c r="P134" s="53">
        <f>O134*100/O$4</f>
        <v>0</v>
      </c>
      <c r="Q134" s="55"/>
      <c r="R134" s="56"/>
      <c r="S134" s="56"/>
      <c r="T134" s="56"/>
      <c r="U134" s="56"/>
      <c r="V134" s="56"/>
      <c r="W134" s="56"/>
      <c r="Z134" s="67"/>
      <c r="AA134" s="67"/>
      <c r="AE134" s="67"/>
      <c r="AF134" s="67"/>
      <c r="AG134" s="67"/>
      <c r="AH134" s="67"/>
      <c r="AM134" s="67"/>
    </row>
    <row r="135" spans="1:23" ht="12.75">
      <c r="A135" s="1" t="s">
        <v>262</v>
      </c>
      <c r="B135" s="47">
        <v>0.04</v>
      </c>
      <c r="C135" s="48"/>
      <c r="D135" s="58" t="s">
        <v>132</v>
      </c>
      <c r="E135" s="59" t="s">
        <v>132</v>
      </c>
      <c r="F135" s="58" t="s">
        <v>132</v>
      </c>
      <c r="G135" s="78"/>
      <c r="H135" s="52" t="s">
        <v>132</v>
      </c>
      <c r="I135" s="38">
        <f>(J135+K135+L135)/3</f>
        <v>0</v>
      </c>
      <c r="J135" s="39"/>
      <c r="K135" s="39"/>
      <c r="L135" s="39"/>
      <c r="M135" s="40">
        <f>N135*10/$N$4</f>
        <v>0</v>
      </c>
      <c r="N135" s="53">
        <f>SUM(Q135:CL135)</f>
        <v>0</v>
      </c>
      <c r="O135" s="54">
        <f>COUNTA(Q135:CL135)</f>
        <v>0</v>
      </c>
      <c r="P135" s="53">
        <f>O135*100/O$4</f>
        <v>0</v>
      </c>
      <c r="Q135" s="55"/>
      <c r="R135" s="56"/>
      <c r="S135" s="56"/>
      <c r="T135" s="56"/>
      <c r="U135" s="56"/>
      <c r="V135" s="56"/>
      <c r="W135" s="56"/>
    </row>
    <row r="136" spans="1:88" ht="12.75">
      <c r="A136" s="1" t="s">
        <v>263</v>
      </c>
      <c r="B136" s="47">
        <v>2.07</v>
      </c>
      <c r="C136" s="48">
        <v>1.51</v>
      </c>
      <c r="D136" s="49">
        <v>0.99</v>
      </c>
      <c r="E136" s="50">
        <v>0.51</v>
      </c>
      <c r="F136" s="60">
        <v>1.2</v>
      </c>
      <c r="G136" s="60">
        <v>1.4846042402826858</v>
      </c>
      <c r="H136" s="61">
        <v>0.8616178265197554</v>
      </c>
      <c r="I136" s="38">
        <f>(J136+K136+L136)/3</f>
        <v>1.2942675666713235</v>
      </c>
      <c r="J136" s="39">
        <v>3.283445326817349</v>
      </c>
      <c r="K136" s="39">
        <v>0.11378182335371928</v>
      </c>
      <c r="L136" s="39">
        <v>0.4855755498429021</v>
      </c>
      <c r="M136" s="40">
        <f>N136*10/$N$4</f>
        <v>0.40762847576066386</v>
      </c>
      <c r="N136" s="53">
        <f>SUM(Q136:CL136)</f>
        <v>28</v>
      </c>
      <c r="O136" s="54">
        <f>COUNTA(Q136:CL136)</f>
        <v>7</v>
      </c>
      <c r="P136" s="53">
        <f>O136*100/O$4</f>
        <v>9.45945945945946</v>
      </c>
      <c r="Q136" s="55"/>
      <c r="R136" s="56"/>
      <c r="S136" s="56">
        <v>1</v>
      </c>
      <c r="T136" s="56"/>
      <c r="U136" s="56"/>
      <c r="V136" s="56"/>
      <c r="W136" s="56"/>
      <c r="AF136">
        <v>2</v>
      </c>
      <c r="AM136" s="67"/>
      <c r="AN136">
        <v>2</v>
      </c>
      <c r="BQ136">
        <v>2</v>
      </c>
      <c r="CG136">
        <v>11</v>
      </c>
      <c r="CH136">
        <v>3</v>
      </c>
      <c r="CJ136">
        <v>7</v>
      </c>
    </row>
    <row r="137" spans="1:23" ht="12.75">
      <c r="A137" s="1" t="s">
        <v>264</v>
      </c>
      <c r="B137" s="47">
        <v>2.24</v>
      </c>
      <c r="C137" s="48">
        <v>1.56</v>
      </c>
      <c r="D137" s="49">
        <v>1.05</v>
      </c>
      <c r="E137" s="50">
        <v>0.88</v>
      </c>
      <c r="F137" s="49">
        <v>2.62</v>
      </c>
      <c r="G137" s="60">
        <v>2.0387338044758545</v>
      </c>
      <c r="H137" s="61">
        <v>0.42963544250744673</v>
      </c>
      <c r="I137" s="38">
        <f>(J137+K137+L137)/3</f>
        <v>0.29731664104674965</v>
      </c>
      <c r="J137" s="39">
        <v>0.7635919364691509</v>
      </c>
      <c r="K137" s="39">
        <v>0.04266818375764473</v>
      </c>
      <c r="L137" s="39">
        <v>0.08568980291345331</v>
      </c>
      <c r="M137" s="40">
        <f>N137*10/$N$4</f>
        <v>0.014558159848595138</v>
      </c>
      <c r="N137" s="53">
        <f>SUM(Q137:CL137)</f>
        <v>1</v>
      </c>
      <c r="O137" s="54">
        <f>COUNTA(Q137:CL137)</f>
        <v>1</v>
      </c>
      <c r="P137" s="53">
        <f>O137*100/O$4</f>
        <v>1.3513513513513513</v>
      </c>
      <c r="Q137" s="55"/>
      <c r="R137" s="56"/>
      <c r="S137" s="56">
        <v>1</v>
      </c>
      <c r="T137" s="56"/>
      <c r="U137" s="56"/>
      <c r="V137" s="56"/>
      <c r="W137" s="56"/>
    </row>
    <row r="138" spans="1:53" ht="12.75">
      <c r="A138" s="1" t="s">
        <v>265</v>
      </c>
      <c r="B138" s="47">
        <v>0.12</v>
      </c>
      <c r="C138" s="48"/>
      <c r="D138" s="49">
        <v>0.08</v>
      </c>
      <c r="E138" s="50">
        <v>0.14</v>
      </c>
      <c r="F138" s="49">
        <v>0.05</v>
      </c>
      <c r="G138" s="60">
        <v>0.020999999999999998</v>
      </c>
      <c r="H138" s="61">
        <v>0.28755236488867497</v>
      </c>
      <c r="I138" s="38">
        <f>(J138+K138+L138)/3</f>
        <v>0.38036002447935974</v>
      </c>
      <c r="J138" s="39">
        <v>0.8704948075748321</v>
      </c>
      <c r="K138" s="39">
        <v>0.18489546294979384</v>
      </c>
      <c r="L138" s="39">
        <v>0.08568980291345331</v>
      </c>
      <c r="M138" s="40">
        <f>N138*10/$N$4</f>
        <v>0.20381423788033193</v>
      </c>
      <c r="N138" s="53">
        <f>SUM(Q138:CL138)</f>
        <v>14</v>
      </c>
      <c r="O138" s="54">
        <f>COUNTA(Q138:CL138)</f>
        <v>5</v>
      </c>
      <c r="P138" s="53">
        <f>O138*100/O$4</f>
        <v>6.756756756756757</v>
      </c>
      <c r="Q138" s="55"/>
      <c r="R138" s="56"/>
      <c r="S138" s="56"/>
      <c r="T138" s="56"/>
      <c r="U138" s="56">
        <v>1</v>
      </c>
      <c r="V138" s="56">
        <v>9</v>
      </c>
      <c r="W138" s="56"/>
      <c r="AE138">
        <v>1</v>
      </c>
      <c r="AS138">
        <v>1</v>
      </c>
      <c r="BA138">
        <v>2</v>
      </c>
    </row>
    <row r="139" spans="1:58" ht="12.75">
      <c r="A139" s="1" t="s">
        <v>266</v>
      </c>
      <c r="B139" s="74">
        <v>0.5</v>
      </c>
      <c r="C139" s="48">
        <v>0.13</v>
      </c>
      <c r="D139" s="49">
        <v>0.29</v>
      </c>
      <c r="E139" s="50">
        <v>0.12</v>
      </c>
      <c r="F139" s="49">
        <v>0.06</v>
      </c>
      <c r="G139" s="60">
        <v>0.05747232037691402</v>
      </c>
      <c r="H139" s="61">
        <v>0.036500600240096034</v>
      </c>
      <c r="I139" s="38">
        <f>(J139+K139+L139)/3</f>
        <v>0</v>
      </c>
      <c r="J139" s="39"/>
      <c r="K139" s="39"/>
      <c r="L139" s="39"/>
      <c r="M139" s="40">
        <f>N139*10/$N$4</f>
        <v>0.014558159848595138</v>
      </c>
      <c r="N139" s="53">
        <f>SUM(Q139:CL139)</f>
        <v>1</v>
      </c>
      <c r="O139" s="54">
        <f>COUNTA(Q139:CL139)</f>
        <v>1</v>
      </c>
      <c r="P139" s="53">
        <f>O139*100/O$4</f>
        <v>1.3513513513513513</v>
      </c>
      <c r="Q139" s="55"/>
      <c r="R139" s="56"/>
      <c r="S139" s="56"/>
      <c r="T139" s="56"/>
      <c r="U139" s="56"/>
      <c r="V139" s="56"/>
      <c r="W139" s="56"/>
      <c r="BF139">
        <v>1</v>
      </c>
    </row>
    <row r="140" spans="1:89" ht="12.75">
      <c r="A140" s="1" t="s">
        <v>267</v>
      </c>
      <c r="B140" s="47">
        <v>16.38</v>
      </c>
      <c r="C140" s="75">
        <v>11.5</v>
      </c>
      <c r="D140" s="60">
        <v>16.05</v>
      </c>
      <c r="E140" s="50">
        <v>18.07</v>
      </c>
      <c r="F140" s="60">
        <v>15.9</v>
      </c>
      <c r="G140" s="60">
        <v>10.701090694935218</v>
      </c>
      <c r="H140" s="61">
        <v>11.34550188801473</v>
      </c>
      <c r="I140" s="38">
        <f>(J140+K140+L140)/3</f>
        <v>9.140147982339641</v>
      </c>
      <c r="J140" s="39">
        <v>11.499694563225413</v>
      </c>
      <c r="K140" s="39">
        <v>4.238372919926043</v>
      </c>
      <c r="L140" s="39">
        <v>11.682376463867467</v>
      </c>
      <c r="M140" s="40">
        <f>N140*10/$N$4</f>
        <v>27.747852671422333</v>
      </c>
      <c r="N140" s="53">
        <f>SUM(Q140:CL140)</f>
        <v>1906</v>
      </c>
      <c r="O140" s="54">
        <f>COUNTA(Q140:CL140)</f>
        <v>67</v>
      </c>
      <c r="P140" s="53">
        <f>O140*100/O$4</f>
        <v>90.54054054054055</v>
      </c>
      <c r="Q140" s="55">
        <v>34</v>
      </c>
      <c r="R140" s="56">
        <v>55</v>
      </c>
      <c r="S140" s="56">
        <v>25</v>
      </c>
      <c r="T140" s="56">
        <v>10</v>
      </c>
      <c r="U140" s="56">
        <v>6</v>
      </c>
      <c r="V140" s="56">
        <v>42</v>
      </c>
      <c r="W140" s="56">
        <v>7</v>
      </c>
      <c r="X140" s="67">
        <v>19</v>
      </c>
      <c r="Y140" s="67">
        <v>41</v>
      </c>
      <c r="Z140" s="67">
        <v>9</v>
      </c>
      <c r="AA140" s="67"/>
      <c r="AB140" s="67">
        <v>1</v>
      </c>
      <c r="AC140" s="67"/>
      <c r="AD140" s="67">
        <v>21</v>
      </c>
      <c r="AE140" s="67">
        <v>1</v>
      </c>
      <c r="AF140" s="67">
        <v>6</v>
      </c>
      <c r="AG140" s="67">
        <v>5</v>
      </c>
      <c r="AH140" s="67"/>
      <c r="AI140" s="67">
        <v>55</v>
      </c>
      <c r="AJ140" s="67">
        <v>10</v>
      </c>
      <c r="AK140" s="67">
        <v>1</v>
      </c>
      <c r="AL140" s="67">
        <v>7</v>
      </c>
      <c r="AM140" s="67">
        <v>28</v>
      </c>
      <c r="AN140" s="67">
        <v>6</v>
      </c>
      <c r="AO140" s="67">
        <v>10</v>
      </c>
      <c r="AP140" s="67">
        <v>111</v>
      </c>
      <c r="AQ140" s="67">
        <v>18</v>
      </c>
      <c r="AR140" s="67">
        <v>28</v>
      </c>
      <c r="AS140" s="67">
        <v>18</v>
      </c>
      <c r="AT140" s="67">
        <v>33</v>
      </c>
      <c r="AU140" s="67">
        <v>100</v>
      </c>
      <c r="AV140" s="67">
        <v>6</v>
      </c>
      <c r="AW140" s="67">
        <v>19</v>
      </c>
      <c r="AX140" s="67">
        <v>79</v>
      </c>
      <c r="AY140" s="67">
        <v>39</v>
      </c>
      <c r="AZ140" s="67">
        <v>6</v>
      </c>
      <c r="BA140" s="67">
        <v>1</v>
      </c>
      <c r="BB140" s="67">
        <v>49</v>
      </c>
      <c r="BC140">
        <v>48</v>
      </c>
      <c r="BD140" s="67">
        <v>25</v>
      </c>
      <c r="BE140">
        <v>101</v>
      </c>
      <c r="BF140">
        <v>73</v>
      </c>
      <c r="BG140">
        <v>86</v>
      </c>
      <c r="BH140">
        <v>17</v>
      </c>
      <c r="BJ140">
        <v>3</v>
      </c>
      <c r="BL140">
        <v>7</v>
      </c>
      <c r="BM140">
        <v>10</v>
      </c>
      <c r="BN140">
        <v>60</v>
      </c>
      <c r="BO140">
        <v>41</v>
      </c>
      <c r="BP140">
        <v>5</v>
      </c>
      <c r="BQ140">
        <v>9</v>
      </c>
      <c r="BS140">
        <v>54</v>
      </c>
      <c r="BT140">
        <v>54</v>
      </c>
      <c r="BU140">
        <v>35</v>
      </c>
      <c r="BV140">
        <v>24</v>
      </c>
      <c r="BW140">
        <v>54</v>
      </c>
      <c r="BX140">
        <v>38</v>
      </c>
      <c r="BY140">
        <v>18</v>
      </c>
      <c r="BZ140">
        <v>36</v>
      </c>
      <c r="CA140">
        <v>6</v>
      </c>
      <c r="CB140">
        <v>8</v>
      </c>
      <c r="CC140">
        <v>20</v>
      </c>
      <c r="CD140">
        <v>38</v>
      </c>
      <c r="CE140">
        <v>28</v>
      </c>
      <c r="CF140">
        <v>29</v>
      </c>
      <c r="CG140">
        <v>16</v>
      </c>
      <c r="CH140">
        <v>17</v>
      </c>
      <c r="CI140">
        <v>9</v>
      </c>
      <c r="CJ140">
        <v>23</v>
      </c>
      <c r="CK140">
        <v>8</v>
      </c>
    </row>
    <row r="141" spans="1:84" ht="12.75">
      <c r="A141" s="1" t="s">
        <v>268</v>
      </c>
      <c r="B141" s="47"/>
      <c r="C141" s="48">
        <v>0.11</v>
      </c>
      <c r="D141" s="49">
        <v>0.01</v>
      </c>
      <c r="E141" s="50">
        <v>0.13</v>
      </c>
      <c r="F141" s="49">
        <v>0.03</v>
      </c>
      <c r="G141" s="51" t="s">
        <v>132</v>
      </c>
      <c r="H141" s="61">
        <v>0.021</v>
      </c>
      <c r="I141" s="38">
        <f>(J141+K141+L141)/3</f>
        <v>0.005090612909794339</v>
      </c>
      <c r="J141" s="39">
        <v>0.015271838729383019</v>
      </c>
      <c r="K141" s="39"/>
      <c r="L141" s="39"/>
      <c r="M141" s="40">
        <f>N141*10/$N$4</f>
        <v>0.08734895909157082</v>
      </c>
      <c r="N141" s="53">
        <f>SUM(Q141:CL141)</f>
        <v>6</v>
      </c>
      <c r="O141" s="54">
        <f>COUNTA(Q141:CL141)</f>
        <v>1</v>
      </c>
      <c r="P141" s="53">
        <f>O141*100/O$4</f>
        <v>1.3513513513513513</v>
      </c>
      <c r="Q141" s="55"/>
      <c r="R141" s="56"/>
      <c r="S141" s="56"/>
      <c r="T141" s="56"/>
      <c r="U141" s="56"/>
      <c r="V141" s="56"/>
      <c r="W141" s="56"/>
      <c r="Z141" s="62"/>
      <c r="AA141" s="62"/>
      <c r="AB141" s="62"/>
      <c r="CF141">
        <v>6</v>
      </c>
    </row>
    <row r="142" spans="1:28" ht="12.75">
      <c r="A142" s="1" t="s">
        <v>269</v>
      </c>
      <c r="B142" s="47"/>
      <c r="C142" s="48"/>
      <c r="D142" s="49"/>
      <c r="E142" s="50"/>
      <c r="F142" s="49"/>
      <c r="G142" s="51"/>
      <c r="H142" s="52" t="s">
        <v>132</v>
      </c>
      <c r="I142" s="38">
        <f>(J142+K142+L142)/3</f>
        <v>0</v>
      </c>
      <c r="J142" s="39"/>
      <c r="K142" s="39"/>
      <c r="L142" s="39"/>
      <c r="M142" s="40">
        <f>N142*10/$N$4</f>
        <v>0</v>
      </c>
      <c r="N142" s="53">
        <f>SUM(Q142:CL142)</f>
        <v>0</v>
      </c>
      <c r="O142" s="54">
        <f>COUNTA(Q142:CL142)</f>
        <v>0</v>
      </c>
      <c r="P142" s="53">
        <f>O142*100/O$4</f>
        <v>0</v>
      </c>
      <c r="Q142" s="55"/>
      <c r="R142" s="56"/>
      <c r="S142" s="56"/>
      <c r="T142" s="56"/>
      <c r="U142" s="56"/>
      <c r="V142" s="56"/>
      <c r="W142" s="56"/>
      <c r="Z142" s="62"/>
      <c r="AA142" s="62"/>
      <c r="AB142" s="62"/>
    </row>
    <row r="143" spans="1:89" ht="12.75">
      <c r="A143" s="1" t="s">
        <v>270</v>
      </c>
      <c r="B143" s="47">
        <v>45.28</v>
      </c>
      <c r="C143" s="48">
        <v>65.21</v>
      </c>
      <c r="D143" s="60">
        <v>75.44</v>
      </c>
      <c r="E143" s="50">
        <v>78.62</v>
      </c>
      <c r="F143" s="49">
        <v>49.23</v>
      </c>
      <c r="G143" s="60">
        <v>50.732658421672554</v>
      </c>
      <c r="H143" s="61">
        <v>55.280585748242345</v>
      </c>
      <c r="I143" s="38">
        <f>(J143+K143+L143)/3</f>
        <v>67.19898284927542</v>
      </c>
      <c r="J143" s="39">
        <v>56.27672571777642</v>
      </c>
      <c r="K143" s="39">
        <v>60.9586118617551</v>
      </c>
      <c r="L143" s="39">
        <v>84.36161096829478</v>
      </c>
      <c r="M143" s="40">
        <f>N143*10/$N$4</f>
        <v>42.36424515941185</v>
      </c>
      <c r="N143" s="53">
        <f>SUM(Q143:CL143)</f>
        <v>2910</v>
      </c>
      <c r="O143" s="54">
        <f>COUNTA(Q143:CL143)</f>
        <v>65</v>
      </c>
      <c r="P143" s="53">
        <f>O143*100/O$4</f>
        <v>87.83783783783784</v>
      </c>
      <c r="Q143" s="55">
        <v>10</v>
      </c>
      <c r="R143" s="56">
        <v>95</v>
      </c>
      <c r="S143" s="56">
        <v>18</v>
      </c>
      <c r="T143" s="56">
        <v>24</v>
      </c>
      <c r="U143" s="56">
        <v>32</v>
      </c>
      <c r="V143" s="56">
        <v>4</v>
      </c>
      <c r="W143" s="56">
        <v>23</v>
      </c>
      <c r="X143" s="67">
        <v>408</v>
      </c>
      <c r="Y143" s="67">
        <v>27</v>
      </c>
      <c r="Z143" s="67">
        <v>1</v>
      </c>
      <c r="AA143" s="67"/>
      <c r="AB143" s="67"/>
      <c r="AC143" s="67">
        <v>11</v>
      </c>
      <c r="AD143" s="67">
        <v>37</v>
      </c>
      <c r="AE143" s="67">
        <v>8</v>
      </c>
      <c r="AF143" s="67">
        <v>28</v>
      </c>
      <c r="AG143" s="67">
        <v>82</v>
      </c>
      <c r="AH143" s="67">
        <v>77</v>
      </c>
      <c r="AI143" s="67">
        <v>70</v>
      </c>
      <c r="AJ143" s="67">
        <v>27</v>
      </c>
      <c r="AK143" s="67">
        <v>80</v>
      </c>
      <c r="AL143" s="67">
        <v>3</v>
      </c>
      <c r="AM143" s="67">
        <v>182</v>
      </c>
      <c r="AN143" s="67">
        <v>22</v>
      </c>
      <c r="AO143" s="67">
        <v>231</v>
      </c>
      <c r="AP143" s="67">
        <v>54</v>
      </c>
      <c r="AQ143" s="67">
        <v>61</v>
      </c>
      <c r="AR143" s="67">
        <v>74</v>
      </c>
      <c r="AS143" s="67">
        <v>38</v>
      </c>
      <c r="AT143" s="67">
        <v>8</v>
      </c>
      <c r="AU143" s="67">
        <v>2</v>
      </c>
      <c r="AV143" s="67">
        <v>32</v>
      </c>
      <c r="AW143" s="67">
        <v>2</v>
      </c>
      <c r="AX143" s="67">
        <v>26</v>
      </c>
      <c r="AY143" s="67">
        <v>12</v>
      </c>
      <c r="AZ143" s="67">
        <v>50</v>
      </c>
      <c r="BA143" s="67">
        <v>5</v>
      </c>
      <c r="BB143" s="67">
        <v>5</v>
      </c>
      <c r="BC143">
        <v>8</v>
      </c>
      <c r="BD143" s="67">
        <v>64</v>
      </c>
      <c r="BE143" s="67">
        <v>37</v>
      </c>
      <c r="BF143">
        <v>10</v>
      </c>
      <c r="BG143" s="67">
        <v>126</v>
      </c>
      <c r="BH143" s="67">
        <v>7</v>
      </c>
      <c r="BI143">
        <v>5</v>
      </c>
      <c r="BJ143">
        <v>34</v>
      </c>
      <c r="BK143">
        <v>18</v>
      </c>
      <c r="BL143">
        <v>150</v>
      </c>
      <c r="BM143">
        <v>16</v>
      </c>
      <c r="BO143">
        <v>25</v>
      </c>
      <c r="BP143">
        <v>37</v>
      </c>
      <c r="BQ143">
        <v>136</v>
      </c>
      <c r="BS143">
        <v>44</v>
      </c>
      <c r="BT143">
        <v>4</v>
      </c>
      <c r="BU143">
        <v>1</v>
      </c>
      <c r="BV143">
        <v>24</v>
      </c>
      <c r="BW143">
        <v>5</v>
      </c>
      <c r="BX143">
        <v>5</v>
      </c>
      <c r="BY143">
        <v>18</v>
      </c>
      <c r="BZ143">
        <v>15</v>
      </c>
      <c r="CA143">
        <v>8</v>
      </c>
      <c r="CC143">
        <v>20</v>
      </c>
      <c r="CD143">
        <v>8</v>
      </c>
      <c r="CG143">
        <v>11</v>
      </c>
      <c r="CH143">
        <v>6</v>
      </c>
      <c r="CJ143">
        <v>98</v>
      </c>
      <c r="CK143">
        <v>101</v>
      </c>
    </row>
    <row r="144" spans="1:57" ht="12.75">
      <c r="A144" s="68" t="s">
        <v>271</v>
      </c>
      <c r="B144" s="47"/>
      <c r="C144" s="48"/>
      <c r="D144" s="60"/>
      <c r="E144" s="50"/>
      <c r="F144" s="49"/>
      <c r="G144" s="60"/>
      <c r="H144" s="61"/>
      <c r="I144" s="38">
        <f>(J144+K144+L144)/3</f>
        <v>0.005090612909794339</v>
      </c>
      <c r="J144" s="39">
        <v>0.015271838729383019</v>
      </c>
      <c r="K144" s="39"/>
      <c r="L144" s="39"/>
      <c r="M144" s="40">
        <f>N144*10/$N$4</f>
        <v>0</v>
      </c>
      <c r="N144" s="53">
        <f>SUM(Q144:CL144)</f>
        <v>0</v>
      </c>
      <c r="O144" s="54">
        <f>COUNTA(Q144:CL144)</f>
        <v>0</v>
      </c>
      <c r="P144" s="53">
        <f>O144*100/O$4</f>
        <v>0</v>
      </c>
      <c r="Q144" s="55"/>
      <c r="R144" s="56"/>
      <c r="S144" s="56"/>
      <c r="T144" s="56"/>
      <c r="U144" s="56"/>
      <c r="V144" s="56"/>
      <c r="W144" s="56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7"/>
      <c r="AX144" s="67"/>
      <c r="AY144" s="67"/>
      <c r="AZ144" s="67"/>
      <c r="BA144" s="67"/>
      <c r="BB144" s="67"/>
      <c r="BD144" s="67"/>
      <c r="BE144" s="67"/>
    </row>
    <row r="145" spans="1:89" ht="12.75">
      <c r="A145" s="1" t="s">
        <v>272</v>
      </c>
      <c r="B145" s="79">
        <v>0.01</v>
      </c>
      <c r="C145" s="80">
        <v>0.05</v>
      </c>
      <c r="D145" s="81">
        <v>0.01</v>
      </c>
      <c r="E145" s="82">
        <v>0.08</v>
      </c>
      <c r="F145" s="81">
        <v>0.16</v>
      </c>
      <c r="G145" s="83">
        <v>0.08325088339222617</v>
      </c>
      <c r="H145" s="84">
        <v>0.042158651133923995</v>
      </c>
      <c r="I145" s="85">
        <f>(J145+K145+L145)/3</f>
        <v>0.023704546532024848</v>
      </c>
      <c r="J145" s="86"/>
      <c r="K145" s="86">
        <v>0.07111363959607454</v>
      </c>
      <c r="L145" s="86"/>
      <c r="M145" s="87">
        <f>N145*10/$N$4</f>
        <v>0.3057213568204979</v>
      </c>
      <c r="N145" s="88">
        <f>SUM(Q145:CL145)</f>
        <v>21</v>
      </c>
      <c r="O145" s="89">
        <f>COUNTA(Q145:CL145)</f>
        <v>2</v>
      </c>
      <c r="P145" s="90">
        <f>O145*100/O$4</f>
        <v>2.7027027027027026</v>
      </c>
      <c r="Q145" s="91"/>
      <c r="R145" s="92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/>
      <c r="AE145" s="62"/>
      <c r="AF145" s="62"/>
      <c r="AG145" s="62"/>
      <c r="AH145" s="62"/>
      <c r="AI145" s="62"/>
      <c r="AJ145" s="62"/>
      <c r="AK145" s="62"/>
      <c r="AL145" s="62"/>
      <c r="AM145" s="62"/>
      <c r="BC145">
        <v>20</v>
      </c>
      <c r="BY145">
        <v>1</v>
      </c>
      <c r="CJ145" s="28"/>
      <c r="CK145" s="28"/>
    </row>
    <row r="146" spans="1:90" ht="12.75">
      <c r="A146" s="1" t="s">
        <v>273</v>
      </c>
      <c r="B146" s="62">
        <f>SUM(B5:B145)</f>
        <v>536.6999999999999</v>
      </c>
      <c r="C146" s="62">
        <f>SUM(C5:C145)</f>
        <v>397.18000000000006</v>
      </c>
      <c r="D146" s="62">
        <f>SUM(D5:D145)</f>
        <v>387.53000000000003</v>
      </c>
      <c r="E146" s="62">
        <f>SUM(E5:E145)</f>
        <v>462.75</v>
      </c>
      <c r="F146" s="62">
        <f>SUM(F5:F145)</f>
        <v>454.69000000000005</v>
      </c>
      <c r="G146" s="62">
        <f>SUM(G5:G145)</f>
        <v>530.6477470971358</v>
      </c>
      <c r="H146" s="93">
        <v>691.9333159208007</v>
      </c>
      <c r="I146" s="94">
        <f>(J146+K146+L146)/3</f>
        <v>686.3648499665345</v>
      </c>
      <c r="J146" s="62">
        <v>691.4477703115456</v>
      </c>
      <c r="K146" s="62">
        <v>621.9741146351872</v>
      </c>
      <c r="L146" s="62">
        <v>745.6726649528707</v>
      </c>
      <c r="M146" s="95">
        <f>N146*10/$N$4</f>
        <v>572.1356820497889</v>
      </c>
      <c r="N146" s="96">
        <f>SUM(Q146:CL146)</f>
        <v>39300</v>
      </c>
      <c r="O146" s="53"/>
      <c r="P146" s="53"/>
      <c r="Q146" s="97">
        <f>SUM(Q5:Q145)</f>
        <v>220</v>
      </c>
      <c r="R146" s="56">
        <f>SUM(R5:R145)</f>
        <v>524</v>
      </c>
      <c r="S146" s="98">
        <f>SUM(S5:S145)</f>
        <v>171</v>
      </c>
      <c r="T146" s="98">
        <f>SUM(T5:T145)</f>
        <v>1375</v>
      </c>
      <c r="U146" s="98">
        <f>SUM(U5:U145)</f>
        <v>577</v>
      </c>
      <c r="V146" s="98">
        <f>SUM(V5:V145)</f>
        <v>1431</v>
      </c>
      <c r="W146" s="98">
        <f>SUM(W5:W145)</f>
        <v>200</v>
      </c>
      <c r="X146" s="98">
        <f>SUM(X5:X145)</f>
        <v>590</v>
      </c>
      <c r="Y146" s="98">
        <f>SUM(Y5:Y145)</f>
        <v>256</v>
      </c>
      <c r="Z146" s="98">
        <f>SUM(Z5:Z145)</f>
        <v>239</v>
      </c>
      <c r="AA146" s="98">
        <f>SUM(AA5:AA145)</f>
        <v>421</v>
      </c>
      <c r="AB146" s="98">
        <f>SUM(AB5:AB145)</f>
        <v>462</v>
      </c>
      <c r="AC146" s="98">
        <f>SUM(AC5:AC145)</f>
        <v>115</v>
      </c>
      <c r="AD146" s="98">
        <f>SUM(AD5:AD145)</f>
        <v>598</v>
      </c>
      <c r="AE146" s="98">
        <f>SUM(AE5:AE145)</f>
        <v>412</v>
      </c>
      <c r="AF146" s="98">
        <f>SUM(AF5:AF145)</f>
        <v>118</v>
      </c>
      <c r="AG146" s="98">
        <f>SUM(AG5:AG145)</f>
        <v>201</v>
      </c>
      <c r="AH146" s="98">
        <f>SUM(AH5:AH145)</f>
        <v>196</v>
      </c>
      <c r="AI146" s="98">
        <f>SUM(AI5:AI145)</f>
        <v>449</v>
      </c>
      <c r="AJ146" s="98">
        <f>SUM(AJ5:AJ145)</f>
        <v>85</v>
      </c>
      <c r="AK146" s="98">
        <f>SUM(AK5:AK145)</f>
        <v>217</v>
      </c>
      <c r="AL146" s="98">
        <f>SUM(AL5:AL145)</f>
        <v>63</v>
      </c>
      <c r="AM146" s="98">
        <f>SUM(AM5:AM145)</f>
        <v>1060</v>
      </c>
      <c r="AN146" s="98">
        <f>SUM(AN5:AN145)</f>
        <v>97</v>
      </c>
      <c r="AO146" s="98">
        <f>SUM(AO5:AO145)</f>
        <v>777</v>
      </c>
      <c r="AP146" s="98">
        <f>SUM(AP5:AP145)</f>
        <v>1016</v>
      </c>
      <c r="AQ146" s="98">
        <f>SUM(AQ5:AQ145)</f>
        <v>604</v>
      </c>
      <c r="AR146" s="98">
        <f>SUM(AR5:AR145)</f>
        <v>237</v>
      </c>
      <c r="AS146" s="98">
        <f>SUM(AS5:AS145)</f>
        <v>621</v>
      </c>
      <c r="AT146" s="98">
        <f>SUM(AT5:AT145)</f>
        <v>330</v>
      </c>
      <c r="AU146" s="98">
        <f>SUM(AU5:AU145)</f>
        <v>864</v>
      </c>
      <c r="AV146" s="98">
        <f>SUM(AV5:AV145)</f>
        <v>174</v>
      </c>
      <c r="AW146" s="98">
        <f>SUM(AW5:AW145)</f>
        <v>315</v>
      </c>
      <c r="AX146" s="98">
        <f>SUM(AX5:AX145)</f>
        <v>429</v>
      </c>
      <c r="AY146" s="98">
        <f>SUM(AY5:AY145)</f>
        <v>271</v>
      </c>
      <c r="AZ146" s="98">
        <f>SUM(AZ5:AZ145)</f>
        <v>412</v>
      </c>
      <c r="BA146" s="98">
        <f>SUM(BA5:BA145)</f>
        <v>445</v>
      </c>
      <c r="BB146" s="98">
        <f>SUM(BB5:BB145)</f>
        <v>268</v>
      </c>
      <c r="BC146" s="98">
        <f>SUM(BC5:BC145)</f>
        <v>826</v>
      </c>
      <c r="BD146" s="98">
        <f>SUM(BD5:BD145)</f>
        <v>191</v>
      </c>
      <c r="BE146" s="98">
        <f>SUM(BE5:BE145)</f>
        <v>799</v>
      </c>
      <c r="BF146" s="98">
        <f>SUM(BF5:BF145)</f>
        <v>686</v>
      </c>
      <c r="BG146" s="98">
        <f>SUM(BG5:BG145)</f>
        <v>549</v>
      </c>
      <c r="BH146" s="98">
        <f>SUM(BH5:BH145)</f>
        <v>286</v>
      </c>
      <c r="BI146" s="98">
        <f>SUM(BI5:BI145)</f>
        <v>80</v>
      </c>
      <c r="BJ146" s="98">
        <f>SUM(BJ5:BJ145)</f>
        <v>386</v>
      </c>
      <c r="BK146" s="98">
        <f>SUM(BK5:BK145)</f>
        <v>268</v>
      </c>
      <c r="BL146" s="98">
        <f>SUM(BL5:BL145)</f>
        <v>297</v>
      </c>
      <c r="BM146" s="98">
        <f>SUM(BM5:BM145)</f>
        <v>1641</v>
      </c>
      <c r="BN146" s="98">
        <f>SUM(BN5:BN145)</f>
        <v>978</v>
      </c>
      <c r="BO146" s="98">
        <f>SUM(BO5:BO145)</f>
        <v>1125</v>
      </c>
      <c r="BP146" s="98">
        <f>SUM(BP5:BP145)</f>
        <v>191</v>
      </c>
      <c r="BQ146" s="98">
        <f>SUM(BQ5:BQ145)</f>
        <v>801</v>
      </c>
      <c r="BR146" s="98">
        <f>SUM(BR5:BR145)</f>
        <v>1468</v>
      </c>
      <c r="BS146" s="98">
        <f>SUM(BS5:BS145)</f>
        <v>1549</v>
      </c>
      <c r="BT146" s="98">
        <f>SUM(BT5:BT145)</f>
        <v>453</v>
      </c>
      <c r="BU146" s="98">
        <f>SUM(BU5:BU145)</f>
        <v>633</v>
      </c>
      <c r="BV146" s="98">
        <f>SUM(BV5:BV145)</f>
        <v>1319</v>
      </c>
      <c r="BW146" s="98">
        <f>SUM(BW5:BW145)</f>
        <v>313</v>
      </c>
      <c r="BX146" s="98">
        <f>SUM(BX5:BX145)</f>
        <v>1051</v>
      </c>
      <c r="BY146" s="98">
        <f>SUM(BY5:BY145)</f>
        <v>1852</v>
      </c>
      <c r="BZ146" s="98">
        <f>SUM(BZ5:BZ145)</f>
        <v>203</v>
      </c>
      <c r="CA146" s="98">
        <f>SUM(CA5:CA145)</f>
        <v>641</v>
      </c>
      <c r="CB146" s="98">
        <f>SUM(CB5:CB145)</f>
        <v>727</v>
      </c>
      <c r="CC146" s="98">
        <f>SUM(CC5:CC145)</f>
        <v>539</v>
      </c>
      <c r="CD146" s="98">
        <f>SUM(CD5:CD145)</f>
        <v>145</v>
      </c>
      <c r="CE146" s="98">
        <f>SUM(CE5:CE145)</f>
        <v>227</v>
      </c>
      <c r="CF146" s="98">
        <f>SUM(CF5:CF145)</f>
        <v>847</v>
      </c>
      <c r="CG146" s="98">
        <f>SUM(CG5:CG145)</f>
        <v>328</v>
      </c>
      <c r="CH146" s="98">
        <f>SUM(CH5:CH145)</f>
        <v>299</v>
      </c>
      <c r="CI146" s="98">
        <f>SUM(CI5:CI145)</f>
        <v>162</v>
      </c>
      <c r="CJ146" s="56">
        <f>SUM(CJ5:CJ145)</f>
        <v>373</v>
      </c>
      <c r="CK146" s="56">
        <f>SUM(CK5:CK145)</f>
        <v>207</v>
      </c>
      <c r="CL146" s="99">
        <f>SUM(CL5:CL145)</f>
        <v>20</v>
      </c>
    </row>
    <row r="147" spans="1:90" ht="12.75">
      <c r="A147" s="1" t="s">
        <v>274</v>
      </c>
      <c r="B147" s="100">
        <f>COUNTIF(B5:B145,"&gt;0")</f>
        <v>69</v>
      </c>
      <c r="C147" s="100">
        <f>COUNTIF(C5:C145,"&gt;0")</f>
        <v>81</v>
      </c>
      <c r="D147" s="100">
        <f>COUNTIF(D5:D145,"&gt;0")</f>
        <v>85</v>
      </c>
      <c r="E147" s="100">
        <f>COUNTIF(E5:E145,"&gt;0")</f>
        <v>88</v>
      </c>
      <c r="F147" s="100">
        <f>COUNTIF(F5:F145,"&gt;0")</f>
        <v>91</v>
      </c>
      <c r="G147" s="100">
        <f>COUNTIF(G5:G145,"&gt;0")</f>
        <v>98</v>
      </c>
      <c r="H147" s="100">
        <f>COUNTIF(H5:H145,"&gt;0")</f>
        <v>103</v>
      </c>
      <c r="I147" s="101">
        <f>(J147+K147+L147)/3</f>
        <v>92.66666666666667</v>
      </c>
      <c r="J147" s="102">
        <v>93</v>
      </c>
      <c r="K147" s="102">
        <v>109</v>
      </c>
      <c r="L147" s="102">
        <v>76</v>
      </c>
      <c r="M147" s="103">
        <f>COUNTIF(M5:M145,"&gt;0")</f>
        <v>87</v>
      </c>
      <c r="N147" s="104"/>
      <c r="O147" s="105"/>
      <c r="P147" s="105"/>
      <c r="Q147" s="106">
        <f>COUNTA(Q5:Q145)</f>
        <v>21</v>
      </c>
      <c r="R147" s="107">
        <f>COUNTA(R5:R145)</f>
        <v>21</v>
      </c>
      <c r="S147" s="107">
        <f>COUNTA(S5:S145)</f>
        <v>19</v>
      </c>
      <c r="T147" s="107">
        <f>COUNTA(T5:T145)</f>
        <v>28</v>
      </c>
      <c r="U147" s="107">
        <f>COUNTA(U5:U145)</f>
        <v>30</v>
      </c>
      <c r="V147" s="107">
        <f>COUNTA(V5:V145)</f>
        <v>40</v>
      </c>
      <c r="W147" s="107">
        <f>COUNTA(W5:W145)</f>
        <v>16</v>
      </c>
      <c r="X147" s="107">
        <f>COUNTA(X5:X145)</f>
        <v>23</v>
      </c>
      <c r="Y147" s="107">
        <f>COUNTA(Y5:Y145)</f>
        <v>14</v>
      </c>
      <c r="Z147" s="107">
        <f>COUNTA(Z5:Z145)</f>
        <v>17</v>
      </c>
      <c r="AA147" s="107">
        <f>COUNTA(AA5:AA145)</f>
        <v>10</v>
      </c>
      <c r="AB147" s="107">
        <f>COUNTA(AB5:AB145)</f>
        <v>29</v>
      </c>
      <c r="AC147" s="107">
        <f>COUNTA(AC5:AC145)</f>
        <v>12</v>
      </c>
      <c r="AD147" s="107">
        <f>COUNTA(AD5:AD145)</f>
        <v>24</v>
      </c>
      <c r="AE147" s="107">
        <f>COUNTA(AE5:AE145)</f>
        <v>30</v>
      </c>
      <c r="AF147" s="107">
        <f>COUNTA(AF5:AF145)</f>
        <v>15</v>
      </c>
      <c r="AG147" s="107">
        <f>COUNTA(AG5:AG145)</f>
        <v>13</v>
      </c>
      <c r="AH147" s="107">
        <f>COUNTA(AH5:AH145)</f>
        <v>11</v>
      </c>
      <c r="AI147" s="107">
        <f>COUNTA(AI5:AI145)</f>
        <v>17</v>
      </c>
      <c r="AJ147" s="107">
        <f>COUNTA(AJ5:AJ145)</f>
        <v>12</v>
      </c>
      <c r="AK147" s="107">
        <f>COUNTA(AK5:AK145)</f>
        <v>15</v>
      </c>
      <c r="AL147" s="107">
        <f>COUNTA(AL5:AL145)</f>
        <v>13</v>
      </c>
      <c r="AM147" s="107">
        <f>COUNTA(AM5:AM145)</f>
        <v>19</v>
      </c>
      <c r="AN147" s="107">
        <f>COUNTA(AN5:AN145)</f>
        <v>15</v>
      </c>
      <c r="AO147" s="107">
        <f>COUNTA(AO5:AO145)</f>
        <v>18</v>
      </c>
      <c r="AP147" s="107">
        <f>COUNTA(AP5:AP145)</f>
        <v>22</v>
      </c>
      <c r="AQ147" s="107">
        <f>COUNTA(AQ5:AQ145)</f>
        <v>26</v>
      </c>
      <c r="AR147" s="107">
        <f>COUNTA(AR5:AR145)</f>
        <v>21</v>
      </c>
      <c r="AS147" s="107">
        <f>COUNTA(AS5:AS145)</f>
        <v>29</v>
      </c>
      <c r="AT147" s="107">
        <f>COUNTA(AT5:AT145)</f>
        <v>24</v>
      </c>
      <c r="AU147" s="107">
        <f>COUNTA(AU5:AU145)</f>
        <v>23</v>
      </c>
      <c r="AV147" s="107">
        <f>COUNTA(AV5:AV145)</f>
        <v>18</v>
      </c>
      <c r="AW147" s="107">
        <f>COUNTA(AW5:AW145)</f>
        <v>22</v>
      </c>
      <c r="AX147" s="107">
        <f>COUNTA(AX5:AX145)</f>
        <v>15</v>
      </c>
      <c r="AY147" s="107">
        <f>COUNTA(AY5:AY145)</f>
        <v>24</v>
      </c>
      <c r="AZ147" s="107">
        <f>COUNTA(AZ5:AZ145)</f>
        <v>27</v>
      </c>
      <c r="BA147" s="107">
        <f>COUNTA(BA5:BA145)</f>
        <v>21</v>
      </c>
      <c r="BB147" s="107">
        <f>COUNTA(BB5:BB145)</f>
        <v>20</v>
      </c>
      <c r="BC147" s="107">
        <f>COUNTA(BC5:BC145)</f>
        <v>34</v>
      </c>
      <c r="BD147" s="107">
        <f>COUNTA(BD5:BD145)</f>
        <v>20</v>
      </c>
      <c r="BE147" s="107">
        <f>COUNTA(BE5:BE145)</f>
        <v>21</v>
      </c>
      <c r="BF147" s="107">
        <f>COUNTA(BF5:BF145)</f>
        <v>26</v>
      </c>
      <c r="BG147" s="107">
        <f>COUNTA(BG5:BG145)</f>
        <v>22</v>
      </c>
      <c r="BH147" s="107">
        <f>COUNTA(BH5:BH145)</f>
        <v>21</v>
      </c>
      <c r="BI147" s="107">
        <f>COUNTA(BI5:BI145)</f>
        <v>17</v>
      </c>
      <c r="BJ147" s="107">
        <f>COUNTA(BJ5:BJ145)</f>
        <v>27</v>
      </c>
      <c r="BK147" s="107">
        <f>COUNTA(BK5:BK145)</f>
        <v>15</v>
      </c>
      <c r="BL147" s="107">
        <f>COUNTA(BL5:BL145)</f>
        <v>16</v>
      </c>
      <c r="BM147" s="107">
        <f>COUNTA(BM5:BM145)</f>
        <v>17</v>
      </c>
      <c r="BN147" s="107">
        <f>COUNTA(BN5:BN145)</f>
        <v>18</v>
      </c>
      <c r="BO147" s="107">
        <f>COUNTA(BO5:BO145)</f>
        <v>30</v>
      </c>
      <c r="BP147" s="107">
        <f>COUNTA(BP5:BP145)</f>
        <v>13</v>
      </c>
      <c r="BQ147" s="107">
        <f>COUNTA(BQ5:BQ145)</f>
        <v>23</v>
      </c>
      <c r="BR147" s="107">
        <f>COUNTA(BR5:BR145)</f>
        <v>18</v>
      </c>
      <c r="BS147" s="107">
        <f>COUNTA(BS5:BS145)</f>
        <v>29</v>
      </c>
      <c r="BT147" s="107">
        <f>COUNTA(BT5:BT145)</f>
        <v>19</v>
      </c>
      <c r="BU147" s="107">
        <f>COUNTA(BU5:BU145)</f>
        <v>22</v>
      </c>
      <c r="BV147" s="107">
        <f>COUNTA(BV5:BV145)</f>
        <v>24</v>
      </c>
      <c r="BW147" s="107">
        <f>COUNTA(BW5:BW145)</f>
        <v>19</v>
      </c>
      <c r="BX147" s="107">
        <f>COUNTA(BX5:BX145)</f>
        <v>27</v>
      </c>
      <c r="BY147" s="107">
        <f>COUNTA(BY5:BY145)</f>
        <v>30</v>
      </c>
      <c r="BZ147" s="107">
        <f>COUNTA(BZ5:BZ145)</f>
        <v>20</v>
      </c>
      <c r="CA147" s="107">
        <f>COUNTA(CA5:CA145)</f>
        <v>25</v>
      </c>
      <c r="CB147" s="107">
        <f>COUNTA(CB5:CB145)</f>
        <v>23</v>
      </c>
      <c r="CC147" s="107">
        <f>COUNTA(CC5:CC145)</f>
        <v>29</v>
      </c>
      <c r="CD147" s="107">
        <f>COUNTA(CD5:CD145)</f>
        <v>14</v>
      </c>
      <c r="CE147" s="107">
        <f>COUNTA(CE5:CE145)</f>
        <v>15</v>
      </c>
      <c r="CF147" s="107">
        <f>COUNTA(CF5:CF145)</f>
        <v>21</v>
      </c>
      <c r="CG147" s="107">
        <f>COUNTA(CG5:CG145)</f>
        <v>25</v>
      </c>
      <c r="CH147" s="107">
        <f>COUNTA(CH5:CH145)</f>
        <v>19</v>
      </c>
      <c r="CI147" s="107">
        <f>COUNTA(CI5:CI145)</f>
        <v>14</v>
      </c>
      <c r="CJ147" s="107">
        <f>COUNTA(CJ5:CJ145)</f>
        <v>18</v>
      </c>
      <c r="CK147" s="107">
        <f>COUNTA(CK5:CK145)</f>
        <v>20</v>
      </c>
      <c r="CL147" s="108">
        <f>COUNTA(CL5:CL145)</f>
        <v>5</v>
      </c>
    </row>
    <row r="149" spans="1:22" ht="12.75">
      <c r="A149" s="1" t="s">
        <v>274</v>
      </c>
      <c r="B149" s="2">
        <f>COUNTA(B5:B145)</f>
        <v>71</v>
      </c>
      <c r="C149" s="2">
        <f>COUNTA(C5:C145)</f>
        <v>95</v>
      </c>
      <c r="D149" s="2">
        <f>COUNTA(D5:D145)</f>
        <v>104</v>
      </c>
      <c r="E149" s="2">
        <f>COUNTA(E5:E145)</f>
        <v>100</v>
      </c>
      <c r="F149" s="2">
        <f>COUNTA(F5:F145)</f>
        <v>115</v>
      </c>
      <c r="G149" s="2">
        <f>COUNTA(G5:G145)</f>
        <v>117</v>
      </c>
      <c r="H149" s="2">
        <f>COUNTA(H5:H145)</f>
        <v>127</v>
      </c>
      <c r="I149" s="2">
        <f>COUNTIF(I5:I145,"&gt;0")</f>
        <v>116</v>
      </c>
      <c r="K149" s="2" t="s">
        <v>275</v>
      </c>
      <c r="L149" s="2"/>
      <c r="N149" s="109"/>
      <c r="O149" s="1"/>
      <c r="P149" s="1"/>
      <c r="Q149" s="1"/>
      <c r="R149" s="1"/>
      <c r="S149" s="110">
        <f>AVERAGE(Q146:CL146)</f>
        <v>531.081081081081</v>
      </c>
      <c r="T149" s="110"/>
      <c r="U149" s="110"/>
      <c r="V149" s="110"/>
    </row>
    <row r="150" spans="11:22" ht="12.75">
      <c r="K150" s="2" t="s">
        <v>276</v>
      </c>
      <c r="L150" s="2"/>
      <c r="N150" s="109"/>
      <c r="O150" s="1"/>
      <c r="P150" s="1"/>
      <c r="Q150" s="1"/>
      <c r="R150" s="1"/>
      <c r="S150" s="110">
        <f>AVERAGE(Q147:CL147)</f>
        <v>20.675675675675677</v>
      </c>
      <c r="T150" s="110"/>
      <c r="U150" s="110"/>
      <c r="V150" s="110"/>
    </row>
    <row r="151" ht="12.75"/>
    <row r="152" ht="12.75"/>
    <row r="153" ht="12.75"/>
    <row r="154" ht="12.75"/>
    <row r="155" ht="12.75"/>
    <row r="156" ht="12.75"/>
    <row r="157" ht="12.75"/>
  </sheetData>
  <sheetProtection selectLockedCells="1" selectUnlockedCells="1"/>
  <mergeCells count="1">
    <mergeCell ref="J2:M2"/>
  </mergeCells>
  <printOptions gridLines="1" horizontalCentered="1"/>
  <pageMargins left="0.7875" right="0.7875" top="0.9840277777777777" bottom="0.7875" header="0.5118055555555555" footer="0.5118055555555555"/>
  <pageSetup horizontalDpi="300" verticalDpi="300" orientation="landscape" paperSize="9" scale="67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6"/>
  <sheetViews>
    <sheetView workbookViewId="0" topLeftCell="A61">
      <selection activeCell="H12" sqref="H12"/>
    </sheetView>
  </sheetViews>
  <sheetFormatPr defaultColWidth="9.140625" defaultRowHeight="12.75"/>
  <cols>
    <col min="1" max="1" width="31.57421875" style="2" customWidth="1"/>
    <col min="2" max="2" width="53.00390625" style="2" customWidth="1"/>
    <col min="256" max="16384" width="11.57421875" style="0" customWidth="1"/>
  </cols>
  <sheetData>
    <row r="1" spans="1:12" ht="12.75">
      <c r="A1" s="111" t="s">
        <v>277</v>
      </c>
      <c r="B1" s="111" t="s">
        <v>278</v>
      </c>
      <c r="C1" s="2"/>
      <c r="E1" s="111" t="s">
        <v>279</v>
      </c>
      <c r="F1" s="112"/>
      <c r="G1" s="112"/>
      <c r="H1" s="111"/>
      <c r="I1" s="72"/>
      <c r="J1" s="72"/>
      <c r="K1" s="72"/>
      <c r="L1" s="72"/>
    </row>
    <row r="2" spans="1:12" s="2" customFormat="1" ht="12.75">
      <c r="A2" s="113" t="s">
        <v>280</v>
      </c>
      <c r="B2" s="113" t="s">
        <v>281</v>
      </c>
      <c r="E2" s="111" t="s">
        <v>282</v>
      </c>
      <c r="F2" s="111"/>
      <c r="G2" s="111"/>
      <c r="H2" s="111"/>
      <c r="I2" s="113"/>
      <c r="J2" s="113"/>
      <c r="K2" s="113"/>
      <c r="L2" s="113"/>
    </row>
    <row r="3" spans="1:12" s="2" customFormat="1" ht="12.75">
      <c r="A3" s="2" t="s">
        <v>283</v>
      </c>
      <c r="B3" s="2" t="s">
        <v>281</v>
      </c>
      <c r="E3" s="111" t="s">
        <v>284</v>
      </c>
      <c r="F3" s="111"/>
      <c r="G3" s="111"/>
      <c r="H3" s="111"/>
      <c r="I3" s="113"/>
      <c r="J3" s="113"/>
      <c r="K3" s="113"/>
      <c r="L3" s="113"/>
    </row>
    <row r="4" spans="1:12" s="2" customFormat="1" ht="12.75">
      <c r="A4" s="2" t="s">
        <v>285</v>
      </c>
      <c r="B4" s="2" t="s">
        <v>286</v>
      </c>
      <c r="E4" s="113"/>
      <c r="F4" s="113"/>
      <c r="G4" s="113"/>
      <c r="H4" s="113"/>
      <c r="I4" s="113"/>
      <c r="J4" s="113"/>
      <c r="K4" s="113"/>
      <c r="L4" s="113"/>
    </row>
    <row r="5" spans="1:12" s="2" customFormat="1" ht="12.75">
      <c r="A5" s="2" t="s">
        <v>287</v>
      </c>
      <c r="B5" s="2" t="s">
        <v>288</v>
      </c>
      <c r="G5" s="113"/>
      <c r="H5" s="113"/>
      <c r="I5" s="113"/>
      <c r="J5" s="113"/>
      <c r="K5" s="113"/>
      <c r="L5" s="113"/>
    </row>
    <row r="6" spans="1:12" s="2" customFormat="1" ht="12.75">
      <c r="A6" s="2" t="s">
        <v>289</v>
      </c>
      <c r="B6" s="2" t="s">
        <v>290</v>
      </c>
      <c r="G6" s="113"/>
      <c r="H6" s="113"/>
      <c r="I6" s="113"/>
      <c r="J6" s="113"/>
      <c r="K6" s="113"/>
      <c r="L6" s="113"/>
    </row>
    <row r="7" spans="1:12" s="2" customFormat="1" ht="12.75">
      <c r="A7" s="2" t="s">
        <v>291</v>
      </c>
      <c r="B7" s="2" t="s">
        <v>292</v>
      </c>
      <c r="G7" s="113"/>
      <c r="H7" s="113"/>
      <c r="I7" s="113"/>
      <c r="J7" s="113"/>
      <c r="K7" s="113"/>
      <c r="L7" s="113"/>
    </row>
    <row r="8" spans="1:8" s="2" customFormat="1" ht="12.75">
      <c r="A8" s="2" t="s">
        <v>293</v>
      </c>
      <c r="B8" s="2" t="s">
        <v>294</v>
      </c>
      <c r="E8" s="113"/>
      <c r="F8" s="113"/>
      <c r="G8" s="113"/>
      <c r="H8" s="113"/>
    </row>
    <row r="9" spans="1:8" s="2" customFormat="1" ht="12.75">
      <c r="A9" s="2" t="s">
        <v>295</v>
      </c>
      <c r="B9" s="2" t="s">
        <v>296</v>
      </c>
      <c r="E9" s="113"/>
      <c r="F9" s="113"/>
      <c r="G9" s="113"/>
      <c r="H9" s="113"/>
    </row>
    <row r="10" spans="1:8" s="2" customFormat="1" ht="12.75">
      <c r="A10" s="2" t="s">
        <v>297</v>
      </c>
      <c r="B10" s="2" t="s">
        <v>298</v>
      </c>
      <c r="E10" s="113"/>
      <c r="F10" s="113"/>
      <c r="G10" s="113"/>
      <c r="H10" s="113"/>
    </row>
    <row r="11" spans="1:8" s="2" customFormat="1" ht="12.75">
      <c r="A11" s="2" t="s">
        <v>299</v>
      </c>
      <c r="B11" s="2" t="s">
        <v>300</v>
      </c>
      <c r="E11" s="113"/>
      <c r="F11" s="113"/>
      <c r="G11" s="113"/>
      <c r="H11" s="113"/>
    </row>
    <row r="12" spans="1:2" s="2" customFormat="1" ht="12.75">
      <c r="A12" s="2" t="s">
        <v>301</v>
      </c>
      <c r="B12" s="2" t="s">
        <v>292</v>
      </c>
    </row>
    <row r="13" spans="1:2" s="2" customFormat="1" ht="12.75">
      <c r="A13" s="2" t="s">
        <v>302</v>
      </c>
      <c r="B13" s="2" t="s">
        <v>303</v>
      </c>
    </row>
    <row r="14" spans="1:2" s="2" customFormat="1" ht="12.75">
      <c r="A14" s="2" t="s">
        <v>304</v>
      </c>
      <c r="B14" s="2" t="s">
        <v>305</v>
      </c>
    </row>
    <row r="15" spans="1:2" s="2" customFormat="1" ht="12.75">
      <c r="A15" s="2" t="s">
        <v>306</v>
      </c>
      <c r="B15" s="2" t="s">
        <v>307</v>
      </c>
    </row>
    <row r="16" spans="1:10" s="2" customFormat="1" ht="12.75">
      <c r="A16" s="2" t="s">
        <v>308</v>
      </c>
      <c r="B16" s="2" t="s">
        <v>309</v>
      </c>
      <c r="G16" s="113"/>
      <c r="H16" s="113"/>
      <c r="I16" s="113"/>
      <c r="J16" s="113"/>
    </row>
    <row r="17" spans="1:10" s="2" customFormat="1" ht="12.75">
      <c r="A17" s="2" t="s">
        <v>310</v>
      </c>
      <c r="B17" s="2" t="s">
        <v>311</v>
      </c>
      <c r="G17" s="113"/>
      <c r="H17" s="113"/>
      <c r="I17" s="113"/>
      <c r="J17" s="113"/>
    </row>
    <row r="18" spans="1:10" s="2" customFormat="1" ht="12.75">
      <c r="A18" s="2" t="s">
        <v>312</v>
      </c>
      <c r="B18" s="2" t="s">
        <v>313</v>
      </c>
      <c r="G18" s="113"/>
      <c r="H18" s="113"/>
      <c r="I18" s="113"/>
      <c r="J18" s="113"/>
    </row>
    <row r="19" spans="1:10" s="2" customFormat="1" ht="12.75">
      <c r="A19" s="2" t="s">
        <v>314</v>
      </c>
      <c r="B19" s="2" t="s">
        <v>315</v>
      </c>
      <c r="G19" s="113"/>
      <c r="H19" s="113"/>
      <c r="I19" s="113"/>
      <c r="J19" s="113"/>
    </row>
    <row r="20" spans="1:2" s="2" customFormat="1" ht="12.75">
      <c r="A20" s="2" t="s">
        <v>316</v>
      </c>
      <c r="B20" s="2" t="s">
        <v>317</v>
      </c>
    </row>
    <row r="21" spans="1:2" s="2" customFormat="1" ht="12.75">
      <c r="A21" s="2" t="s">
        <v>318</v>
      </c>
      <c r="B21" s="2" t="s">
        <v>319</v>
      </c>
    </row>
    <row r="22" spans="1:2" s="2" customFormat="1" ht="12.75">
      <c r="A22" s="2" t="s">
        <v>320</v>
      </c>
      <c r="B22" s="2" t="s">
        <v>321</v>
      </c>
    </row>
    <row r="23" spans="1:2" s="2" customFormat="1" ht="12.75">
      <c r="A23" s="2" t="s">
        <v>322</v>
      </c>
      <c r="B23" s="2" t="s">
        <v>323</v>
      </c>
    </row>
    <row r="24" spans="1:2" s="2" customFormat="1" ht="12.75">
      <c r="A24" s="2" t="s">
        <v>324</v>
      </c>
      <c r="B24" s="2" t="s">
        <v>288</v>
      </c>
    </row>
    <row r="25" spans="1:2" s="2" customFormat="1" ht="12.75">
      <c r="A25" s="2" t="s">
        <v>325</v>
      </c>
      <c r="B25" s="2" t="s">
        <v>281</v>
      </c>
    </row>
    <row r="26" spans="1:2" s="2" customFormat="1" ht="12.75">
      <c r="A26" s="2" t="s">
        <v>326</v>
      </c>
      <c r="B26" s="2" t="s">
        <v>327</v>
      </c>
    </row>
    <row r="27" spans="1:2" s="2" customFormat="1" ht="12.75">
      <c r="A27" s="2" t="s">
        <v>328</v>
      </c>
      <c r="B27" s="2" t="s">
        <v>329</v>
      </c>
    </row>
    <row r="28" spans="1:2" s="2" customFormat="1" ht="12.75">
      <c r="A28" s="2" t="s">
        <v>330</v>
      </c>
      <c r="B28" s="2" t="s">
        <v>331</v>
      </c>
    </row>
    <row r="29" spans="1:2" s="2" customFormat="1" ht="12.75">
      <c r="A29" s="2" t="s">
        <v>332</v>
      </c>
      <c r="B29" s="2" t="s">
        <v>333</v>
      </c>
    </row>
    <row r="30" spans="1:2" s="2" customFormat="1" ht="12.75">
      <c r="A30" s="113" t="s">
        <v>334</v>
      </c>
      <c r="B30" s="2" t="s">
        <v>335</v>
      </c>
    </row>
    <row r="31" spans="1:2" s="2" customFormat="1" ht="12.75">
      <c r="A31" s="113" t="s">
        <v>336</v>
      </c>
      <c r="B31" s="2" t="s">
        <v>337</v>
      </c>
    </row>
    <row r="32" spans="1:2" s="2" customFormat="1" ht="12.75">
      <c r="A32" s="2" t="s">
        <v>338</v>
      </c>
      <c r="B32" s="2" t="s">
        <v>339</v>
      </c>
    </row>
    <row r="33" spans="1:2" s="2" customFormat="1" ht="12.75">
      <c r="A33" s="2" t="s">
        <v>340</v>
      </c>
      <c r="B33" s="2" t="s">
        <v>341</v>
      </c>
    </row>
    <row r="34" spans="1:2" s="2" customFormat="1" ht="12.75">
      <c r="A34" s="2" t="s">
        <v>342</v>
      </c>
      <c r="B34" s="2" t="s">
        <v>343</v>
      </c>
    </row>
    <row r="35" spans="1:2" s="2" customFormat="1" ht="12.75">
      <c r="A35" s="2" t="s">
        <v>344</v>
      </c>
      <c r="B35" s="2" t="s">
        <v>345</v>
      </c>
    </row>
    <row r="36" spans="1:2" s="2" customFormat="1" ht="12.75">
      <c r="A36" s="2" t="s">
        <v>346</v>
      </c>
      <c r="B36" s="2" t="s">
        <v>347</v>
      </c>
    </row>
    <row r="37" spans="1:2" s="2" customFormat="1" ht="12.75">
      <c r="A37" s="2" t="s">
        <v>348</v>
      </c>
      <c r="B37" s="2" t="s">
        <v>349</v>
      </c>
    </row>
    <row r="38" spans="1:2" s="2" customFormat="1" ht="12.75">
      <c r="A38" s="2" t="s">
        <v>350</v>
      </c>
      <c r="B38" s="2" t="s">
        <v>351</v>
      </c>
    </row>
    <row r="39" spans="1:2" s="2" customFormat="1" ht="12.75">
      <c r="A39" s="2" t="s">
        <v>352</v>
      </c>
      <c r="B39" s="2" t="s">
        <v>353</v>
      </c>
    </row>
    <row r="40" spans="1:2" s="2" customFormat="1" ht="12.75">
      <c r="A40" s="2" t="s">
        <v>354</v>
      </c>
      <c r="B40" s="2" t="s">
        <v>355</v>
      </c>
    </row>
    <row r="41" spans="1:2" s="2" customFormat="1" ht="12.75">
      <c r="A41" s="2" t="s">
        <v>356</v>
      </c>
      <c r="B41" s="2" t="s">
        <v>357</v>
      </c>
    </row>
    <row r="42" spans="1:2" s="2" customFormat="1" ht="12.75">
      <c r="A42" s="2" t="s">
        <v>358</v>
      </c>
      <c r="B42" s="2" t="s">
        <v>359</v>
      </c>
    </row>
    <row r="43" spans="1:2" s="2" customFormat="1" ht="12" customHeight="1">
      <c r="A43" s="2" t="s">
        <v>360</v>
      </c>
      <c r="B43" s="2" t="s">
        <v>359</v>
      </c>
    </row>
    <row r="44" spans="1:2" s="2" customFormat="1" ht="12.75">
      <c r="A44" s="2" t="s">
        <v>361</v>
      </c>
      <c r="B44" s="2" t="s">
        <v>362</v>
      </c>
    </row>
    <row r="45" spans="1:2" s="2" customFormat="1" ht="12.75">
      <c r="A45" s="2" t="s">
        <v>363</v>
      </c>
      <c r="B45" s="2" t="s">
        <v>364</v>
      </c>
    </row>
    <row r="46" spans="1:2" s="2" customFormat="1" ht="12.75">
      <c r="A46" s="2" t="s">
        <v>365</v>
      </c>
      <c r="B46" s="2" t="s">
        <v>305</v>
      </c>
    </row>
    <row r="47" spans="1:2" s="2" customFormat="1" ht="12.75">
      <c r="A47" s="2" t="s">
        <v>366</v>
      </c>
      <c r="B47" s="2" t="s">
        <v>367</v>
      </c>
    </row>
    <row r="48" spans="1:2" s="2" customFormat="1" ht="12.75">
      <c r="A48" s="2" t="s">
        <v>368</v>
      </c>
      <c r="B48" s="2" t="s">
        <v>369</v>
      </c>
    </row>
    <row r="49" spans="1:2" s="2" customFormat="1" ht="12.75">
      <c r="A49" s="113" t="s">
        <v>370</v>
      </c>
      <c r="B49" s="2" t="s">
        <v>371</v>
      </c>
    </row>
    <row r="50" spans="1:2" s="2" customFormat="1" ht="12.75">
      <c r="A50" s="2" t="s">
        <v>372</v>
      </c>
      <c r="B50" s="2" t="s">
        <v>373</v>
      </c>
    </row>
    <row r="51" spans="1:2" s="2" customFormat="1" ht="12.75">
      <c r="A51" s="2" t="s">
        <v>374</v>
      </c>
      <c r="B51" s="2" t="s">
        <v>375</v>
      </c>
    </row>
    <row r="52" spans="1:2" s="2" customFormat="1" ht="12.75">
      <c r="A52" s="2" t="s">
        <v>376</v>
      </c>
      <c r="B52" s="2" t="s">
        <v>377</v>
      </c>
    </row>
    <row r="53" spans="1:2" s="2" customFormat="1" ht="12.75">
      <c r="A53" s="2" t="s">
        <v>378</v>
      </c>
      <c r="B53" s="2" t="s">
        <v>379</v>
      </c>
    </row>
    <row r="54" spans="1:2" s="2" customFormat="1" ht="12.75">
      <c r="A54" s="2" t="s">
        <v>380</v>
      </c>
      <c r="B54" s="2" t="s">
        <v>288</v>
      </c>
    </row>
    <row r="55" spans="1:2" s="2" customFormat="1" ht="12.75">
      <c r="A55" s="2" t="s">
        <v>381</v>
      </c>
      <c r="B55" s="2" t="s">
        <v>382</v>
      </c>
    </row>
    <row r="56" spans="1:2" s="2" customFormat="1" ht="12.75">
      <c r="A56" s="2" t="s">
        <v>383</v>
      </c>
      <c r="B56" s="2" t="s">
        <v>384</v>
      </c>
    </row>
    <row r="57" spans="1:2" s="2" customFormat="1" ht="12.75">
      <c r="A57" s="2" t="s">
        <v>385</v>
      </c>
      <c r="B57" s="2" t="s">
        <v>386</v>
      </c>
    </row>
    <row r="58" spans="1:2" s="2" customFormat="1" ht="12.75">
      <c r="A58" s="2" t="s">
        <v>387</v>
      </c>
      <c r="B58" s="2" t="s">
        <v>388</v>
      </c>
    </row>
    <row r="59" spans="1:2" s="2" customFormat="1" ht="12.75">
      <c r="A59" s="2" t="s">
        <v>389</v>
      </c>
      <c r="B59" s="2" t="s">
        <v>390</v>
      </c>
    </row>
    <row r="60" spans="1:2" s="2" customFormat="1" ht="12.75">
      <c r="A60" s="2" t="s">
        <v>391</v>
      </c>
      <c r="B60" s="2" t="s">
        <v>392</v>
      </c>
    </row>
    <row r="61" spans="1:2" s="2" customFormat="1" ht="12.75">
      <c r="A61" s="2" t="s">
        <v>393</v>
      </c>
      <c r="B61" s="2" t="s">
        <v>394</v>
      </c>
    </row>
    <row r="62" spans="1:2" s="2" customFormat="1" ht="12.75">
      <c r="A62" s="2" t="s">
        <v>395</v>
      </c>
      <c r="B62" s="2" t="s">
        <v>396</v>
      </c>
    </row>
    <row r="63" spans="1:2" s="2" customFormat="1" ht="12.75">
      <c r="A63" s="2" t="s">
        <v>397</v>
      </c>
      <c r="B63" s="2" t="s">
        <v>398</v>
      </c>
    </row>
    <row r="64" spans="1:2" s="2" customFormat="1" ht="12.75">
      <c r="A64" s="2" t="s">
        <v>399</v>
      </c>
      <c r="B64" s="2" t="s">
        <v>400</v>
      </c>
    </row>
    <row r="65" spans="1:2" s="2" customFormat="1" ht="12.75">
      <c r="A65" s="2" t="s">
        <v>401</v>
      </c>
      <c r="B65" s="2" t="s">
        <v>402</v>
      </c>
    </row>
    <row r="66" spans="1:2" s="2" customFormat="1" ht="12.75">
      <c r="A66" s="2" t="s">
        <v>403</v>
      </c>
      <c r="B66" s="2" t="s">
        <v>404</v>
      </c>
    </row>
    <row r="67" spans="1:2" s="2" customFormat="1" ht="12.75">
      <c r="A67" s="2" t="s">
        <v>405</v>
      </c>
      <c r="B67" s="2" t="s">
        <v>406</v>
      </c>
    </row>
    <row r="68" spans="1:2" s="2" customFormat="1" ht="12.75">
      <c r="A68" s="2" t="s">
        <v>407</v>
      </c>
      <c r="B68" s="2" t="s">
        <v>408</v>
      </c>
    </row>
    <row r="69" spans="1:2" s="2" customFormat="1" ht="12.75">
      <c r="A69" s="2" t="s">
        <v>409</v>
      </c>
      <c r="B69" s="2" t="s">
        <v>410</v>
      </c>
    </row>
    <row r="70" spans="1:2" s="2" customFormat="1" ht="12.75">
      <c r="A70" s="2" t="s">
        <v>411</v>
      </c>
      <c r="B70" s="2" t="s">
        <v>412</v>
      </c>
    </row>
    <row r="71" spans="1:2" s="2" customFormat="1" ht="12.75">
      <c r="A71" s="2" t="s">
        <v>413</v>
      </c>
      <c r="B71" s="2" t="s">
        <v>414</v>
      </c>
    </row>
    <row r="72" spans="1:2" s="2" customFormat="1" ht="12.75">
      <c r="A72" s="2" t="s">
        <v>415</v>
      </c>
      <c r="B72" s="2" t="s">
        <v>416</v>
      </c>
    </row>
    <row r="73" spans="1:2" s="2" customFormat="1" ht="12.75">
      <c r="A73" s="2" t="s">
        <v>417</v>
      </c>
      <c r="B73" s="2" t="s">
        <v>412</v>
      </c>
    </row>
    <row r="74" spans="1:2" s="2" customFormat="1" ht="12.75">
      <c r="A74" s="2" t="s">
        <v>418</v>
      </c>
      <c r="B74" s="2" t="s">
        <v>419</v>
      </c>
    </row>
    <row r="75" spans="1:2" s="2" customFormat="1" ht="12.75">
      <c r="A75" s="2" t="s">
        <v>420</v>
      </c>
      <c r="B75" s="2" t="s">
        <v>421</v>
      </c>
    </row>
    <row r="76" s="2" customFormat="1" ht="12.75"/>
    <row r="77" s="2" customFormat="1" ht="12.75"/>
    <row r="78" s="2" customFormat="1" ht="12.75"/>
    <row r="79" spans="1:2" s="1" customFormat="1" ht="12.75">
      <c r="A79" s="114"/>
      <c r="B79" s="2"/>
    </row>
    <row r="80" spans="2:4" s="2" customFormat="1" ht="12.75">
      <c r="B80" s="115"/>
      <c r="C80" s="115"/>
      <c r="D80" s="115"/>
    </row>
    <row r="81" spans="2:4" s="2" customFormat="1" ht="12.75">
      <c r="B81" s="116"/>
      <c r="C81" s="7"/>
      <c r="D81" s="7"/>
    </row>
    <row r="82" spans="2:4" s="2" customFormat="1" ht="12.75">
      <c r="B82" s="116"/>
      <c r="C82" s="117"/>
      <c r="D82" s="117"/>
    </row>
    <row r="83" spans="3:4" s="2" customFormat="1" ht="12.75">
      <c r="C83" s="117"/>
      <c r="D83" s="117"/>
    </row>
    <row r="84" spans="2:4" s="2" customFormat="1" ht="12.75">
      <c r="B84" s="116"/>
      <c r="C84" s="117"/>
      <c r="D84" s="117"/>
    </row>
    <row r="85" spans="2:4" s="2" customFormat="1" ht="12.75">
      <c r="B85" s="116"/>
      <c r="C85" s="117"/>
      <c r="D85" s="117"/>
    </row>
    <row r="86" spans="2:4" s="2" customFormat="1" ht="12.75">
      <c r="B86" s="116"/>
      <c r="C86" s="117"/>
      <c r="D86" s="117"/>
    </row>
    <row r="87" spans="2:4" s="2" customFormat="1" ht="12.75">
      <c r="B87" s="116"/>
      <c r="C87" s="117"/>
      <c r="D87" s="117"/>
    </row>
    <row r="88" spans="2:4" s="2" customFormat="1" ht="12.75">
      <c r="B88" s="116"/>
      <c r="C88" s="117"/>
      <c r="D88" s="117"/>
    </row>
    <row r="89" spans="2:4" s="2" customFormat="1" ht="12.75">
      <c r="B89" s="116"/>
      <c r="C89" s="116"/>
      <c r="D89" s="116"/>
    </row>
    <row r="90" spans="2:4" s="2" customFormat="1" ht="12.75">
      <c r="B90" s="116"/>
      <c r="C90" s="116"/>
      <c r="D90" s="116"/>
    </row>
    <row r="91" spans="2:4" s="2" customFormat="1" ht="12.75">
      <c r="B91" s="116"/>
      <c r="C91" s="116"/>
      <c r="D91" s="116"/>
    </row>
    <row r="92" spans="2:4" s="2" customFormat="1" ht="12.75">
      <c r="B92" s="116"/>
      <c r="C92" s="116"/>
      <c r="D92" s="116"/>
    </row>
    <row r="93" spans="2:4" s="2" customFormat="1" ht="12.75">
      <c r="B93" s="116"/>
      <c r="C93" s="116"/>
      <c r="D93" s="116"/>
    </row>
    <row r="94" spans="1:4" s="2" customFormat="1" ht="51" customHeight="1">
      <c r="A94" s="118"/>
      <c r="B94" s="119"/>
      <c r="C94" s="116"/>
      <c r="D94" s="116"/>
    </row>
    <row r="95" spans="2:4" s="2" customFormat="1" ht="12.75">
      <c r="B95" s="116"/>
      <c r="C95" s="116"/>
      <c r="D95" s="116"/>
    </row>
    <row r="96" s="2" customFormat="1" ht="12.75">
      <c r="B96" s="116"/>
    </row>
    <row r="97" s="2" customFormat="1" ht="12.75"/>
  </sheetData>
  <sheetProtection selectLockedCells="1" selectUnlockedCells="1"/>
  <mergeCells count="1">
    <mergeCell ref="B80:D8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G24" sqref="G24"/>
    </sheetView>
  </sheetViews>
  <sheetFormatPr defaultColWidth="9.140625" defaultRowHeight="12.75"/>
  <sheetData>
    <row r="1" ht="12.75">
      <c r="A1" s="1" t="s">
        <v>422</v>
      </c>
    </row>
    <row r="2" ht="12.75">
      <c r="A2" s="1"/>
    </row>
    <row r="3" ht="12.75">
      <c r="A3" s="1" t="s">
        <v>423</v>
      </c>
    </row>
    <row r="4" ht="12.75">
      <c r="B4" t="s">
        <v>424</v>
      </c>
    </row>
    <row r="5" ht="12.75">
      <c r="B5" t="s">
        <v>425</v>
      </c>
    </row>
    <row r="6" ht="12.75">
      <c r="B6" t="s">
        <v>426</v>
      </c>
    </row>
    <row r="7" ht="12.75">
      <c r="B7" t="s">
        <v>427</v>
      </c>
    </row>
    <row r="8" ht="12.75">
      <c r="B8" t="s">
        <v>428</v>
      </c>
    </row>
    <row r="9" ht="12.75">
      <c r="B9" t="s">
        <v>429</v>
      </c>
    </row>
    <row r="10" ht="12.75">
      <c r="B10" t="s">
        <v>430</v>
      </c>
    </row>
    <row r="11" spans="1:2" ht="12.75">
      <c r="A11" s="1"/>
      <c r="B11" t="s">
        <v>431</v>
      </c>
    </row>
    <row r="12" ht="12.75">
      <c r="B12" t="s">
        <v>432</v>
      </c>
    </row>
    <row r="13" ht="12.75">
      <c r="A13" s="1"/>
    </row>
    <row r="16" ht="12.75">
      <c r="A16" s="1" t="s">
        <v>433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Esko Gustafsson</cp:lastModifiedBy>
  <dcterms:created xsi:type="dcterms:W3CDTF">2006-12-30T17:46:41Z</dcterms:created>
  <dcterms:modified xsi:type="dcterms:W3CDTF">2023-12-19T13:18:50Z</dcterms:modified>
  <cp:category/>
  <cp:version/>
  <cp:contentType/>
  <cp:contentStatus/>
  <cp:revision>1</cp:revision>
</cp:coreProperties>
</file>