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9195" tabRatio="610" activeTab="0"/>
  </bookViews>
  <sheets>
    <sheet name="Perustaulukko_V_S" sheetId="1" r:id="rId1"/>
    <sheet name="Laskijat" sheetId="2" r:id="rId2"/>
    <sheet name="lukuohjeita" sheetId="3" r:id="rId3"/>
  </sheets>
  <definedNames>
    <definedName name="Excel_BuiltIn_Print_Titles_1_1">'Perustaulukko_V_S'!$A:$A,'Perustaulukko_V_S'!$2:$4</definedName>
    <definedName name="_xlnm.Print_Titles" localSheetId="0">'Perustaulukko_V_S'!$A:$A,'Perustaulukko_V_S'!$2:$4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45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47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(1950-1990-luvut) ei ole tiedossa kaikkia harvinaisuushavaintoja. Nämä luvut ovat verrannollisia 2010-luvun lajimäärään tällä rivillä.</t>
        </r>
      </text>
    </comment>
  </commentList>
</comments>
</file>

<file path=xl/sharedStrings.xml><?xml version="1.0" encoding="utf-8"?>
<sst xmlns="http://schemas.openxmlformats.org/spreadsheetml/2006/main" count="601" uniqueCount="432">
  <si>
    <t>Joululaskennat TLY:n alueella</t>
  </si>
  <si>
    <t>Monellako reitillä lajia esiintyi</t>
  </si>
  <si>
    <t>Littoistenjärvi</t>
  </si>
  <si>
    <t>Mynälahti</t>
  </si>
  <si>
    <t>Laajokivarsi</t>
  </si>
  <si>
    <t>Suorsala</t>
  </si>
  <si>
    <t>Harvaluoto</t>
  </si>
  <si>
    <t>Brunnila-Röölä</t>
  </si>
  <si>
    <t>Heinäinen</t>
  </si>
  <si>
    <t>Hirvensalo</t>
  </si>
  <si>
    <t>Ruissalo, Kuuva</t>
  </si>
  <si>
    <t>Ruissalo, Keski</t>
  </si>
  <si>
    <t>Takakirves</t>
  </si>
  <si>
    <t>Vaskijärvi</t>
  </si>
  <si>
    <t>Talvi</t>
  </si>
  <si>
    <t>KAA</t>
  </si>
  <si>
    <t>KOS</t>
  </si>
  <si>
    <t>KUS</t>
  </si>
  <si>
    <t>LAI</t>
  </si>
  <si>
    <t>LIE</t>
  </si>
  <si>
    <t>MIE</t>
  </si>
  <si>
    <t>MYN</t>
  </si>
  <si>
    <t>NAA</t>
  </si>
  <si>
    <t>PAR</t>
  </si>
  <si>
    <t>PII</t>
  </si>
  <si>
    <t>RAI</t>
  </si>
  <si>
    <t>RYM</t>
  </si>
  <si>
    <t>TUR</t>
  </si>
  <si>
    <t>UUS</t>
  </si>
  <si>
    <t>YLÄ</t>
  </si>
  <si>
    <t>Reitti Km</t>
  </si>
  <si>
    <t>Kaakkuri</t>
  </si>
  <si>
    <t>Kuikka</t>
  </si>
  <si>
    <t>Pikku-uikku</t>
  </si>
  <si>
    <t>Silkkiuikku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</si>
  <si>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</si>
  <si>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</si>
  <si>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</si>
  <si>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</si>
  <si>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</si>
  <si>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</si>
  <si>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</si>
  <si>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</si>
  <si>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</si>
  <si>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</si>
  <si>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</si>
  <si>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</si>
  <si>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</si>
  <si>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</si>
  <si>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</si>
  <si>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</si>
  <si>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</si>
  <si>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</si>
  <si>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</si>
  <si>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</si>
  <si>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</si>
  <si>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</si>
  <si>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</si>
  <si>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</si>
  <si>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</si>
  <si>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</si>
  <si>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</si>
  <si>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</si>
  <si>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</si>
  <si>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Pyy</t>
  </si>
  <si>
    <t>Teeri</t>
  </si>
  <si>
    <t>Peltopyy</t>
  </si>
  <si>
    <t>Metso</t>
  </si>
  <si>
    <t>Fasaani</t>
  </si>
  <si>
    <t>Nokikana</t>
  </si>
  <si>
    <t>Luhtakana</t>
  </si>
  <si>
    <t>Lehtokurppa</t>
  </si>
  <si>
    <t>Jänkäkurppa</t>
  </si>
  <si>
    <t>Taivaanvuohi</t>
  </si>
  <si>
    <t>Merisirri</t>
  </si>
  <si>
    <t>Naurulokki</t>
  </si>
  <si>
    <t>Kalalokki</t>
  </si>
  <si>
    <t>Selkälokki</t>
  </si>
  <si>
    <t>Harmaalokki</t>
  </si>
  <si>
    <t>Merilokki</t>
  </si>
  <si>
    <t>Isolokki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</si>
  <si>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</si>
  <si>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</si>
  <si>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</si>
  <si>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</si>
  <si>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</si>
  <si>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</si>
  <si>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</si>
  <si>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Varpuspöllö</t>
  </si>
  <si>
    <t>Lehtopöllö</t>
  </si>
  <si>
    <t>Viirupöllö</t>
  </si>
  <si>
    <t>Harmaapäätikka</t>
  </si>
  <si>
    <t>Palokärki</t>
  </si>
  <si>
    <t>Käpytikka</t>
  </si>
  <si>
    <t>Pikkutikka</t>
  </si>
  <si>
    <t>Pohjantikka</t>
  </si>
  <si>
    <t>Kangaskiuru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</si>
  <si>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</si>
  <si>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</si>
  <si>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</si>
  <si>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</si>
  <si>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</si>
  <si>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</si>
  <si>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</si>
  <si>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</si>
  <si>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</si>
  <si>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</si>
  <si>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</si>
  <si>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</si>
  <si>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</si>
  <si>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</si>
  <si>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</si>
  <si>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</si>
  <si>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</si>
  <si>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</si>
  <si>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</si>
  <si>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</si>
  <si>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</si>
  <si>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</si>
  <si>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</si>
  <si>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</si>
  <si>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</si>
  <si>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</si>
  <si>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</si>
  <si>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</si>
  <si>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</si>
  <si>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</si>
  <si>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</si>
  <si>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</si>
  <si>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</si>
  <si>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</si>
  <si>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</si>
  <si>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</si>
  <si>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</si>
  <si>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</si>
  <si>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</si>
  <si>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</si>
  <si>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</si>
  <si>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</si>
  <si>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</si>
  <si>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</si>
  <si>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</si>
  <si>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</si>
  <si>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</si>
  <si>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</si>
  <si>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</si>
  <si>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Pulmunen</t>
  </si>
  <si>
    <t>Keltasirkku</t>
  </si>
  <si>
    <t>Pajusirkku</t>
  </si>
  <si>
    <t>Yhteensä yks./10km</t>
  </si>
  <si>
    <t>Yhteensä lajeja</t>
  </si>
  <si>
    <t>Reitti</t>
  </si>
  <si>
    <t>Laskijat</t>
  </si>
  <si>
    <t>Kaarina, Empo-Vuolahti</t>
  </si>
  <si>
    <t>Koski Koivukylä</t>
  </si>
  <si>
    <t>Lieto Littoistenjärvi</t>
  </si>
  <si>
    <t>Mietoinen Mynälahti</t>
  </si>
  <si>
    <t>Mynämäki Laajokivarsi</t>
  </si>
  <si>
    <t>Mynämäki, Suorsala</t>
  </si>
  <si>
    <t>Piikkiö Harvaluoto</t>
  </si>
  <si>
    <t>Rymättylä, Brunnila-Röölä</t>
  </si>
  <si>
    <t>Rymättylä Heinäinen</t>
  </si>
  <si>
    <t>Turku, Hirvensalo</t>
  </si>
  <si>
    <t>Turku Ruissalo Kuuva</t>
  </si>
  <si>
    <t>Turku Ruissalo Keski</t>
  </si>
  <si>
    <t>Turku Takakirves</t>
  </si>
  <si>
    <t>Yläne Vaskijärvi</t>
  </si>
  <si>
    <t>Keskusta-Parsila</t>
  </si>
  <si>
    <t>Rauvolanlahti</t>
  </si>
  <si>
    <t>Keskusta</t>
  </si>
  <si>
    <t>Erkki Hellman*</t>
  </si>
  <si>
    <t>RUS</t>
  </si>
  <si>
    <t>Keskusta-Merttelä</t>
  </si>
  <si>
    <t>Rusko, Keskusta-Merttelä</t>
  </si>
  <si>
    <t>Rainer Grönholm*</t>
  </si>
  <si>
    <t xml:space="preserve">* tarkoittaa, että olen kerännyt tiedon </t>
  </si>
  <si>
    <t>Luonnontieteellisen keskusmuseon sivuilta</t>
  </si>
  <si>
    <t>Seppälä</t>
  </si>
  <si>
    <t>Laitila, Seppälä</t>
  </si>
  <si>
    <t>Järämäki-Ihala</t>
  </si>
  <si>
    <t>Krookila-Metsäaro</t>
  </si>
  <si>
    <t>Raisio, Järämäki-Ihala</t>
  </si>
  <si>
    <t>Raisio, Krookila-Metsäaro</t>
  </si>
  <si>
    <t>PAI</t>
  </si>
  <si>
    <t>Kevolan ymp.</t>
  </si>
  <si>
    <t>Paimio, Kevolan ymp</t>
  </si>
  <si>
    <t>Valkoselkätikka</t>
  </si>
  <si>
    <t>Kirjosiipikäpylintu</t>
  </si>
  <si>
    <t>Riekko</t>
  </si>
  <si>
    <t>Hiiripöllö</t>
  </si>
  <si>
    <t>Kiuru</t>
  </si>
  <si>
    <t>Lapintiainen</t>
  </si>
  <si>
    <t>Jouhisorsa</t>
  </si>
  <si>
    <t>1950-l</t>
  </si>
  <si>
    <t>1960-l</t>
  </si>
  <si>
    <t>1970-l</t>
  </si>
  <si>
    <t>1980-l</t>
  </si>
  <si>
    <t>1990-l</t>
  </si>
  <si>
    <t>Helmipöllö</t>
  </si>
  <si>
    <t>2000-l</t>
  </si>
  <si>
    <t>Turku, Rauvolanlahti</t>
  </si>
  <si>
    <t>Mynämäki, Keskusta-Parsila</t>
  </si>
  <si>
    <t>Ruokki</t>
  </si>
  <si>
    <t>YHTEENSÄ yksilöitä Varsinais-Suomi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</si>
  <si>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</si>
  <si>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</si>
  <si>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</si>
  <si>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</si>
  <si>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</si>
  <si>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SAL</t>
  </si>
  <si>
    <t>Ollikkala</t>
  </si>
  <si>
    <t>Salo, Ollikkala</t>
  </si>
  <si>
    <t>*Kai Norrdahl</t>
  </si>
  <si>
    <t>Kiparluoto</t>
  </si>
  <si>
    <t>Kustavi, Kiparluoto</t>
  </si>
  <si>
    <t>*Timo Kurki</t>
  </si>
  <si>
    <t>Särkisalo, Förby-Finby</t>
  </si>
  <si>
    <t>Kaarina, Pohjanpelto</t>
  </si>
  <si>
    <t>Turku, Kohmo-Pääskyvuori</t>
  </si>
  <si>
    <t>Kohmo-Pääskyvuori</t>
  </si>
  <si>
    <t>Muuttohaukka</t>
  </si>
  <si>
    <t>Naantali, Luolalanjärvi</t>
  </si>
  <si>
    <t>Pansio-Perno</t>
  </si>
  <si>
    <t>Turku, Pansio-Perno</t>
  </si>
  <si>
    <t>*Markus Ahola</t>
  </si>
  <si>
    <t>ALA</t>
  </si>
  <si>
    <t>Alastaro, Koskenkylä</t>
  </si>
  <si>
    <t>Mellilä, Tuohimaa</t>
  </si>
  <si>
    <t>MEL</t>
  </si>
  <si>
    <t>Tuohimaa</t>
  </si>
  <si>
    <t>Kuningaskalastaja</t>
  </si>
  <si>
    <t>1999/00-08/09 yks./10km keskiarvo</t>
  </si>
  <si>
    <t>Rusko, Vahto</t>
  </si>
  <si>
    <t>Vahto</t>
  </si>
  <si>
    <t>Päivi Sirkiä*, Peter Uppstu</t>
  </si>
  <si>
    <t>TAI</t>
  </si>
  <si>
    <t>kk-Kolkanaukko</t>
  </si>
  <si>
    <t>Taivassalo, kk-Kolkanaukko</t>
  </si>
  <si>
    <t>Pohjanpelto</t>
  </si>
  <si>
    <t>Empo-Vuolahti</t>
  </si>
  <si>
    <t>Koskenkylä</t>
  </si>
  <si>
    <t>Koivukylä</t>
  </si>
  <si>
    <t>MAR</t>
  </si>
  <si>
    <t>Prunkila</t>
  </si>
  <si>
    <t>Jorma Kirjonen</t>
  </si>
  <si>
    <t>ASK</t>
  </si>
  <si>
    <t>Louhisaari</t>
  </si>
  <si>
    <t>Askainen, Louhisaari</t>
  </si>
  <si>
    <t>KOR</t>
  </si>
  <si>
    <t>Utö</t>
  </si>
  <si>
    <t>Korppoo, Utö</t>
  </si>
  <si>
    <t>+</t>
  </si>
  <si>
    <t>Tunturikiuru</t>
  </si>
  <si>
    <t>Uusikaupunki, Hanko</t>
  </si>
  <si>
    <t>Hanko</t>
  </si>
  <si>
    <t>Luotokirvinen</t>
  </si>
  <si>
    <t>Marttila, Keskusta</t>
  </si>
  <si>
    <t>Vartsala</t>
  </si>
  <si>
    <t>Kustavi, Vartsala</t>
  </si>
  <si>
    <t>Reitin keskimääräinen yksilömäärä</t>
  </si>
  <si>
    <t>Reitin keskimääräinen lajimäärä</t>
  </si>
  <si>
    <t>2010-l</t>
  </si>
  <si>
    <t>Kettusirkku</t>
  </si>
  <si>
    <t>TAR</t>
  </si>
  <si>
    <t>Uusikaupunki, Golfkenttä</t>
  </si>
  <si>
    <t>Tarvasjoki, Prunkila</t>
  </si>
  <si>
    <t>Masku, Ohensaari</t>
  </si>
  <si>
    <t>Turku, Föri-Satama</t>
  </si>
  <si>
    <t>Föri-Satama</t>
  </si>
  <si>
    <t>Luolalanjärvi</t>
  </si>
  <si>
    <t>Markus Rantala*</t>
  </si>
  <si>
    <t>*Petri Vainio</t>
  </si>
  <si>
    <t>Rivillä 4 on (lähes kaikissa sarakkeissa) reittikilometrejä</t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</si>
  <si>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</si>
  <si>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t>Luonnonmaa</t>
  </si>
  <si>
    <t>Naantali Luonnonmaa</t>
  </si>
  <si>
    <t>DRA</t>
  </si>
  <si>
    <t>Kasnäs</t>
  </si>
  <si>
    <t>Dragsfjärd, Kasnäs</t>
  </si>
  <si>
    <t>Nousiainen Palo</t>
  </si>
  <si>
    <t>NOU</t>
  </si>
  <si>
    <t>Palo</t>
  </si>
  <si>
    <t>Esko Gustafsson, Pyry Herva</t>
  </si>
  <si>
    <t>*Kim Kuntze, Öhman Meri</t>
  </si>
  <si>
    <t>Sinisuohaukka</t>
  </si>
  <si>
    <t>http://koivu.luomus.fi/talvilinnut/</t>
  </si>
  <si>
    <t>*Hyvärinen Ismo</t>
  </si>
  <si>
    <t>Heisala</t>
  </si>
  <si>
    <t>Parainen, Heisala</t>
  </si>
  <si>
    <t>*Jouni Saario</t>
  </si>
  <si>
    <t>Hankkaa-Karistoja</t>
  </si>
  <si>
    <t>Salo, Hankkaa-Karistoja</t>
  </si>
  <si>
    <t>Turku, Halinen III</t>
  </si>
  <si>
    <t>Halinen III</t>
  </si>
  <si>
    <t>Sundholma</t>
  </si>
  <si>
    <t>Uusikaupunki, Sundholma</t>
  </si>
  <si>
    <t>*Antti Karlin</t>
  </si>
  <si>
    <t>Lepäinen</t>
  </si>
  <si>
    <t>Uusikaupunki, Lepäinen</t>
  </si>
  <si>
    <t>PÖY</t>
  </si>
  <si>
    <t>Isorahka</t>
  </si>
  <si>
    <t>Pöytyä, Isorahka</t>
  </si>
  <si>
    <t>Naantali, satama</t>
  </si>
  <si>
    <t>Parainen, Stortervo-Mågby</t>
  </si>
  <si>
    <t>*Ahlström Tom</t>
  </si>
  <si>
    <t>Turku, Pikisaari-Maanpää</t>
  </si>
  <si>
    <t>Pikisaari-Maanpää</t>
  </si>
  <si>
    <t>HOU</t>
  </si>
  <si>
    <t>Vanhalinna II</t>
  </si>
  <si>
    <t>Lieto, Vanhalinna II</t>
  </si>
  <si>
    <t>*Timo Alppi</t>
  </si>
  <si>
    <t>Turku, Ruissalo</t>
  </si>
  <si>
    <t>Ruissalo</t>
  </si>
  <si>
    <t>Taigarautiainen</t>
  </si>
  <si>
    <t>*Rantala Markus</t>
  </si>
  <si>
    <t>Metsämäki</t>
  </si>
  <si>
    <t>Turku, Metsämäki</t>
  </si>
  <si>
    <t>Parainen, Attu</t>
  </si>
  <si>
    <t>*Pettersson, Kaj-Ove, Blomqvist Bertil, Duncker Marcus</t>
  </si>
  <si>
    <t>Salo, Sirkkula</t>
  </si>
  <si>
    <t>Salo, Halikonlahti</t>
  </si>
  <si>
    <t>Salo, Keskusta</t>
  </si>
  <si>
    <t>*Sirkiä Päivi, Peter Uppstu</t>
  </si>
  <si>
    <t>Korppoo, Galtby-Kittuis</t>
  </si>
  <si>
    <t>Galtby-Kittuis</t>
  </si>
  <si>
    <t>Houtskär, Lömsö-Mossala</t>
  </si>
  <si>
    <t>Lömsö-Mossala</t>
  </si>
  <si>
    <t>*Rainer Grönholm, Rolf Karlson, Kimmo Jarpa, Jyrki Kuusela</t>
  </si>
  <si>
    <t>Uusikaupunki, Vartsaari</t>
  </si>
  <si>
    <t>*Saario Jukka</t>
  </si>
  <si>
    <t>Raimo Hyvönen*</t>
  </si>
  <si>
    <t>*Juha Kylänpää</t>
  </si>
  <si>
    <t>Laitila, Pahojoki</t>
  </si>
  <si>
    <t>*Asser Hantula, Merja Hantula, Ismo Raitio</t>
  </si>
  <si>
    <t>Pahojoki</t>
  </si>
  <si>
    <r>
      <t>Taulukossa</t>
    </r>
    <r>
      <rPr>
        <sz val="10"/>
        <rFont val="Arial"/>
        <family val="2"/>
      </rPr>
      <t xml:space="preserve"> on useita alataulukkoja: Perustaulukko VS, Laskijat ja lukuohjeita. Tutustu niihin kaikkiin.</t>
    </r>
  </si>
  <si>
    <t>*Airikkala, Kari</t>
  </si>
  <si>
    <t>Kaarina, Katariinanlaakso-Alalemu</t>
  </si>
  <si>
    <t>Katariinanlaakso-Alalemu</t>
  </si>
  <si>
    <t>Halikonlahti</t>
  </si>
  <si>
    <t>19/20</t>
  </si>
  <si>
    <t>*Kleemola Lauri, Kleemola Markku</t>
  </si>
  <si>
    <t>2009/10-18/19 yks./10km keskiarvo</t>
  </si>
  <si>
    <t>*Lähteenoja Jari, Sällylä Seppo</t>
  </si>
  <si>
    <t>Esko Gustafsson, Hannu Klemola</t>
  </si>
  <si>
    <t>*Jouko Lehtonen, Pirkko Lehtonen</t>
  </si>
  <si>
    <t>Kai Kankare*, Ari Koskinen, Kaija Koskinen, Kirsi Tiihonen</t>
  </si>
  <si>
    <t>*Pekka Alho, Tom Lindbom, Petri Helminen</t>
  </si>
  <si>
    <t>*Ville Räihä, Olli Kanerva</t>
  </si>
  <si>
    <t>Ruona-Muumimaailma</t>
  </si>
  <si>
    <t>Naantali, Ruona-Muumimaailma</t>
  </si>
  <si>
    <t>*Pentti Perttula</t>
  </si>
  <si>
    <t>Pikkusirkku</t>
  </si>
  <si>
    <t>*Lehtonen Kari ja yksi muu laskija</t>
  </si>
  <si>
    <t>Pekka Salmi*, Juhani Salmi, Petri Laine, Jari Virtanen</t>
  </si>
  <si>
    <t>Satama</t>
  </si>
  <si>
    <t>*Uppstu Peter, Rönkä Mia, Sirkiä Päivi</t>
  </si>
  <si>
    <t>Sirkkula</t>
  </si>
  <si>
    <t>Töyhtöhyyppä</t>
  </si>
  <si>
    <t>Rymättylä, Röödilä</t>
  </si>
  <si>
    <t>*Timo Nurmi</t>
  </si>
  <si>
    <t>Naantali, Käkölä</t>
  </si>
  <si>
    <t>Kurki</t>
  </si>
  <si>
    <t>2019/20-28/29 yks./10km keskiarvo</t>
  </si>
  <si>
    <t>2020-l</t>
  </si>
  <si>
    <t>20/21</t>
  </si>
  <si>
    <t>Yksilömäärä Varsinais-Suomessa yksilöä/10reittikm</t>
  </si>
  <si>
    <t>Huomaa, että sarakkeessa I olevassa sinisellä värjätyssä 2020 luvun summassa ei ole mukana kuluva talvi. Yksilömäärä ja lajimäärä alimmilla riveillä koskee 2020-luvun keskiarvoa.</t>
  </si>
  <si>
    <r>
      <t>VS perustaulukossa</t>
    </r>
    <r>
      <rPr>
        <sz val="10"/>
        <rFont val="Arial"/>
        <family val="2"/>
      </rPr>
      <t xml:space="preserve"> on sarakkeessa A lajit (jotka on nähty VS), sarakkeissa B-I eri vuosikymmenten keskiarvot yks/10reittikm, sarakkeissa J-&gt; lähivuosien keskiarvot</t>
    </r>
  </si>
  <si>
    <t>Sarakkeissa  K-M (keltaisia) on tämän vuoden tulokset: K yks/10 reittikm(=runsaus), L yhteensä yksilöt ja M reittien lkm (yleisyys), joilla ko. laji näkyi. Sarakkeesta N eteenpäin ovat reittikohtaiset tulokset</t>
  </si>
  <si>
    <t>Loimaa, Metsäkulma</t>
  </si>
  <si>
    <t>*Asko Suoranta, Mika Hemmilä</t>
  </si>
  <si>
    <t>LOI</t>
  </si>
  <si>
    <t>Metsäkulma</t>
  </si>
  <si>
    <t>*Kim Kuntze</t>
  </si>
  <si>
    <t>*Arvi Uotila, Uotila Tuomas</t>
  </si>
  <si>
    <t>*Jukka Sillanpää ja kaksi muuta laskijaa</t>
  </si>
  <si>
    <t>*Seppo Kallio, Sirpa Kallio</t>
  </si>
  <si>
    <t>*Seppo Kallio</t>
  </si>
  <si>
    <t>*Esa Halsinaho</t>
  </si>
  <si>
    <t>Raisio, Haunisten allas-Papumäki</t>
  </si>
  <si>
    <t>*Timo Lainema</t>
  </si>
  <si>
    <t>Haunisten allas-Papumäki</t>
  </si>
  <si>
    <t>*Jorma Tenovuo, Ismo Hyvärinen, Outi Sarjakoski</t>
  </si>
  <si>
    <t>Uusikaupunki, Lokalahti</t>
  </si>
  <si>
    <t>Turkka Kulmala</t>
  </si>
  <si>
    <t>Lokalahti</t>
  </si>
  <si>
    <t>Kai Kankare*, Ari Koskinen, Kaija Koskinen, Jukka Holmström</t>
  </si>
  <si>
    <t>Harmaasorsa</t>
  </si>
  <si>
    <t>*Arvi Uotila, Uotila Perttu, Uotila Tuomas</t>
  </si>
  <si>
    <t>*5 laskijaa</t>
  </si>
  <si>
    <t>*Markku Hyvönen, Raimo Hyvönen, Reko Leino</t>
  </si>
  <si>
    <t>*Lähteenoja Jari, Seppo Sällylä</t>
  </si>
  <si>
    <t>Osmo Kivivuori, Petri Varjonen, Kari Tuominen, Kari Ahtiainen</t>
  </si>
  <si>
    <t>*Marko Virta</t>
  </si>
  <si>
    <t>Laitila, Pehtjärvi</t>
  </si>
  <si>
    <t>*Asko Suoranta</t>
  </si>
  <si>
    <t>Pehtjärvi</t>
  </si>
  <si>
    <t>*Emma Kosonen, Jarmo Laine</t>
  </si>
  <si>
    <t>*Erkki Kallio</t>
  </si>
  <si>
    <t>*Veli-Matti Karlin, Heikki Karlin, Paula Mäkilä</t>
  </si>
  <si>
    <t>Kaarina, Kuusisto Itäpää</t>
  </si>
  <si>
    <t>*Aapo Sirén</t>
  </si>
  <si>
    <t>Kuusisto Itäpää</t>
  </si>
  <si>
    <t>*Arto Kalliola, Matti Eloranta</t>
  </si>
  <si>
    <t>Ruskealla merkityt lajit ovat uusia laskentalajeja</t>
  </si>
  <si>
    <t>Lieto, Rauhakylä</t>
  </si>
  <si>
    <t>*Karlin Veli-Matti, Karlin Siru-Liina</t>
  </si>
  <si>
    <t>Rauhakylä</t>
  </si>
  <si>
    <t>*Koskela Tapio, Talja Kristiina</t>
  </si>
  <si>
    <t>Liejukana</t>
  </si>
  <si>
    <t>Riveillä 144 ja 145 on yhteensä lukuja</t>
  </si>
  <si>
    <t>Huomaa punaisella kolmiolla merkityt solut A145 ja A147. Vie kursori niiden päälle, niin näet lisätietoja tarjoavan kommentin</t>
  </si>
  <si>
    <t>Huomaa, että soluissa O147 ja O148 olevat luvut kertovat oikean tuloksen vasta kun taulukko on lopullinen</t>
  </si>
  <si>
    <t>Vartsaari</t>
  </si>
  <si>
    <t>Vaalean ruskeankeltaiset lajit ovat Luonnontieteellisen keskusmuseon (LUOMUS) aineistossa ns. sensitiivisiä lajeja ja niistä julkaistaan vain maakunnan yhteenvetotieto</t>
  </si>
  <si>
    <t>Stortervo-Mågby</t>
  </si>
  <si>
    <t>*Hannu Ekblom, Timo Helle, Koskinen Kalevi</t>
  </si>
  <si>
    <t>SÄR</t>
  </si>
  <si>
    <t>Förby-Finby</t>
  </si>
  <si>
    <t>Golfkenttä</t>
  </si>
  <si>
    <t>Attu</t>
  </si>
  <si>
    <t>Sensitiiviset lajit vaikuttavat moneen seikkaan: reittikohtaisiin laji- ja yksilömääriin sekä reittien yhteismääriin soluissa O147 ja O148</t>
  </si>
  <si>
    <t>*Jyri Juuti</t>
  </si>
  <si>
    <t>MAS</t>
  </si>
  <si>
    <t>Ohensaari</t>
  </si>
  <si>
    <t>Röödilä</t>
  </si>
  <si>
    <t>*Juhani Vainio, Sakari Ekko, Timo Saario, Pekka Välimäki</t>
  </si>
  <si>
    <t>Käkölä</t>
  </si>
  <si>
    <t>Uusikaupunki, Hiunjärvi</t>
  </si>
  <si>
    <t>*Markku Palmu, Jukka Ketonen, Jouko Palmu, Tapio Palmu</t>
  </si>
  <si>
    <t>Hiunjärvi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</si>
</sst>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 textRotation="90" wrapText="1"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1" fillId="2" borderId="0" xfId="0" applyFont="1" applyFill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6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26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" fontId="0" fillId="0" borderId="27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10" xfId="0" applyNumberFormat="1" applyFont="1" applyBorder="1" applyAlignment="1" quotePrefix="1">
      <alignment horizontal="center"/>
    </xf>
    <xf numFmtId="0" fontId="1" fillId="0" borderId="0" xfId="0" applyFont="1" applyFill="1" applyAlignment="1">
      <alignment/>
    </xf>
    <xf numFmtId="2" fontId="0" fillId="0" borderId="10" xfId="0" applyNumberFormat="1" applyBorder="1" applyAlignment="1" quotePrefix="1">
      <alignment horizontal="center"/>
    </xf>
    <xf numFmtId="2" fontId="0" fillId="3" borderId="5" xfId="0" applyNumberFormat="1" applyFont="1" applyFill="1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1" fontId="0" fillId="4" borderId="0" xfId="0" applyNumberFormat="1" applyFill="1" applyBorder="1" applyAlignment="1">
      <alignment/>
    </xf>
    <xf numFmtId="1" fontId="0" fillId="4" borderId="20" xfId="0" applyNumberFormat="1" applyFill="1" applyBorder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 quotePrefix="1">
      <alignment/>
    </xf>
    <xf numFmtId="2" fontId="0" fillId="0" borderId="11" xfId="0" applyNumberFormat="1" applyFont="1" applyBorder="1" applyAlignment="1">
      <alignment/>
    </xf>
    <xf numFmtId="1" fontId="4" fillId="3" borderId="28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4" borderId="23" xfId="0" applyNumberForma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0" fontId="1" fillId="2" borderId="29" xfId="0" applyNumberFormat="1" applyFont="1" applyFill="1" applyBorder="1" applyAlignment="1">
      <alignment/>
    </xf>
    <xf numFmtId="1" fontId="1" fillId="2" borderId="28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4" fillId="0" borderId="28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" borderId="4" xfId="0" applyNumberFormat="1" applyFont="1" applyFill="1" applyBorder="1" applyAlignment="1">
      <alignment/>
    </xf>
    <xf numFmtId="1" fontId="0" fillId="3" borderId="4" xfId="0" applyNumberFormat="1" applyFont="1" applyFill="1" applyBorder="1" applyAlignment="1">
      <alignment/>
    </xf>
    <xf numFmtId="1" fontId="0" fillId="3" borderId="30" xfId="0" applyNumberFormat="1" applyFont="1" applyFill="1" applyBorder="1" applyAlignment="1">
      <alignment/>
    </xf>
    <xf numFmtId="2" fontId="0" fillId="0" borderId="10" xfId="0" applyNumberFormat="1" applyFont="1" applyFill="1" applyBorder="1" applyAlignment="1" quotePrefix="1">
      <alignment horizontal="center"/>
    </xf>
    <xf numFmtId="0" fontId="0" fillId="4" borderId="0" xfId="0" applyFill="1" applyBorder="1" applyAlignment="1">
      <alignment/>
    </xf>
    <xf numFmtId="0" fontId="1" fillId="5" borderId="0" xfId="0" applyFont="1" applyFill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4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9.14062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9" width="6.8515625" style="2" customWidth="1"/>
    <col min="10" max="10" width="6.7109375" style="0" customWidth="1"/>
    <col min="11" max="11" width="7.421875" style="0" customWidth="1"/>
    <col min="12" max="12" width="7.28125" style="0" customWidth="1"/>
    <col min="13" max="18" width="6.7109375" style="0" customWidth="1"/>
    <col min="19" max="88" width="5.7109375" style="0" customWidth="1"/>
    <col min="108" max="16384" width="5.7109375" style="0" customWidth="1"/>
  </cols>
  <sheetData>
    <row r="1" ht="15" customHeight="1">
      <c r="A1" s="1" t="s">
        <v>0</v>
      </c>
    </row>
    <row r="2" spans="1:88" s="4" customFormat="1" ht="97.5" customHeight="1">
      <c r="A2" s="3"/>
      <c r="B2" s="19" t="s">
        <v>204</v>
      </c>
      <c r="C2" s="19" t="s">
        <v>205</v>
      </c>
      <c r="D2" s="19" t="s">
        <v>206</v>
      </c>
      <c r="E2" s="19" t="s">
        <v>207</v>
      </c>
      <c r="F2" s="19" t="s">
        <v>208</v>
      </c>
      <c r="G2" s="19" t="s">
        <v>231</v>
      </c>
      <c r="H2" s="19" t="s">
        <v>342</v>
      </c>
      <c r="I2" s="19" t="s">
        <v>363</v>
      </c>
      <c r="J2" s="120" t="s">
        <v>366</v>
      </c>
      <c r="K2" s="120"/>
      <c r="L2" s="32" t="s">
        <v>203</v>
      </c>
      <c r="M2" s="5" t="s">
        <v>1</v>
      </c>
      <c r="N2" s="36" t="s">
        <v>240</v>
      </c>
      <c r="O2" s="36" t="s">
        <v>246</v>
      </c>
      <c r="P2" s="36" t="s">
        <v>277</v>
      </c>
      <c r="Q2" s="36" t="s">
        <v>326</v>
      </c>
      <c r="R2" s="36" t="s">
        <v>338</v>
      </c>
      <c r="S2" s="35" t="s">
        <v>239</v>
      </c>
      <c r="T2" s="35" t="s">
        <v>403</v>
      </c>
      <c r="U2" s="37" t="s">
        <v>238</v>
      </c>
      <c r="V2" s="37" t="s">
        <v>324</v>
      </c>
      <c r="W2" s="37" t="s">
        <v>249</v>
      </c>
      <c r="X2" s="35" t="s">
        <v>241</v>
      </c>
      <c r="Y2" s="35" t="s">
        <v>213</v>
      </c>
      <c r="Z2" s="35" t="s">
        <v>257</v>
      </c>
      <c r="AA2" s="35" t="s">
        <v>334</v>
      </c>
      <c r="AB2" s="35" t="s">
        <v>397</v>
      </c>
      <c r="AC2" s="35" t="s">
        <v>177</v>
      </c>
      <c r="AD2" s="35" t="s">
        <v>2</v>
      </c>
      <c r="AE2" s="35" t="s">
        <v>408</v>
      </c>
      <c r="AF2" s="35" t="s">
        <v>308</v>
      </c>
      <c r="AG2" s="35" t="s">
        <v>373</v>
      </c>
      <c r="AH2" s="35" t="s">
        <v>169</v>
      </c>
      <c r="AI2" s="35" t="s">
        <v>425</v>
      </c>
      <c r="AJ2" s="35" t="s">
        <v>229</v>
      </c>
      <c r="AK2" s="35" t="s">
        <v>3</v>
      </c>
      <c r="AL2" s="35" t="s">
        <v>167</v>
      </c>
      <c r="AM2" s="35" t="s">
        <v>4</v>
      </c>
      <c r="AN2" s="35" t="s">
        <v>5</v>
      </c>
      <c r="AO2" s="35" t="s">
        <v>428</v>
      </c>
      <c r="AP2" s="35" t="s">
        <v>269</v>
      </c>
      <c r="AQ2" s="35" t="s">
        <v>274</v>
      </c>
      <c r="AR2" s="35" t="s">
        <v>349</v>
      </c>
      <c r="AS2" s="35" t="s">
        <v>355</v>
      </c>
      <c r="AT2" s="35" t="s">
        <v>281</v>
      </c>
      <c r="AU2" s="35" t="s">
        <v>184</v>
      </c>
      <c r="AV2" s="35" t="s">
        <v>421</v>
      </c>
      <c r="AW2" s="35" t="s">
        <v>287</v>
      </c>
      <c r="AX2" s="35" t="s">
        <v>416</v>
      </c>
      <c r="AY2" s="35" t="s">
        <v>6</v>
      </c>
      <c r="AZ2" s="35" t="s">
        <v>300</v>
      </c>
      <c r="BA2" s="35" t="s">
        <v>382</v>
      </c>
      <c r="BB2" s="35" t="s">
        <v>179</v>
      </c>
      <c r="BC2" s="35" t="s">
        <v>180</v>
      </c>
      <c r="BD2" s="35" t="s">
        <v>172</v>
      </c>
      <c r="BE2" s="35" t="s">
        <v>233</v>
      </c>
      <c r="BF2" s="35" t="s">
        <v>7</v>
      </c>
      <c r="BG2" s="35" t="s">
        <v>8</v>
      </c>
      <c r="BH2" s="35" t="s">
        <v>426</v>
      </c>
      <c r="BI2" s="35" t="s">
        <v>290</v>
      </c>
      <c r="BJ2" s="35" t="s">
        <v>339</v>
      </c>
      <c r="BK2" s="35" t="s">
        <v>169</v>
      </c>
      <c r="BL2" s="35" t="s">
        <v>210</v>
      </c>
      <c r="BM2" s="35" t="s">
        <v>357</v>
      </c>
      <c r="BN2" s="35" t="s">
        <v>419</v>
      </c>
      <c r="BO2" s="35" t="s">
        <v>236</v>
      </c>
      <c r="BP2" s="35" t="s">
        <v>243</v>
      </c>
      <c r="BQ2" s="35" t="s">
        <v>268</v>
      </c>
      <c r="BR2" s="35" t="s">
        <v>293</v>
      </c>
      <c r="BS2" s="35" t="s">
        <v>9</v>
      </c>
      <c r="BT2" s="35" t="s">
        <v>219</v>
      </c>
      <c r="BU2" s="35" t="s">
        <v>315</v>
      </c>
      <c r="BV2" s="35" t="s">
        <v>222</v>
      </c>
      <c r="BW2" s="35" t="s">
        <v>306</v>
      </c>
      <c r="BX2" s="35" t="s">
        <v>168</v>
      </c>
      <c r="BY2" s="35" t="s">
        <v>312</v>
      </c>
      <c r="BZ2" s="35" t="s">
        <v>10</v>
      </c>
      <c r="CA2" s="35" t="s">
        <v>11</v>
      </c>
      <c r="CB2" s="35" t="s">
        <v>12</v>
      </c>
      <c r="CC2" s="35" t="s">
        <v>420</v>
      </c>
      <c r="CD2" s="35" t="s">
        <v>254</v>
      </c>
      <c r="CE2" s="35" t="s">
        <v>431</v>
      </c>
      <c r="CF2" s="35" t="s">
        <v>297</v>
      </c>
      <c r="CG2" s="35" t="s">
        <v>386</v>
      </c>
      <c r="CH2" s="35" t="s">
        <v>294</v>
      </c>
      <c r="CI2" s="35" t="s">
        <v>414</v>
      </c>
      <c r="CJ2" s="35" t="s">
        <v>13</v>
      </c>
    </row>
    <row r="3" spans="1:88" s="7" customFormat="1" ht="13.5" thickBot="1">
      <c r="A3" s="6" t="s">
        <v>14</v>
      </c>
      <c r="B3" s="18" t="s">
        <v>193</v>
      </c>
      <c r="C3" s="21" t="s">
        <v>194</v>
      </c>
      <c r="D3" s="21" t="s">
        <v>195</v>
      </c>
      <c r="E3" s="21" t="s">
        <v>196</v>
      </c>
      <c r="F3" s="21" t="s">
        <v>197</v>
      </c>
      <c r="G3" s="18" t="s">
        <v>199</v>
      </c>
      <c r="H3" s="18" t="s">
        <v>261</v>
      </c>
      <c r="I3" s="18" t="s">
        <v>364</v>
      </c>
      <c r="J3" s="79" t="s">
        <v>340</v>
      </c>
      <c r="K3" s="79" t="s">
        <v>365</v>
      </c>
      <c r="L3" s="79" t="s">
        <v>365</v>
      </c>
      <c r="M3" s="79" t="s">
        <v>365</v>
      </c>
      <c r="N3" s="34" t="s">
        <v>225</v>
      </c>
      <c r="O3" s="34" t="s">
        <v>245</v>
      </c>
      <c r="P3" s="34" t="s">
        <v>276</v>
      </c>
      <c r="Q3" s="34" t="s">
        <v>307</v>
      </c>
      <c r="R3" s="34" t="s">
        <v>15</v>
      </c>
      <c r="S3" s="7" t="s">
        <v>15</v>
      </c>
      <c r="T3" s="18" t="s">
        <v>15</v>
      </c>
      <c r="U3" s="18" t="s">
        <v>15</v>
      </c>
      <c r="V3" s="18" t="s">
        <v>248</v>
      </c>
      <c r="W3" s="18" t="s">
        <v>248</v>
      </c>
      <c r="X3" s="7" t="s">
        <v>16</v>
      </c>
      <c r="Y3" s="18" t="s">
        <v>17</v>
      </c>
      <c r="Z3" s="18" t="s">
        <v>17</v>
      </c>
      <c r="AA3" s="18" t="s">
        <v>18</v>
      </c>
      <c r="AB3" s="18" t="s">
        <v>18</v>
      </c>
      <c r="AC3" s="18" t="s">
        <v>18</v>
      </c>
      <c r="AD3" s="7" t="s">
        <v>19</v>
      </c>
      <c r="AE3" s="18" t="s">
        <v>19</v>
      </c>
      <c r="AF3" s="18" t="s">
        <v>19</v>
      </c>
      <c r="AG3" s="18" t="s">
        <v>372</v>
      </c>
      <c r="AH3" s="18" t="s">
        <v>242</v>
      </c>
      <c r="AI3" s="18" t="s">
        <v>424</v>
      </c>
      <c r="AJ3" s="18" t="s">
        <v>228</v>
      </c>
      <c r="AK3" s="7" t="s">
        <v>20</v>
      </c>
      <c r="AL3" s="18" t="s">
        <v>21</v>
      </c>
      <c r="AM3" s="18" t="s">
        <v>21</v>
      </c>
      <c r="AN3" s="7" t="s">
        <v>21</v>
      </c>
      <c r="AO3" s="18" t="s">
        <v>22</v>
      </c>
      <c r="AP3" s="18" t="s">
        <v>22</v>
      </c>
      <c r="AQ3" s="18" t="s">
        <v>22</v>
      </c>
      <c r="AR3" s="18" t="s">
        <v>22</v>
      </c>
      <c r="AS3" s="18" t="s">
        <v>22</v>
      </c>
      <c r="AT3" s="18" t="s">
        <v>280</v>
      </c>
      <c r="AU3" s="18" t="s">
        <v>183</v>
      </c>
      <c r="AV3" s="18" t="s">
        <v>23</v>
      </c>
      <c r="AW3" s="18" t="s">
        <v>23</v>
      </c>
      <c r="AX3" s="18" t="s">
        <v>23</v>
      </c>
      <c r="AY3" s="7" t="s">
        <v>24</v>
      </c>
      <c r="AZ3" s="18" t="s">
        <v>299</v>
      </c>
      <c r="BA3" s="18" t="s">
        <v>25</v>
      </c>
      <c r="BB3" s="18" t="s">
        <v>25</v>
      </c>
      <c r="BC3" s="18" t="s">
        <v>25</v>
      </c>
      <c r="BD3" s="18" t="s">
        <v>171</v>
      </c>
      <c r="BE3" s="18" t="s">
        <v>171</v>
      </c>
      <c r="BF3" s="7" t="s">
        <v>26</v>
      </c>
      <c r="BG3" s="7" t="s">
        <v>26</v>
      </c>
      <c r="BH3" s="18" t="s">
        <v>26</v>
      </c>
      <c r="BI3" s="18" t="s">
        <v>209</v>
      </c>
      <c r="BJ3" s="18" t="s">
        <v>209</v>
      </c>
      <c r="BK3" s="18" t="s">
        <v>209</v>
      </c>
      <c r="BL3" s="18" t="s">
        <v>209</v>
      </c>
      <c r="BM3" s="18" t="s">
        <v>209</v>
      </c>
      <c r="BN3" s="18" t="s">
        <v>418</v>
      </c>
      <c r="BO3" s="18" t="s">
        <v>235</v>
      </c>
      <c r="BP3" s="18" t="s">
        <v>263</v>
      </c>
      <c r="BQ3" s="18" t="s">
        <v>27</v>
      </c>
      <c r="BR3" s="18" t="s">
        <v>27</v>
      </c>
      <c r="BS3" s="7" t="s">
        <v>27</v>
      </c>
      <c r="BT3" s="18" t="s">
        <v>27</v>
      </c>
      <c r="BU3" s="18" t="s">
        <v>27</v>
      </c>
      <c r="BV3" s="18" t="s">
        <v>27</v>
      </c>
      <c r="BW3" s="18" t="s">
        <v>27</v>
      </c>
      <c r="BX3" s="18" t="s">
        <v>27</v>
      </c>
      <c r="BY3" s="18" t="s">
        <v>27</v>
      </c>
      <c r="BZ3" s="7" t="s">
        <v>27</v>
      </c>
      <c r="CA3" s="7" t="s">
        <v>27</v>
      </c>
      <c r="CB3" s="7" t="s">
        <v>27</v>
      </c>
      <c r="CC3" s="18" t="s">
        <v>28</v>
      </c>
      <c r="CD3" s="18" t="s">
        <v>28</v>
      </c>
      <c r="CE3" s="18" t="s">
        <v>28</v>
      </c>
      <c r="CF3" s="18" t="s">
        <v>28</v>
      </c>
      <c r="CG3" s="18" t="s">
        <v>28</v>
      </c>
      <c r="CH3" s="18" t="s">
        <v>28</v>
      </c>
      <c r="CI3" s="18" t="s">
        <v>28</v>
      </c>
      <c r="CJ3" s="7" t="s">
        <v>29</v>
      </c>
    </row>
    <row r="4" spans="1:88" ht="13.5" thickBot="1">
      <c r="A4" s="8" t="s">
        <v>30</v>
      </c>
      <c r="B4" s="44">
        <v>165</v>
      </c>
      <c r="C4" s="45">
        <v>472</v>
      </c>
      <c r="D4" s="45">
        <v>570</v>
      </c>
      <c r="E4" s="45">
        <v>449</v>
      </c>
      <c r="F4" s="46">
        <v>517</v>
      </c>
      <c r="G4" s="47">
        <v>580.52</v>
      </c>
      <c r="H4" s="109">
        <v>682.37</v>
      </c>
      <c r="I4" s="100">
        <f>(J4)/1</f>
        <v>654.8</v>
      </c>
      <c r="J4" s="107">
        <v>654.8</v>
      </c>
      <c r="K4" s="50">
        <f>(L4)</f>
        <v>703.0999999999998</v>
      </c>
      <c r="L4" s="50">
        <f aca="true" t="shared" si="0" ref="L4:L41">SUM(N4:CJ4)</f>
        <v>703.0999999999998</v>
      </c>
      <c r="M4" s="51">
        <f aca="true" t="shared" si="1" ref="M4:M35">COUNTA(N4:CJ4)</f>
        <v>75</v>
      </c>
      <c r="N4" s="10">
        <v>10</v>
      </c>
      <c r="O4" s="10">
        <v>13.2</v>
      </c>
      <c r="P4" s="10">
        <v>12</v>
      </c>
      <c r="Q4" s="86">
        <v>11.8</v>
      </c>
      <c r="R4" s="86">
        <v>14.4</v>
      </c>
      <c r="S4" s="11">
        <v>12</v>
      </c>
      <c r="T4" s="11">
        <v>8.1</v>
      </c>
      <c r="U4" s="11">
        <v>10.3</v>
      </c>
      <c r="V4" s="11">
        <v>9.5</v>
      </c>
      <c r="W4" s="11">
        <v>7</v>
      </c>
      <c r="X4" s="11">
        <v>11</v>
      </c>
      <c r="Y4" s="11">
        <v>10.8</v>
      </c>
      <c r="Z4" s="12">
        <v>9.5</v>
      </c>
      <c r="AA4" s="12">
        <v>6.3</v>
      </c>
      <c r="AB4" s="12">
        <v>6.6</v>
      </c>
      <c r="AC4" s="13">
        <v>11.6</v>
      </c>
      <c r="AD4" s="12">
        <v>8.3</v>
      </c>
      <c r="AE4" s="12">
        <v>11.4</v>
      </c>
      <c r="AF4" s="11">
        <v>9.6</v>
      </c>
      <c r="AG4" s="11">
        <v>7.3</v>
      </c>
      <c r="AH4" s="11">
        <v>11</v>
      </c>
      <c r="AI4" s="11">
        <v>5.1</v>
      </c>
      <c r="AJ4" s="12">
        <v>12.5</v>
      </c>
      <c r="AK4" s="13">
        <v>7.3</v>
      </c>
      <c r="AL4" s="13">
        <v>11.6</v>
      </c>
      <c r="AM4" s="13">
        <v>11.3</v>
      </c>
      <c r="AN4" s="13">
        <v>9.8</v>
      </c>
      <c r="AO4" s="13">
        <v>11</v>
      </c>
      <c r="AP4" s="13">
        <v>6.3</v>
      </c>
      <c r="AQ4" s="13">
        <v>13.2</v>
      </c>
      <c r="AR4" s="13">
        <v>10.5</v>
      </c>
      <c r="AS4" s="13">
        <v>7.2</v>
      </c>
      <c r="AT4" s="13">
        <v>12.9</v>
      </c>
      <c r="AU4" s="87">
        <v>12.4</v>
      </c>
      <c r="AV4" s="87">
        <v>10.5</v>
      </c>
      <c r="AW4" s="13">
        <v>11.5</v>
      </c>
      <c r="AX4" s="13">
        <v>11.5</v>
      </c>
      <c r="AY4" s="13">
        <v>10.7</v>
      </c>
      <c r="AZ4" s="13">
        <v>11</v>
      </c>
      <c r="BA4" s="13">
        <v>9.5</v>
      </c>
      <c r="BB4" s="12">
        <v>9.3</v>
      </c>
      <c r="BC4" s="12">
        <v>6.2</v>
      </c>
      <c r="BD4" s="11">
        <v>11.2</v>
      </c>
      <c r="BE4" s="11">
        <v>9.7</v>
      </c>
      <c r="BF4" s="11">
        <v>10.7</v>
      </c>
      <c r="BG4" s="11">
        <v>10.4</v>
      </c>
      <c r="BH4" s="11">
        <v>7</v>
      </c>
      <c r="BI4" s="11">
        <v>7.7</v>
      </c>
      <c r="BJ4" s="11">
        <v>6</v>
      </c>
      <c r="BK4" s="11">
        <v>8.5</v>
      </c>
      <c r="BL4" s="11">
        <v>6</v>
      </c>
      <c r="BM4" s="11">
        <v>5.7</v>
      </c>
      <c r="BN4" s="11">
        <v>7.1</v>
      </c>
      <c r="BO4" s="11">
        <v>8.3</v>
      </c>
      <c r="BP4" s="11">
        <v>12</v>
      </c>
      <c r="BQ4" s="11">
        <v>6.4</v>
      </c>
      <c r="BR4" s="11">
        <v>7.7</v>
      </c>
      <c r="BS4" s="11">
        <v>7.6</v>
      </c>
      <c r="BT4" s="11">
        <v>9.4</v>
      </c>
      <c r="BU4" s="11">
        <v>5.5</v>
      </c>
      <c r="BV4" s="11">
        <v>10.3</v>
      </c>
      <c r="BW4" s="11">
        <v>10.5</v>
      </c>
      <c r="BX4" s="11">
        <v>6.2</v>
      </c>
      <c r="BY4" s="11">
        <v>7.8</v>
      </c>
      <c r="BZ4" s="11">
        <v>11.1</v>
      </c>
      <c r="CA4" s="11">
        <v>10.3</v>
      </c>
      <c r="CB4" s="11">
        <v>7.5</v>
      </c>
      <c r="CC4" s="11">
        <v>11</v>
      </c>
      <c r="CD4" s="11">
        <v>5.8</v>
      </c>
      <c r="CE4" s="11">
        <v>10</v>
      </c>
      <c r="CF4" s="11">
        <v>11.5</v>
      </c>
      <c r="CG4" s="11">
        <v>9.1</v>
      </c>
      <c r="CH4" s="11">
        <v>7</v>
      </c>
      <c r="CI4" s="11">
        <v>7</v>
      </c>
      <c r="CJ4" s="11">
        <v>8.1</v>
      </c>
    </row>
    <row r="5" spans="1:88" ht="12.75">
      <c r="A5" s="14" t="s">
        <v>31</v>
      </c>
      <c r="B5" s="28"/>
      <c r="C5" s="22"/>
      <c r="D5" s="64" t="s">
        <v>251</v>
      </c>
      <c r="E5" s="42"/>
      <c r="F5" s="64" t="s">
        <v>251</v>
      </c>
      <c r="G5" s="75"/>
      <c r="H5" s="110">
        <v>0.0054050440391085275</v>
      </c>
      <c r="I5" s="114">
        <f>(J5)/1</f>
        <v>0</v>
      </c>
      <c r="J5" s="15"/>
      <c r="K5" s="56">
        <f>L5*10/$L$4</f>
        <v>0</v>
      </c>
      <c r="L5" s="103"/>
      <c r="M5" s="94"/>
      <c r="N5" s="93"/>
      <c r="O5" s="93"/>
      <c r="P5" s="93"/>
      <c r="Q5" s="93"/>
      <c r="R5" s="93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118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</row>
    <row r="6" spans="1:36" ht="12.75">
      <c r="A6" s="14" t="s">
        <v>32</v>
      </c>
      <c r="B6" s="29"/>
      <c r="C6" s="20"/>
      <c r="D6" s="38"/>
      <c r="E6" s="25"/>
      <c r="F6" s="38"/>
      <c r="G6" s="83" t="s">
        <v>251</v>
      </c>
      <c r="H6" s="117" t="s">
        <v>251</v>
      </c>
      <c r="I6" s="114">
        <f>(J6)/1</f>
        <v>0</v>
      </c>
      <c r="J6" s="15"/>
      <c r="K6" s="56">
        <f aca="true" t="shared" si="2" ref="K6:K67">L6*10/$L$4</f>
        <v>0.01422272791921491</v>
      </c>
      <c r="L6" s="49">
        <f t="shared" si="0"/>
        <v>1</v>
      </c>
      <c r="M6" s="52">
        <f t="shared" si="1"/>
        <v>1</v>
      </c>
      <c r="N6" s="9"/>
      <c r="O6" s="9"/>
      <c r="P6" s="9"/>
      <c r="Q6" s="9"/>
      <c r="R6" s="9"/>
      <c r="W6">
        <v>1</v>
      </c>
      <c r="AJ6" s="16"/>
    </row>
    <row r="7" spans="1:36" ht="12.75">
      <c r="A7" s="14" t="s">
        <v>33</v>
      </c>
      <c r="B7" s="29"/>
      <c r="C7" s="20"/>
      <c r="D7" s="38"/>
      <c r="E7" s="25"/>
      <c r="F7" s="65" t="s">
        <v>251</v>
      </c>
      <c r="G7" s="83" t="s">
        <v>251</v>
      </c>
      <c r="H7" s="117" t="s">
        <v>251</v>
      </c>
      <c r="I7" s="114">
        <f aca="true" t="shared" si="3" ref="I7:I71">(J7)/1</f>
        <v>0</v>
      </c>
      <c r="J7" s="15"/>
      <c r="K7" s="56">
        <f t="shared" si="2"/>
        <v>0</v>
      </c>
      <c r="L7" s="49">
        <f t="shared" si="0"/>
        <v>0</v>
      </c>
      <c r="M7" s="52">
        <f t="shared" si="1"/>
        <v>0</v>
      </c>
      <c r="N7" s="9"/>
      <c r="O7" s="9"/>
      <c r="P7" s="9"/>
      <c r="Q7" s="9"/>
      <c r="R7" s="9"/>
      <c r="AJ7" s="16"/>
    </row>
    <row r="8" spans="1:82" ht="12.75">
      <c r="A8" s="1" t="s">
        <v>34</v>
      </c>
      <c r="B8" s="29"/>
      <c r="C8" s="20"/>
      <c r="D8" s="38">
        <v>0.01</v>
      </c>
      <c r="E8" s="66" t="s">
        <v>251</v>
      </c>
      <c r="F8" s="38">
        <v>0.01</v>
      </c>
      <c r="G8" s="97">
        <v>0.009000000000000001</v>
      </c>
      <c r="H8" s="111">
        <v>0.03695446751371176</v>
      </c>
      <c r="I8" s="114">
        <f t="shared" si="3"/>
        <v>0</v>
      </c>
      <c r="J8" s="15"/>
      <c r="K8" s="56">
        <f t="shared" si="2"/>
        <v>0.01422272791921491</v>
      </c>
      <c r="L8" s="49">
        <f t="shared" si="0"/>
        <v>1</v>
      </c>
      <c r="M8" s="52">
        <f t="shared" si="1"/>
        <v>1</v>
      </c>
      <c r="N8" s="9"/>
      <c r="O8" s="9"/>
      <c r="P8" s="9"/>
      <c r="Q8" s="9"/>
      <c r="R8" s="9"/>
      <c r="AJ8" s="17"/>
      <c r="CD8">
        <v>1</v>
      </c>
    </row>
    <row r="9" spans="1:82" ht="12.75" customHeight="1">
      <c r="A9" s="1" t="s">
        <v>35</v>
      </c>
      <c r="B9" s="29"/>
      <c r="C9" s="20"/>
      <c r="D9" s="38"/>
      <c r="E9" s="25">
        <v>0.02</v>
      </c>
      <c r="F9" s="38">
        <v>0.19</v>
      </c>
      <c r="G9" s="97">
        <v>0.07677856301531215</v>
      </c>
      <c r="H9" s="111">
        <v>0.5310684505807493</v>
      </c>
      <c r="I9" s="114">
        <f t="shared" si="3"/>
        <v>0.8704948075748321</v>
      </c>
      <c r="J9" s="15">
        <v>0.8704948075748321</v>
      </c>
      <c r="K9" s="56">
        <f t="shared" si="2"/>
        <v>1.6356137107097146</v>
      </c>
      <c r="L9" s="49">
        <f t="shared" si="0"/>
        <v>115</v>
      </c>
      <c r="M9" s="52">
        <f t="shared" si="1"/>
        <v>8</v>
      </c>
      <c r="N9" s="9"/>
      <c r="O9" s="9">
        <v>9</v>
      </c>
      <c r="P9" s="9"/>
      <c r="Q9" s="72">
        <v>5</v>
      </c>
      <c r="R9" s="48"/>
      <c r="S9" s="48"/>
      <c r="T9" s="48"/>
      <c r="U9" s="48"/>
      <c r="V9" s="72"/>
      <c r="W9" s="72">
        <v>85</v>
      </c>
      <c r="X9" s="48"/>
      <c r="Y9" s="48"/>
      <c r="Z9" s="72">
        <v>1</v>
      </c>
      <c r="AA9" s="72"/>
      <c r="AB9" s="72"/>
      <c r="AC9" s="48"/>
      <c r="AJ9" s="17"/>
      <c r="AK9">
        <v>3</v>
      </c>
      <c r="AO9">
        <v>1</v>
      </c>
      <c r="BV9">
        <v>1</v>
      </c>
      <c r="CD9">
        <v>10</v>
      </c>
    </row>
    <row r="10" spans="1:88" ht="12.75">
      <c r="A10" s="1" t="s">
        <v>36</v>
      </c>
      <c r="B10" s="29"/>
      <c r="C10" s="20"/>
      <c r="D10" s="38"/>
      <c r="E10" s="25"/>
      <c r="F10" s="65" t="s">
        <v>251</v>
      </c>
      <c r="G10" s="97">
        <v>0.06777856301531214</v>
      </c>
      <c r="H10" s="111">
        <v>0.09008440285786114</v>
      </c>
      <c r="I10" s="114">
        <f t="shared" si="3"/>
        <v>0.3054367745876604</v>
      </c>
      <c r="J10" s="15">
        <v>0.3054367745876604</v>
      </c>
      <c r="K10" s="56">
        <f t="shared" si="2"/>
        <v>0.7253591238799604</v>
      </c>
      <c r="L10" s="93">
        <v>51</v>
      </c>
      <c r="M10" s="94">
        <v>19</v>
      </c>
      <c r="N10" s="93"/>
      <c r="O10" s="93"/>
      <c r="P10" s="93"/>
      <c r="Q10" s="93"/>
      <c r="R10" s="93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6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</row>
    <row r="11" spans="1:85" ht="12.75">
      <c r="A11" s="1" t="s">
        <v>37</v>
      </c>
      <c r="B11" s="29"/>
      <c r="C11" s="20">
        <v>0.02</v>
      </c>
      <c r="D11" s="38">
        <v>0.15</v>
      </c>
      <c r="E11" s="25">
        <v>0.55</v>
      </c>
      <c r="F11" s="38">
        <v>2.91</v>
      </c>
      <c r="G11" s="97">
        <v>1.9244970553592462</v>
      </c>
      <c r="H11" s="111">
        <v>4.931994355421177</v>
      </c>
      <c r="I11" s="114">
        <f t="shared" si="3"/>
        <v>10.461209529627368</v>
      </c>
      <c r="J11" s="15">
        <v>10.461209529627368</v>
      </c>
      <c r="K11" s="56">
        <f t="shared" si="2"/>
        <v>11.591523254160151</v>
      </c>
      <c r="L11" s="49">
        <f t="shared" si="0"/>
        <v>815</v>
      </c>
      <c r="M11" s="52">
        <f t="shared" si="1"/>
        <v>32</v>
      </c>
      <c r="N11" s="9"/>
      <c r="O11" s="9">
        <v>5</v>
      </c>
      <c r="P11" s="9">
        <v>107</v>
      </c>
      <c r="Q11" s="9">
        <v>40</v>
      </c>
      <c r="R11" s="9"/>
      <c r="S11" s="33">
        <v>2</v>
      </c>
      <c r="V11">
        <v>147</v>
      </c>
      <c r="W11">
        <v>38</v>
      </c>
      <c r="Y11">
        <v>72</v>
      </c>
      <c r="Z11">
        <v>23</v>
      </c>
      <c r="AD11">
        <v>72</v>
      </c>
      <c r="AI11">
        <v>22</v>
      </c>
      <c r="AJ11" s="17"/>
      <c r="AK11">
        <v>9</v>
      </c>
      <c r="AO11">
        <v>8</v>
      </c>
      <c r="AQ11">
        <v>4</v>
      </c>
      <c r="AS11">
        <v>4</v>
      </c>
      <c r="AV11">
        <v>5</v>
      </c>
      <c r="AW11">
        <v>43</v>
      </c>
      <c r="AX11">
        <v>4</v>
      </c>
      <c r="AY11">
        <v>1</v>
      </c>
      <c r="BA11">
        <v>2</v>
      </c>
      <c r="BC11">
        <v>2</v>
      </c>
      <c r="BF11">
        <v>4</v>
      </c>
      <c r="BG11">
        <v>14</v>
      </c>
      <c r="BH11">
        <v>4</v>
      </c>
      <c r="BN11">
        <v>26</v>
      </c>
      <c r="BW11">
        <v>4</v>
      </c>
      <c r="BY11">
        <v>6</v>
      </c>
      <c r="BZ11">
        <v>4</v>
      </c>
      <c r="CC11">
        <v>16</v>
      </c>
      <c r="CD11">
        <v>21</v>
      </c>
      <c r="CE11">
        <v>6</v>
      </c>
      <c r="CF11">
        <v>20</v>
      </c>
      <c r="CG11">
        <v>80</v>
      </c>
    </row>
    <row r="12" spans="1:87" ht="12.75">
      <c r="A12" s="1" t="s">
        <v>38</v>
      </c>
      <c r="B12" s="29">
        <v>0.03</v>
      </c>
      <c r="C12" s="20">
        <v>0.04</v>
      </c>
      <c r="D12" s="38">
        <v>0.06</v>
      </c>
      <c r="E12" s="25">
        <v>0.04</v>
      </c>
      <c r="F12" s="39">
        <v>0.1</v>
      </c>
      <c r="G12" s="97">
        <v>1.0006513545347469</v>
      </c>
      <c r="H12" s="111">
        <v>2.306715299092227</v>
      </c>
      <c r="I12" s="114">
        <f t="shared" si="3"/>
        <v>2.351863164324985</v>
      </c>
      <c r="J12" s="15">
        <v>2.351863164324985</v>
      </c>
      <c r="K12" s="56">
        <f t="shared" si="2"/>
        <v>7.481154885507042</v>
      </c>
      <c r="L12" s="49">
        <f t="shared" si="0"/>
        <v>526</v>
      </c>
      <c r="M12" s="52">
        <f t="shared" si="1"/>
        <v>37</v>
      </c>
      <c r="N12" s="9"/>
      <c r="O12" s="9">
        <v>69</v>
      </c>
      <c r="P12" s="9">
        <v>50</v>
      </c>
      <c r="Q12" s="9">
        <v>5</v>
      </c>
      <c r="R12" s="9"/>
      <c r="S12" s="33">
        <v>8</v>
      </c>
      <c r="T12">
        <v>46</v>
      </c>
      <c r="V12" s="33">
        <v>2</v>
      </c>
      <c r="Y12">
        <v>49</v>
      </c>
      <c r="Z12">
        <v>11</v>
      </c>
      <c r="AB12">
        <v>2</v>
      </c>
      <c r="AC12">
        <v>3</v>
      </c>
      <c r="AD12">
        <v>45</v>
      </c>
      <c r="AH12">
        <v>14</v>
      </c>
      <c r="AJ12" s="17"/>
      <c r="AK12">
        <v>12</v>
      </c>
      <c r="AL12">
        <v>3</v>
      </c>
      <c r="AO12">
        <v>14</v>
      </c>
      <c r="AQ12">
        <v>7</v>
      </c>
      <c r="AT12">
        <v>6</v>
      </c>
      <c r="AV12">
        <v>3</v>
      </c>
      <c r="AW12">
        <v>5</v>
      </c>
      <c r="AX12">
        <v>15</v>
      </c>
      <c r="AY12">
        <v>18</v>
      </c>
      <c r="BA12">
        <v>11</v>
      </c>
      <c r="BB12">
        <v>8</v>
      </c>
      <c r="BC12">
        <v>2</v>
      </c>
      <c r="BJ12">
        <v>14</v>
      </c>
      <c r="BN12">
        <v>5</v>
      </c>
      <c r="BP12">
        <v>2</v>
      </c>
      <c r="BR12">
        <v>4</v>
      </c>
      <c r="BT12">
        <v>17</v>
      </c>
      <c r="BU12">
        <v>2</v>
      </c>
      <c r="BX12">
        <v>3</v>
      </c>
      <c r="CC12">
        <v>24</v>
      </c>
      <c r="CE12">
        <v>8</v>
      </c>
      <c r="CF12">
        <v>4</v>
      </c>
      <c r="CG12">
        <v>4</v>
      </c>
      <c r="CH12">
        <v>29</v>
      </c>
      <c r="CI12">
        <v>2</v>
      </c>
    </row>
    <row r="13" spans="1:36" ht="12.75">
      <c r="A13" s="1" t="s">
        <v>39</v>
      </c>
      <c r="B13" s="29"/>
      <c r="C13" s="20"/>
      <c r="D13" s="38"/>
      <c r="E13" s="25"/>
      <c r="F13" s="38"/>
      <c r="G13" s="97"/>
      <c r="H13" s="117" t="s">
        <v>251</v>
      </c>
      <c r="I13" s="114">
        <f t="shared" si="3"/>
        <v>0</v>
      </c>
      <c r="J13" s="15"/>
      <c r="K13" s="56">
        <f t="shared" si="2"/>
        <v>0</v>
      </c>
      <c r="L13" s="49">
        <f t="shared" si="0"/>
        <v>0</v>
      </c>
      <c r="M13" s="52">
        <f t="shared" si="1"/>
        <v>0</v>
      </c>
      <c r="N13" s="9"/>
      <c r="O13" s="9"/>
      <c r="P13" s="9"/>
      <c r="Q13" s="9"/>
      <c r="R13" s="9"/>
      <c r="AJ13" s="17"/>
    </row>
    <row r="14" spans="1:36" ht="12.75">
      <c r="A14" s="1" t="s">
        <v>40</v>
      </c>
      <c r="B14" s="29"/>
      <c r="C14" s="20"/>
      <c r="D14" s="38"/>
      <c r="E14" s="25">
        <v>0.42</v>
      </c>
      <c r="F14" s="38">
        <v>0.25</v>
      </c>
      <c r="G14" s="97">
        <v>0.097</v>
      </c>
      <c r="H14" s="111">
        <v>0.06300240096038416</v>
      </c>
      <c r="I14" s="114">
        <f t="shared" si="3"/>
        <v>0.04581551618814906</v>
      </c>
      <c r="J14" s="15">
        <v>0.04581551618814906</v>
      </c>
      <c r="K14" s="56">
        <f t="shared" si="2"/>
        <v>0.17067273503057892</v>
      </c>
      <c r="L14" s="49">
        <f t="shared" si="0"/>
        <v>12</v>
      </c>
      <c r="M14" s="52">
        <f t="shared" si="1"/>
        <v>1</v>
      </c>
      <c r="N14" s="9"/>
      <c r="O14" s="9"/>
      <c r="P14" s="9"/>
      <c r="Q14" s="9"/>
      <c r="R14" s="9"/>
      <c r="AD14">
        <v>12</v>
      </c>
      <c r="AJ14" s="17"/>
    </row>
    <row r="15" spans="1:36" ht="12.75">
      <c r="A15" s="1" t="s">
        <v>41</v>
      </c>
      <c r="B15" s="29"/>
      <c r="C15" s="20"/>
      <c r="D15" s="65" t="s">
        <v>251</v>
      </c>
      <c r="E15" s="66" t="s">
        <v>251</v>
      </c>
      <c r="F15" s="65" t="s">
        <v>251</v>
      </c>
      <c r="G15" s="97"/>
      <c r="H15" s="117" t="s">
        <v>251</v>
      </c>
      <c r="I15" s="114">
        <f t="shared" si="3"/>
        <v>0</v>
      </c>
      <c r="J15" s="15"/>
      <c r="K15" s="56">
        <f t="shared" si="2"/>
        <v>0</v>
      </c>
      <c r="L15" s="49">
        <f t="shared" si="0"/>
        <v>0</v>
      </c>
      <c r="M15" s="52">
        <f t="shared" si="1"/>
        <v>0</v>
      </c>
      <c r="N15" s="9"/>
      <c r="O15" s="9"/>
      <c r="P15" s="9"/>
      <c r="Q15" s="9"/>
      <c r="R15" s="9"/>
      <c r="AJ15" s="17"/>
    </row>
    <row r="16" spans="1:55" ht="12.75">
      <c r="A16" s="119" t="s">
        <v>388</v>
      </c>
      <c r="B16" s="29"/>
      <c r="C16" s="20"/>
      <c r="D16" s="65"/>
      <c r="E16" s="66"/>
      <c r="F16" s="65"/>
      <c r="G16" s="97"/>
      <c r="H16" s="117"/>
      <c r="I16" s="114">
        <f t="shared" si="3"/>
        <v>0</v>
      </c>
      <c r="J16" s="15"/>
      <c r="K16" s="56">
        <f>L16*10/$L$4</f>
        <v>0.02844545583842982</v>
      </c>
      <c r="L16" s="49">
        <f>SUM(N16:CJ16)</f>
        <v>2</v>
      </c>
      <c r="M16" s="52">
        <f>COUNTA(N16:CJ16)</f>
        <v>1</v>
      </c>
      <c r="N16" s="9"/>
      <c r="O16" s="9"/>
      <c r="P16" s="9"/>
      <c r="Q16" s="9"/>
      <c r="R16" s="9"/>
      <c r="AJ16" s="17"/>
      <c r="BC16">
        <v>2</v>
      </c>
    </row>
    <row r="17" spans="1:55" ht="12.75">
      <c r="A17" s="1" t="s">
        <v>42</v>
      </c>
      <c r="B17" s="29"/>
      <c r="C17" s="20">
        <v>0.01</v>
      </c>
      <c r="D17" s="65" t="s">
        <v>251</v>
      </c>
      <c r="E17" s="25">
        <v>0.01</v>
      </c>
      <c r="F17" s="65" t="s">
        <v>251</v>
      </c>
      <c r="G17" s="97">
        <v>0.01</v>
      </c>
      <c r="H17" s="117" t="s">
        <v>251</v>
      </c>
      <c r="I17" s="114">
        <f t="shared" si="3"/>
        <v>0</v>
      </c>
      <c r="J17" s="15"/>
      <c r="K17" s="56">
        <f t="shared" si="2"/>
        <v>0.04266818375764473</v>
      </c>
      <c r="L17" s="49">
        <f t="shared" si="0"/>
        <v>3</v>
      </c>
      <c r="M17" s="52">
        <f t="shared" si="1"/>
        <v>2</v>
      </c>
      <c r="N17" s="9"/>
      <c r="O17" s="9"/>
      <c r="P17" s="9"/>
      <c r="Q17" s="9"/>
      <c r="R17" s="9"/>
      <c r="W17">
        <v>1</v>
      </c>
      <c r="AJ17" s="17"/>
      <c r="BC17">
        <v>2</v>
      </c>
    </row>
    <row r="18" spans="1:85" ht="12.75">
      <c r="A18" s="1" t="s">
        <v>43</v>
      </c>
      <c r="B18" s="29">
        <v>28.83</v>
      </c>
      <c r="C18" s="20">
        <v>15.08</v>
      </c>
      <c r="D18" s="38">
        <v>6.53</v>
      </c>
      <c r="E18" s="25">
        <v>22.83</v>
      </c>
      <c r="F18" s="38">
        <v>25.21</v>
      </c>
      <c r="G18" s="97">
        <v>38.40210011778563</v>
      </c>
      <c r="H18" s="111">
        <v>29.946841990849975</v>
      </c>
      <c r="I18" s="114">
        <f t="shared" si="3"/>
        <v>10.67501527183873</v>
      </c>
      <c r="J18" s="15">
        <v>10.67501527183873</v>
      </c>
      <c r="K18" s="56">
        <f t="shared" si="2"/>
        <v>14.13739155169962</v>
      </c>
      <c r="L18" s="49">
        <f t="shared" si="0"/>
        <v>994</v>
      </c>
      <c r="M18" s="52">
        <f t="shared" si="1"/>
        <v>48</v>
      </c>
      <c r="N18" s="9"/>
      <c r="O18" s="9">
        <v>15</v>
      </c>
      <c r="P18" s="9">
        <v>17</v>
      </c>
      <c r="Q18" s="9">
        <v>2</v>
      </c>
      <c r="R18" s="9">
        <v>32</v>
      </c>
      <c r="S18" s="33">
        <v>15</v>
      </c>
      <c r="U18" s="33"/>
      <c r="V18" s="33">
        <v>9</v>
      </c>
      <c r="W18" s="33">
        <v>90</v>
      </c>
      <c r="Y18">
        <v>34</v>
      </c>
      <c r="Z18" s="33">
        <v>3</v>
      </c>
      <c r="AA18" s="33"/>
      <c r="AB18" s="33"/>
      <c r="AD18">
        <v>8</v>
      </c>
      <c r="AF18">
        <v>8</v>
      </c>
      <c r="AH18">
        <v>13</v>
      </c>
      <c r="AJ18" s="17"/>
      <c r="AK18">
        <v>12</v>
      </c>
      <c r="AL18">
        <v>12</v>
      </c>
      <c r="AO18">
        <v>21</v>
      </c>
      <c r="AP18">
        <v>2</v>
      </c>
      <c r="AQ18">
        <v>73</v>
      </c>
      <c r="AR18">
        <v>91</v>
      </c>
      <c r="AS18">
        <v>94</v>
      </c>
      <c r="AV18">
        <v>7</v>
      </c>
      <c r="AW18">
        <v>36</v>
      </c>
      <c r="AX18">
        <v>2</v>
      </c>
      <c r="AY18">
        <v>8</v>
      </c>
      <c r="BA18">
        <v>37</v>
      </c>
      <c r="BB18">
        <v>27</v>
      </c>
      <c r="BC18">
        <v>42</v>
      </c>
      <c r="BD18">
        <v>19</v>
      </c>
      <c r="BG18">
        <v>5</v>
      </c>
      <c r="BH18">
        <v>10</v>
      </c>
      <c r="BJ18">
        <v>4</v>
      </c>
      <c r="BK18">
        <v>25</v>
      </c>
      <c r="BL18">
        <v>6</v>
      </c>
      <c r="BN18">
        <v>11</v>
      </c>
      <c r="BP18">
        <v>25</v>
      </c>
      <c r="BQ18">
        <v>38</v>
      </c>
      <c r="BR18">
        <v>8</v>
      </c>
      <c r="BS18">
        <v>1</v>
      </c>
      <c r="BV18">
        <v>7</v>
      </c>
      <c r="BW18">
        <v>5</v>
      </c>
      <c r="BX18">
        <v>46</v>
      </c>
      <c r="BY18">
        <v>16</v>
      </c>
      <c r="BZ18">
        <v>4</v>
      </c>
      <c r="CB18">
        <v>13</v>
      </c>
      <c r="CC18">
        <v>10</v>
      </c>
      <c r="CD18">
        <v>6</v>
      </c>
      <c r="CE18">
        <v>2</v>
      </c>
      <c r="CF18">
        <v>17</v>
      </c>
      <c r="CG18">
        <v>6</v>
      </c>
    </row>
    <row r="19" spans="1:36" ht="12.75">
      <c r="A19" s="1" t="s">
        <v>192</v>
      </c>
      <c r="B19" s="29"/>
      <c r="C19" s="20"/>
      <c r="D19" s="38"/>
      <c r="E19" s="25">
        <v>0.01</v>
      </c>
      <c r="F19" s="38"/>
      <c r="G19" s="83" t="s">
        <v>251</v>
      </c>
      <c r="H19" s="111"/>
      <c r="I19" s="114">
        <f t="shared" si="3"/>
        <v>0</v>
      </c>
      <c r="J19" s="15"/>
      <c r="K19" s="56">
        <f t="shared" si="2"/>
        <v>0</v>
      </c>
      <c r="L19" s="49">
        <f t="shared" si="0"/>
        <v>0</v>
      </c>
      <c r="M19" s="52">
        <f t="shared" si="1"/>
        <v>0</v>
      </c>
      <c r="N19" s="9"/>
      <c r="O19" s="9"/>
      <c r="P19" s="9"/>
      <c r="Q19" s="9"/>
      <c r="R19" s="9"/>
      <c r="AJ19" s="17"/>
    </row>
    <row r="20" spans="1:36" ht="12.75">
      <c r="A20" s="1" t="s">
        <v>44</v>
      </c>
      <c r="B20" s="29"/>
      <c r="C20" s="20"/>
      <c r="D20" s="65" t="s">
        <v>251</v>
      </c>
      <c r="E20" s="25"/>
      <c r="F20" s="65" t="s">
        <v>251</v>
      </c>
      <c r="G20" s="97"/>
      <c r="H20" s="117" t="s">
        <v>251</v>
      </c>
      <c r="I20" s="114">
        <f t="shared" si="3"/>
        <v>0</v>
      </c>
      <c r="J20" s="15"/>
      <c r="K20" s="56">
        <f t="shared" si="2"/>
        <v>0</v>
      </c>
      <c r="L20" s="49">
        <f t="shared" si="0"/>
        <v>0</v>
      </c>
      <c r="M20" s="52">
        <f t="shared" si="1"/>
        <v>0</v>
      </c>
      <c r="N20" s="9"/>
      <c r="O20" s="9"/>
      <c r="P20" s="9"/>
      <c r="Q20" s="9"/>
      <c r="R20" s="9"/>
      <c r="AJ20" s="17"/>
    </row>
    <row r="21" spans="1:85" ht="12.75">
      <c r="A21" s="1" t="s">
        <v>45</v>
      </c>
      <c r="B21" s="29"/>
      <c r="C21" s="20">
        <v>0.09</v>
      </c>
      <c r="D21" s="38">
        <v>0.05</v>
      </c>
      <c r="E21" s="25">
        <v>0.21</v>
      </c>
      <c r="F21" s="38">
        <v>0.43</v>
      </c>
      <c r="G21" s="97">
        <v>3.5488633686690223</v>
      </c>
      <c r="H21" s="111">
        <v>4.9988841612611505</v>
      </c>
      <c r="I21" s="114">
        <f t="shared" si="3"/>
        <v>11.056811240073305</v>
      </c>
      <c r="J21" s="15">
        <v>11.056811240073305</v>
      </c>
      <c r="K21" s="56">
        <f t="shared" si="2"/>
        <v>10.738159579007256</v>
      </c>
      <c r="L21" s="49">
        <f t="shared" si="0"/>
        <v>755</v>
      </c>
      <c r="M21" s="52">
        <f t="shared" si="1"/>
        <v>21</v>
      </c>
      <c r="N21" s="9"/>
      <c r="O21" s="9"/>
      <c r="P21" s="9">
        <v>154</v>
      </c>
      <c r="Q21" s="9">
        <v>56</v>
      </c>
      <c r="R21" s="9"/>
      <c r="Z21">
        <v>34</v>
      </c>
      <c r="AD21">
        <v>14</v>
      </c>
      <c r="AJ21" s="17"/>
      <c r="AO21">
        <v>2</v>
      </c>
      <c r="AQ21">
        <v>9</v>
      </c>
      <c r="AS21">
        <v>2</v>
      </c>
      <c r="AV21">
        <v>51</v>
      </c>
      <c r="BC21">
        <v>1</v>
      </c>
      <c r="BF21">
        <v>2</v>
      </c>
      <c r="BG21">
        <v>51</v>
      </c>
      <c r="BH21">
        <v>5</v>
      </c>
      <c r="BN21">
        <v>42</v>
      </c>
      <c r="BV21">
        <v>51</v>
      </c>
      <c r="BX21">
        <v>8</v>
      </c>
      <c r="BZ21">
        <v>52</v>
      </c>
      <c r="CC21">
        <v>74</v>
      </c>
      <c r="CD21">
        <v>39</v>
      </c>
      <c r="CE21">
        <v>21</v>
      </c>
      <c r="CF21">
        <v>59</v>
      </c>
      <c r="CG21">
        <v>28</v>
      </c>
    </row>
    <row r="22" spans="1:36" ht="12.75">
      <c r="A22" s="1" t="s">
        <v>46</v>
      </c>
      <c r="B22" s="29"/>
      <c r="C22" s="20">
        <v>0.02</v>
      </c>
      <c r="D22" s="65" t="s">
        <v>251</v>
      </c>
      <c r="E22" s="25"/>
      <c r="F22" s="38">
        <v>0.01</v>
      </c>
      <c r="G22" s="97">
        <v>0.02347232037691402</v>
      </c>
      <c r="H22" s="111">
        <v>0.04540765320743297</v>
      </c>
      <c r="I22" s="114">
        <f t="shared" si="3"/>
        <v>0.12217470983506415</v>
      </c>
      <c r="J22" s="15">
        <v>0.12217470983506415</v>
      </c>
      <c r="K22" s="56">
        <f t="shared" si="2"/>
        <v>0.05689091167685964</v>
      </c>
      <c r="L22" s="49">
        <f t="shared" si="0"/>
        <v>4</v>
      </c>
      <c r="M22" s="52">
        <f t="shared" si="1"/>
        <v>1</v>
      </c>
      <c r="N22" s="9"/>
      <c r="O22" s="9"/>
      <c r="P22" s="9">
        <v>4</v>
      </c>
      <c r="Q22" s="9"/>
      <c r="R22" s="9"/>
      <c r="AJ22" s="17"/>
    </row>
    <row r="23" spans="1:36" ht="12.75">
      <c r="A23" s="1" t="s">
        <v>47</v>
      </c>
      <c r="B23" s="29"/>
      <c r="C23" s="20">
        <v>0.06</v>
      </c>
      <c r="D23" s="38">
        <v>0.02</v>
      </c>
      <c r="E23" s="25">
        <v>0.11</v>
      </c>
      <c r="F23" s="38">
        <v>0.09</v>
      </c>
      <c r="G23" s="97">
        <v>0.033900094108402244</v>
      </c>
      <c r="H23" s="111">
        <v>0.013020980036284482</v>
      </c>
      <c r="I23" s="114">
        <f t="shared" si="3"/>
        <v>0</v>
      </c>
      <c r="J23" s="15"/>
      <c r="K23" s="56">
        <f t="shared" si="2"/>
        <v>0.11378182335371928</v>
      </c>
      <c r="L23" s="49">
        <f t="shared" si="0"/>
        <v>8</v>
      </c>
      <c r="M23" s="52">
        <f t="shared" si="1"/>
        <v>2</v>
      </c>
      <c r="N23" s="9"/>
      <c r="O23" s="9"/>
      <c r="P23" s="9"/>
      <c r="Q23" s="9">
        <v>3</v>
      </c>
      <c r="R23" s="9"/>
      <c r="W23">
        <v>5</v>
      </c>
      <c r="AJ23" s="17"/>
    </row>
    <row r="24" spans="1:66" ht="12.75" customHeight="1">
      <c r="A24" s="1" t="s">
        <v>48</v>
      </c>
      <c r="B24" s="29"/>
      <c r="C24" s="20">
        <v>0.39</v>
      </c>
      <c r="D24" s="38">
        <v>0.04</v>
      </c>
      <c r="E24" s="25">
        <v>0.08</v>
      </c>
      <c r="F24" s="38">
        <v>0.08</v>
      </c>
      <c r="G24" s="97">
        <v>0.038</v>
      </c>
      <c r="H24" s="111">
        <v>2.1206726931299515</v>
      </c>
      <c r="I24" s="114">
        <f t="shared" si="3"/>
        <v>0.19853390348197925</v>
      </c>
      <c r="J24" s="15">
        <v>0.19853390348197925</v>
      </c>
      <c r="K24" s="56">
        <f t="shared" si="2"/>
        <v>0.18489546294979384</v>
      </c>
      <c r="L24" s="49">
        <f t="shared" si="0"/>
        <v>13</v>
      </c>
      <c r="M24" s="52">
        <f t="shared" si="1"/>
        <v>2</v>
      </c>
      <c r="N24" s="9"/>
      <c r="O24" s="9"/>
      <c r="P24" s="9"/>
      <c r="Q24" s="9"/>
      <c r="R24" s="9"/>
      <c r="W24">
        <v>12</v>
      </c>
      <c r="AJ24" s="17"/>
      <c r="BN24">
        <v>1</v>
      </c>
    </row>
    <row r="25" spans="1:36" ht="12.75" customHeight="1">
      <c r="A25" s="1" t="s">
        <v>49</v>
      </c>
      <c r="B25" s="29"/>
      <c r="C25" s="20"/>
      <c r="D25" s="38"/>
      <c r="E25" s="66" t="s">
        <v>251</v>
      </c>
      <c r="F25" s="65" t="s">
        <v>251</v>
      </c>
      <c r="G25" s="83" t="s">
        <v>251</v>
      </c>
      <c r="H25" s="117" t="s">
        <v>251</v>
      </c>
      <c r="I25" s="114">
        <f t="shared" si="3"/>
        <v>0</v>
      </c>
      <c r="J25" s="15"/>
      <c r="K25" s="56">
        <f t="shared" si="2"/>
        <v>0</v>
      </c>
      <c r="L25" s="49">
        <f t="shared" si="0"/>
        <v>0</v>
      </c>
      <c r="M25" s="52">
        <f t="shared" si="1"/>
        <v>0</v>
      </c>
      <c r="N25" s="9"/>
      <c r="O25" s="9"/>
      <c r="P25" s="9"/>
      <c r="Q25" s="9"/>
      <c r="R25" s="9"/>
      <c r="AJ25" s="17"/>
    </row>
    <row r="26" spans="1:36" ht="12.75">
      <c r="A26" s="1" t="s">
        <v>50</v>
      </c>
      <c r="B26" s="29"/>
      <c r="C26" s="20">
        <v>0.01</v>
      </c>
      <c r="D26" s="38">
        <v>0.13</v>
      </c>
      <c r="E26" s="25"/>
      <c r="F26" s="38"/>
      <c r="G26" s="97">
        <v>0.023889281507656065</v>
      </c>
      <c r="H26" s="111">
        <v>0.10103311159538717</v>
      </c>
      <c r="I26" s="114">
        <f t="shared" si="3"/>
        <v>0.4886988393402566</v>
      </c>
      <c r="J26" s="15">
        <v>0.4886988393402566</v>
      </c>
      <c r="K26" s="56">
        <f t="shared" si="2"/>
        <v>0.11378182335371928</v>
      </c>
      <c r="L26" s="49">
        <f t="shared" si="0"/>
        <v>8</v>
      </c>
      <c r="M26" s="52">
        <f t="shared" si="1"/>
        <v>2</v>
      </c>
      <c r="N26" s="9"/>
      <c r="O26" s="9"/>
      <c r="P26" s="9"/>
      <c r="Q26" s="9"/>
      <c r="R26" s="9"/>
      <c r="W26">
        <v>7</v>
      </c>
      <c r="AD26">
        <v>1</v>
      </c>
      <c r="AJ26" s="17"/>
    </row>
    <row r="27" spans="1:82" ht="12.75">
      <c r="A27" s="1" t="s">
        <v>51</v>
      </c>
      <c r="B27" s="29"/>
      <c r="C27" s="20">
        <v>0.07</v>
      </c>
      <c r="D27" s="38"/>
      <c r="E27" s="25">
        <v>0.01</v>
      </c>
      <c r="F27" s="65" t="s">
        <v>251</v>
      </c>
      <c r="G27" s="97">
        <v>0.020999999999999998</v>
      </c>
      <c r="H27" s="111">
        <v>0.10494218063515501</v>
      </c>
      <c r="I27" s="114">
        <f t="shared" si="3"/>
        <v>0.015271838729383019</v>
      </c>
      <c r="J27" s="15">
        <v>0.015271838729383019</v>
      </c>
      <c r="K27" s="56">
        <f t="shared" si="2"/>
        <v>0.24178637462665345</v>
      </c>
      <c r="L27" s="49">
        <f t="shared" si="0"/>
        <v>17</v>
      </c>
      <c r="M27" s="52">
        <f t="shared" si="1"/>
        <v>3</v>
      </c>
      <c r="N27" s="9"/>
      <c r="O27" s="9"/>
      <c r="P27" s="9"/>
      <c r="Q27" s="9"/>
      <c r="R27" s="9"/>
      <c r="W27">
        <v>14</v>
      </c>
      <c r="AD27">
        <v>1</v>
      </c>
      <c r="AJ27" s="17"/>
      <c r="CD27">
        <v>2</v>
      </c>
    </row>
    <row r="28" spans="1:87" ht="12.75">
      <c r="A28" s="1" t="s">
        <v>52</v>
      </c>
      <c r="B28" s="29"/>
      <c r="C28" s="20">
        <v>0.15</v>
      </c>
      <c r="D28" s="38">
        <v>0.39</v>
      </c>
      <c r="E28" s="25">
        <v>0.22</v>
      </c>
      <c r="F28" s="38">
        <v>1.18</v>
      </c>
      <c r="G28" s="97">
        <v>2.9256808009422857</v>
      </c>
      <c r="H28" s="111">
        <v>8.451875664553029</v>
      </c>
      <c r="I28" s="114">
        <f t="shared" si="3"/>
        <v>24.190592547342703</v>
      </c>
      <c r="J28" s="15">
        <v>24.190592547342703</v>
      </c>
      <c r="K28" s="56">
        <f t="shared" si="2"/>
        <v>16.71170530507752</v>
      </c>
      <c r="L28" s="49">
        <f t="shared" si="0"/>
        <v>1175</v>
      </c>
      <c r="M28" s="52">
        <f t="shared" si="1"/>
        <v>35</v>
      </c>
      <c r="N28" s="9"/>
      <c r="O28" s="9">
        <v>2</v>
      </c>
      <c r="P28" s="9">
        <v>121</v>
      </c>
      <c r="Q28" s="9">
        <v>293</v>
      </c>
      <c r="R28" s="9">
        <v>9</v>
      </c>
      <c r="V28">
        <v>124</v>
      </c>
      <c r="W28">
        <v>45</v>
      </c>
      <c r="Y28">
        <v>62</v>
      </c>
      <c r="Z28">
        <v>16</v>
      </c>
      <c r="AD28">
        <v>37</v>
      </c>
      <c r="AJ28" s="17"/>
      <c r="AO28">
        <v>7</v>
      </c>
      <c r="AP28">
        <v>1</v>
      </c>
      <c r="AQ28">
        <v>8</v>
      </c>
      <c r="AR28">
        <v>7</v>
      </c>
      <c r="AS28">
        <v>14</v>
      </c>
      <c r="AV28">
        <v>18</v>
      </c>
      <c r="AW28">
        <v>101</v>
      </c>
      <c r="AX28">
        <v>10</v>
      </c>
      <c r="AY28">
        <v>16</v>
      </c>
      <c r="BB28">
        <v>1</v>
      </c>
      <c r="BC28">
        <v>4</v>
      </c>
      <c r="BF28">
        <v>2</v>
      </c>
      <c r="BG28">
        <v>16</v>
      </c>
      <c r="BH28">
        <v>3</v>
      </c>
      <c r="BN28">
        <v>82</v>
      </c>
      <c r="BV28">
        <v>20</v>
      </c>
      <c r="BW28">
        <v>7</v>
      </c>
      <c r="BY28">
        <v>31</v>
      </c>
      <c r="BZ28">
        <v>31</v>
      </c>
      <c r="CA28">
        <v>3</v>
      </c>
      <c r="CC28">
        <v>10</v>
      </c>
      <c r="CD28">
        <v>32</v>
      </c>
      <c r="CE28">
        <v>11</v>
      </c>
      <c r="CF28">
        <v>15</v>
      </c>
      <c r="CG28">
        <v>15</v>
      </c>
      <c r="CI28">
        <v>1</v>
      </c>
    </row>
    <row r="29" spans="1:85" ht="12.75">
      <c r="A29" s="1" t="s">
        <v>53</v>
      </c>
      <c r="B29" s="29"/>
      <c r="C29" s="20"/>
      <c r="D29" s="38">
        <v>0.03</v>
      </c>
      <c r="E29" s="25"/>
      <c r="F29" s="65" t="s">
        <v>251</v>
      </c>
      <c r="G29" s="97">
        <v>0.06747232037691402</v>
      </c>
      <c r="H29" s="111">
        <v>0.33692903767623017</v>
      </c>
      <c r="I29" s="114">
        <f t="shared" si="3"/>
        <v>0.6108735491753208</v>
      </c>
      <c r="J29" s="15">
        <v>0.6108735491753208</v>
      </c>
      <c r="K29" s="56">
        <f t="shared" si="2"/>
        <v>1.56450007111364</v>
      </c>
      <c r="L29" s="49">
        <f t="shared" si="0"/>
        <v>110</v>
      </c>
      <c r="M29" s="52">
        <f t="shared" si="1"/>
        <v>8</v>
      </c>
      <c r="N29" s="9"/>
      <c r="O29" s="9"/>
      <c r="P29" s="9"/>
      <c r="Q29" s="9">
        <v>1</v>
      </c>
      <c r="R29" s="9"/>
      <c r="Y29">
        <v>7</v>
      </c>
      <c r="Z29">
        <v>7</v>
      </c>
      <c r="AJ29" s="17"/>
      <c r="AV29">
        <v>2</v>
      </c>
      <c r="AW29">
        <v>61</v>
      </c>
      <c r="CC29">
        <v>8</v>
      </c>
      <c r="CF29">
        <v>2</v>
      </c>
      <c r="CG29">
        <v>22</v>
      </c>
    </row>
    <row r="30" spans="1:83" ht="12.75">
      <c r="A30" s="1" t="s">
        <v>54</v>
      </c>
      <c r="B30" s="29"/>
      <c r="C30" s="20"/>
      <c r="D30" s="38">
        <v>0.02</v>
      </c>
      <c r="E30" s="25">
        <v>0.16</v>
      </c>
      <c r="F30" s="39">
        <v>0.1</v>
      </c>
      <c r="G30" s="97">
        <v>0.009944640753828034</v>
      </c>
      <c r="H30" s="111">
        <v>0.08802610972287203</v>
      </c>
      <c r="I30" s="114">
        <f t="shared" si="3"/>
        <v>0</v>
      </c>
      <c r="J30" s="15"/>
      <c r="K30" s="56">
        <f t="shared" si="2"/>
        <v>0.1422272791921491</v>
      </c>
      <c r="L30" s="49">
        <f t="shared" si="0"/>
        <v>10</v>
      </c>
      <c r="M30" s="52">
        <f t="shared" si="1"/>
        <v>4</v>
      </c>
      <c r="N30" s="9"/>
      <c r="O30" s="9"/>
      <c r="P30" s="9"/>
      <c r="Q30" s="9"/>
      <c r="R30" s="9"/>
      <c r="W30">
        <v>4</v>
      </c>
      <c r="AJ30" s="17"/>
      <c r="BW30">
        <v>1</v>
      </c>
      <c r="BZ30">
        <v>1</v>
      </c>
      <c r="CE30">
        <v>4</v>
      </c>
    </row>
    <row r="31" spans="1:85" ht="12.75">
      <c r="A31" s="1" t="s">
        <v>55</v>
      </c>
      <c r="B31" s="29">
        <v>1.93</v>
      </c>
      <c r="C31" s="20">
        <v>0.56</v>
      </c>
      <c r="D31" s="38">
        <v>3.11</v>
      </c>
      <c r="E31" s="25">
        <v>7.42</v>
      </c>
      <c r="F31" s="38">
        <v>13.01</v>
      </c>
      <c r="G31" s="97">
        <v>12.747590106007067</v>
      </c>
      <c r="H31" s="111">
        <v>27.495097834259667</v>
      </c>
      <c r="I31" s="114">
        <f t="shared" si="3"/>
        <v>37.93524740378742</v>
      </c>
      <c r="J31" s="15">
        <v>37.93524740378742</v>
      </c>
      <c r="K31" s="56">
        <f t="shared" si="2"/>
        <v>32.20025600910255</v>
      </c>
      <c r="L31" s="49">
        <f t="shared" si="0"/>
        <v>2264</v>
      </c>
      <c r="M31" s="52">
        <f t="shared" si="1"/>
        <v>41</v>
      </c>
      <c r="N31" s="9"/>
      <c r="O31" s="9">
        <v>13</v>
      </c>
      <c r="P31" s="9">
        <v>173</v>
      </c>
      <c r="Q31" s="9">
        <v>153</v>
      </c>
      <c r="R31" s="9"/>
      <c r="S31" s="33">
        <v>25</v>
      </c>
      <c r="T31">
        <v>7</v>
      </c>
      <c r="U31" s="33">
        <v>1</v>
      </c>
      <c r="V31" s="33">
        <v>48</v>
      </c>
      <c r="W31" s="33">
        <v>12</v>
      </c>
      <c r="Y31" s="33">
        <v>53</v>
      </c>
      <c r="Z31" s="33">
        <v>51</v>
      </c>
      <c r="AA31" s="33"/>
      <c r="AB31" s="33"/>
      <c r="AD31">
        <v>82</v>
      </c>
      <c r="AJ31" s="17"/>
      <c r="AK31">
        <v>29</v>
      </c>
      <c r="AO31">
        <v>91</v>
      </c>
      <c r="AP31">
        <v>20</v>
      </c>
      <c r="AQ31">
        <v>34</v>
      </c>
      <c r="AR31">
        <v>25</v>
      </c>
      <c r="AS31">
        <v>117</v>
      </c>
      <c r="AT31">
        <v>6</v>
      </c>
      <c r="AV31">
        <v>30</v>
      </c>
      <c r="AW31">
        <v>20</v>
      </c>
      <c r="AX31">
        <v>8</v>
      </c>
      <c r="AY31">
        <v>62</v>
      </c>
      <c r="BA31">
        <v>5</v>
      </c>
      <c r="BC31">
        <v>1</v>
      </c>
      <c r="BF31">
        <v>11</v>
      </c>
      <c r="BG31">
        <v>26</v>
      </c>
      <c r="BH31">
        <v>18</v>
      </c>
      <c r="BJ31">
        <v>19</v>
      </c>
      <c r="BN31">
        <v>213</v>
      </c>
      <c r="BO31">
        <v>18</v>
      </c>
      <c r="BQ31">
        <v>5</v>
      </c>
      <c r="BR31">
        <v>5</v>
      </c>
      <c r="BV31">
        <v>3</v>
      </c>
      <c r="BW31">
        <v>24</v>
      </c>
      <c r="BY31">
        <v>14</v>
      </c>
      <c r="BZ31">
        <v>148</v>
      </c>
      <c r="CC31">
        <v>39</v>
      </c>
      <c r="CD31">
        <v>578</v>
      </c>
      <c r="CE31">
        <v>16</v>
      </c>
      <c r="CF31">
        <v>38</v>
      </c>
      <c r="CG31">
        <v>23</v>
      </c>
    </row>
    <row r="32" spans="1:88" ht="12.75">
      <c r="A32" s="1" t="s">
        <v>56</v>
      </c>
      <c r="B32" s="29"/>
      <c r="C32" s="20">
        <v>0.01</v>
      </c>
      <c r="D32" s="65" t="s">
        <v>251</v>
      </c>
      <c r="E32" s="66" t="s">
        <v>251</v>
      </c>
      <c r="F32" s="38">
        <v>0.15</v>
      </c>
      <c r="G32" s="97">
        <v>0.5064499411071848</v>
      </c>
      <c r="H32" s="111">
        <v>1.288667372496486</v>
      </c>
      <c r="I32" s="114">
        <f t="shared" si="3"/>
        <v>2.7947464874770924</v>
      </c>
      <c r="J32" s="15">
        <v>2.7947464874770924</v>
      </c>
      <c r="K32" s="56">
        <f t="shared" si="2"/>
        <v>2.4320864741857497</v>
      </c>
      <c r="L32" s="93">
        <v>171</v>
      </c>
      <c r="M32" s="94">
        <v>44</v>
      </c>
      <c r="N32" s="93"/>
      <c r="O32" s="93"/>
      <c r="P32" s="93"/>
      <c r="Q32" s="93"/>
      <c r="R32" s="93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6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</row>
    <row r="33" spans="1:88" ht="12.75">
      <c r="A33" s="1" t="s">
        <v>57</v>
      </c>
      <c r="B33" s="29">
        <v>0.09</v>
      </c>
      <c r="C33" s="20">
        <v>0.11</v>
      </c>
      <c r="D33" s="38">
        <v>0.17</v>
      </c>
      <c r="E33" s="25">
        <v>0.18</v>
      </c>
      <c r="F33" s="38">
        <v>0.12</v>
      </c>
      <c r="G33" s="97">
        <v>0.14077856301531216</v>
      </c>
      <c r="H33" s="111">
        <v>0.22863511678227794</v>
      </c>
      <c r="I33" s="114">
        <f t="shared" si="3"/>
        <v>0.2748930971288943</v>
      </c>
      <c r="J33" s="15">
        <v>0.2748930971288943</v>
      </c>
      <c r="K33" s="56">
        <f t="shared" si="2"/>
        <v>0.27023183046508326</v>
      </c>
      <c r="L33" s="93">
        <v>19</v>
      </c>
      <c r="M33" s="94">
        <v>16</v>
      </c>
      <c r="N33" s="93"/>
      <c r="O33" s="93"/>
      <c r="P33" s="93"/>
      <c r="Q33" s="93"/>
      <c r="R33" s="93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6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</row>
    <row r="34" spans="1:86" ht="12.75">
      <c r="A34" s="1" t="s">
        <v>58</v>
      </c>
      <c r="B34" s="29">
        <v>0.17</v>
      </c>
      <c r="C34" s="20">
        <v>0.24</v>
      </c>
      <c r="D34" s="38">
        <v>0.21</v>
      </c>
      <c r="E34" s="25">
        <v>0.24</v>
      </c>
      <c r="F34" s="39">
        <v>0.2</v>
      </c>
      <c r="G34" s="97">
        <v>0.2301401648998822</v>
      </c>
      <c r="H34" s="111">
        <v>0.2616766347639356</v>
      </c>
      <c r="I34" s="114">
        <f t="shared" si="3"/>
        <v>0.3665241295051925</v>
      </c>
      <c r="J34" s="15">
        <v>0.3665241295051925</v>
      </c>
      <c r="K34" s="56">
        <f t="shared" si="2"/>
        <v>0.4266818375764473</v>
      </c>
      <c r="L34" s="49">
        <f t="shared" si="0"/>
        <v>30</v>
      </c>
      <c r="M34" s="52">
        <f t="shared" si="1"/>
        <v>22</v>
      </c>
      <c r="N34" s="9">
        <v>2</v>
      </c>
      <c r="O34" s="9"/>
      <c r="P34" s="9"/>
      <c r="Q34" s="9">
        <v>1</v>
      </c>
      <c r="R34" s="9"/>
      <c r="T34">
        <v>1</v>
      </c>
      <c r="Z34">
        <v>3</v>
      </c>
      <c r="AB34">
        <v>1</v>
      </c>
      <c r="AH34">
        <v>2</v>
      </c>
      <c r="AJ34" s="17">
        <v>1</v>
      </c>
      <c r="AP34">
        <v>1</v>
      </c>
      <c r="AQ34">
        <v>1</v>
      </c>
      <c r="AU34">
        <v>2</v>
      </c>
      <c r="BD34">
        <v>2</v>
      </c>
      <c r="BF34">
        <v>1</v>
      </c>
      <c r="BI34">
        <v>1</v>
      </c>
      <c r="BJ34">
        <v>2</v>
      </c>
      <c r="BL34">
        <v>1</v>
      </c>
      <c r="BS34">
        <v>1</v>
      </c>
      <c r="BU34">
        <v>2</v>
      </c>
      <c r="BW34">
        <v>1</v>
      </c>
      <c r="BX34">
        <v>1</v>
      </c>
      <c r="CD34">
        <v>1</v>
      </c>
      <c r="CG34">
        <v>1</v>
      </c>
      <c r="CH34">
        <v>1</v>
      </c>
    </row>
    <row r="35" spans="1:36" ht="12.75">
      <c r="A35" s="1" t="s">
        <v>284</v>
      </c>
      <c r="B35" s="68" t="s">
        <v>251</v>
      </c>
      <c r="C35" s="20"/>
      <c r="D35" s="65" t="s">
        <v>251</v>
      </c>
      <c r="E35" s="25"/>
      <c r="F35" s="81" t="s">
        <v>251</v>
      </c>
      <c r="G35" s="83"/>
      <c r="H35" s="117" t="s">
        <v>251</v>
      </c>
      <c r="I35" s="114">
        <f t="shared" si="3"/>
        <v>0</v>
      </c>
      <c r="J35" s="15"/>
      <c r="K35" s="56">
        <f>L35*10/$L$4</f>
        <v>0</v>
      </c>
      <c r="L35" s="49">
        <f t="shared" si="0"/>
        <v>0</v>
      </c>
      <c r="M35" s="52">
        <f t="shared" si="1"/>
        <v>0</v>
      </c>
      <c r="N35" s="9"/>
      <c r="O35" s="9"/>
      <c r="P35" s="9"/>
      <c r="Q35" s="9"/>
      <c r="R35" s="9"/>
      <c r="AJ35" s="17"/>
    </row>
    <row r="36" spans="1:73" ht="12.75">
      <c r="A36" s="1" t="s">
        <v>59</v>
      </c>
      <c r="B36" s="29"/>
      <c r="C36" s="20">
        <v>0.01</v>
      </c>
      <c r="D36" s="65" t="s">
        <v>251</v>
      </c>
      <c r="E36" s="25">
        <v>0.01</v>
      </c>
      <c r="F36" s="38"/>
      <c r="G36" s="97">
        <v>0.04377856301531213</v>
      </c>
      <c r="H36" s="111">
        <v>0.05566290195591113</v>
      </c>
      <c r="I36" s="114">
        <f t="shared" si="3"/>
        <v>0.13744654856444716</v>
      </c>
      <c r="J36" s="15">
        <v>0.13744654856444716</v>
      </c>
      <c r="K36" s="56">
        <f t="shared" si="2"/>
        <v>0.35556819798037276</v>
      </c>
      <c r="L36" s="49">
        <f t="shared" si="0"/>
        <v>25</v>
      </c>
      <c r="M36" s="52">
        <f aca="true" t="shared" si="4" ref="M36:M61">COUNTA(N36:CJ36)</f>
        <v>16</v>
      </c>
      <c r="N36" s="9"/>
      <c r="O36" s="9">
        <v>1</v>
      </c>
      <c r="P36" s="9"/>
      <c r="Q36" s="9">
        <v>4</v>
      </c>
      <c r="R36" s="9"/>
      <c r="X36" s="17"/>
      <c r="Y36" s="17"/>
      <c r="Z36">
        <v>1</v>
      </c>
      <c r="AA36">
        <v>1</v>
      </c>
      <c r="AJ36" s="17"/>
      <c r="AK36">
        <v>3</v>
      </c>
      <c r="AN36">
        <v>3</v>
      </c>
      <c r="AT36">
        <v>1</v>
      </c>
      <c r="AU36">
        <v>1</v>
      </c>
      <c r="AV36">
        <v>1</v>
      </c>
      <c r="AZ36">
        <v>1</v>
      </c>
      <c r="BF36">
        <v>1</v>
      </c>
      <c r="BG36">
        <v>1</v>
      </c>
      <c r="BH36">
        <v>1</v>
      </c>
      <c r="BJ36">
        <v>1</v>
      </c>
      <c r="BP36">
        <v>2</v>
      </c>
      <c r="BU36">
        <v>2</v>
      </c>
    </row>
    <row r="37" spans="1:68" ht="12.75">
      <c r="A37" s="1" t="s">
        <v>60</v>
      </c>
      <c r="B37" s="29">
        <v>0.01</v>
      </c>
      <c r="C37" s="67" t="s">
        <v>251</v>
      </c>
      <c r="D37" s="38"/>
      <c r="E37" s="25">
        <v>0.01</v>
      </c>
      <c r="F37" s="38"/>
      <c r="G37" s="97">
        <v>0.01178937561605831</v>
      </c>
      <c r="H37" s="111">
        <v>0.02044747198576537</v>
      </c>
      <c r="I37" s="114">
        <f t="shared" si="3"/>
        <v>0.0763591936469151</v>
      </c>
      <c r="J37" s="15">
        <v>0.0763591936469151</v>
      </c>
      <c r="K37" s="56">
        <f t="shared" si="2"/>
        <v>0.08533636751528946</v>
      </c>
      <c r="L37" s="49">
        <f t="shared" si="0"/>
        <v>6</v>
      </c>
      <c r="M37" s="52">
        <f t="shared" si="4"/>
        <v>5</v>
      </c>
      <c r="N37" s="9">
        <v>1</v>
      </c>
      <c r="O37" s="9"/>
      <c r="P37" s="9"/>
      <c r="Q37" s="9"/>
      <c r="R37" s="9"/>
      <c r="X37">
        <v>1</v>
      </c>
      <c r="AH37">
        <v>1</v>
      </c>
      <c r="AJ37" s="17">
        <v>1</v>
      </c>
      <c r="BP37">
        <v>2</v>
      </c>
    </row>
    <row r="38" spans="1:88" ht="12.75">
      <c r="A38" s="1" t="s">
        <v>61</v>
      </c>
      <c r="B38" s="29"/>
      <c r="C38" s="67" t="s">
        <v>251</v>
      </c>
      <c r="D38" s="38">
        <v>0.01</v>
      </c>
      <c r="E38" s="25">
        <v>0.01</v>
      </c>
      <c r="F38" s="38">
        <v>0.02</v>
      </c>
      <c r="G38" s="97">
        <v>0.021472320376914013</v>
      </c>
      <c r="H38" s="111">
        <v>0.025873938199238326</v>
      </c>
      <c r="I38" s="114">
        <f t="shared" si="3"/>
        <v>0.015271838729383019</v>
      </c>
      <c r="J38" s="15">
        <v>0.015271838729383019</v>
      </c>
      <c r="K38" s="56">
        <f t="shared" si="2"/>
        <v>0.02844545583842982</v>
      </c>
      <c r="L38" s="93">
        <v>2</v>
      </c>
      <c r="M38" s="94">
        <v>2</v>
      </c>
      <c r="N38" s="93"/>
      <c r="O38" s="93"/>
      <c r="P38" s="93"/>
      <c r="Q38" s="93"/>
      <c r="R38" s="93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6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</row>
    <row r="39" spans="1:88" ht="12.75">
      <c r="A39" s="1" t="s">
        <v>220</v>
      </c>
      <c r="B39" s="29"/>
      <c r="C39" s="20"/>
      <c r="D39" s="38"/>
      <c r="E39" s="25"/>
      <c r="F39" s="38"/>
      <c r="G39" s="83" t="s">
        <v>251</v>
      </c>
      <c r="H39" s="117" t="s">
        <v>251</v>
      </c>
      <c r="I39" s="114">
        <f t="shared" si="3"/>
        <v>0</v>
      </c>
      <c r="J39" s="15"/>
      <c r="K39" s="56">
        <f t="shared" si="2"/>
        <v>0</v>
      </c>
      <c r="L39" s="93"/>
      <c r="M39" s="94"/>
      <c r="N39" s="93"/>
      <c r="O39" s="93"/>
      <c r="P39" s="93"/>
      <c r="Q39" s="93"/>
      <c r="R39" s="93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</row>
    <row r="40" spans="1:68" ht="12.75">
      <c r="A40" s="1" t="s">
        <v>62</v>
      </c>
      <c r="B40" s="29">
        <v>0.04</v>
      </c>
      <c r="C40" s="20">
        <v>0.03</v>
      </c>
      <c r="D40" s="38">
        <v>0.01</v>
      </c>
      <c r="E40" s="66" t="s">
        <v>251</v>
      </c>
      <c r="F40" s="65" t="s">
        <v>251</v>
      </c>
      <c r="G40" s="97">
        <v>0.008889281507656065</v>
      </c>
      <c r="H40" s="111">
        <v>0.016822403311989705</v>
      </c>
      <c r="I40" s="114">
        <f t="shared" si="3"/>
        <v>0.015271838729383019</v>
      </c>
      <c r="J40" s="15">
        <v>0.015271838729383019</v>
      </c>
      <c r="K40" s="56">
        <f t="shared" si="2"/>
        <v>0.04266818375764473</v>
      </c>
      <c r="L40" s="49">
        <f t="shared" si="0"/>
        <v>3</v>
      </c>
      <c r="M40" s="52">
        <f t="shared" si="4"/>
        <v>2</v>
      </c>
      <c r="N40" s="9"/>
      <c r="O40" s="9"/>
      <c r="P40" s="9"/>
      <c r="Q40" s="9"/>
      <c r="R40" s="9"/>
      <c r="AJ40" s="17">
        <v>1</v>
      </c>
      <c r="BP40">
        <v>2</v>
      </c>
    </row>
    <row r="41" spans="1:38" ht="12.75">
      <c r="A41" s="1" t="s">
        <v>63</v>
      </c>
      <c r="B41" s="29">
        <v>0.03</v>
      </c>
      <c r="C41" s="20">
        <v>0.03</v>
      </c>
      <c r="D41" s="38">
        <v>0.01</v>
      </c>
      <c r="E41" s="25">
        <v>0.03</v>
      </c>
      <c r="F41" s="65" t="s">
        <v>251</v>
      </c>
      <c r="G41" s="97">
        <v>0.013000000000000001</v>
      </c>
      <c r="H41" s="111">
        <v>0.02237524143520095</v>
      </c>
      <c r="I41" s="114">
        <f t="shared" si="3"/>
        <v>0.015271838729383019</v>
      </c>
      <c r="J41" s="15">
        <v>0.015271838729383019</v>
      </c>
      <c r="K41" s="56">
        <f t="shared" si="2"/>
        <v>0.02844545583842982</v>
      </c>
      <c r="L41" s="49">
        <f t="shared" si="0"/>
        <v>2</v>
      </c>
      <c r="M41" s="52">
        <f t="shared" si="4"/>
        <v>2</v>
      </c>
      <c r="N41" s="9">
        <v>1</v>
      </c>
      <c r="O41" s="9"/>
      <c r="P41" s="9"/>
      <c r="Q41" s="9"/>
      <c r="R41" s="9"/>
      <c r="AJ41" s="17"/>
      <c r="AL41">
        <v>1</v>
      </c>
    </row>
    <row r="42" spans="1:88" ht="12.75">
      <c r="A42" s="1" t="s">
        <v>64</v>
      </c>
      <c r="B42" s="29">
        <v>0.19</v>
      </c>
      <c r="C42" s="20">
        <v>0.85</v>
      </c>
      <c r="D42" s="38">
        <v>0.54</v>
      </c>
      <c r="E42" s="25">
        <v>0.33</v>
      </c>
      <c r="F42" s="38">
        <v>0.23</v>
      </c>
      <c r="G42" s="97">
        <v>0.2908080094228504</v>
      </c>
      <c r="H42" s="111">
        <v>0.2594846449762014</v>
      </c>
      <c r="I42" s="114">
        <f t="shared" si="3"/>
        <v>0.2748930971288943</v>
      </c>
      <c r="J42" s="15">
        <v>0.2748930971288943</v>
      </c>
      <c r="K42" s="56">
        <f>L42*10/$L$4</f>
        <v>0.18489546294979384</v>
      </c>
      <c r="L42" s="93">
        <v>13</v>
      </c>
      <c r="M42" s="94">
        <v>9</v>
      </c>
      <c r="N42" s="93"/>
      <c r="O42" s="93"/>
      <c r="P42" s="93"/>
      <c r="Q42" s="93"/>
      <c r="R42" s="93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</row>
    <row r="43" spans="1:88" ht="12.75">
      <c r="A43" s="1" t="s">
        <v>188</v>
      </c>
      <c r="B43" s="29"/>
      <c r="C43" s="20">
        <v>0.03</v>
      </c>
      <c r="D43" s="38"/>
      <c r="E43" s="25"/>
      <c r="F43" s="38"/>
      <c r="G43" s="97"/>
      <c r="H43" s="111"/>
      <c r="I43" s="114">
        <f t="shared" si="3"/>
        <v>0</v>
      </c>
      <c r="J43" s="15"/>
      <c r="K43" s="56">
        <f t="shared" si="2"/>
        <v>0</v>
      </c>
      <c r="L43" s="93"/>
      <c r="M43" s="94"/>
      <c r="N43" s="93"/>
      <c r="O43" s="93"/>
      <c r="P43" s="93"/>
      <c r="Q43" s="93"/>
      <c r="R43" s="93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</row>
    <row r="44" spans="1:88" ht="12.75">
      <c r="A44" s="1" t="s">
        <v>65</v>
      </c>
      <c r="B44" s="29">
        <v>3.89</v>
      </c>
      <c r="C44" s="20">
        <v>7.47</v>
      </c>
      <c r="D44" s="38">
        <v>2.84</v>
      </c>
      <c r="E44" s="25">
        <v>1.94</v>
      </c>
      <c r="F44" s="38">
        <v>0.64</v>
      </c>
      <c r="G44" s="97">
        <v>0.18494464075382805</v>
      </c>
      <c r="H44" s="111">
        <v>0.3222274932621395</v>
      </c>
      <c r="I44" s="114">
        <f t="shared" si="3"/>
        <v>0.4886988393402566</v>
      </c>
      <c r="J44" s="15">
        <v>0.4886988393402566</v>
      </c>
      <c r="K44" s="56">
        <f t="shared" si="2"/>
        <v>0.3271227421419429</v>
      </c>
      <c r="L44" s="93">
        <v>23</v>
      </c>
      <c r="M44" s="94">
        <v>3</v>
      </c>
      <c r="N44" s="93"/>
      <c r="O44" s="93"/>
      <c r="P44" s="93"/>
      <c r="Q44" s="93"/>
      <c r="R44" s="93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</row>
    <row r="45" spans="1:36" ht="12.75">
      <c r="A45" s="1" t="s">
        <v>66</v>
      </c>
      <c r="B45" s="29">
        <v>0.72</v>
      </c>
      <c r="C45" s="20">
        <v>2.07</v>
      </c>
      <c r="D45" s="38">
        <v>0.49</v>
      </c>
      <c r="E45" s="25">
        <v>0.13</v>
      </c>
      <c r="F45" s="38">
        <v>0.04</v>
      </c>
      <c r="G45" s="97">
        <v>0.04</v>
      </c>
      <c r="H45" s="111">
        <v>0.09824557310113832</v>
      </c>
      <c r="I45" s="114">
        <f t="shared" si="3"/>
        <v>0</v>
      </c>
      <c r="J45" s="15"/>
      <c r="K45" s="56">
        <f t="shared" si="2"/>
        <v>0.07111363959607454</v>
      </c>
      <c r="L45" s="49">
        <f aca="true" t="shared" si="5" ref="L45:L67">SUM(N45:CJ45)</f>
        <v>5</v>
      </c>
      <c r="M45" s="52">
        <f t="shared" si="4"/>
        <v>1</v>
      </c>
      <c r="N45" s="9"/>
      <c r="O45" s="9"/>
      <c r="P45" s="9"/>
      <c r="Q45" s="9"/>
      <c r="R45" s="9"/>
      <c r="X45">
        <v>5</v>
      </c>
      <c r="Z45" s="17"/>
      <c r="AA45" s="17"/>
      <c r="AB45" s="17"/>
      <c r="AJ45" s="17"/>
    </row>
    <row r="46" spans="1:88" ht="12.75">
      <c r="A46" s="1" t="s">
        <v>67</v>
      </c>
      <c r="B46" s="29">
        <v>0.03</v>
      </c>
      <c r="C46" s="20">
        <v>0.33</v>
      </c>
      <c r="D46" s="38">
        <v>0.05</v>
      </c>
      <c r="E46" s="25">
        <v>0.01</v>
      </c>
      <c r="F46" s="38">
        <v>0.02</v>
      </c>
      <c r="G46" s="97">
        <v>0.007472320376914017</v>
      </c>
      <c r="H46" s="111">
        <v>0.016181601071030855</v>
      </c>
      <c r="I46" s="114">
        <f t="shared" si="3"/>
        <v>0.04581551618814906</v>
      </c>
      <c r="J46" s="15">
        <v>0.04581551618814906</v>
      </c>
      <c r="K46" s="56">
        <f>L46*10/$L$4</f>
        <v>0.01422272791921491</v>
      </c>
      <c r="L46" s="93">
        <v>1</v>
      </c>
      <c r="M46" s="94">
        <v>1</v>
      </c>
      <c r="N46" s="93"/>
      <c r="O46" s="93"/>
      <c r="P46" s="93"/>
      <c r="Q46" s="93"/>
      <c r="R46" s="93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</row>
    <row r="47" spans="1:76" ht="12.75">
      <c r="A47" s="1" t="s">
        <v>68</v>
      </c>
      <c r="B47" s="29">
        <v>0.28</v>
      </c>
      <c r="C47" s="20">
        <v>1.69</v>
      </c>
      <c r="D47" s="38">
        <v>2.49</v>
      </c>
      <c r="E47" s="25">
        <v>2.98</v>
      </c>
      <c r="F47" s="38">
        <v>0.75</v>
      </c>
      <c r="G47" s="97">
        <v>1.5324864546525323</v>
      </c>
      <c r="H47" s="111">
        <v>1.2315214556233973</v>
      </c>
      <c r="I47" s="114">
        <f t="shared" si="3"/>
        <v>1.3744654856444718</v>
      </c>
      <c r="J47" s="15">
        <v>1.3744654856444718</v>
      </c>
      <c r="K47" s="56">
        <f t="shared" si="2"/>
        <v>0.9387000426681841</v>
      </c>
      <c r="L47" s="49">
        <f t="shared" si="5"/>
        <v>66</v>
      </c>
      <c r="M47" s="52">
        <f t="shared" si="4"/>
        <v>13</v>
      </c>
      <c r="N47" s="9">
        <v>6</v>
      </c>
      <c r="O47" s="9"/>
      <c r="P47" s="9"/>
      <c r="Q47" s="9">
        <v>3</v>
      </c>
      <c r="R47" s="9">
        <v>1</v>
      </c>
      <c r="AH47">
        <v>2</v>
      </c>
      <c r="AJ47" s="17"/>
      <c r="BD47">
        <v>1</v>
      </c>
      <c r="BE47">
        <v>6</v>
      </c>
      <c r="BJ47">
        <v>24</v>
      </c>
      <c r="BK47">
        <v>5</v>
      </c>
      <c r="BL47">
        <v>10</v>
      </c>
      <c r="BM47">
        <v>2</v>
      </c>
      <c r="BP47">
        <v>3</v>
      </c>
      <c r="BS47">
        <v>1</v>
      </c>
      <c r="BX47">
        <v>2</v>
      </c>
    </row>
    <row r="48" spans="1:36" ht="12.75">
      <c r="A48" s="1" t="s">
        <v>362</v>
      </c>
      <c r="B48" s="29"/>
      <c r="C48" s="20"/>
      <c r="D48" s="38"/>
      <c r="E48" s="25"/>
      <c r="F48" s="38"/>
      <c r="G48" s="83" t="s">
        <v>251</v>
      </c>
      <c r="H48" s="111"/>
      <c r="I48" s="114">
        <f t="shared" si="3"/>
        <v>0</v>
      </c>
      <c r="J48" s="15"/>
      <c r="K48" s="56">
        <f>L48*10/$L$4</f>
        <v>0</v>
      </c>
      <c r="L48" s="49">
        <f>SUM(N48:CJ48)</f>
        <v>0</v>
      </c>
      <c r="M48" s="52">
        <f>COUNTA(N48:CJ48)</f>
        <v>0</v>
      </c>
      <c r="N48" s="9"/>
      <c r="O48" s="9"/>
      <c r="P48" s="9"/>
      <c r="Q48" s="9"/>
      <c r="R48" s="9"/>
      <c r="AJ48" s="17"/>
    </row>
    <row r="49" spans="1:59" ht="12.75">
      <c r="A49" s="1" t="s">
        <v>69</v>
      </c>
      <c r="B49" s="29"/>
      <c r="C49" s="67" t="s">
        <v>251</v>
      </c>
      <c r="D49" s="39">
        <v>3.2</v>
      </c>
      <c r="E49" s="25">
        <v>0.33</v>
      </c>
      <c r="F49" s="38">
        <v>0.48</v>
      </c>
      <c r="G49" s="97">
        <v>0.6873239104829212</v>
      </c>
      <c r="H49" s="111">
        <v>0.033286774326485864</v>
      </c>
      <c r="I49" s="114">
        <f t="shared" si="3"/>
        <v>0.015271838729383019</v>
      </c>
      <c r="J49" s="15">
        <v>0.015271838729383019</v>
      </c>
      <c r="K49" s="56">
        <f t="shared" si="2"/>
        <v>0.21334091878822364</v>
      </c>
      <c r="L49" s="49">
        <f t="shared" si="5"/>
        <v>15</v>
      </c>
      <c r="M49" s="52">
        <f t="shared" si="4"/>
        <v>2</v>
      </c>
      <c r="N49" s="9"/>
      <c r="O49" s="9"/>
      <c r="P49" s="9"/>
      <c r="Q49" s="9"/>
      <c r="R49" s="9"/>
      <c r="AD49">
        <v>14</v>
      </c>
      <c r="AJ49" s="17"/>
      <c r="BG49">
        <v>1</v>
      </c>
    </row>
    <row r="50" spans="1:88" ht="12.75">
      <c r="A50" s="119" t="s">
        <v>410</v>
      </c>
      <c r="B50" s="29"/>
      <c r="C50" s="67"/>
      <c r="D50" s="39"/>
      <c r="E50" s="25"/>
      <c r="F50" s="38"/>
      <c r="G50" s="97"/>
      <c r="H50" s="111"/>
      <c r="I50" s="114">
        <f t="shared" si="3"/>
        <v>0</v>
      </c>
      <c r="J50" s="15"/>
      <c r="K50" s="56">
        <f t="shared" si="2"/>
        <v>0.01422272791921491</v>
      </c>
      <c r="L50" s="93">
        <v>1</v>
      </c>
      <c r="M50" s="94">
        <v>1</v>
      </c>
      <c r="N50" s="93"/>
      <c r="O50" s="93"/>
      <c r="P50" s="93"/>
      <c r="Q50" s="93"/>
      <c r="R50" s="93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</row>
    <row r="51" spans="1:88" ht="12.75">
      <c r="A51" s="1" t="s">
        <v>70</v>
      </c>
      <c r="B51" s="29"/>
      <c r="C51" s="20"/>
      <c r="D51" s="38"/>
      <c r="E51" s="25"/>
      <c r="F51" s="38"/>
      <c r="G51" s="97">
        <v>0.007944640753828034</v>
      </c>
      <c r="H51" s="111"/>
      <c r="I51" s="114">
        <f t="shared" si="3"/>
        <v>0</v>
      </c>
      <c r="J51" s="15"/>
      <c r="K51" s="56">
        <f t="shared" si="2"/>
        <v>0.02844545583842982</v>
      </c>
      <c r="L51" s="93">
        <v>2</v>
      </c>
      <c r="M51" s="94">
        <v>2</v>
      </c>
      <c r="N51" s="93"/>
      <c r="O51" s="93"/>
      <c r="P51" s="93"/>
      <c r="Q51" s="93"/>
      <c r="R51" s="93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</row>
    <row r="52" spans="1:88" ht="12.75">
      <c r="A52" s="82" t="s">
        <v>358</v>
      </c>
      <c r="B52" s="29"/>
      <c r="C52" s="20"/>
      <c r="D52" s="38"/>
      <c r="E52" s="25"/>
      <c r="F52" s="38"/>
      <c r="G52" s="97"/>
      <c r="H52" s="111"/>
      <c r="I52" s="114">
        <f t="shared" si="3"/>
        <v>0.015271838729383019</v>
      </c>
      <c r="J52" s="101">
        <v>0.015271838729383019</v>
      </c>
      <c r="K52" s="56">
        <f>L52*10/$L$4</f>
        <v>0</v>
      </c>
      <c r="L52" s="49">
        <f>SUM(N52:CJ52)</f>
        <v>0</v>
      </c>
      <c r="M52" s="52">
        <f>COUNTA(N52:CJ52)</f>
        <v>0</v>
      </c>
      <c r="N52" s="33"/>
      <c r="O52" s="33"/>
      <c r="P52" s="33"/>
      <c r="Q52" s="33"/>
      <c r="R52" s="33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102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</row>
    <row r="53" spans="1:88" ht="12.75">
      <c r="A53" s="1" t="s">
        <v>71</v>
      </c>
      <c r="B53" s="29"/>
      <c r="C53" s="20"/>
      <c r="D53" s="38"/>
      <c r="E53" s="25"/>
      <c r="F53" s="65" t="s">
        <v>251</v>
      </c>
      <c r="G53" s="97">
        <v>0.005</v>
      </c>
      <c r="H53" s="111">
        <v>0.0062930103120014845</v>
      </c>
      <c r="I53" s="114">
        <f t="shared" si="3"/>
        <v>0</v>
      </c>
      <c r="J53" s="15"/>
      <c r="K53" s="56">
        <f t="shared" si="2"/>
        <v>0</v>
      </c>
      <c r="L53" s="93"/>
      <c r="M53" s="94"/>
      <c r="N53" s="93"/>
      <c r="O53" s="93"/>
      <c r="P53" s="93"/>
      <c r="Q53" s="93"/>
      <c r="R53" s="93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</row>
    <row r="54" spans="1:88" ht="12.75">
      <c r="A54" s="1" t="s">
        <v>72</v>
      </c>
      <c r="B54" s="29"/>
      <c r="C54" s="20"/>
      <c r="D54" s="65" t="s">
        <v>251</v>
      </c>
      <c r="E54" s="66" t="s">
        <v>251</v>
      </c>
      <c r="F54" s="65" t="s">
        <v>251</v>
      </c>
      <c r="G54" s="97"/>
      <c r="H54" s="117" t="s">
        <v>251</v>
      </c>
      <c r="I54" s="114">
        <f t="shared" si="3"/>
        <v>0</v>
      </c>
      <c r="J54" s="15"/>
      <c r="K54" s="56">
        <f t="shared" si="2"/>
        <v>0</v>
      </c>
      <c r="L54" s="93"/>
      <c r="M54" s="94"/>
      <c r="N54" s="93"/>
      <c r="O54" s="93"/>
      <c r="P54" s="93"/>
      <c r="Q54" s="93"/>
      <c r="R54" s="93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</row>
    <row r="55" spans="1:88" ht="12.75">
      <c r="A55" s="1" t="s">
        <v>73</v>
      </c>
      <c r="B55" s="29"/>
      <c r="C55" s="20"/>
      <c r="D55" s="65" t="s">
        <v>251</v>
      </c>
      <c r="E55" s="66" t="s">
        <v>251</v>
      </c>
      <c r="F55" s="65" t="s">
        <v>251</v>
      </c>
      <c r="G55" s="83" t="s">
        <v>251</v>
      </c>
      <c r="H55" s="111">
        <v>0.0064050440391085275</v>
      </c>
      <c r="I55" s="114">
        <f t="shared" si="3"/>
        <v>0</v>
      </c>
      <c r="J55" s="15"/>
      <c r="K55" s="56">
        <f t="shared" si="2"/>
        <v>0.01422272791921491</v>
      </c>
      <c r="L55" s="93">
        <v>1</v>
      </c>
      <c r="M55" s="94">
        <v>1</v>
      </c>
      <c r="N55" s="93"/>
      <c r="O55" s="93"/>
      <c r="P55" s="93"/>
      <c r="Q55" s="93"/>
      <c r="R55" s="93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</row>
    <row r="56" spans="1:36" ht="12.75">
      <c r="A56" s="1" t="s">
        <v>74</v>
      </c>
      <c r="B56" s="29"/>
      <c r="C56" s="20"/>
      <c r="D56" s="38"/>
      <c r="E56" s="25"/>
      <c r="F56" s="38"/>
      <c r="G56" s="97">
        <v>0.028000000000000004</v>
      </c>
      <c r="H56" s="111">
        <v>0.18145439212514625</v>
      </c>
      <c r="I56" s="114">
        <f t="shared" si="3"/>
        <v>1.4050091631032378</v>
      </c>
      <c r="J56" s="15">
        <v>1.4050091631032378</v>
      </c>
      <c r="K56" s="56">
        <f t="shared" si="2"/>
        <v>0.08533636751528946</v>
      </c>
      <c r="L56" s="49">
        <f t="shared" si="5"/>
        <v>6</v>
      </c>
      <c r="M56" s="52">
        <f t="shared" si="4"/>
        <v>1</v>
      </c>
      <c r="N56" s="9"/>
      <c r="O56" s="9"/>
      <c r="P56" s="9"/>
      <c r="Q56" s="9"/>
      <c r="R56" s="9"/>
      <c r="W56">
        <v>6</v>
      </c>
      <c r="AJ56" s="17"/>
    </row>
    <row r="57" spans="1:63" ht="12.75">
      <c r="A57" s="1" t="s">
        <v>75</v>
      </c>
      <c r="B57" s="30">
        <v>0.1</v>
      </c>
      <c r="C57" s="23">
        <v>0.02</v>
      </c>
      <c r="D57" s="38">
        <v>0.15</v>
      </c>
      <c r="E57" s="25">
        <v>0.12</v>
      </c>
      <c r="F57" s="38">
        <v>0.19</v>
      </c>
      <c r="G57" s="97">
        <v>0.022</v>
      </c>
      <c r="H57" s="111">
        <v>0.1553656266161016</v>
      </c>
      <c r="I57" s="114">
        <f t="shared" si="3"/>
        <v>0.29016493585827735</v>
      </c>
      <c r="J57" s="15">
        <v>0.29016493585827735</v>
      </c>
      <c r="K57" s="56">
        <f t="shared" si="2"/>
        <v>0.11378182335371928</v>
      </c>
      <c r="L57" s="49">
        <f t="shared" si="5"/>
        <v>8</v>
      </c>
      <c r="M57" s="52">
        <f t="shared" si="4"/>
        <v>4</v>
      </c>
      <c r="N57" s="9"/>
      <c r="O57" s="9"/>
      <c r="P57" s="9">
        <v>3</v>
      </c>
      <c r="Q57" s="9"/>
      <c r="R57" s="9"/>
      <c r="W57">
        <v>1</v>
      </c>
      <c r="AJ57" s="17"/>
      <c r="BJ57">
        <v>1</v>
      </c>
      <c r="BK57">
        <v>3</v>
      </c>
    </row>
    <row r="58" spans="1:79" ht="12.75">
      <c r="A58" s="1" t="s">
        <v>76</v>
      </c>
      <c r="B58" s="29">
        <v>2.42</v>
      </c>
      <c r="C58" s="20">
        <v>0.48</v>
      </c>
      <c r="D58" s="38">
        <v>0.32</v>
      </c>
      <c r="E58" s="25">
        <v>2.13</v>
      </c>
      <c r="F58" s="38">
        <v>1.95</v>
      </c>
      <c r="G58" s="97">
        <v>0.6936454652532391</v>
      </c>
      <c r="H58" s="111">
        <v>3.4800412937290637</v>
      </c>
      <c r="I58" s="114">
        <f t="shared" si="3"/>
        <v>4.673182651191204</v>
      </c>
      <c r="J58" s="15">
        <v>4.673182651191204</v>
      </c>
      <c r="K58" s="56">
        <f t="shared" si="2"/>
        <v>5.47575024889774</v>
      </c>
      <c r="L58" s="49">
        <f t="shared" si="5"/>
        <v>385</v>
      </c>
      <c r="M58" s="52">
        <f t="shared" si="4"/>
        <v>13</v>
      </c>
      <c r="N58" s="9"/>
      <c r="O58" s="9">
        <v>39</v>
      </c>
      <c r="P58" s="9">
        <v>44</v>
      </c>
      <c r="Q58" s="9">
        <v>6</v>
      </c>
      <c r="R58" s="9"/>
      <c r="U58" s="33"/>
      <c r="V58" s="33">
        <v>14</v>
      </c>
      <c r="W58" s="33">
        <v>160</v>
      </c>
      <c r="Y58" s="33"/>
      <c r="Z58" s="33">
        <v>2</v>
      </c>
      <c r="AA58" s="33"/>
      <c r="AB58" s="33"/>
      <c r="AJ58" s="17"/>
      <c r="AK58">
        <v>43</v>
      </c>
      <c r="AY58">
        <v>6</v>
      </c>
      <c r="BG58">
        <v>7</v>
      </c>
      <c r="BK58">
        <v>1</v>
      </c>
      <c r="BW58">
        <v>60</v>
      </c>
      <c r="BZ58">
        <v>1</v>
      </c>
      <c r="CA58">
        <v>2</v>
      </c>
    </row>
    <row r="59" spans="1:36" ht="12.75">
      <c r="A59" s="1" t="s">
        <v>77</v>
      </c>
      <c r="B59" s="68" t="s">
        <v>251</v>
      </c>
      <c r="C59" s="67" t="s">
        <v>251</v>
      </c>
      <c r="D59" s="38"/>
      <c r="E59" s="25"/>
      <c r="F59" s="38"/>
      <c r="G59" s="83" t="s">
        <v>251</v>
      </c>
      <c r="H59" s="117" t="s">
        <v>251</v>
      </c>
      <c r="I59" s="114">
        <f t="shared" si="3"/>
        <v>0</v>
      </c>
      <c r="J59" s="15"/>
      <c r="K59" s="56">
        <f t="shared" si="2"/>
        <v>0</v>
      </c>
      <c r="L59" s="49">
        <f t="shared" si="5"/>
        <v>0</v>
      </c>
      <c r="M59" s="52">
        <f t="shared" si="4"/>
        <v>0</v>
      </c>
      <c r="N59" s="9"/>
      <c r="O59" s="9"/>
      <c r="P59" s="9"/>
      <c r="Q59" s="9"/>
      <c r="R59" s="9"/>
      <c r="AJ59" s="17"/>
    </row>
    <row r="60" spans="1:86" ht="12.75">
      <c r="A60" s="1" t="s">
        <v>78</v>
      </c>
      <c r="B60" s="29">
        <v>18.31</v>
      </c>
      <c r="C60" s="20">
        <v>8.32</v>
      </c>
      <c r="D60" s="38">
        <v>2.59</v>
      </c>
      <c r="E60" s="25">
        <v>10.81</v>
      </c>
      <c r="F60" s="38">
        <v>33.27</v>
      </c>
      <c r="G60" s="97">
        <v>30.95531330977621</v>
      </c>
      <c r="H60" s="111">
        <v>32.04889046421143</v>
      </c>
      <c r="I60" s="114">
        <f t="shared" si="3"/>
        <v>33.32315210751375</v>
      </c>
      <c r="J60" s="15">
        <v>33.32315210751375</v>
      </c>
      <c r="K60" s="56">
        <f t="shared" si="2"/>
        <v>43.820224719101134</v>
      </c>
      <c r="L60" s="49">
        <f t="shared" si="5"/>
        <v>3081</v>
      </c>
      <c r="M60" s="52">
        <f t="shared" si="4"/>
        <v>43</v>
      </c>
      <c r="N60" s="9"/>
      <c r="O60" s="9">
        <v>8</v>
      </c>
      <c r="P60" s="9">
        <v>201</v>
      </c>
      <c r="Q60" s="9">
        <v>8</v>
      </c>
      <c r="R60" s="9">
        <v>3</v>
      </c>
      <c r="S60" s="33">
        <v>12</v>
      </c>
      <c r="T60" s="33">
        <v>3</v>
      </c>
      <c r="U60" s="33"/>
      <c r="V60" s="33">
        <v>1</v>
      </c>
      <c r="W60" s="33">
        <v>11</v>
      </c>
      <c r="Y60" s="33">
        <v>3</v>
      </c>
      <c r="Z60" s="33">
        <v>2</v>
      </c>
      <c r="AA60" s="33"/>
      <c r="AB60" s="33"/>
      <c r="AD60">
        <v>748</v>
      </c>
      <c r="AF60" s="33">
        <v>74</v>
      </c>
      <c r="AG60" s="33"/>
      <c r="AJ60" s="17"/>
      <c r="AK60" s="17">
        <v>5</v>
      </c>
      <c r="AO60">
        <v>27</v>
      </c>
      <c r="AP60">
        <v>8</v>
      </c>
      <c r="AQ60">
        <v>17</v>
      </c>
      <c r="AR60">
        <v>16</v>
      </c>
      <c r="AS60">
        <v>31</v>
      </c>
      <c r="AX60">
        <v>3</v>
      </c>
      <c r="AY60">
        <v>19</v>
      </c>
      <c r="BC60">
        <v>3</v>
      </c>
      <c r="BD60">
        <v>1</v>
      </c>
      <c r="BF60">
        <v>3</v>
      </c>
      <c r="BG60">
        <v>9</v>
      </c>
      <c r="BH60">
        <v>6</v>
      </c>
      <c r="BJ60">
        <v>1</v>
      </c>
      <c r="BN60">
        <v>9</v>
      </c>
      <c r="BQ60">
        <v>125</v>
      </c>
      <c r="BR60">
        <v>244</v>
      </c>
      <c r="BS60">
        <v>3</v>
      </c>
      <c r="BT60">
        <v>45</v>
      </c>
      <c r="BU60">
        <v>1070</v>
      </c>
      <c r="BV60">
        <v>46</v>
      </c>
      <c r="BW60">
        <v>122</v>
      </c>
      <c r="BX60">
        <v>1</v>
      </c>
      <c r="BY60">
        <v>8</v>
      </c>
      <c r="BZ60">
        <v>73</v>
      </c>
      <c r="CA60">
        <v>25</v>
      </c>
      <c r="CC60">
        <v>13</v>
      </c>
      <c r="CD60">
        <v>65</v>
      </c>
      <c r="CE60">
        <v>6</v>
      </c>
      <c r="CG60">
        <v>2</v>
      </c>
      <c r="CH60">
        <v>1</v>
      </c>
    </row>
    <row r="61" spans="1:85" ht="12.75">
      <c r="A61" s="1" t="s">
        <v>79</v>
      </c>
      <c r="B61" s="29">
        <v>0.48</v>
      </c>
      <c r="C61" s="20">
        <v>0.15</v>
      </c>
      <c r="D61" s="38">
        <v>0.12</v>
      </c>
      <c r="E61" s="26">
        <v>0.4</v>
      </c>
      <c r="F61" s="39">
        <v>2.6</v>
      </c>
      <c r="G61" s="97">
        <v>3.1332167255594814</v>
      </c>
      <c r="H61" s="111">
        <v>2.696705163348553</v>
      </c>
      <c r="I61" s="114">
        <f t="shared" si="3"/>
        <v>2.8252901649358586</v>
      </c>
      <c r="J61" s="15">
        <v>2.8252901649358586</v>
      </c>
      <c r="K61" s="56">
        <f t="shared" si="2"/>
        <v>2.360972834589675</v>
      </c>
      <c r="L61" s="49">
        <f t="shared" si="5"/>
        <v>166</v>
      </c>
      <c r="M61" s="52">
        <f t="shared" si="4"/>
        <v>29</v>
      </c>
      <c r="N61" s="9"/>
      <c r="O61" s="9">
        <v>4</v>
      </c>
      <c r="P61" s="9">
        <v>16</v>
      </c>
      <c r="Q61" s="9">
        <v>4</v>
      </c>
      <c r="R61" s="9">
        <v>9</v>
      </c>
      <c r="U61" s="33"/>
      <c r="V61">
        <v>1</v>
      </c>
      <c r="W61">
        <v>9</v>
      </c>
      <c r="Z61">
        <v>3</v>
      </c>
      <c r="AD61">
        <v>15</v>
      </c>
      <c r="AJ61" s="17"/>
      <c r="AK61">
        <v>4</v>
      </c>
      <c r="AO61">
        <v>3</v>
      </c>
      <c r="AQ61">
        <v>1</v>
      </c>
      <c r="AR61">
        <v>1</v>
      </c>
      <c r="AS61">
        <v>10</v>
      </c>
      <c r="AW61">
        <v>1</v>
      </c>
      <c r="AY61">
        <v>3</v>
      </c>
      <c r="BC61">
        <v>1</v>
      </c>
      <c r="BG61">
        <v>1</v>
      </c>
      <c r="BN61">
        <v>3</v>
      </c>
      <c r="BQ61">
        <v>4</v>
      </c>
      <c r="BR61">
        <v>3</v>
      </c>
      <c r="BS61">
        <v>2</v>
      </c>
      <c r="BU61">
        <v>4</v>
      </c>
      <c r="BV61">
        <v>2</v>
      </c>
      <c r="BW61">
        <v>20</v>
      </c>
      <c r="BX61">
        <v>7</v>
      </c>
      <c r="BY61">
        <v>2</v>
      </c>
      <c r="BZ61">
        <v>14</v>
      </c>
      <c r="CD61">
        <v>18</v>
      </c>
      <c r="CG61">
        <v>1</v>
      </c>
    </row>
    <row r="62" spans="1:36" ht="12.75">
      <c r="A62" s="1" t="s">
        <v>80</v>
      </c>
      <c r="B62" s="29"/>
      <c r="C62" s="69">
        <v>0.01</v>
      </c>
      <c r="D62" s="38"/>
      <c r="E62" s="25">
        <v>0.01</v>
      </c>
      <c r="F62" s="38">
        <v>0.02</v>
      </c>
      <c r="G62" s="83" t="s">
        <v>251</v>
      </c>
      <c r="H62" s="117" t="s">
        <v>251</v>
      </c>
      <c r="I62" s="114">
        <f t="shared" si="3"/>
        <v>0</v>
      </c>
      <c r="J62" s="15"/>
      <c r="K62" s="56">
        <f t="shared" si="2"/>
        <v>0</v>
      </c>
      <c r="L62" s="49">
        <f t="shared" si="5"/>
        <v>0</v>
      </c>
      <c r="M62" s="52">
        <f aca="true" t="shared" si="6" ref="M62:M67">COUNTA(N62:CJ62)</f>
        <v>0</v>
      </c>
      <c r="N62" s="9"/>
      <c r="O62" s="9"/>
      <c r="P62" s="9"/>
      <c r="Q62" s="9"/>
      <c r="R62" s="9"/>
      <c r="AJ62" s="17"/>
    </row>
    <row r="63" spans="1:36" ht="12.75">
      <c r="A63" s="82" t="s">
        <v>202</v>
      </c>
      <c r="B63" s="29"/>
      <c r="C63" s="20"/>
      <c r="D63" s="38"/>
      <c r="E63" s="25"/>
      <c r="F63" s="38"/>
      <c r="G63" s="97"/>
      <c r="H63" s="117" t="s">
        <v>251</v>
      </c>
      <c r="I63" s="114">
        <f t="shared" si="3"/>
        <v>0.030543677458766037</v>
      </c>
      <c r="J63" s="15">
        <v>0.030543677458766037</v>
      </c>
      <c r="K63" s="56">
        <f t="shared" si="2"/>
        <v>0.09955909543450436</v>
      </c>
      <c r="L63" s="49">
        <f t="shared" si="5"/>
        <v>7</v>
      </c>
      <c r="M63" s="52">
        <f t="shared" si="6"/>
        <v>1</v>
      </c>
      <c r="N63" s="9"/>
      <c r="O63" s="9"/>
      <c r="P63" s="9"/>
      <c r="Q63" s="9"/>
      <c r="R63" s="9"/>
      <c r="W63">
        <v>7</v>
      </c>
      <c r="AJ63" s="17"/>
    </row>
    <row r="64" spans="1:36" ht="12.75">
      <c r="A64" s="1" t="s">
        <v>81</v>
      </c>
      <c r="B64" s="29"/>
      <c r="C64" s="67" t="s">
        <v>251</v>
      </c>
      <c r="D64" s="38">
        <v>0.14</v>
      </c>
      <c r="E64" s="25">
        <v>0.15</v>
      </c>
      <c r="F64" s="38">
        <v>0.02</v>
      </c>
      <c r="G64" s="97">
        <v>0.024</v>
      </c>
      <c r="H64" s="111">
        <v>0.07544357174067559</v>
      </c>
      <c r="I64" s="114">
        <f t="shared" si="3"/>
        <v>0.0763591936469151</v>
      </c>
      <c r="J64" s="15">
        <v>0.0763591936469151</v>
      </c>
      <c r="K64" s="56">
        <f t="shared" si="2"/>
        <v>0.08533636751528946</v>
      </c>
      <c r="L64" s="49">
        <f t="shared" si="5"/>
        <v>6</v>
      </c>
      <c r="M64" s="52">
        <f t="shared" si="6"/>
        <v>1</v>
      </c>
      <c r="N64" s="9"/>
      <c r="O64" s="9"/>
      <c r="P64" s="9"/>
      <c r="Q64" s="9"/>
      <c r="R64" s="9"/>
      <c r="W64">
        <v>6</v>
      </c>
      <c r="AJ64" s="17"/>
    </row>
    <row r="65" spans="1:83" ht="12.75">
      <c r="A65" s="1" t="s">
        <v>82</v>
      </c>
      <c r="B65" s="29">
        <v>15.51</v>
      </c>
      <c r="C65" s="20">
        <v>17.35</v>
      </c>
      <c r="D65" s="39">
        <v>14.22</v>
      </c>
      <c r="E65" s="25">
        <v>17.72</v>
      </c>
      <c r="F65" s="38">
        <v>15.77</v>
      </c>
      <c r="G65" s="97">
        <v>13.31953121319199</v>
      </c>
      <c r="H65" s="111">
        <v>11.12439474661411</v>
      </c>
      <c r="I65" s="114">
        <f t="shared" si="3"/>
        <v>14.279169211973123</v>
      </c>
      <c r="J65" s="15">
        <v>14.279169211973123</v>
      </c>
      <c r="K65" s="56">
        <f t="shared" si="2"/>
        <v>9.515004977954774</v>
      </c>
      <c r="L65" s="49">
        <f t="shared" si="5"/>
        <v>669</v>
      </c>
      <c r="M65" s="52">
        <f t="shared" si="6"/>
        <v>26</v>
      </c>
      <c r="N65" s="9"/>
      <c r="O65" s="9"/>
      <c r="P65" s="9"/>
      <c r="Q65" s="9"/>
      <c r="R65" s="9">
        <v>6</v>
      </c>
      <c r="X65">
        <v>2</v>
      </c>
      <c r="AD65">
        <v>24</v>
      </c>
      <c r="AH65">
        <v>2</v>
      </c>
      <c r="AJ65" s="17"/>
      <c r="AL65">
        <v>44</v>
      </c>
      <c r="AM65">
        <v>2</v>
      </c>
      <c r="AO65">
        <v>28</v>
      </c>
      <c r="AQ65">
        <v>40</v>
      </c>
      <c r="AR65">
        <v>1</v>
      </c>
      <c r="AS65">
        <v>90</v>
      </c>
      <c r="AU65">
        <v>2</v>
      </c>
      <c r="AY65">
        <v>2</v>
      </c>
      <c r="BB65">
        <v>17</v>
      </c>
      <c r="BJ65">
        <v>1</v>
      </c>
      <c r="BK65">
        <v>127</v>
      </c>
      <c r="BL65">
        <v>29</v>
      </c>
      <c r="BM65">
        <v>8</v>
      </c>
      <c r="BQ65">
        <v>35</v>
      </c>
      <c r="BR65">
        <v>26</v>
      </c>
      <c r="BU65">
        <v>96</v>
      </c>
      <c r="BV65">
        <v>9</v>
      </c>
      <c r="BW65">
        <v>3</v>
      </c>
      <c r="BX65">
        <v>7</v>
      </c>
      <c r="CB65">
        <v>54</v>
      </c>
      <c r="CD65">
        <v>12</v>
      </c>
      <c r="CE65">
        <v>2</v>
      </c>
    </row>
    <row r="66" spans="1:68" ht="12.75">
      <c r="A66" s="1" t="s">
        <v>83</v>
      </c>
      <c r="B66" s="29"/>
      <c r="C66" s="67" t="s">
        <v>251</v>
      </c>
      <c r="D66" s="38">
        <v>0.02</v>
      </c>
      <c r="E66" s="25">
        <v>0.02</v>
      </c>
      <c r="F66" s="38">
        <v>0.01</v>
      </c>
      <c r="G66" s="97">
        <v>0.009944640753828034</v>
      </c>
      <c r="H66" s="111">
        <v>0.0660989590845476</v>
      </c>
      <c r="I66" s="114">
        <f t="shared" si="3"/>
        <v>0.015271838729383019</v>
      </c>
      <c r="J66" s="15">
        <v>0.015271838729383019</v>
      </c>
      <c r="K66" s="56">
        <f t="shared" si="2"/>
        <v>0.17067273503057892</v>
      </c>
      <c r="L66" s="49">
        <f t="shared" si="5"/>
        <v>12</v>
      </c>
      <c r="M66" s="52">
        <f t="shared" si="6"/>
        <v>2</v>
      </c>
      <c r="N66" s="9"/>
      <c r="O66" s="9">
        <v>5</v>
      </c>
      <c r="P66" s="9"/>
      <c r="Q66" s="9"/>
      <c r="R66" s="9"/>
      <c r="Z66" s="17"/>
      <c r="AA66" s="17"/>
      <c r="AB66" s="17"/>
      <c r="AJ66" s="17"/>
      <c r="BP66">
        <v>7</v>
      </c>
    </row>
    <row r="67" spans="1:68" ht="12.75">
      <c r="A67" s="1" t="s">
        <v>84</v>
      </c>
      <c r="B67" s="29"/>
      <c r="C67" s="20"/>
      <c r="D67" s="65" t="s">
        <v>251</v>
      </c>
      <c r="E67" s="25"/>
      <c r="F67" s="38">
        <v>0.02</v>
      </c>
      <c r="G67" s="97">
        <v>0.008</v>
      </c>
      <c r="H67" s="111">
        <v>0.022212925891445454</v>
      </c>
      <c r="I67" s="114">
        <f t="shared" si="3"/>
        <v>0.030543677458766037</v>
      </c>
      <c r="J67" s="15">
        <v>0.030543677458766037</v>
      </c>
      <c r="K67" s="56">
        <f t="shared" si="2"/>
        <v>0.01422272791921491</v>
      </c>
      <c r="L67" s="49">
        <f t="shared" si="5"/>
        <v>1</v>
      </c>
      <c r="M67" s="52">
        <f t="shared" si="6"/>
        <v>1</v>
      </c>
      <c r="N67" s="9"/>
      <c r="O67" s="9"/>
      <c r="P67" s="9"/>
      <c r="Q67" s="9"/>
      <c r="R67" s="9"/>
      <c r="AJ67" s="17"/>
      <c r="BP67">
        <v>1</v>
      </c>
    </row>
    <row r="68" spans="1:63" ht="12.75">
      <c r="A68" s="1" t="s">
        <v>85</v>
      </c>
      <c r="B68" s="29"/>
      <c r="C68" s="20"/>
      <c r="D68" s="38">
        <v>0.18</v>
      </c>
      <c r="E68" s="25">
        <v>0.24</v>
      </c>
      <c r="F68" s="39">
        <v>0.2</v>
      </c>
      <c r="G68" s="97">
        <v>0.10636160188457008</v>
      </c>
      <c r="H68" s="111">
        <v>0.07899551028842514</v>
      </c>
      <c r="I68" s="114">
        <f t="shared" si="3"/>
        <v>0.733048259010385</v>
      </c>
      <c r="J68" s="15">
        <v>0.733048259010385</v>
      </c>
      <c r="K68" s="56">
        <f aca="true" t="shared" si="7" ref="K68:K134">L68*10/$L$4</f>
        <v>0.156450007111364</v>
      </c>
      <c r="L68" s="49">
        <f aca="true" t="shared" si="8" ref="L68:L135">SUM(N68:CJ68)</f>
        <v>11</v>
      </c>
      <c r="M68" s="52">
        <f aca="true" t="shared" si="9" ref="M68:M135">COUNTA(N68:CJ68)</f>
        <v>1</v>
      </c>
      <c r="N68" s="9"/>
      <c r="O68" s="9"/>
      <c r="P68" s="9"/>
      <c r="Q68" s="9"/>
      <c r="R68" s="9"/>
      <c r="AJ68" s="17"/>
      <c r="BK68">
        <v>11</v>
      </c>
    </row>
    <row r="69" spans="1:88" ht="12.75">
      <c r="A69" s="1" t="s">
        <v>86</v>
      </c>
      <c r="B69" s="29"/>
      <c r="C69" s="20"/>
      <c r="D69" s="38">
        <v>0.01</v>
      </c>
      <c r="E69" s="25">
        <v>0.02</v>
      </c>
      <c r="F69" s="38">
        <v>0.02</v>
      </c>
      <c r="G69" s="97">
        <v>0.014416961130742052</v>
      </c>
      <c r="H69" s="111">
        <v>0.009952822139602281</v>
      </c>
      <c r="I69" s="114">
        <f t="shared" si="3"/>
        <v>0</v>
      </c>
      <c r="J69" s="15"/>
      <c r="K69" s="56">
        <f t="shared" si="7"/>
        <v>0.04266818375764473</v>
      </c>
      <c r="L69" s="93">
        <v>3</v>
      </c>
      <c r="M69" s="94">
        <v>3</v>
      </c>
      <c r="N69" s="93"/>
      <c r="O69" s="93"/>
      <c r="P69" s="93"/>
      <c r="Q69" s="93"/>
      <c r="R69" s="93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</row>
    <row r="70" spans="1:68" ht="12.75">
      <c r="A70" s="1" t="s">
        <v>87</v>
      </c>
      <c r="B70" s="29">
        <v>0.08</v>
      </c>
      <c r="C70" s="20"/>
      <c r="D70" s="38"/>
      <c r="E70" s="25"/>
      <c r="F70" s="38">
        <v>0.01</v>
      </c>
      <c r="G70" s="83" t="s">
        <v>251</v>
      </c>
      <c r="H70" s="117" t="s">
        <v>251</v>
      </c>
      <c r="I70" s="114">
        <f t="shared" si="3"/>
        <v>0</v>
      </c>
      <c r="J70" s="15"/>
      <c r="K70" s="56">
        <f t="shared" si="7"/>
        <v>0.02844545583842982</v>
      </c>
      <c r="L70" s="49">
        <f t="shared" si="8"/>
        <v>2</v>
      </c>
      <c r="M70" s="52">
        <f t="shared" si="9"/>
        <v>1</v>
      </c>
      <c r="N70" s="9"/>
      <c r="O70" s="9"/>
      <c r="P70" s="9"/>
      <c r="Q70" s="9"/>
      <c r="R70" s="9"/>
      <c r="AJ70" s="17"/>
      <c r="BP70">
        <v>2</v>
      </c>
    </row>
    <row r="71" spans="1:36" ht="12.75">
      <c r="A71" s="1" t="s">
        <v>189</v>
      </c>
      <c r="B71" s="29"/>
      <c r="C71" s="20">
        <v>0.01</v>
      </c>
      <c r="D71" s="38">
        <v>0.01</v>
      </c>
      <c r="E71" s="25">
        <v>0.01</v>
      </c>
      <c r="F71" s="38">
        <v>0.01</v>
      </c>
      <c r="G71" s="97"/>
      <c r="H71" s="111">
        <v>0.014521213249374392</v>
      </c>
      <c r="I71" s="114">
        <f t="shared" si="3"/>
        <v>0.030543677458766037</v>
      </c>
      <c r="J71" s="15">
        <v>0.030543677458766037</v>
      </c>
      <c r="K71" s="56">
        <f t="shared" si="7"/>
        <v>0.01422272791921491</v>
      </c>
      <c r="L71" s="49">
        <f t="shared" si="8"/>
        <v>1</v>
      </c>
      <c r="M71" s="52">
        <f t="shared" si="9"/>
        <v>1</v>
      </c>
      <c r="N71" s="9"/>
      <c r="O71" s="9"/>
      <c r="P71" s="9"/>
      <c r="Q71" s="9">
        <v>1</v>
      </c>
      <c r="R71" s="9"/>
      <c r="AJ71" s="17"/>
    </row>
    <row r="72" spans="1:79" ht="12.75">
      <c r="A72" s="1" t="s">
        <v>88</v>
      </c>
      <c r="B72" s="29"/>
      <c r="C72" s="20">
        <v>0.02</v>
      </c>
      <c r="D72" s="38">
        <v>0.02</v>
      </c>
      <c r="E72" s="25">
        <v>0.01</v>
      </c>
      <c r="F72" s="38">
        <v>0.04</v>
      </c>
      <c r="G72" s="97">
        <v>0.05594464075382803</v>
      </c>
      <c r="H72" s="111">
        <v>0.04877326938512524</v>
      </c>
      <c r="I72" s="114">
        <f aca="true" t="shared" si="10" ref="I72:I135">(J72)/1</f>
        <v>0</v>
      </c>
      <c r="J72" s="15"/>
      <c r="K72" s="56">
        <f t="shared" si="7"/>
        <v>0.1422272791921491</v>
      </c>
      <c r="L72" s="49">
        <f t="shared" si="8"/>
        <v>10</v>
      </c>
      <c r="M72" s="52">
        <f t="shared" si="9"/>
        <v>9</v>
      </c>
      <c r="N72" s="9">
        <v>1</v>
      </c>
      <c r="O72" s="9"/>
      <c r="P72" s="9"/>
      <c r="Q72" s="9"/>
      <c r="R72" s="9"/>
      <c r="Z72">
        <v>1</v>
      </c>
      <c r="AJ72" s="17"/>
      <c r="AM72">
        <v>1</v>
      </c>
      <c r="AP72">
        <v>1</v>
      </c>
      <c r="AY72">
        <v>1</v>
      </c>
      <c r="BF72">
        <v>1</v>
      </c>
      <c r="BG72">
        <v>2</v>
      </c>
      <c r="BP72">
        <v>1</v>
      </c>
      <c r="CA72">
        <v>1</v>
      </c>
    </row>
    <row r="73" spans="1:87" ht="12.75">
      <c r="A73" s="1" t="s">
        <v>89</v>
      </c>
      <c r="B73" s="29">
        <v>0.02</v>
      </c>
      <c r="C73" s="67" t="s">
        <v>251</v>
      </c>
      <c r="D73" s="65" t="s">
        <v>251</v>
      </c>
      <c r="E73" s="66" t="s">
        <v>251</v>
      </c>
      <c r="F73" s="38">
        <v>0.01</v>
      </c>
      <c r="G73" s="83" t="s">
        <v>251</v>
      </c>
      <c r="H73" s="111">
        <v>0.007809706818665415</v>
      </c>
      <c r="I73" s="114">
        <f t="shared" si="10"/>
        <v>0</v>
      </c>
      <c r="J73" s="15"/>
      <c r="K73" s="56">
        <f t="shared" si="7"/>
        <v>0.01422272791921491</v>
      </c>
      <c r="L73" s="49">
        <f t="shared" si="8"/>
        <v>1</v>
      </c>
      <c r="M73" s="52">
        <f t="shared" si="9"/>
        <v>1</v>
      </c>
      <c r="N73" s="9"/>
      <c r="O73" s="9"/>
      <c r="P73" s="9"/>
      <c r="Q73" s="9"/>
      <c r="R73" s="9"/>
      <c r="AJ73" s="17"/>
      <c r="CI73">
        <v>1</v>
      </c>
    </row>
    <row r="74" spans="1:36" ht="12.75">
      <c r="A74" s="1" t="s">
        <v>90</v>
      </c>
      <c r="B74" s="29"/>
      <c r="C74" s="67" t="s">
        <v>251</v>
      </c>
      <c r="D74" s="70"/>
      <c r="E74" s="71"/>
      <c r="F74" s="70"/>
      <c r="G74" s="83" t="s">
        <v>251</v>
      </c>
      <c r="H74" s="111"/>
      <c r="I74" s="114">
        <f t="shared" si="10"/>
        <v>0.015271838729383019</v>
      </c>
      <c r="J74" s="15">
        <v>0.015271838729383019</v>
      </c>
      <c r="K74" s="56">
        <f t="shared" si="7"/>
        <v>0</v>
      </c>
      <c r="L74" s="49">
        <f t="shared" si="8"/>
        <v>0</v>
      </c>
      <c r="M74" s="52">
        <f t="shared" si="9"/>
        <v>0</v>
      </c>
      <c r="N74" s="9"/>
      <c r="O74" s="9"/>
      <c r="P74" s="9"/>
      <c r="Q74" s="9"/>
      <c r="R74" s="9"/>
      <c r="AJ74" s="17"/>
    </row>
    <row r="75" spans="1:87" ht="12.75">
      <c r="A75" s="1" t="s">
        <v>198</v>
      </c>
      <c r="B75" s="29"/>
      <c r="C75" s="20"/>
      <c r="D75" s="38">
        <v>0.01</v>
      </c>
      <c r="E75" s="25"/>
      <c r="F75" s="38"/>
      <c r="G75" s="97"/>
      <c r="H75" s="117" t="s">
        <v>251</v>
      </c>
      <c r="I75" s="114">
        <f t="shared" si="10"/>
        <v>0</v>
      </c>
      <c r="J75" s="15"/>
      <c r="K75" s="56">
        <f t="shared" si="7"/>
        <v>0.01422272791921491</v>
      </c>
      <c r="L75" s="49">
        <f t="shared" si="8"/>
        <v>1</v>
      </c>
      <c r="M75" s="52">
        <f t="shared" si="9"/>
        <v>1</v>
      </c>
      <c r="N75" s="9"/>
      <c r="O75" s="9"/>
      <c r="P75" s="9"/>
      <c r="Q75" s="9"/>
      <c r="R75" s="9"/>
      <c r="AJ75" s="17"/>
      <c r="CI75">
        <v>1</v>
      </c>
    </row>
    <row r="76" spans="1:88" ht="12.75">
      <c r="A76" s="1" t="s">
        <v>230</v>
      </c>
      <c r="B76" s="29"/>
      <c r="C76" s="20"/>
      <c r="D76" s="38">
        <v>0.01</v>
      </c>
      <c r="E76" s="25"/>
      <c r="F76" s="65" t="s">
        <v>251</v>
      </c>
      <c r="G76" s="97"/>
      <c r="H76" s="117" t="s">
        <v>251</v>
      </c>
      <c r="I76" s="114">
        <f t="shared" si="10"/>
        <v>0</v>
      </c>
      <c r="J76" s="15"/>
      <c r="K76" s="56">
        <f t="shared" si="7"/>
        <v>0</v>
      </c>
      <c r="L76" s="93"/>
      <c r="M76" s="94"/>
      <c r="N76" s="93"/>
      <c r="O76" s="93"/>
      <c r="P76" s="93"/>
      <c r="Q76" s="93"/>
      <c r="R76" s="93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</row>
    <row r="77" spans="1:86" ht="12.75">
      <c r="A77" s="1" t="s">
        <v>91</v>
      </c>
      <c r="B77" s="29">
        <v>0.17</v>
      </c>
      <c r="C77" s="20">
        <v>0.14</v>
      </c>
      <c r="D77" s="38">
        <v>0.13</v>
      </c>
      <c r="E77" s="25">
        <v>0.21</v>
      </c>
      <c r="F77" s="38">
        <v>0.19</v>
      </c>
      <c r="G77" s="97">
        <v>0.2160294464075383</v>
      </c>
      <c r="H77" s="111">
        <v>0.21264256408806945</v>
      </c>
      <c r="I77" s="114">
        <f t="shared" si="10"/>
        <v>0.0763591936469151</v>
      </c>
      <c r="J77" s="15">
        <v>0.0763591936469151</v>
      </c>
      <c r="K77" s="56">
        <f t="shared" si="7"/>
        <v>0.1422272791921491</v>
      </c>
      <c r="L77" s="49">
        <f t="shared" si="8"/>
        <v>10</v>
      </c>
      <c r="M77" s="52">
        <f t="shared" si="9"/>
        <v>10</v>
      </c>
      <c r="N77" s="9"/>
      <c r="O77" s="9"/>
      <c r="P77" s="9"/>
      <c r="Q77" s="9">
        <v>1</v>
      </c>
      <c r="R77" s="9"/>
      <c r="AJ77" s="17">
        <v>1</v>
      </c>
      <c r="AS77">
        <v>1</v>
      </c>
      <c r="AU77">
        <v>1</v>
      </c>
      <c r="AW77">
        <v>1</v>
      </c>
      <c r="AY77">
        <v>1</v>
      </c>
      <c r="BA77">
        <v>1</v>
      </c>
      <c r="BG77">
        <v>1</v>
      </c>
      <c r="BX77">
        <v>1</v>
      </c>
      <c r="CH77">
        <v>1</v>
      </c>
    </row>
    <row r="78" spans="1:85" ht="12.75">
      <c r="A78" s="1" t="s">
        <v>92</v>
      </c>
      <c r="B78" s="29">
        <v>0.64</v>
      </c>
      <c r="C78" s="20">
        <v>0.42</v>
      </c>
      <c r="D78" s="38">
        <v>0.29</v>
      </c>
      <c r="E78" s="25">
        <v>0.19</v>
      </c>
      <c r="F78" s="38">
        <v>0.29</v>
      </c>
      <c r="G78" s="97">
        <v>0.5081436984687867</v>
      </c>
      <c r="H78" s="111">
        <v>0.5393367155388893</v>
      </c>
      <c r="I78" s="114">
        <f t="shared" si="10"/>
        <v>0.7025045815516189</v>
      </c>
      <c r="J78" s="15">
        <v>0.7025045815516189</v>
      </c>
      <c r="K78" s="56">
        <f t="shared" si="7"/>
        <v>0.7680273076376051</v>
      </c>
      <c r="L78" s="49">
        <f t="shared" si="8"/>
        <v>54</v>
      </c>
      <c r="M78" s="52">
        <f t="shared" si="9"/>
        <v>35</v>
      </c>
      <c r="N78" s="9"/>
      <c r="O78" s="9">
        <v>2</v>
      </c>
      <c r="P78" s="9">
        <v>2</v>
      </c>
      <c r="Q78" s="9">
        <v>2</v>
      </c>
      <c r="R78" s="9"/>
      <c r="X78">
        <v>1</v>
      </c>
      <c r="Y78">
        <v>2</v>
      </c>
      <c r="AA78">
        <v>1</v>
      </c>
      <c r="AD78">
        <v>1</v>
      </c>
      <c r="AE78">
        <v>1</v>
      </c>
      <c r="AI78">
        <v>1</v>
      </c>
      <c r="AJ78" s="17">
        <v>1</v>
      </c>
      <c r="AK78">
        <v>1</v>
      </c>
      <c r="AM78">
        <v>1</v>
      </c>
      <c r="AN78">
        <v>1</v>
      </c>
      <c r="AO78">
        <v>1</v>
      </c>
      <c r="AP78">
        <v>1</v>
      </c>
      <c r="AQ78">
        <v>1</v>
      </c>
      <c r="AU78">
        <v>1</v>
      </c>
      <c r="AV78">
        <v>1</v>
      </c>
      <c r="AW78">
        <v>4</v>
      </c>
      <c r="AX78">
        <v>2</v>
      </c>
      <c r="AY78">
        <v>2</v>
      </c>
      <c r="BA78">
        <v>2</v>
      </c>
      <c r="BG78">
        <v>1</v>
      </c>
      <c r="BN78">
        <v>2</v>
      </c>
      <c r="BP78">
        <v>2</v>
      </c>
      <c r="BU78">
        <v>1</v>
      </c>
      <c r="BV78">
        <v>1</v>
      </c>
      <c r="BW78">
        <v>4</v>
      </c>
      <c r="BX78">
        <v>1</v>
      </c>
      <c r="BY78">
        <v>3</v>
      </c>
      <c r="CA78">
        <v>1</v>
      </c>
      <c r="CC78">
        <v>1</v>
      </c>
      <c r="CD78">
        <v>1</v>
      </c>
      <c r="CF78">
        <v>1</v>
      </c>
      <c r="CG78">
        <v>3</v>
      </c>
    </row>
    <row r="79" spans="1:88" ht="12.75">
      <c r="A79" s="1" t="s">
        <v>93</v>
      </c>
      <c r="B79" s="29">
        <v>7.03</v>
      </c>
      <c r="C79" s="20">
        <v>1.21</v>
      </c>
      <c r="D79" s="38">
        <v>1.98</v>
      </c>
      <c r="E79" s="25">
        <v>1.85</v>
      </c>
      <c r="F79" s="38">
        <v>2.46</v>
      </c>
      <c r="G79" s="97">
        <v>4.337148409893993</v>
      </c>
      <c r="H79" s="111">
        <v>7.115935557374381</v>
      </c>
      <c r="I79" s="114">
        <f t="shared" si="10"/>
        <v>8.29260843005498</v>
      </c>
      <c r="J79" s="15">
        <v>8.29260843005498</v>
      </c>
      <c r="K79" s="56">
        <f t="shared" si="7"/>
        <v>4.323709287441332</v>
      </c>
      <c r="L79" s="49">
        <f t="shared" si="8"/>
        <v>304</v>
      </c>
      <c r="M79" s="52">
        <f t="shared" si="9"/>
        <v>65</v>
      </c>
      <c r="N79" s="9"/>
      <c r="O79" s="9">
        <v>5</v>
      </c>
      <c r="P79" s="9">
        <v>1</v>
      </c>
      <c r="Q79" s="9">
        <v>10</v>
      </c>
      <c r="R79" s="9">
        <v>3</v>
      </c>
      <c r="S79" s="33">
        <v>5</v>
      </c>
      <c r="T79" s="33">
        <v>4</v>
      </c>
      <c r="U79" s="33"/>
      <c r="V79" s="33"/>
      <c r="W79" s="33">
        <v>1</v>
      </c>
      <c r="X79" s="33"/>
      <c r="Y79" s="33">
        <v>11</v>
      </c>
      <c r="Z79" s="33">
        <v>2</v>
      </c>
      <c r="AA79" s="33">
        <v>3</v>
      </c>
      <c r="AB79" s="33">
        <v>8</v>
      </c>
      <c r="AC79" s="33">
        <v>1</v>
      </c>
      <c r="AD79" s="33">
        <v>3</v>
      </c>
      <c r="AE79" s="33"/>
      <c r="AF79" s="33">
        <v>4</v>
      </c>
      <c r="AG79" s="33">
        <v>10</v>
      </c>
      <c r="AH79" s="33">
        <v>4</v>
      </c>
      <c r="AI79" s="33">
        <v>4</v>
      </c>
      <c r="AJ79" s="33">
        <v>1</v>
      </c>
      <c r="AK79" s="33">
        <v>3</v>
      </c>
      <c r="AL79" s="33">
        <v>7</v>
      </c>
      <c r="AM79" s="33">
        <v>3</v>
      </c>
      <c r="AN79" s="33">
        <v>2</v>
      </c>
      <c r="AO79" s="33">
        <v>5</v>
      </c>
      <c r="AP79" s="33">
        <v>6</v>
      </c>
      <c r="AQ79" s="33">
        <v>12</v>
      </c>
      <c r="AR79" s="33">
        <v>2</v>
      </c>
      <c r="AS79" s="33">
        <v>7</v>
      </c>
      <c r="AT79" s="33">
        <v>5</v>
      </c>
      <c r="AU79" s="33">
        <v>4</v>
      </c>
      <c r="AV79" s="33">
        <v>4</v>
      </c>
      <c r="AW79" s="33">
        <v>4</v>
      </c>
      <c r="AX79" s="33">
        <v>3</v>
      </c>
      <c r="AY79">
        <v>11</v>
      </c>
      <c r="AZ79" s="33">
        <v>3</v>
      </c>
      <c r="BA79" s="33">
        <v>5</v>
      </c>
      <c r="BB79" s="33">
        <v>8</v>
      </c>
      <c r="BC79">
        <v>3</v>
      </c>
      <c r="BD79">
        <v>5</v>
      </c>
      <c r="BE79">
        <v>3</v>
      </c>
      <c r="BF79">
        <v>1</v>
      </c>
      <c r="BG79">
        <v>4</v>
      </c>
      <c r="BH79">
        <v>4</v>
      </c>
      <c r="BI79">
        <v>1</v>
      </c>
      <c r="BK79">
        <v>2</v>
      </c>
      <c r="BM79">
        <v>3</v>
      </c>
      <c r="BN79">
        <v>13</v>
      </c>
      <c r="BO79">
        <v>6</v>
      </c>
      <c r="BP79">
        <v>10</v>
      </c>
      <c r="BR79">
        <v>3</v>
      </c>
      <c r="BS79">
        <v>5</v>
      </c>
      <c r="BT79">
        <v>3</v>
      </c>
      <c r="BU79">
        <v>1</v>
      </c>
      <c r="BV79">
        <v>2</v>
      </c>
      <c r="BW79">
        <v>10</v>
      </c>
      <c r="BY79">
        <v>4</v>
      </c>
      <c r="BZ79">
        <v>5</v>
      </c>
      <c r="CA79">
        <v>15</v>
      </c>
      <c r="CB79">
        <v>1</v>
      </c>
      <c r="CC79">
        <v>2</v>
      </c>
      <c r="CE79">
        <v>4</v>
      </c>
      <c r="CF79">
        <v>3</v>
      </c>
      <c r="CG79">
        <v>7</v>
      </c>
      <c r="CH79">
        <v>5</v>
      </c>
      <c r="CI79">
        <v>3</v>
      </c>
      <c r="CJ79">
        <v>2</v>
      </c>
    </row>
    <row r="80" spans="1:88" ht="12.75">
      <c r="A80" s="1" t="s">
        <v>186</v>
      </c>
      <c r="B80" s="29">
        <v>0.07</v>
      </c>
      <c r="C80" s="67" t="s">
        <v>251</v>
      </c>
      <c r="D80" s="65" t="s">
        <v>251</v>
      </c>
      <c r="E80" s="71"/>
      <c r="F80" s="65" t="s">
        <v>251</v>
      </c>
      <c r="G80" s="83" t="s">
        <v>251</v>
      </c>
      <c r="H80" s="111">
        <v>0.012391591959509562</v>
      </c>
      <c r="I80" s="114">
        <f t="shared" si="10"/>
        <v>0.09163103237629812</v>
      </c>
      <c r="J80" s="15">
        <v>0.09163103237629812</v>
      </c>
      <c r="K80" s="56">
        <f>L80*10/$L$4</f>
        <v>0.01422272791921491</v>
      </c>
      <c r="L80" s="93">
        <v>1</v>
      </c>
      <c r="M80" s="94">
        <v>1</v>
      </c>
      <c r="N80" s="93"/>
      <c r="O80" s="93"/>
      <c r="P80" s="93"/>
      <c r="Q80" s="93"/>
      <c r="R80" s="93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</row>
    <row r="81" spans="1:85" ht="12.75">
      <c r="A81" s="1" t="s">
        <v>94</v>
      </c>
      <c r="B81" s="29">
        <v>0.22</v>
      </c>
      <c r="C81" s="20">
        <v>0.06</v>
      </c>
      <c r="D81" s="38">
        <v>0.06</v>
      </c>
      <c r="E81" s="25">
        <v>0.04</v>
      </c>
      <c r="F81" s="38">
        <v>0.02</v>
      </c>
      <c r="G81" s="97">
        <v>0.0618339222614841</v>
      </c>
      <c r="H81" s="111">
        <v>0.05571654212567563</v>
      </c>
      <c r="I81" s="114">
        <f t="shared" si="10"/>
        <v>0.030543677458766037</v>
      </c>
      <c r="J81" s="15">
        <v>0.030543677458766037</v>
      </c>
      <c r="K81" s="56">
        <f t="shared" si="7"/>
        <v>0.02844545583842982</v>
      </c>
      <c r="L81" s="49">
        <f t="shared" si="8"/>
        <v>2</v>
      </c>
      <c r="M81" s="52">
        <f t="shared" si="9"/>
        <v>2</v>
      </c>
      <c r="N81" s="9"/>
      <c r="O81" s="9"/>
      <c r="P81" s="9"/>
      <c r="Q81" s="9"/>
      <c r="R81" s="9"/>
      <c r="AW81">
        <v>1</v>
      </c>
      <c r="CG81">
        <v>1</v>
      </c>
    </row>
    <row r="82" spans="1:88" ht="12.75">
      <c r="A82" s="1" t="s">
        <v>95</v>
      </c>
      <c r="B82" s="29">
        <v>0.03</v>
      </c>
      <c r="C82" s="20">
        <v>0.03</v>
      </c>
      <c r="D82" s="38">
        <v>0.04</v>
      </c>
      <c r="E82" s="25">
        <v>0.01</v>
      </c>
      <c r="F82" s="38">
        <v>0.03</v>
      </c>
      <c r="G82" s="97">
        <v>0.027778563015312136</v>
      </c>
      <c r="H82" s="111">
        <v>0.012646519463861389</v>
      </c>
      <c r="I82" s="114">
        <f t="shared" si="10"/>
        <v>0.030543677458766037</v>
      </c>
      <c r="J82" s="15">
        <v>0.030543677458766037</v>
      </c>
      <c r="K82" s="56">
        <f t="shared" si="7"/>
        <v>0.02844545583842982</v>
      </c>
      <c r="L82" s="49">
        <f t="shared" si="8"/>
        <v>2</v>
      </c>
      <c r="M82" s="52">
        <f t="shared" si="9"/>
        <v>2</v>
      </c>
      <c r="N82" s="9"/>
      <c r="O82" s="9"/>
      <c r="P82" s="9"/>
      <c r="Q82" s="9"/>
      <c r="R82" s="9"/>
      <c r="BA82">
        <v>1</v>
      </c>
      <c r="CJ82">
        <v>1</v>
      </c>
    </row>
    <row r="83" spans="1:37" ht="12.75">
      <c r="A83" s="1" t="s">
        <v>190</v>
      </c>
      <c r="B83" s="29">
        <v>0.03</v>
      </c>
      <c r="C83" s="20">
        <v>0.03</v>
      </c>
      <c r="D83" s="38">
        <v>0.01</v>
      </c>
      <c r="E83" s="25">
        <v>0.01</v>
      </c>
      <c r="F83" s="38">
        <v>0.01</v>
      </c>
      <c r="G83" s="83" t="s">
        <v>251</v>
      </c>
      <c r="H83" s="117" t="s">
        <v>251</v>
      </c>
      <c r="I83" s="114">
        <f t="shared" si="10"/>
        <v>0.015271838729383019</v>
      </c>
      <c r="J83" s="15">
        <v>0.015271838729383019</v>
      </c>
      <c r="K83" s="56">
        <f t="shared" si="7"/>
        <v>0.02844545583842982</v>
      </c>
      <c r="L83" s="49">
        <f t="shared" si="8"/>
        <v>2</v>
      </c>
      <c r="M83" s="52">
        <f t="shared" si="9"/>
        <v>2</v>
      </c>
      <c r="N83" s="9"/>
      <c r="O83" s="9"/>
      <c r="P83" s="9"/>
      <c r="Q83" s="9"/>
      <c r="R83" s="9"/>
      <c r="W83">
        <v>1</v>
      </c>
      <c r="AK83">
        <v>1</v>
      </c>
    </row>
    <row r="84" spans="1:18" ht="12.75">
      <c r="A84" s="1" t="s">
        <v>252</v>
      </c>
      <c r="B84" s="29">
        <v>1.33</v>
      </c>
      <c r="C84" s="69">
        <v>0.05</v>
      </c>
      <c r="D84" s="65" t="s">
        <v>251</v>
      </c>
      <c r="E84" s="25">
        <v>0.01</v>
      </c>
      <c r="F84" s="38">
        <v>0.03</v>
      </c>
      <c r="G84" s="83"/>
      <c r="H84" s="111"/>
      <c r="I84" s="114">
        <f t="shared" si="10"/>
        <v>0</v>
      </c>
      <c r="J84" s="15"/>
      <c r="K84" s="56">
        <f>L84*10/$L$4</f>
        <v>0</v>
      </c>
      <c r="L84" s="49">
        <f>SUM(N84:CJ84)</f>
        <v>0</v>
      </c>
      <c r="M84" s="52">
        <f>COUNTA(N84:CJ84)</f>
        <v>0</v>
      </c>
      <c r="N84" s="9"/>
      <c r="O84" s="9"/>
      <c r="P84" s="9"/>
      <c r="Q84" s="9"/>
      <c r="R84" s="9"/>
    </row>
    <row r="85" spans="1:18" ht="12.75">
      <c r="A85" s="1" t="s">
        <v>96</v>
      </c>
      <c r="B85" s="29"/>
      <c r="C85" s="20"/>
      <c r="D85" s="38"/>
      <c r="E85" s="25"/>
      <c r="F85" s="38"/>
      <c r="G85" s="97"/>
      <c r="H85" s="117" t="s">
        <v>251</v>
      </c>
      <c r="I85" s="114">
        <f t="shared" si="10"/>
        <v>0</v>
      </c>
      <c r="J85" s="15"/>
      <c r="K85" s="56">
        <f t="shared" si="7"/>
        <v>0</v>
      </c>
      <c r="L85" s="49">
        <f t="shared" si="8"/>
        <v>0</v>
      </c>
      <c r="M85" s="52">
        <f t="shared" si="9"/>
        <v>0</v>
      </c>
      <c r="N85" s="9"/>
      <c r="O85" s="9"/>
      <c r="P85" s="9"/>
      <c r="Q85" s="9"/>
      <c r="R85" s="9"/>
    </row>
    <row r="86" spans="1:23" ht="12.75">
      <c r="A86" s="1" t="s">
        <v>255</v>
      </c>
      <c r="B86" s="29"/>
      <c r="C86" s="20"/>
      <c r="D86" s="38"/>
      <c r="E86" s="25"/>
      <c r="F86" s="38"/>
      <c r="G86" s="97"/>
      <c r="H86" s="111">
        <v>0.006</v>
      </c>
      <c r="I86" s="114">
        <f t="shared" si="10"/>
        <v>0</v>
      </c>
      <c r="J86" s="15"/>
      <c r="K86" s="56">
        <f>L86*10/$L$4</f>
        <v>0.02844545583842982</v>
      </c>
      <c r="L86" s="49">
        <f>SUM(N86:CJ86)</f>
        <v>2</v>
      </c>
      <c r="M86" s="52">
        <f>COUNTA(N86:CJ86)</f>
        <v>1</v>
      </c>
      <c r="N86" s="9"/>
      <c r="O86" s="9"/>
      <c r="P86" s="9"/>
      <c r="Q86" s="9"/>
      <c r="R86" s="9"/>
      <c r="W86">
        <v>2</v>
      </c>
    </row>
    <row r="87" spans="1:23" ht="12.75">
      <c r="A87" s="1" t="s">
        <v>97</v>
      </c>
      <c r="B87" s="29"/>
      <c r="C87" s="20"/>
      <c r="D87" s="38"/>
      <c r="E87" s="66" t="s">
        <v>251</v>
      </c>
      <c r="F87" s="65" t="s">
        <v>251</v>
      </c>
      <c r="G87" s="97">
        <v>0.011472320376914018</v>
      </c>
      <c r="H87" s="111">
        <v>0.0074248235952009325</v>
      </c>
      <c r="I87" s="114">
        <f t="shared" si="10"/>
        <v>0.030543677458766037</v>
      </c>
      <c r="J87" s="15">
        <v>0.030543677458766037</v>
      </c>
      <c r="K87" s="56">
        <f t="shared" si="7"/>
        <v>0.01422272791921491</v>
      </c>
      <c r="L87" s="49">
        <f t="shared" si="8"/>
        <v>1</v>
      </c>
      <c r="M87" s="52">
        <f t="shared" si="9"/>
        <v>1</v>
      </c>
      <c r="N87" s="9"/>
      <c r="O87" s="9"/>
      <c r="P87" s="9"/>
      <c r="Q87" s="9"/>
      <c r="R87" s="9"/>
      <c r="W87">
        <v>1</v>
      </c>
    </row>
    <row r="88" spans="1:18" ht="12.75">
      <c r="A88" s="1" t="s">
        <v>98</v>
      </c>
      <c r="B88" s="29"/>
      <c r="C88" s="20"/>
      <c r="D88" s="38"/>
      <c r="E88" s="25"/>
      <c r="F88" s="38"/>
      <c r="G88" s="97">
        <v>0.01</v>
      </c>
      <c r="H88" s="111"/>
      <c r="I88" s="114">
        <f t="shared" si="10"/>
        <v>0</v>
      </c>
      <c r="J88" s="15"/>
      <c r="K88" s="56">
        <f t="shared" si="7"/>
        <v>0</v>
      </c>
      <c r="L88" s="49">
        <f t="shared" si="8"/>
        <v>0</v>
      </c>
      <c r="M88" s="52">
        <f t="shared" si="9"/>
        <v>0</v>
      </c>
      <c r="N88" s="9"/>
      <c r="O88" s="9"/>
      <c r="P88" s="9"/>
      <c r="Q88" s="9"/>
      <c r="R88" s="9"/>
    </row>
    <row r="89" spans="1:59" ht="12.75">
      <c r="A89" s="1" t="s">
        <v>99</v>
      </c>
      <c r="B89" s="29">
        <v>1.01</v>
      </c>
      <c r="C89" s="20">
        <v>0.89</v>
      </c>
      <c r="D89" s="38">
        <v>3.36</v>
      </c>
      <c r="E89" s="25">
        <v>1.54</v>
      </c>
      <c r="F89" s="38">
        <v>16.77</v>
      </c>
      <c r="G89" s="97">
        <v>9.93325441696113</v>
      </c>
      <c r="H89" s="111">
        <v>5.396419321886168</v>
      </c>
      <c r="I89" s="114">
        <f t="shared" si="10"/>
        <v>14.111178985949909</v>
      </c>
      <c r="J89" s="15">
        <v>14.111178985949909</v>
      </c>
      <c r="K89" s="56">
        <f t="shared" si="7"/>
        <v>0.5973545726070262</v>
      </c>
      <c r="L89" s="49">
        <f t="shared" si="8"/>
        <v>42</v>
      </c>
      <c r="M89" s="52">
        <f t="shared" si="9"/>
        <v>4</v>
      </c>
      <c r="N89" s="9"/>
      <c r="O89" s="9"/>
      <c r="P89" s="9"/>
      <c r="Q89" s="9"/>
      <c r="R89" s="9"/>
      <c r="U89" s="33"/>
      <c r="V89" s="33"/>
      <c r="W89" s="33">
        <v>26</v>
      </c>
      <c r="AL89">
        <v>9</v>
      </c>
      <c r="AW89">
        <v>3</v>
      </c>
      <c r="BG89">
        <v>4</v>
      </c>
    </row>
    <row r="90" spans="1:29" ht="12.75">
      <c r="A90" s="1" t="s">
        <v>100</v>
      </c>
      <c r="B90" s="29"/>
      <c r="C90" s="20">
        <v>0.03</v>
      </c>
      <c r="D90" s="38">
        <v>0.05</v>
      </c>
      <c r="E90" s="25">
        <v>0.05</v>
      </c>
      <c r="F90" s="38">
        <v>0.13</v>
      </c>
      <c r="G90" s="97">
        <v>0.06894464075382804</v>
      </c>
      <c r="H90" s="111">
        <v>0.05647550015125251</v>
      </c>
      <c r="I90" s="114">
        <f t="shared" si="10"/>
        <v>0.015271838729383019</v>
      </c>
      <c r="J90" s="15">
        <v>0.015271838729383019</v>
      </c>
      <c r="K90" s="56">
        <f t="shared" si="7"/>
        <v>0.01422272791921491</v>
      </c>
      <c r="L90" s="49">
        <f t="shared" si="8"/>
        <v>1</v>
      </c>
      <c r="M90" s="52">
        <f t="shared" si="9"/>
        <v>1</v>
      </c>
      <c r="N90" s="9"/>
      <c r="O90" s="9"/>
      <c r="P90" s="9"/>
      <c r="Q90" s="9"/>
      <c r="R90" s="9"/>
      <c r="AC90">
        <v>1</v>
      </c>
    </row>
    <row r="91" spans="1:75" ht="12.75">
      <c r="A91" s="1" t="s">
        <v>101</v>
      </c>
      <c r="B91" s="29">
        <v>0.12</v>
      </c>
      <c r="C91" s="20">
        <v>0.01</v>
      </c>
      <c r="D91" s="38">
        <v>0.01</v>
      </c>
      <c r="E91" s="25"/>
      <c r="F91" s="38">
        <v>0.01</v>
      </c>
      <c r="G91" s="97">
        <v>0.028889281507656066</v>
      </c>
      <c r="H91" s="111">
        <v>0.11443489999698578</v>
      </c>
      <c r="I91" s="114">
        <f t="shared" si="10"/>
        <v>0.29016493585827735</v>
      </c>
      <c r="J91" s="15">
        <v>0.29016493585827735</v>
      </c>
      <c r="K91" s="56">
        <f t="shared" si="7"/>
        <v>0.4409045654956622</v>
      </c>
      <c r="L91" s="49">
        <f t="shared" si="8"/>
        <v>31</v>
      </c>
      <c r="M91" s="52">
        <f t="shared" si="9"/>
        <v>9</v>
      </c>
      <c r="N91" s="9"/>
      <c r="O91" s="9"/>
      <c r="P91" s="9"/>
      <c r="Q91" s="9">
        <v>2</v>
      </c>
      <c r="R91" s="9"/>
      <c r="W91">
        <v>12</v>
      </c>
      <c r="Z91">
        <v>1</v>
      </c>
      <c r="AJ91">
        <v>1</v>
      </c>
      <c r="AP91">
        <v>8</v>
      </c>
      <c r="AW91">
        <v>1</v>
      </c>
      <c r="AY91">
        <v>3</v>
      </c>
      <c r="BR91">
        <v>1</v>
      </c>
      <c r="BW91">
        <v>2</v>
      </c>
    </row>
    <row r="92" spans="1:23" ht="12.75">
      <c r="A92" s="1" t="s">
        <v>102</v>
      </c>
      <c r="B92" s="29"/>
      <c r="C92" s="67" t="s">
        <v>251</v>
      </c>
      <c r="D92" s="38">
        <v>0.01</v>
      </c>
      <c r="E92" s="25">
        <v>0.02</v>
      </c>
      <c r="F92" s="38">
        <v>0.01</v>
      </c>
      <c r="G92" s="97">
        <v>0.005</v>
      </c>
      <c r="H92" s="111">
        <v>0.014949665592943454</v>
      </c>
      <c r="I92" s="114">
        <f t="shared" si="10"/>
        <v>0.030543677458766037</v>
      </c>
      <c r="J92" s="15">
        <v>0.030543677458766037</v>
      </c>
      <c r="K92" s="56">
        <f t="shared" si="7"/>
        <v>0.02844545583842982</v>
      </c>
      <c r="L92" s="49">
        <f t="shared" si="8"/>
        <v>2</v>
      </c>
      <c r="M92" s="52">
        <f t="shared" si="9"/>
        <v>1</v>
      </c>
      <c r="N92" s="9"/>
      <c r="O92" s="9"/>
      <c r="P92" s="9"/>
      <c r="Q92" s="9"/>
      <c r="R92" s="9"/>
      <c r="W92">
        <v>2</v>
      </c>
    </row>
    <row r="93" spans="1:18" ht="12.75">
      <c r="A93" s="82" t="s">
        <v>313</v>
      </c>
      <c r="B93" s="29"/>
      <c r="C93" s="67"/>
      <c r="D93" s="38"/>
      <c r="E93" s="25"/>
      <c r="F93" s="38"/>
      <c r="G93" s="97"/>
      <c r="H93" s="117" t="s">
        <v>251</v>
      </c>
      <c r="I93" s="114">
        <f t="shared" si="10"/>
        <v>0</v>
      </c>
      <c r="J93" s="15"/>
      <c r="K93" s="56">
        <f>L93*10/$L$4</f>
        <v>0</v>
      </c>
      <c r="L93" s="49">
        <f>SUM(N93:CJ93)</f>
        <v>0</v>
      </c>
      <c r="M93" s="52">
        <f>COUNTA(N93:CJ93)</f>
        <v>0</v>
      </c>
      <c r="N93" s="9"/>
      <c r="O93" s="9"/>
      <c r="P93" s="9"/>
      <c r="Q93" s="9"/>
      <c r="R93" s="9"/>
    </row>
    <row r="94" spans="1:23" ht="12.75">
      <c r="A94" s="1" t="s">
        <v>103</v>
      </c>
      <c r="B94" s="29"/>
      <c r="C94" s="67" t="s">
        <v>251</v>
      </c>
      <c r="D94" s="70"/>
      <c r="E94" s="66" t="s">
        <v>251</v>
      </c>
      <c r="F94" s="38">
        <v>0.02</v>
      </c>
      <c r="G94" s="97">
        <v>0.02594464075382803</v>
      </c>
      <c r="H94" s="111">
        <v>0.06272586588270809</v>
      </c>
      <c r="I94" s="114">
        <f t="shared" si="10"/>
        <v>0.1527183872938302</v>
      </c>
      <c r="J94" s="15">
        <v>0.1527183872938302</v>
      </c>
      <c r="K94" s="56">
        <f t="shared" si="7"/>
        <v>0.07111363959607454</v>
      </c>
      <c r="L94" s="49">
        <f t="shared" si="8"/>
        <v>5</v>
      </c>
      <c r="M94" s="52">
        <f t="shared" si="9"/>
        <v>2</v>
      </c>
      <c r="N94" s="9"/>
      <c r="O94" s="9"/>
      <c r="P94" s="9"/>
      <c r="Q94" s="9"/>
      <c r="R94" s="9">
        <v>1</v>
      </c>
      <c r="W94">
        <v>4</v>
      </c>
    </row>
    <row r="95" spans="1:88" ht="12.75">
      <c r="A95" s="1" t="s">
        <v>104</v>
      </c>
      <c r="B95" s="29">
        <v>0.47</v>
      </c>
      <c r="C95" s="20">
        <v>0.83</v>
      </c>
      <c r="D95" s="38">
        <v>0.49</v>
      </c>
      <c r="E95" s="25">
        <v>0.64</v>
      </c>
      <c r="F95" s="38">
        <v>1.35</v>
      </c>
      <c r="G95" s="97">
        <v>3.0427844522968197</v>
      </c>
      <c r="H95" s="111">
        <v>7.998779608775924</v>
      </c>
      <c r="I95" s="114">
        <f t="shared" si="10"/>
        <v>9.254734270006109</v>
      </c>
      <c r="J95" s="15">
        <v>9.254734270006109</v>
      </c>
      <c r="K95" s="56">
        <f t="shared" si="7"/>
        <v>6.471341203242784</v>
      </c>
      <c r="L95" s="49">
        <f t="shared" si="8"/>
        <v>455</v>
      </c>
      <c r="M95" s="52">
        <f t="shared" si="9"/>
        <v>64</v>
      </c>
      <c r="N95" s="9">
        <v>2</v>
      </c>
      <c r="O95" s="9">
        <v>4</v>
      </c>
      <c r="P95" s="9">
        <v>10</v>
      </c>
      <c r="Q95" s="9">
        <v>3</v>
      </c>
      <c r="R95" s="9">
        <v>8</v>
      </c>
      <c r="S95" s="33">
        <v>16</v>
      </c>
      <c r="T95" s="33"/>
      <c r="U95" s="33">
        <v>5</v>
      </c>
      <c r="V95" s="33"/>
      <c r="W95" s="33">
        <v>17</v>
      </c>
      <c r="X95" s="33">
        <v>1</v>
      </c>
      <c r="Y95" s="33">
        <v>2</v>
      </c>
      <c r="Z95" s="33">
        <v>1</v>
      </c>
      <c r="AA95" s="33">
        <v>1</v>
      </c>
      <c r="AB95" s="33">
        <v>1</v>
      </c>
      <c r="AC95" s="33">
        <v>3</v>
      </c>
      <c r="AD95">
        <v>25</v>
      </c>
      <c r="AE95" s="33">
        <v>2</v>
      </c>
      <c r="AF95" s="33">
        <v>4</v>
      </c>
      <c r="AG95" s="33"/>
      <c r="AH95">
        <v>1</v>
      </c>
      <c r="AI95" s="33">
        <v>8</v>
      </c>
      <c r="AK95">
        <v>1</v>
      </c>
      <c r="AL95">
        <v>11</v>
      </c>
      <c r="AM95">
        <v>3</v>
      </c>
      <c r="AN95">
        <v>2</v>
      </c>
      <c r="AO95">
        <v>4</v>
      </c>
      <c r="AP95">
        <v>4</v>
      </c>
      <c r="AQ95">
        <v>12</v>
      </c>
      <c r="AR95">
        <v>16</v>
      </c>
      <c r="AS95">
        <v>6</v>
      </c>
      <c r="AU95">
        <v>3</v>
      </c>
      <c r="AV95">
        <v>2</v>
      </c>
      <c r="AW95">
        <v>12</v>
      </c>
      <c r="AX95">
        <v>3</v>
      </c>
      <c r="AY95">
        <v>8</v>
      </c>
      <c r="BA95">
        <v>8</v>
      </c>
      <c r="BB95">
        <v>27</v>
      </c>
      <c r="BC95">
        <v>4</v>
      </c>
      <c r="BD95">
        <v>11</v>
      </c>
      <c r="BE95">
        <v>1</v>
      </c>
      <c r="BF95">
        <v>5</v>
      </c>
      <c r="BG95">
        <v>8</v>
      </c>
      <c r="BH95">
        <v>5</v>
      </c>
      <c r="BJ95">
        <v>1</v>
      </c>
      <c r="BK95">
        <v>4</v>
      </c>
      <c r="BL95">
        <v>1</v>
      </c>
      <c r="BN95">
        <v>3</v>
      </c>
      <c r="BO95">
        <v>9</v>
      </c>
      <c r="BP95">
        <v>4</v>
      </c>
      <c r="BQ95">
        <v>12</v>
      </c>
      <c r="BR95">
        <v>12</v>
      </c>
      <c r="BS95">
        <v>5</v>
      </c>
      <c r="BT95">
        <v>8</v>
      </c>
      <c r="BU95">
        <v>28</v>
      </c>
      <c r="BV95">
        <v>16</v>
      </c>
      <c r="BW95">
        <v>16</v>
      </c>
      <c r="BX95">
        <v>5</v>
      </c>
      <c r="BY95">
        <v>7</v>
      </c>
      <c r="BZ95">
        <v>15</v>
      </c>
      <c r="CA95">
        <v>23</v>
      </c>
      <c r="CB95">
        <v>3</v>
      </c>
      <c r="CE95">
        <v>4</v>
      </c>
      <c r="CG95">
        <v>2</v>
      </c>
      <c r="CH95">
        <v>2</v>
      </c>
      <c r="CI95">
        <v>4</v>
      </c>
      <c r="CJ95">
        <v>1</v>
      </c>
    </row>
    <row r="96" spans="1:86" ht="12.75">
      <c r="A96" s="1" t="s">
        <v>105</v>
      </c>
      <c r="B96" s="29">
        <v>52.09</v>
      </c>
      <c r="C96" s="20">
        <v>25.73</v>
      </c>
      <c r="D96" s="38">
        <v>5.86</v>
      </c>
      <c r="E96" s="25">
        <v>57.54</v>
      </c>
      <c r="F96" s="38">
        <v>45.23</v>
      </c>
      <c r="G96" s="97">
        <v>29.827500588928153</v>
      </c>
      <c r="H96" s="111">
        <v>97.6479252560475</v>
      </c>
      <c r="I96" s="114">
        <f t="shared" si="10"/>
        <v>46.99144777031155</v>
      </c>
      <c r="J96" s="15">
        <v>46.99144777031155</v>
      </c>
      <c r="K96" s="56">
        <f t="shared" si="7"/>
        <v>0.9671454985066138</v>
      </c>
      <c r="L96" s="49">
        <f t="shared" si="8"/>
        <v>68</v>
      </c>
      <c r="M96" s="52">
        <f t="shared" si="9"/>
        <v>9</v>
      </c>
      <c r="N96" s="9"/>
      <c r="O96" s="9">
        <v>1</v>
      </c>
      <c r="P96" s="9">
        <v>1</v>
      </c>
      <c r="Q96" s="9"/>
      <c r="R96" s="9"/>
      <c r="U96" s="33"/>
      <c r="V96" s="33"/>
      <c r="W96" s="33">
        <v>4</v>
      </c>
      <c r="Z96" s="33"/>
      <c r="AA96" s="33"/>
      <c r="AB96" s="33"/>
      <c r="AO96">
        <v>1</v>
      </c>
      <c r="AQ96">
        <v>1</v>
      </c>
      <c r="AW96">
        <v>57</v>
      </c>
      <c r="BB96">
        <v>1</v>
      </c>
      <c r="BZ96">
        <v>1</v>
      </c>
      <c r="CH96">
        <v>1</v>
      </c>
    </row>
    <row r="97" spans="1:23" ht="12.75">
      <c r="A97" s="1" t="s">
        <v>106</v>
      </c>
      <c r="B97" s="29"/>
      <c r="C97" s="67" t="s">
        <v>251</v>
      </c>
      <c r="D97" s="70"/>
      <c r="E97" s="71"/>
      <c r="F97" s="65" t="s">
        <v>251</v>
      </c>
      <c r="G97" s="83" t="s">
        <v>251</v>
      </c>
      <c r="H97" s="111">
        <v>0.007793034558041858</v>
      </c>
      <c r="I97" s="114">
        <f t="shared" si="10"/>
        <v>0</v>
      </c>
      <c r="J97" s="15"/>
      <c r="K97" s="56">
        <f t="shared" si="7"/>
        <v>0.01422272791921491</v>
      </c>
      <c r="L97" s="49">
        <f t="shared" si="8"/>
        <v>1</v>
      </c>
      <c r="M97" s="52">
        <f t="shared" si="9"/>
        <v>1</v>
      </c>
      <c r="N97" s="9"/>
      <c r="O97" s="9"/>
      <c r="P97" s="9"/>
      <c r="Q97" s="9"/>
      <c r="R97" s="9"/>
      <c r="W97">
        <v>1</v>
      </c>
    </row>
    <row r="98" spans="1:70" ht="12.75">
      <c r="A98" s="1" t="s">
        <v>107</v>
      </c>
      <c r="B98" s="29">
        <v>0.06</v>
      </c>
      <c r="C98" s="20">
        <v>0.01</v>
      </c>
      <c r="D98" s="38">
        <v>0.01</v>
      </c>
      <c r="E98" s="25">
        <v>0.01</v>
      </c>
      <c r="F98" s="38">
        <v>0.01</v>
      </c>
      <c r="G98" s="97">
        <v>0.007472320376914017</v>
      </c>
      <c r="H98" s="111">
        <v>0.12290444379901248</v>
      </c>
      <c r="I98" s="114">
        <f t="shared" si="10"/>
        <v>0.030543677458766037</v>
      </c>
      <c r="J98" s="15">
        <v>0.030543677458766037</v>
      </c>
      <c r="K98" s="56">
        <f t="shared" si="7"/>
        <v>0.01422272791921491</v>
      </c>
      <c r="L98" s="49">
        <f t="shared" si="8"/>
        <v>1</v>
      </c>
      <c r="M98" s="52">
        <f t="shared" si="9"/>
        <v>1</v>
      </c>
      <c r="N98" s="9"/>
      <c r="O98" s="9"/>
      <c r="P98" s="9"/>
      <c r="Q98" s="9"/>
      <c r="R98" s="9"/>
      <c r="BR98">
        <v>1</v>
      </c>
    </row>
    <row r="99" spans="1:43" ht="12.75">
      <c r="A99" s="1" t="s">
        <v>108</v>
      </c>
      <c r="B99" s="29"/>
      <c r="C99" s="67" t="s">
        <v>251</v>
      </c>
      <c r="D99" s="70"/>
      <c r="E99" s="71"/>
      <c r="F99" s="65" t="s">
        <v>251</v>
      </c>
      <c r="G99" s="83" t="s">
        <v>251</v>
      </c>
      <c r="H99" s="111">
        <v>0.02134081265853562</v>
      </c>
      <c r="I99" s="114">
        <f t="shared" si="10"/>
        <v>0</v>
      </c>
      <c r="J99" s="15"/>
      <c r="K99" s="56">
        <f t="shared" si="7"/>
        <v>0.01422272791921491</v>
      </c>
      <c r="L99" s="49">
        <f t="shared" si="8"/>
        <v>1</v>
      </c>
      <c r="M99" s="52">
        <f t="shared" si="9"/>
        <v>1</v>
      </c>
      <c r="N99" s="9"/>
      <c r="O99" s="9"/>
      <c r="P99" s="9"/>
      <c r="Q99" s="9"/>
      <c r="R99" s="9"/>
      <c r="AQ99">
        <v>1</v>
      </c>
    </row>
    <row r="100" spans="1:18" ht="12.75">
      <c r="A100" s="1" t="s">
        <v>109</v>
      </c>
      <c r="B100" s="29"/>
      <c r="C100" s="20"/>
      <c r="D100" s="65" t="s">
        <v>251</v>
      </c>
      <c r="E100" s="71"/>
      <c r="F100" s="65" t="s">
        <v>251</v>
      </c>
      <c r="G100" s="83" t="s">
        <v>251</v>
      </c>
      <c r="H100" s="117" t="s">
        <v>251</v>
      </c>
      <c r="I100" s="114">
        <f t="shared" si="10"/>
        <v>0.015271838729383019</v>
      </c>
      <c r="J100" s="15">
        <v>0.015271838729383019</v>
      </c>
      <c r="K100" s="56">
        <f t="shared" si="7"/>
        <v>0</v>
      </c>
      <c r="L100" s="49">
        <f t="shared" si="8"/>
        <v>0</v>
      </c>
      <c r="M100" s="52">
        <f t="shared" si="9"/>
        <v>0</v>
      </c>
      <c r="N100" s="9"/>
      <c r="O100" s="9"/>
      <c r="P100" s="9"/>
      <c r="Q100" s="9"/>
      <c r="R100" s="9"/>
    </row>
    <row r="101" spans="1:88" ht="12.75">
      <c r="A101" s="1" t="s">
        <v>110</v>
      </c>
      <c r="B101" s="30">
        <v>7.2</v>
      </c>
      <c r="C101" s="20">
        <v>8.25</v>
      </c>
      <c r="D101" s="39">
        <v>11.19</v>
      </c>
      <c r="E101" s="25">
        <v>9.69</v>
      </c>
      <c r="F101" s="38">
        <v>11.59</v>
      </c>
      <c r="G101" s="97">
        <v>6.326455830388693</v>
      </c>
      <c r="H101" s="111">
        <v>5.339718380945771</v>
      </c>
      <c r="I101" s="114">
        <f t="shared" si="10"/>
        <v>5.726939523518632</v>
      </c>
      <c r="J101" s="15">
        <v>5.726939523518632</v>
      </c>
      <c r="K101" s="56">
        <f t="shared" si="7"/>
        <v>5.319300241786376</v>
      </c>
      <c r="L101" s="49">
        <f t="shared" si="8"/>
        <v>374</v>
      </c>
      <c r="M101" s="52">
        <f t="shared" si="9"/>
        <v>52</v>
      </c>
      <c r="N101" s="9">
        <v>2</v>
      </c>
      <c r="O101" s="9">
        <v>16</v>
      </c>
      <c r="P101" s="9">
        <v>2</v>
      </c>
      <c r="Q101" s="9">
        <v>11</v>
      </c>
      <c r="R101" s="9"/>
      <c r="S101" s="33">
        <v>9</v>
      </c>
      <c r="T101" s="33">
        <v>18</v>
      </c>
      <c r="U101" s="33">
        <v>5</v>
      </c>
      <c r="V101" s="33"/>
      <c r="Y101">
        <v>8</v>
      </c>
      <c r="AA101">
        <v>2</v>
      </c>
      <c r="AB101">
        <v>4</v>
      </c>
      <c r="AD101">
        <v>4</v>
      </c>
      <c r="AE101">
        <v>2</v>
      </c>
      <c r="AG101">
        <v>2</v>
      </c>
      <c r="AH101">
        <v>3</v>
      </c>
      <c r="AI101">
        <v>10</v>
      </c>
      <c r="AK101">
        <v>8</v>
      </c>
      <c r="AL101">
        <v>13</v>
      </c>
      <c r="AM101">
        <v>8</v>
      </c>
      <c r="AN101">
        <v>16</v>
      </c>
      <c r="AO101">
        <v>14</v>
      </c>
      <c r="AP101">
        <v>4</v>
      </c>
      <c r="AQ101">
        <v>25</v>
      </c>
      <c r="AR101">
        <v>4</v>
      </c>
      <c r="AS101">
        <v>9</v>
      </c>
      <c r="AT101">
        <v>1</v>
      </c>
      <c r="AU101">
        <v>16</v>
      </c>
      <c r="AV101">
        <v>10</v>
      </c>
      <c r="AW101">
        <v>11</v>
      </c>
      <c r="AX101">
        <v>3</v>
      </c>
      <c r="AY101">
        <v>8</v>
      </c>
      <c r="AZ101">
        <v>3</v>
      </c>
      <c r="BB101">
        <v>2</v>
      </c>
      <c r="BE101">
        <v>4</v>
      </c>
      <c r="BG101">
        <v>11</v>
      </c>
      <c r="BI101">
        <v>5</v>
      </c>
      <c r="BO101">
        <v>2</v>
      </c>
      <c r="BP101">
        <v>2</v>
      </c>
      <c r="BR101">
        <v>5</v>
      </c>
      <c r="BT101">
        <v>3</v>
      </c>
      <c r="BU101">
        <v>2</v>
      </c>
      <c r="BV101">
        <v>12</v>
      </c>
      <c r="BW101">
        <v>1</v>
      </c>
      <c r="BY101">
        <v>1</v>
      </c>
      <c r="BZ101">
        <v>15</v>
      </c>
      <c r="CA101">
        <v>8</v>
      </c>
      <c r="CC101">
        <v>3</v>
      </c>
      <c r="CD101">
        <v>5</v>
      </c>
      <c r="CE101">
        <v>12</v>
      </c>
      <c r="CF101">
        <v>14</v>
      </c>
      <c r="CG101">
        <v>11</v>
      </c>
      <c r="CH101">
        <v>3</v>
      </c>
      <c r="CJ101">
        <v>2</v>
      </c>
    </row>
    <row r="102" spans="1:74" ht="12.75">
      <c r="A102" s="1" t="s">
        <v>111</v>
      </c>
      <c r="B102" s="29"/>
      <c r="C102" s="20"/>
      <c r="D102" s="38"/>
      <c r="E102" s="25"/>
      <c r="F102" s="38">
        <v>0.08</v>
      </c>
      <c r="G102" s="97">
        <v>0.11963052024536122</v>
      </c>
      <c r="H102" s="111">
        <v>0.16098790612470357</v>
      </c>
      <c r="I102" s="114">
        <f t="shared" si="10"/>
        <v>0.04581551618814906</v>
      </c>
      <c r="J102" s="15">
        <v>0.04581551618814906</v>
      </c>
      <c r="K102" s="56">
        <f t="shared" si="7"/>
        <v>0.2986772863035131</v>
      </c>
      <c r="L102" s="49">
        <f t="shared" si="8"/>
        <v>21</v>
      </c>
      <c r="M102" s="52">
        <f t="shared" si="9"/>
        <v>6</v>
      </c>
      <c r="N102" s="9"/>
      <c r="O102" s="9">
        <v>2</v>
      </c>
      <c r="P102" s="9"/>
      <c r="Q102" s="9"/>
      <c r="R102" s="9">
        <v>4</v>
      </c>
      <c r="AI102">
        <v>5</v>
      </c>
      <c r="AK102">
        <v>4</v>
      </c>
      <c r="BQ102">
        <v>4</v>
      </c>
      <c r="BV102">
        <v>2</v>
      </c>
    </row>
    <row r="103" spans="1:85" ht="12.75">
      <c r="A103" s="1" t="s">
        <v>112</v>
      </c>
      <c r="B103" s="29">
        <v>0.79</v>
      </c>
      <c r="C103" s="20">
        <v>1.29</v>
      </c>
      <c r="D103" s="38">
        <v>2.29</v>
      </c>
      <c r="E103" s="25">
        <v>0.52</v>
      </c>
      <c r="F103" s="38">
        <v>0.97</v>
      </c>
      <c r="G103" s="97">
        <v>1.5173529022190537</v>
      </c>
      <c r="H103" s="111">
        <v>1.074765503059926</v>
      </c>
      <c r="I103" s="114">
        <f t="shared" si="10"/>
        <v>2.6267562614538793</v>
      </c>
      <c r="J103" s="15">
        <v>2.6267562614538793</v>
      </c>
      <c r="K103" s="56">
        <f t="shared" si="7"/>
        <v>1.863177357417153</v>
      </c>
      <c r="L103" s="49">
        <f t="shared" si="8"/>
        <v>131</v>
      </c>
      <c r="M103" s="52">
        <f t="shared" si="9"/>
        <v>17</v>
      </c>
      <c r="N103" s="9"/>
      <c r="O103" s="9">
        <v>1</v>
      </c>
      <c r="P103" s="9"/>
      <c r="Q103" s="9"/>
      <c r="R103" s="9"/>
      <c r="U103">
        <v>7</v>
      </c>
      <c r="Z103">
        <v>7</v>
      </c>
      <c r="AC103">
        <v>8</v>
      </c>
      <c r="AM103">
        <v>7</v>
      </c>
      <c r="AO103">
        <v>9</v>
      </c>
      <c r="AP103">
        <v>10</v>
      </c>
      <c r="AT103">
        <v>4</v>
      </c>
      <c r="AU103">
        <v>5</v>
      </c>
      <c r="AY103">
        <v>4</v>
      </c>
      <c r="BF103">
        <v>20</v>
      </c>
      <c r="BG103">
        <v>4</v>
      </c>
      <c r="BV103">
        <v>10</v>
      </c>
      <c r="BW103">
        <v>10</v>
      </c>
      <c r="BX103">
        <v>3</v>
      </c>
      <c r="CC103">
        <v>15</v>
      </c>
      <c r="CG103">
        <v>7</v>
      </c>
    </row>
    <row r="104" spans="1:88" ht="12.75">
      <c r="A104" s="1" t="s">
        <v>113</v>
      </c>
      <c r="B104" s="29">
        <v>10.23</v>
      </c>
      <c r="C104" s="20">
        <v>8.59</v>
      </c>
      <c r="D104" s="39">
        <v>8.7</v>
      </c>
      <c r="E104" s="25">
        <v>7.61</v>
      </c>
      <c r="F104" s="38">
        <v>4.68</v>
      </c>
      <c r="G104" s="97">
        <v>3.697294464075383</v>
      </c>
      <c r="H104" s="111">
        <v>1.992694971347565</v>
      </c>
      <c r="I104" s="114">
        <f t="shared" si="10"/>
        <v>1.2217470983506415</v>
      </c>
      <c r="J104" s="15">
        <v>1.2217470983506415</v>
      </c>
      <c r="K104" s="56">
        <f t="shared" si="7"/>
        <v>0.625800028445456</v>
      </c>
      <c r="L104" s="49">
        <f t="shared" si="8"/>
        <v>44</v>
      </c>
      <c r="M104" s="52">
        <f t="shared" si="9"/>
        <v>21</v>
      </c>
      <c r="N104" s="9"/>
      <c r="O104" s="9">
        <v>4</v>
      </c>
      <c r="P104" s="9"/>
      <c r="Q104" s="9"/>
      <c r="R104" s="9"/>
      <c r="S104" s="33"/>
      <c r="T104" s="33"/>
      <c r="AA104">
        <v>1</v>
      </c>
      <c r="AB104">
        <v>2</v>
      </c>
      <c r="AD104">
        <v>2</v>
      </c>
      <c r="AE104">
        <v>1</v>
      </c>
      <c r="AJ104">
        <v>1</v>
      </c>
      <c r="AK104">
        <v>3</v>
      </c>
      <c r="AM104">
        <v>1</v>
      </c>
      <c r="AN104">
        <v>3</v>
      </c>
      <c r="AP104">
        <v>2</v>
      </c>
      <c r="AQ104">
        <v>2</v>
      </c>
      <c r="AT104">
        <v>1</v>
      </c>
      <c r="AU104">
        <v>1</v>
      </c>
      <c r="AX104">
        <v>3</v>
      </c>
      <c r="AZ104">
        <v>7</v>
      </c>
      <c r="BE104">
        <v>4</v>
      </c>
      <c r="BI104">
        <v>1</v>
      </c>
      <c r="BP104">
        <v>1</v>
      </c>
      <c r="CE104">
        <v>1</v>
      </c>
      <c r="CH104">
        <v>1</v>
      </c>
      <c r="CJ104">
        <v>2</v>
      </c>
    </row>
    <row r="105" spans="1:18" ht="12.75">
      <c r="A105" s="1" t="s">
        <v>191</v>
      </c>
      <c r="B105" s="29"/>
      <c r="C105" s="20">
        <v>0.01</v>
      </c>
      <c r="D105" s="65" t="s">
        <v>251</v>
      </c>
      <c r="E105" s="25"/>
      <c r="F105" s="65" t="s">
        <v>251</v>
      </c>
      <c r="G105" s="97"/>
      <c r="H105" s="111"/>
      <c r="I105" s="114">
        <f t="shared" si="10"/>
        <v>0</v>
      </c>
      <c r="J105" s="15"/>
      <c r="K105" s="56">
        <f t="shared" si="7"/>
        <v>0</v>
      </c>
      <c r="L105" s="49">
        <f t="shared" si="8"/>
        <v>0</v>
      </c>
      <c r="M105" s="52">
        <f t="shared" si="9"/>
        <v>0</v>
      </c>
      <c r="N105" s="9"/>
      <c r="O105" s="9"/>
      <c r="P105" s="9"/>
      <c r="Q105" s="9"/>
      <c r="R105" s="9"/>
    </row>
    <row r="106" spans="1:88" ht="12.75">
      <c r="A106" s="1" t="s">
        <v>114</v>
      </c>
      <c r="B106" s="29">
        <v>7.16</v>
      </c>
      <c r="C106" s="20">
        <v>3.98</v>
      </c>
      <c r="D106" s="38">
        <v>5.02</v>
      </c>
      <c r="E106" s="25">
        <v>4.32</v>
      </c>
      <c r="F106" s="39">
        <v>3.6</v>
      </c>
      <c r="G106" s="97">
        <v>3.4144346289752647</v>
      </c>
      <c r="H106" s="111">
        <v>2.527915888890062</v>
      </c>
      <c r="I106" s="114">
        <f t="shared" si="10"/>
        <v>2.0464263897373245</v>
      </c>
      <c r="J106" s="15">
        <v>2.0464263897373245</v>
      </c>
      <c r="K106" s="56">
        <f t="shared" si="7"/>
        <v>1.2942682406485568</v>
      </c>
      <c r="L106" s="49">
        <f t="shared" si="8"/>
        <v>91</v>
      </c>
      <c r="M106" s="52">
        <f t="shared" si="9"/>
        <v>31</v>
      </c>
      <c r="N106" s="9"/>
      <c r="O106" s="9">
        <v>3</v>
      </c>
      <c r="P106" s="9">
        <v>2</v>
      </c>
      <c r="Q106" s="9">
        <v>6</v>
      </c>
      <c r="R106" s="9"/>
      <c r="S106" s="33">
        <v>1</v>
      </c>
      <c r="T106" s="33"/>
      <c r="V106" s="33"/>
      <c r="Y106">
        <v>4</v>
      </c>
      <c r="AB106">
        <v>4</v>
      </c>
      <c r="AG106">
        <v>3</v>
      </c>
      <c r="AH106">
        <v>2</v>
      </c>
      <c r="AI106">
        <v>1</v>
      </c>
      <c r="AJ106">
        <v>1</v>
      </c>
      <c r="AK106">
        <v>3</v>
      </c>
      <c r="AL106">
        <v>5</v>
      </c>
      <c r="AM106">
        <v>2</v>
      </c>
      <c r="AN106">
        <v>3</v>
      </c>
      <c r="AO106">
        <v>2</v>
      </c>
      <c r="AQ106">
        <v>8</v>
      </c>
      <c r="AU106">
        <v>3</v>
      </c>
      <c r="AV106">
        <v>2</v>
      </c>
      <c r="AW106">
        <v>8</v>
      </c>
      <c r="AX106">
        <v>3</v>
      </c>
      <c r="AZ106">
        <v>3</v>
      </c>
      <c r="BD106">
        <v>1</v>
      </c>
      <c r="BG106">
        <v>6</v>
      </c>
      <c r="BH106">
        <v>3</v>
      </c>
      <c r="BI106">
        <v>1</v>
      </c>
      <c r="BP106">
        <v>3</v>
      </c>
      <c r="BR106">
        <v>1</v>
      </c>
      <c r="BW106">
        <v>1</v>
      </c>
      <c r="CE106">
        <v>2</v>
      </c>
      <c r="CF106">
        <v>3</v>
      </c>
      <c r="CJ106">
        <v>1</v>
      </c>
    </row>
    <row r="107" spans="1:88" ht="12.75">
      <c r="A107" s="1" t="s">
        <v>115</v>
      </c>
      <c r="B107" s="29">
        <v>2.11</v>
      </c>
      <c r="C107" s="23">
        <v>1.9</v>
      </c>
      <c r="D107" s="38">
        <v>2.39</v>
      </c>
      <c r="E107" s="26">
        <v>1.8</v>
      </c>
      <c r="F107" s="39">
        <v>2.3</v>
      </c>
      <c r="G107" s="97">
        <v>2.106434628975265</v>
      </c>
      <c r="H107" s="111">
        <v>2.8012145145759435</v>
      </c>
      <c r="I107" s="114">
        <f t="shared" si="10"/>
        <v>2.8711056811240074</v>
      </c>
      <c r="J107" s="15">
        <v>2.8711056811240074</v>
      </c>
      <c r="K107" s="56">
        <f t="shared" si="7"/>
        <v>1.9911819086900873</v>
      </c>
      <c r="L107" s="49">
        <f t="shared" si="8"/>
        <v>140</v>
      </c>
      <c r="M107" s="52">
        <f t="shared" si="9"/>
        <v>48</v>
      </c>
      <c r="N107" s="9">
        <v>1</v>
      </c>
      <c r="O107" s="9">
        <v>3</v>
      </c>
      <c r="P107" s="9">
        <v>2</v>
      </c>
      <c r="Q107" s="9">
        <v>1</v>
      </c>
      <c r="R107" s="9"/>
      <c r="S107" s="33">
        <v>4</v>
      </c>
      <c r="T107" s="33"/>
      <c r="U107" s="33">
        <v>5</v>
      </c>
      <c r="V107" s="33"/>
      <c r="W107" s="33"/>
      <c r="X107" s="33"/>
      <c r="Y107" s="33"/>
      <c r="Z107" s="33">
        <v>1</v>
      </c>
      <c r="AA107" s="33"/>
      <c r="AB107" s="33"/>
      <c r="AC107" s="33"/>
      <c r="AD107">
        <v>6</v>
      </c>
      <c r="AF107" s="33">
        <v>2</v>
      </c>
      <c r="AG107" s="33"/>
      <c r="AH107" s="33">
        <v>6</v>
      </c>
      <c r="AI107" s="33">
        <v>1</v>
      </c>
      <c r="AJ107" s="33"/>
      <c r="AK107" s="33">
        <v>4</v>
      </c>
      <c r="AL107" s="33">
        <v>7</v>
      </c>
      <c r="AM107" s="33">
        <v>1</v>
      </c>
      <c r="AN107" s="33">
        <v>3</v>
      </c>
      <c r="AO107" s="33">
        <v>2</v>
      </c>
      <c r="AP107" s="33">
        <v>2</v>
      </c>
      <c r="AR107">
        <v>1</v>
      </c>
      <c r="AS107" s="33">
        <v>2</v>
      </c>
      <c r="AT107" s="33">
        <v>3</v>
      </c>
      <c r="AU107">
        <v>4</v>
      </c>
      <c r="AV107">
        <v>1</v>
      </c>
      <c r="AW107">
        <v>6</v>
      </c>
      <c r="AX107">
        <v>4</v>
      </c>
      <c r="AY107">
        <v>6</v>
      </c>
      <c r="BA107">
        <v>1</v>
      </c>
      <c r="BB107">
        <v>5</v>
      </c>
      <c r="BC107">
        <v>12</v>
      </c>
      <c r="BD107">
        <v>4</v>
      </c>
      <c r="BE107">
        <v>1</v>
      </c>
      <c r="BF107">
        <v>1</v>
      </c>
      <c r="BG107">
        <v>2</v>
      </c>
      <c r="BI107">
        <v>1</v>
      </c>
      <c r="BL107">
        <v>1</v>
      </c>
      <c r="BO107">
        <v>3</v>
      </c>
      <c r="BP107">
        <v>10</v>
      </c>
      <c r="BR107">
        <v>4</v>
      </c>
      <c r="BS107">
        <v>1</v>
      </c>
      <c r="BT107">
        <v>2</v>
      </c>
      <c r="BV107">
        <v>4</v>
      </c>
      <c r="BX107">
        <v>1</v>
      </c>
      <c r="BY107">
        <v>1</v>
      </c>
      <c r="BZ107">
        <v>1</v>
      </c>
      <c r="CA107">
        <v>2</v>
      </c>
      <c r="CE107">
        <v>1</v>
      </c>
      <c r="CG107">
        <v>1</v>
      </c>
      <c r="CH107">
        <v>1</v>
      </c>
      <c r="CJ107">
        <v>2</v>
      </c>
    </row>
    <row r="108" spans="1:88" ht="12.75">
      <c r="A108" s="1" t="s">
        <v>116</v>
      </c>
      <c r="B108" s="29">
        <v>2.85</v>
      </c>
      <c r="C108" s="20">
        <v>2.54</v>
      </c>
      <c r="D108" s="39">
        <v>5</v>
      </c>
      <c r="E108" s="25">
        <v>10.74</v>
      </c>
      <c r="F108" s="38">
        <v>23.02</v>
      </c>
      <c r="G108" s="97">
        <v>40.44371613663133</v>
      </c>
      <c r="H108" s="111">
        <v>57.1957230831902</v>
      </c>
      <c r="I108" s="114">
        <f t="shared" si="10"/>
        <v>58.399511301160665</v>
      </c>
      <c r="J108" s="15">
        <v>58.399511301160665</v>
      </c>
      <c r="K108" s="56">
        <f t="shared" si="7"/>
        <v>49.921774996444334</v>
      </c>
      <c r="L108" s="49">
        <f t="shared" si="8"/>
        <v>3510</v>
      </c>
      <c r="M108" s="52">
        <f t="shared" si="9"/>
        <v>74</v>
      </c>
      <c r="N108" s="9">
        <v>16</v>
      </c>
      <c r="O108" s="9">
        <v>23</v>
      </c>
      <c r="P108" s="9">
        <v>135</v>
      </c>
      <c r="Q108" s="9">
        <v>23</v>
      </c>
      <c r="R108" s="9">
        <v>10</v>
      </c>
      <c r="S108" s="33">
        <v>168</v>
      </c>
      <c r="T108" s="33">
        <v>61</v>
      </c>
      <c r="U108" s="33">
        <v>24</v>
      </c>
      <c r="V108" s="33"/>
      <c r="W108" s="33">
        <v>32</v>
      </c>
      <c r="X108" s="33">
        <v>5</v>
      </c>
      <c r="Y108" s="33">
        <v>64</v>
      </c>
      <c r="Z108" s="33">
        <v>26</v>
      </c>
      <c r="AA108" s="33">
        <v>6</v>
      </c>
      <c r="AB108" s="33">
        <v>50</v>
      </c>
      <c r="AC108" s="33">
        <v>7</v>
      </c>
      <c r="AD108" s="33">
        <v>40</v>
      </c>
      <c r="AE108" s="33">
        <v>5</v>
      </c>
      <c r="AF108" s="33">
        <v>13</v>
      </c>
      <c r="AG108" s="33">
        <v>1</v>
      </c>
      <c r="AH108" s="33">
        <v>101</v>
      </c>
      <c r="AI108" s="33">
        <v>37</v>
      </c>
      <c r="AJ108" s="33">
        <v>7</v>
      </c>
      <c r="AK108" s="33">
        <v>98</v>
      </c>
      <c r="AL108" s="33">
        <v>166</v>
      </c>
      <c r="AM108" s="33">
        <v>84</v>
      </c>
      <c r="AN108" s="33">
        <v>90</v>
      </c>
      <c r="AO108" s="33">
        <v>82</v>
      </c>
      <c r="AP108" s="33">
        <v>35</v>
      </c>
      <c r="AQ108" s="33">
        <v>33</v>
      </c>
      <c r="AR108" s="33">
        <v>63</v>
      </c>
      <c r="AS108" s="33">
        <v>35</v>
      </c>
      <c r="AT108" s="33">
        <v>26</v>
      </c>
      <c r="AU108" s="33">
        <v>30</v>
      </c>
      <c r="AV108" s="33">
        <v>72</v>
      </c>
      <c r="AW108" s="33">
        <v>43</v>
      </c>
      <c r="AX108" s="33">
        <v>44</v>
      </c>
      <c r="AY108">
        <v>213</v>
      </c>
      <c r="AZ108" s="33">
        <v>4</v>
      </c>
      <c r="BA108" s="33">
        <v>4</v>
      </c>
      <c r="BB108" s="33">
        <v>59</v>
      </c>
      <c r="BC108">
        <v>42</v>
      </c>
      <c r="BD108">
        <v>21</v>
      </c>
      <c r="BE108">
        <v>28</v>
      </c>
      <c r="BF108">
        <v>20</v>
      </c>
      <c r="BG108">
        <v>83</v>
      </c>
      <c r="BH108">
        <v>15</v>
      </c>
      <c r="BI108">
        <v>32</v>
      </c>
      <c r="BJ108">
        <v>2</v>
      </c>
      <c r="BK108">
        <v>21</v>
      </c>
      <c r="BL108">
        <v>23</v>
      </c>
      <c r="BM108">
        <v>34</v>
      </c>
      <c r="BN108">
        <v>70</v>
      </c>
      <c r="BO108">
        <v>200</v>
      </c>
      <c r="BP108">
        <v>172</v>
      </c>
      <c r="BQ108">
        <v>8</v>
      </c>
      <c r="BR108">
        <v>72</v>
      </c>
      <c r="BS108">
        <v>54</v>
      </c>
      <c r="BT108">
        <v>30</v>
      </c>
      <c r="BU108">
        <v>18</v>
      </c>
      <c r="BV108">
        <v>59</v>
      </c>
      <c r="BW108">
        <v>12</v>
      </c>
      <c r="BX108">
        <v>22</v>
      </c>
      <c r="BY108">
        <v>44</v>
      </c>
      <c r="BZ108">
        <v>27</v>
      </c>
      <c r="CA108">
        <v>119</v>
      </c>
      <c r="CB108">
        <v>3</v>
      </c>
      <c r="CC108">
        <v>36</v>
      </c>
      <c r="CD108">
        <v>6</v>
      </c>
      <c r="CE108">
        <v>40</v>
      </c>
      <c r="CF108">
        <v>25</v>
      </c>
      <c r="CG108">
        <v>80</v>
      </c>
      <c r="CH108">
        <v>34</v>
      </c>
      <c r="CI108">
        <v>8</v>
      </c>
      <c r="CJ108">
        <v>15</v>
      </c>
    </row>
    <row r="109" spans="1:88" ht="12.75">
      <c r="A109" s="1" t="s">
        <v>117</v>
      </c>
      <c r="B109" s="29">
        <v>33.08</v>
      </c>
      <c r="C109" s="20">
        <v>33.74</v>
      </c>
      <c r="D109" s="39">
        <v>49.43</v>
      </c>
      <c r="E109" s="25">
        <v>40.04</v>
      </c>
      <c r="F109" s="38">
        <v>44.77</v>
      </c>
      <c r="G109" s="97">
        <v>57.653077738515904</v>
      </c>
      <c r="H109" s="111">
        <v>74.35990267752176</v>
      </c>
      <c r="I109" s="114">
        <f t="shared" si="10"/>
        <v>73.8393402565669</v>
      </c>
      <c r="J109" s="15">
        <v>73.8393402565669</v>
      </c>
      <c r="K109" s="56">
        <f t="shared" si="7"/>
        <v>65.4387711563078</v>
      </c>
      <c r="L109" s="49">
        <f t="shared" si="8"/>
        <v>4601</v>
      </c>
      <c r="M109" s="52">
        <f t="shared" si="9"/>
        <v>74</v>
      </c>
      <c r="N109" s="9">
        <v>30</v>
      </c>
      <c r="O109" s="9">
        <v>18</v>
      </c>
      <c r="P109" s="9">
        <v>145</v>
      </c>
      <c r="Q109" s="9">
        <v>83</v>
      </c>
      <c r="R109" s="9">
        <v>48</v>
      </c>
      <c r="S109" s="33">
        <v>124</v>
      </c>
      <c r="T109" s="33">
        <v>78</v>
      </c>
      <c r="U109" s="33">
        <v>45</v>
      </c>
      <c r="V109" s="33"/>
      <c r="W109" s="33">
        <v>55</v>
      </c>
      <c r="X109" s="33">
        <v>35</v>
      </c>
      <c r="Y109" s="33">
        <v>80</v>
      </c>
      <c r="Z109" s="33">
        <v>27</v>
      </c>
      <c r="AA109" s="33">
        <v>26</v>
      </c>
      <c r="AB109" s="33">
        <v>54</v>
      </c>
      <c r="AC109" s="33">
        <v>5</v>
      </c>
      <c r="AD109" s="33">
        <v>70</v>
      </c>
      <c r="AE109" s="33">
        <v>8</v>
      </c>
      <c r="AF109" s="33">
        <v>22</v>
      </c>
      <c r="AG109" s="33">
        <v>1</v>
      </c>
      <c r="AH109" s="33">
        <v>157</v>
      </c>
      <c r="AI109" s="33">
        <v>41</v>
      </c>
      <c r="AJ109" s="33">
        <v>12</v>
      </c>
      <c r="AK109" s="33">
        <v>71</v>
      </c>
      <c r="AL109" s="33">
        <v>273</v>
      </c>
      <c r="AM109" s="33">
        <v>60</v>
      </c>
      <c r="AN109" s="33">
        <v>60</v>
      </c>
      <c r="AO109" s="33">
        <v>86</v>
      </c>
      <c r="AP109" s="33">
        <v>57</v>
      </c>
      <c r="AQ109" s="33">
        <v>60</v>
      </c>
      <c r="AR109" s="33">
        <v>122</v>
      </c>
      <c r="AS109" s="33">
        <v>76</v>
      </c>
      <c r="AT109" s="33">
        <v>50</v>
      </c>
      <c r="AU109" s="33">
        <v>72</v>
      </c>
      <c r="AV109" s="33">
        <v>16</v>
      </c>
      <c r="AW109" s="33">
        <v>44</v>
      </c>
      <c r="AX109" s="33">
        <v>56</v>
      </c>
      <c r="AY109">
        <v>168</v>
      </c>
      <c r="AZ109" s="33">
        <v>9</v>
      </c>
      <c r="BA109" s="33">
        <v>9</v>
      </c>
      <c r="BB109" s="33">
        <v>136</v>
      </c>
      <c r="BC109">
        <v>131</v>
      </c>
      <c r="BD109">
        <v>46</v>
      </c>
      <c r="BE109">
        <v>64</v>
      </c>
      <c r="BF109">
        <v>70</v>
      </c>
      <c r="BG109">
        <v>148</v>
      </c>
      <c r="BH109">
        <v>22</v>
      </c>
      <c r="BI109">
        <v>18</v>
      </c>
      <c r="BJ109">
        <v>10</v>
      </c>
      <c r="BK109">
        <v>66</v>
      </c>
      <c r="BL109">
        <v>27</v>
      </c>
      <c r="BM109">
        <v>38</v>
      </c>
      <c r="BN109">
        <v>62</v>
      </c>
      <c r="BO109">
        <v>87</v>
      </c>
      <c r="BP109">
        <v>217</v>
      </c>
      <c r="BQ109">
        <v>25</v>
      </c>
      <c r="BR109">
        <v>136</v>
      </c>
      <c r="BS109">
        <v>51</v>
      </c>
      <c r="BT109">
        <v>97</v>
      </c>
      <c r="BU109">
        <v>26</v>
      </c>
      <c r="BV109">
        <v>135</v>
      </c>
      <c r="BW109">
        <v>17</v>
      </c>
      <c r="BX109">
        <v>32</v>
      </c>
      <c r="BY109">
        <v>39</v>
      </c>
      <c r="BZ109">
        <v>30</v>
      </c>
      <c r="CA109">
        <v>69</v>
      </c>
      <c r="CB109">
        <v>21</v>
      </c>
      <c r="CC109">
        <v>69</v>
      </c>
      <c r="CD109">
        <v>13</v>
      </c>
      <c r="CE109">
        <v>77</v>
      </c>
      <c r="CF109">
        <v>32</v>
      </c>
      <c r="CG109">
        <v>47</v>
      </c>
      <c r="CH109">
        <v>41</v>
      </c>
      <c r="CI109">
        <v>39</v>
      </c>
      <c r="CJ109">
        <v>10</v>
      </c>
    </row>
    <row r="110" spans="1:88" ht="12.75">
      <c r="A110" s="1" t="s">
        <v>118</v>
      </c>
      <c r="B110" s="29"/>
      <c r="C110" s="67" t="s">
        <v>251</v>
      </c>
      <c r="D110" s="38">
        <v>0.02</v>
      </c>
      <c r="E110" s="66" t="s">
        <v>251</v>
      </c>
      <c r="F110" s="38">
        <v>0.04</v>
      </c>
      <c r="G110" s="97">
        <v>0.022944640753828034</v>
      </c>
      <c r="H110" s="111">
        <v>0.02344600232730926</v>
      </c>
      <c r="I110" s="114">
        <f t="shared" si="10"/>
        <v>0.015271838729383019</v>
      </c>
      <c r="J110" s="15">
        <v>0.015271838729383019</v>
      </c>
      <c r="K110" s="56">
        <f t="shared" si="7"/>
        <v>0.01422272791921491</v>
      </c>
      <c r="L110" s="49">
        <f t="shared" si="8"/>
        <v>1</v>
      </c>
      <c r="M110" s="52">
        <f t="shared" si="9"/>
        <v>1</v>
      </c>
      <c r="N110" s="9"/>
      <c r="O110" s="9"/>
      <c r="P110" s="9"/>
      <c r="Q110" s="9"/>
      <c r="R110" s="9"/>
      <c r="AK110" s="33"/>
      <c r="AM110" s="33"/>
      <c r="CJ110">
        <v>1</v>
      </c>
    </row>
    <row r="111" spans="1:86" ht="12.75">
      <c r="A111" s="1" t="s">
        <v>119</v>
      </c>
      <c r="B111" s="29">
        <v>1.48</v>
      </c>
      <c r="C111" s="20">
        <v>1.13</v>
      </c>
      <c r="D111" s="38">
        <v>0.87</v>
      </c>
      <c r="E111" s="25">
        <v>0.96</v>
      </c>
      <c r="F111" s="38">
        <v>1.04</v>
      </c>
      <c r="G111" s="97">
        <v>1.2495936395759721</v>
      </c>
      <c r="H111" s="111">
        <v>1.1052872264278881</v>
      </c>
      <c r="I111" s="114">
        <f t="shared" si="10"/>
        <v>1.1606597434331094</v>
      </c>
      <c r="J111" s="15">
        <v>1.1606597434331094</v>
      </c>
      <c r="K111" s="56">
        <f t="shared" si="7"/>
        <v>1.251600056890912</v>
      </c>
      <c r="L111" s="49">
        <f t="shared" si="8"/>
        <v>88</v>
      </c>
      <c r="M111" s="52">
        <f t="shared" si="9"/>
        <v>37</v>
      </c>
      <c r="N111" s="9"/>
      <c r="O111" s="9">
        <v>2</v>
      </c>
      <c r="P111" s="9"/>
      <c r="Q111" s="9">
        <v>3</v>
      </c>
      <c r="R111" s="9">
        <v>1</v>
      </c>
      <c r="S111" s="33">
        <v>2</v>
      </c>
      <c r="T111" s="33">
        <v>2</v>
      </c>
      <c r="U111" s="33"/>
      <c r="V111" s="33"/>
      <c r="W111" s="33"/>
      <c r="Y111" s="33">
        <v>4</v>
      </c>
      <c r="Z111" s="33"/>
      <c r="AA111" s="33"/>
      <c r="AB111" s="33">
        <v>1</v>
      </c>
      <c r="AC111" s="33"/>
      <c r="AD111">
        <v>1</v>
      </c>
      <c r="AG111" s="33">
        <v>1</v>
      </c>
      <c r="AH111" s="33"/>
      <c r="AI111" s="33">
        <v>2</v>
      </c>
      <c r="AK111" s="33">
        <v>1</v>
      </c>
      <c r="AL111" s="33">
        <v>2</v>
      </c>
      <c r="AM111" s="33">
        <v>2</v>
      </c>
      <c r="AN111" s="33">
        <v>3</v>
      </c>
      <c r="AO111" s="33">
        <v>2</v>
      </c>
      <c r="AP111" s="33">
        <v>1</v>
      </c>
      <c r="AQ111" s="33">
        <v>7</v>
      </c>
      <c r="AS111" s="33">
        <v>1</v>
      </c>
      <c r="AT111" s="33"/>
      <c r="AU111">
        <v>2</v>
      </c>
      <c r="AV111" s="33">
        <v>2</v>
      </c>
      <c r="AW111">
        <v>3</v>
      </c>
      <c r="AY111">
        <v>4</v>
      </c>
      <c r="AZ111">
        <v>1</v>
      </c>
      <c r="BA111">
        <v>1</v>
      </c>
      <c r="BE111">
        <v>4</v>
      </c>
      <c r="BG111">
        <v>2</v>
      </c>
      <c r="BI111">
        <v>2</v>
      </c>
      <c r="BR111">
        <v>1</v>
      </c>
      <c r="BU111">
        <v>1</v>
      </c>
      <c r="BV111">
        <v>2</v>
      </c>
      <c r="BW111">
        <v>1</v>
      </c>
      <c r="BY111">
        <v>1</v>
      </c>
      <c r="BZ111">
        <v>4</v>
      </c>
      <c r="CD111">
        <v>5</v>
      </c>
      <c r="CE111">
        <v>6</v>
      </c>
      <c r="CF111">
        <v>7</v>
      </c>
      <c r="CH111">
        <v>1</v>
      </c>
    </row>
    <row r="112" spans="1:82" ht="12.75">
      <c r="A112" s="1" t="s">
        <v>120</v>
      </c>
      <c r="B112" s="29">
        <v>0.09</v>
      </c>
      <c r="C112" s="20">
        <v>0.04</v>
      </c>
      <c r="D112" s="38">
        <v>0.11</v>
      </c>
      <c r="E112" s="25">
        <v>0.09</v>
      </c>
      <c r="F112" s="39">
        <v>0.1</v>
      </c>
      <c r="G112" s="97">
        <v>0.19702944640753828</v>
      </c>
      <c r="H112" s="111">
        <v>0.20948762161937157</v>
      </c>
      <c r="I112" s="114">
        <f t="shared" si="10"/>
        <v>0.3054367745876604</v>
      </c>
      <c r="J112" s="15">
        <v>0.3054367745876604</v>
      </c>
      <c r="K112" s="56">
        <f t="shared" si="7"/>
        <v>0.38401365381880254</v>
      </c>
      <c r="L112" s="49">
        <f t="shared" si="8"/>
        <v>27</v>
      </c>
      <c r="M112" s="52">
        <f t="shared" si="9"/>
        <v>21</v>
      </c>
      <c r="N112" s="9"/>
      <c r="O112" s="9"/>
      <c r="P112" s="9">
        <v>1</v>
      </c>
      <c r="Q112" s="9">
        <v>3</v>
      </c>
      <c r="R112" s="9"/>
      <c r="S112" s="33"/>
      <c r="T112" s="33"/>
      <c r="V112" s="33"/>
      <c r="X112">
        <v>1</v>
      </c>
      <c r="Z112" s="33"/>
      <c r="AA112" s="33">
        <v>1</v>
      </c>
      <c r="AB112" s="33"/>
      <c r="AC112" s="33"/>
      <c r="AH112" s="33">
        <v>2</v>
      </c>
      <c r="AI112" s="33"/>
      <c r="AJ112" s="33">
        <v>1</v>
      </c>
      <c r="AK112" s="33">
        <v>2</v>
      </c>
      <c r="AN112" s="33"/>
      <c r="AO112" s="33"/>
      <c r="AP112" s="33"/>
      <c r="AT112" s="33">
        <v>2</v>
      </c>
      <c r="AU112">
        <v>1</v>
      </c>
      <c r="AW112">
        <v>1</v>
      </c>
      <c r="AX112">
        <v>1</v>
      </c>
      <c r="AY112">
        <v>1</v>
      </c>
      <c r="BA112">
        <v>1</v>
      </c>
      <c r="BB112">
        <v>1</v>
      </c>
      <c r="BD112">
        <v>1</v>
      </c>
      <c r="BG112">
        <v>1</v>
      </c>
      <c r="BP112">
        <v>1</v>
      </c>
      <c r="BQ112">
        <v>1</v>
      </c>
      <c r="BU112">
        <v>1</v>
      </c>
      <c r="BW112">
        <v>2</v>
      </c>
      <c r="CD112">
        <v>1</v>
      </c>
    </row>
    <row r="113" spans="1:86" ht="12.75">
      <c r="A113" s="1" t="s">
        <v>121</v>
      </c>
      <c r="B113" s="29">
        <v>2.66</v>
      </c>
      <c r="C113" s="20">
        <v>1.93</v>
      </c>
      <c r="D113" s="38">
        <v>1.99</v>
      </c>
      <c r="E113" s="25">
        <v>2.07</v>
      </c>
      <c r="F113" s="39">
        <v>1.7</v>
      </c>
      <c r="G113" s="97">
        <v>2.141689045936396</v>
      </c>
      <c r="H113" s="111">
        <v>3.2255366153730636</v>
      </c>
      <c r="I113" s="114">
        <f t="shared" si="10"/>
        <v>2.8100183262064755</v>
      </c>
      <c r="J113" s="15">
        <v>2.8100183262064755</v>
      </c>
      <c r="K113" s="56">
        <f t="shared" si="7"/>
        <v>1.8347319015787233</v>
      </c>
      <c r="L113" s="49">
        <f t="shared" si="8"/>
        <v>129</v>
      </c>
      <c r="M113" s="52">
        <f t="shared" si="9"/>
        <v>45</v>
      </c>
      <c r="N113" s="9">
        <v>2</v>
      </c>
      <c r="O113" s="9">
        <v>5</v>
      </c>
      <c r="P113" s="9"/>
      <c r="Q113" s="9">
        <v>2</v>
      </c>
      <c r="R113" s="9">
        <v>1</v>
      </c>
      <c r="S113" s="33">
        <v>2</v>
      </c>
      <c r="T113" s="33">
        <v>4</v>
      </c>
      <c r="U113" s="33"/>
      <c r="V113" s="33"/>
      <c r="W113" s="33"/>
      <c r="X113" s="33">
        <v>5</v>
      </c>
      <c r="Y113" s="33">
        <v>1</v>
      </c>
      <c r="Z113" s="33">
        <v>1</v>
      </c>
      <c r="AA113" s="33">
        <v>4</v>
      </c>
      <c r="AB113" s="33">
        <v>1</v>
      </c>
      <c r="AC113" s="33"/>
      <c r="AD113">
        <v>3</v>
      </c>
      <c r="AF113" s="33">
        <v>12</v>
      </c>
      <c r="AG113" s="33"/>
      <c r="AH113" s="33">
        <v>4</v>
      </c>
      <c r="AI113" s="33">
        <v>8</v>
      </c>
      <c r="AJ113" s="33"/>
      <c r="AK113" s="33"/>
      <c r="AL113" s="33">
        <v>2</v>
      </c>
      <c r="AM113" s="33">
        <v>4</v>
      </c>
      <c r="AN113" s="33">
        <v>4</v>
      </c>
      <c r="AO113" s="33">
        <v>1</v>
      </c>
      <c r="AP113" s="33">
        <v>2</v>
      </c>
      <c r="AQ113" s="33">
        <v>2</v>
      </c>
      <c r="AT113" s="33"/>
      <c r="AW113">
        <v>1</v>
      </c>
      <c r="AX113">
        <v>1</v>
      </c>
      <c r="AY113">
        <v>3</v>
      </c>
      <c r="AZ113">
        <v>1</v>
      </c>
      <c r="BA113">
        <v>1</v>
      </c>
      <c r="BC113">
        <v>2</v>
      </c>
      <c r="BF113">
        <v>5</v>
      </c>
      <c r="BG113">
        <v>5</v>
      </c>
      <c r="BI113">
        <v>1</v>
      </c>
      <c r="BK113">
        <v>1</v>
      </c>
      <c r="BN113">
        <v>2</v>
      </c>
      <c r="BO113">
        <v>5</v>
      </c>
      <c r="BP113">
        <v>3</v>
      </c>
      <c r="BR113">
        <v>2</v>
      </c>
      <c r="BT113">
        <v>2</v>
      </c>
      <c r="BU113">
        <v>1</v>
      </c>
      <c r="BV113">
        <v>1</v>
      </c>
      <c r="BY113">
        <v>1</v>
      </c>
      <c r="BZ113">
        <v>5</v>
      </c>
      <c r="CA113">
        <v>1</v>
      </c>
      <c r="CC113">
        <v>2</v>
      </c>
      <c r="CE113">
        <v>2</v>
      </c>
      <c r="CG113">
        <v>5</v>
      </c>
      <c r="CH113">
        <v>6</v>
      </c>
    </row>
    <row r="114" spans="1:87" ht="12.75">
      <c r="A114" s="1" t="s">
        <v>122</v>
      </c>
      <c r="B114" s="29">
        <v>4.56</v>
      </c>
      <c r="C114" s="20">
        <v>5.73</v>
      </c>
      <c r="D114" s="38">
        <v>7.09</v>
      </c>
      <c r="E114" s="25">
        <v>12.12</v>
      </c>
      <c r="F114" s="38">
        <v>10.94</v>
      </c>
      <c r="G114" s="97">
        <v>12.16944522968198</v>
      </c>
      <c r="H114" s="111">
        <v>14.465653508482674</v>
      </c>
      <c r="I114" s="114">
        <f t="shared" si="10"/>
        <v>13.317043372021992</v>
      </c>
      <c r="J114" s="15">
        <v>13.317043372021992</v>
      </c>
      <c r="K114" s="56">
        <f t="shared" si="7"/>
        <v>13.312473332385155</v>
      </c>
      <c r="L114" s="49">
        <f t="shared" si="8"/>
        <v>936</v>
      </c>
      <c r="M114" s="52">
        <f t="shared" si="9"/>
        <v>66</v>
      </c>
      <c r="N114" s="9">
        <v>18</v>
      </c>
      <c r="O114" s="9">
        <v>2</v>
      </c>
      <c r="P114" s="9">
        <v>4</v>
      </c>
      <c r="Q114" s="9">
        <v>13</v>
      </c>
      <c r="R114" s="9">
        <v>6</v>
      </c>
      <c r="S114" s="33">
        <v>16</v>
      </c>
      <c r="T114" s="33">
        <v>9</v>
      </c>
      <c r="U114" s="33">
        <v>17</v>
      </c>
      <c r="V114" s="33"/>
      <c r="W114" s="33"/>
      <c r="X114" s="33">
        <v>7</v>
      </c>
      <c r="Y114" s="33">
        <v>2</v>
      </c>
      <c r="Z114" s="33">
        <v>1</v>
      </c>
      <c r="AA114" s="33">
        <v>7</v>
      </c>
      <c r="AB114" s="33">
        <v>2</v>
      </c>
      <c r="AC114" s="33">
        <v>5</v>
      </c>
      <c r="AD114" s="33">
        <v>17</v>
      </c>
      <c r="AE114" s="33">
        <v>2</v>
      </c>
      <c r="AF114" s="33">
        <v>12</v>
      </c>
      <c r="AG114" s="33"/>
      <c r="AH114" s="33">
        <v>53</v>
      </c>
      <c r="AI114" s="33">
        <v>2</v>
      </c>
      <c r="AJ114" s="33"/>
      <c r="AK114" s="33">
        <v>20</v>
      </c>
      <c r="AL114" s="33">
        <v>38</v>
      </c>
      <c r="AM114" s="33">
        <v>9</v>
      </c>
      <c r="AN114" s="33">
        <v>8</v>
      </c>
      <c r="AO114" s="33">
        <v>7</v>
      </c>
      <c r="AP114" s="33">
        <v>6</v>
      </c>
      <c r="AQ114" s="33">
        <v>7</v>
      </c>
      <c r="AR114" s="33">
        <v>43</v>
      </c>
      <c r="AS114" s="33">
        <v>18</v>
      </c>
      <c r="AT114" s="33">
        <v>6</v>
      </c>
      <c r="AU114" s="33">
        <v>18</v>
      </c>
      <c r="AV114" s="33">
        <v>5</v>
      </c>
      <c r="AW114" s="33">
        <v>5</v>
      </c>
      <c r="AX114" s="33"/>
      <c r="AY114">
        <v>9</v>
      </c>
      <c r="AZ114" s="33">
        <v>3</v>
      </c>
      <c r="BA114" s="33">
        <v>8</v>
      </c>
      <c r="BB114" s="33">
        <v>80</v>
      </c>
      <c r="BC114">
        <v>30</v>
      </c>
      <c r="BD114">
        <v>32</v>
      </c>
      <c r="BE114">
        <v>14</v>
      </c>
      <c r="BF114">
        <v>7</v>
      </c>
      <c r="BG114">
        <v>8</v>
      </c>
      <c r="BH114">
        <v>1</v>
      </c>
      <c r="BI114">
        <v>1</v>
      </c>
      <c r="BJ114">
        <v>5</v>
      </c>
      <c r="BK114">
        <v>36</v>
      </c>
      <c r="BL114">
        <v>14</v>
      </c>
      <c r="BM114">
        <v>14</v>
      </c>
      <c r="BN114">
        <v>11</v>
      </c>
      <c r="BO114">
        <v>11</v>
      </c>
      <c r="BP114">
        <v>41</v>
      </c>
      <c r="BQ114">
        <v>16</v>
      </c>
      <c r="BR114">
        <v>13</v>
      </c>
      <c r="BS114">
        <v>13</v>
      </c>
      <c r="BT114">
        <v>23</v>
      </c>
      <c r="BU114">
        <v>72</v>
      </c>
      <c r="BV114">
        <v>23</v>
      </c>
      <c r="BW114">
        <v>8</v>
      </c>
      <c r="BX114">
        <v>5</v>
      </c>
      <c r="CA114">
        <v>3</v>
      </c>
      <c r="CB114">
        <v>15</v>
      </c>
      <c r="CC114">
        <v>9</v>
      </c>
      <c r="CE114">
        <v>7</v>
      </c>
      <c r="CF114">
        <v>9</v>
      </c>
      <c r="CG114">
        <v>6</v>
      </c>
      <c r="CH114">
        <v>2</v>
      </c>
      <c r="CI114">
        <v>2</v>
      </c>
    </row>
    <row r="115" spans="1:46" ht="12.75">
      <c r="A115" s="1" t="s">
        <v>123</v>
      </c>
      <c r="B115" s="29">
        <v>0.01</v>
      </c>
      <c r="C115" s="20">
        <v>0.02</v>
      </c>
      <c r="D115" s="65" t="s">
        <v>251</v>
      </c>
      <c r="E115" s="25">
        <v>0.03</v>
      </c>
      <c r="F115" s="38">
        <v>0.04</v>
      </c>
      <c r="G115" s="97">
        <v>0.006999999999999999</v>
      </c>
      <c r="H115" s="111">
        <v>0.022968947021891464</v>
      </c>
      <c r="I115" s="114">
        <f t="shared" si="10"/>
        <v>0.015271838729383019</v>
      </c>
      <c r="J115" s="15">
        <v>0.015271838729383019</v>
      </c>
      <c r="K115" s="56">
        <f t="shared" si="7"/>
        <v>0</v>
      </c>
      <c r="L115" s="49">
        <f t="shared" si="8"/>
        <v>0</v>
      </c>
      <c r="M115" s="52">
        <f t="shared" si="9"/>
        <v>0</v>
      </c>
      <c r="N115" s="9"/>
      <c r="O115" s="9"/>
      <c r="P115" s="9"/>
      <c r="Q115" s="9"/>
      <c r="R115" s="9"/>
      <c r="U115" s="17"/>
      <c r="V115" s="17"/>
      <c r="W115" s="17"/>
      <c r="AJ115" s="33"/>
      <c r="AN115" s="33"/>
      <c r="AO115" s="33"/>
      <c r="AT115" s="33"/>
    </row>
    <row r="116" spans="1:87" ht="12.75">
      <c r="A116" s="1" t="s">
        <v>124</v>
      </c>
      <c r="B116" s="30">
        <v>90.6</v>
      </c>
      <c r="C116" s="20">
        <v>44.43</v>
      </c>
      <c r="D116" s="39">
        <v>15.29</v>
      </c>
      <c r="E116" s="25">
        <v>13.13</v>
      </c>
      <c r="F116" s="38">
        <v>15.94</v>
      </c>
      <c r="G116" s="97">
        <v>37.92022732626619</v>
      </c>
      <c r="H116" s="111">
        <v>48.10241884103981</v>
      </c>
      <c r="I116" s="114">
        <f t="shared" si="10"/>
        <v>36.56078191814294</v>
      </c>
      <c r="J116" s="15">
        <v>36.56078191814294</v>
      </c>
      <c r="K116" s="56">
        <f t="shared" si="7"/>
        <v>88.10979945953636</v>
      </c>
      <c r="L116" s="49">
        <f t="shared" si="8"/>
        <v>6195</v>
      </c>
      <c r="M116" s="52">
        <f t="shared" si="9"/>
        <v>53</v>
      </c>
      <c r="N116" s="9">
        <v>90</v>
      </c>
      <c r="O116" s="9">
        <v>170</v>
      </c>
      <c r="P116" s="9"/>
      <c r="Q116" s="9">
        <v>42</v>
      </c>
      <c r="R116" s="9">
        <v>7</v>
      </c>
      <c r="S116" s="33">
        <v>62</v>
      </c>
      <c r="T116" s="33">
        <v>36</v>
      </c>
      <c r="U116" s="33">
        <v>27</v>
      </c>
      <c r="V116" s="33"/>
      <c r="W116" s="33"/>
      <c r="X116" s="33">
        <v>399</v>
      </c>
      <c r="Z116" s="33"/>
      <c r="AA116" s="33">
        <v>9</v>
      </c>
      <c r="AB116" s="33"/>
      <c r="AC116" s="33">
        <v>745</v>
      </c>
      <c r="AD116">
        <v>200</v>
      </c>
      <c r="AE116">
        <v>19</v>
      </c>
      <c r="AF116" s="33">
        <v>40</v>
      </c>
      <c r="AG116" s="33"/>
      <c r="AH116" s="33">
        <v>169</v>
      </c>
      <c r="AI116" s="33">
        <v>5</v>
      </c>
      <c r="AJ116" s="33"/>
      <c r="AK116" s="33">
        <v>668</v>
      </c>
      <c r="AL116" s="33">
        <v>76</v>
      </c>
      <c r="AM116" s="33">
        <v>16</v>
      </c>
      <c r="AN116" s="33">
        <v>163</v>
      </c>
      <c r="AO116" s="33">
        <v>32</v>
      </c>
      <c r="AP116" s="33">
        <v>95</v>
      </c>
      <c r="AR116">
        <v>120</v>
      </c>
      <c r="AS116" s="33">
        <v>65</v>
      </c>
      <c r="AT116" s="33">
        <v>36</v>
      </c>
      <c r="AU116">
        <v>82</v>
      </c>
      <c r="AV116">
        <v>7</v>
      </c>
      <c r="AY116">
        <v>136</v>
      </c>
      <c r="AZ116">
        <v>3</v>
      </c>
      <c r="BA116">
        <v>180</v>
      </c>
      <c r="BB116">
        <v>29</v>
      </c>
      <c r="BC116">
        <v>22</v>
      </c>
      <c r="BD116">
        <v>128</v>
      </c>
      <c r="BF116">
        <v>4</v>
      </c>
      <c r="BG116">
        <v>7</v>
      </c>
      <c r="BJ116">
        <v>350</v>
      </c>
      <c r="BK116">
        <v>160</v>
      </c>
      <c r="BL116">
        <v>61</v>
      </c>
      <c r="BM116">
        <v>1</v>
      </c>
      <c r="BN116">
        <v>19</v>
      </c>
      <c r="BO116">
        <v>43</v>
      </c>
      <c r="BP116">
        <v>716</v>
      </c>
      <c r="BQ116">
        <v>50</v>
      </c>
      <c r="BR116">
        <v>77</v>
      </c>
      <c r="BT116">
        <v>15</v>
      </c>
      <c r="BU116">
        <v>455</v>
      </c>
      <c r="BV116">
        <v>14</v>
      </c>
      <c r="BW116">
        <v>285</v>
      </c>
      <c r="CA116">
        <v>8</v>
      </c>
      <c r="CB116">
        <v>29</v>
      </c>
      <c r="CE116">
        <v>6</v>
      </c>
      <c r="CF116">
        <v>3</v>
      </c>
      <c r="CG116">
        <v>9</v>
      </c>
      <c r="CI116">
        <v>5</v>
      </c>
    </row>
    <row r="117" spans="1:41" ht="12.75">
      <c r="A117" s="1" t="s">
        <v>125</v>
      </c>
      <c r="B117" s="29">
        <v>0.25</v>
      </c>
      <c r="C117" s="20">
        <v>0.05</v>
      </c>
      <c r="D117" s="38">
        <v>0.03</v>
      </c>
      <c r="E117" s="25">
        <v>0.02</v>
      </c>
      <c r="F117" s="65" t="s">
        <v>251</v>
      </c>
      <c r="G117" s="97">
        <v>0.01</v>
      </c>
      <c r="H117" s="117" t="s">
        <v>251</v>
      </c>
      <c r="I117" s="114">
        <f t="shared" si="10"/>
        <v>0</v>
      </c>
      <c r="J117" s="15"/>
      <c r="K117" s="56">
        <f t="shared" si="7"/>
        <v>0.01422272791921491</v>
      </c>
      <c r="L117" s="49">
        <f t="shared" si="8"/>
        <v>1</v>
      </c>
      <c r="M117" s="52">
        <f t="shared" si="9"/>
        <v>1</v>
      </c>
      <c r="N117" s="9"/>
      <c r="O117" s="9"/>
      <c r="P117" s="9"/>
      <c r="Q117" s="9"/>
      <c r="R117" s="9"/>
      <c r="U117" s="17"/>
      <c r="V117" s="17"/>
      <c r="W117" s="17"/>
      <c r="AH117" s="33"/>
      <c r="AI117" s="33"/>
      <c r="AN117" s="33">
        <v>1</v>
      </c>
      <c r="AO117" s="33"/>
    </row>
    <row r="118" spans="1:87" ht="12.75">
      <c r="A118" s="1" t="s">
        <v>126</v>
      </c>
      <c r="B118" s="29">
        <v>47.42</v>
      </c>
      <c r="C118" s="20">
        <v>53.63</v>
      </c>
      <c r="D118" s="39">
        <v>40.11</v>
      </c>
      <c r="E118" s="25">
        <v>41.99</v>
      </c>
      <c r="F118" s="38">
        <v>24.56</v>
      </c>
      <c r="G118" s="97">
        <v>23.514391048292115</v>
      </c>
      <c r="H118" s="111">
        <v>28.206214568742286</v>
      </c>
      <c r="I118" s="114">
        <f t="shared" si="10"/>
        <v>25.946854001221748</v>
      </c>
      <c r="J118" s="15">
        <v>25.946854001221748</v>
      </c>
      <c r="K118" s="56">
        <f t="shared" si="7"/>
        <v>43.37932015360548</v>
      </c>
      <c r="L118" s="49">
        <f t="shared" si="8"/>
        <v>3050</v>
      </c>
      <c r="M118" s="52">
        <f t="shared" si="9"/>
        <v>71</v>
      </c>
      <c r="N118" s="9">
        <v>25</v>
      </c>
      <c r="O118" s="9">
        <v>177</v>
      </c>
      <c r="P118" s="9">
        <v>53</v>
      </c>
      <c r="Q118" s="9">
        <v>43</v>
      </c>
      <c r="R118" s="9">
        <v>77</v>
      </c>
      <c r="S118" s="33">
        <v>10</v>
      </c>
      <c r="T118" s="33">
        <v>74</v>
      </c>
      <c r="U118" s="33">
        <v>19</v>
      </c>
      <c r="V118" s="33">
        <v>1</v>
      </c>
      <c r="W118" s="33">
        <v>1</v>
      </c>
      <c r="X118" s="33">
        <v>43</v>
      </c>
      <c r="Y118" s="33">
        <v>11</v>
      </c>
      <c r="Z118" s="33">
        <v>24</v>
      </c>
      <c r="AA118" s="33">
        <v>9</v>
      </c>
      <c r="AB118" s="33"/>
      <c r="AC118" s="33">
        <v>10</v>
      </c>
      <c r="AD118" s="33">
        <v>14</v>
      </c>
      <c r="AE118" s="33">
        <v>12</v>
      </c>
      <c r="AF118" s="33">
        <v>5</v>
      </c>
      <c r="AG118" s="33"/>
      <c r="AH118" s="33">
        <v>118</v>
      </c>
      <c r="AI118" s="33">
        <v>4</v>
      </c>
      <c r="AJ118" s="33">
        <v>8</v>
      </c>
      <c r="AK118" s="33">
        <v>402</v>
      </c>
      <c r="AL118" s="33">
        <v>35</v>
      </c>
      <c r="AM118" s="33">
        <v>10</v>
      </c>
      <c r="AN118" s="33">
        <v>59</v>
      </c>
      <c r="AO118" s="33">
        <v>78</v>
      </c>
      <c r="AP118" s="33">
        <v>78</v>
      </c>
      <c r="AQ118" s="33">
        <v>54</v>
      </c>
      <c r="AR118" s="33">
        <v>46</v>
      </c>
      <c r="AS118" s="33">
        <v>107</v>
      </c>
      <c r="AT118" s="33">
        <v>7</v>
      </c>
      <c r="AU118" s="33">
        <v>76</v>
      </c>
      <c r="AV118" s="33"/>
      <c r="AW118" s="33">
        <v>13</v>
      </c>
      <c r="AX118" s="33">
        <v>31</v>
      </c>
      <c r="AY118">
        <v>33</v>
      </c>
      <c r="AZ118" s="33">
        <v>9</v>
      </c>
      <c r="BA118" s="33">
        <v>129</v>
      </c>
      <c r="BB118" s="33">
        <v>48</v>
      </c>
      <c r="BC118">
        <v>106</v>
      </c>
      <c r="BD118">
        <v>26</v>
      </c>
      <c r="BE118">
        <v>6</v>
      </c>
      <c r="BF118">
        <v>10</v>
      </c>
      <c r="BG118">
        <v>89</v>
      </c>
      <c r="BH118">
        <v>34</v>
      </c>
      <c r="BI118">
        <v>1</v>
      </c>
      <c r="BJ118">
        <v>181</v>
      </c>
      <c r="BK118">
        <v>37</v>
      </c>
      <c r="BL118">
        <v>30</v>
      </c>
      <c r="BM118">
        <v>3</v>
      </c>
      <c r="BN118">
        <v>21</v>
      </c>
      <c r="BO118">
        <v>7</v>
      </c>
      <c r="BP118">
        <v>216</v>
      </c>
      <c r="BQ118">
        <v>36</v>
      </c>
      <c r="BR118">
        <v>33</v>
      </c>
      <c r="BS118">
        <v>12</v>
      </c>
      <c r="BT118">
        <v>18</v>
      </c>
      <c r="BU118">
        <v>76</v>
      </c>
      <c r="BV118">
        <v>24</v>
      </c>
      <c r="BW118">
        <v>6</v>
      </c>
      <c r="BX118">
        <v>10</v>
      </c>
      <c r="BY118">
        <v>17</v>
      </c>
      <c r="BZ118">
        <v>6</v>
      </c>
      <c r="CA118">
        <v>6</v>
      </c>
      <c r="CB118">
        <v>6</v>
      </c>
      <c r="CC118">
        <v>6</v>
      </c>
      <c r="CD118">
        <v>16</v>
      </c>
      <c r="CE118">
        <v>16</v>
      </c>
      <c r="CF118">
        <v>17</v>
      </c>
      <c r="CG118">
        <v>11</v>
      </c>
      <c r="CH118">
        <v>9</v>
      </c>
      <c r="CI118">
        <v>5</v>
      </c>
    </row>
    <row r="119" spans="1:88" ht="12.75">
      <c r="A119" s="1" t="s">
        <v>127</v>
      </c>
      <c r="B119" s="29">
        <v>0.03</v>
      </c>
      <c r="C119" s="20">
        <v>0.18</v>
      </c>
      <c r="D119" s="38">
        <v>0.28</v>
      </c>
      <c r="E119" s="25">
        <v>0.75</v>
      </c>
      <c r="F119" s="39">
        <v>0.9</v>
      </c>
      <c r="G119" s="97">
        <v>2.4040471142520614</v>
      </c>
      <c r="H119" s="111">
        <v>6.173799458740631</v>
      </c>
      <c r="I119" s="114">
        <f t="shared" si="10"/>
        <v>6.963958460598657</v>
      </c>
      <c r="J119" s="15">
        <v>6.963958460598657</v>
      </c>
      <c r="K119" s="56">
        <f t="shared" si="7"/>
        <v>11.804864172948374</v>
      </c>
      <c r="L119" s="49">
        <f t="shared" si="8"/>
        <v>830</v>
      </c>
      <c r="M119" s="52">
        <f t="shared" si="9"/>
        <v>63</v>
      </c>
      <c r="N119" s="9">
        <v>8</v>
      </c>
      <c r="O119" s="9">
        <v>12</v>
      </c>
      <c r="P119" s="9">
        <v>10</v>
      </c>
      <c r="Q119" s="9">
        <v>16</v>
      </c>
      <c r="R119" s="9">
        <v>5</v>
      </c>
      <c r="S119" s="33"/>
      <c r="T119" s="33">
        <v>3</v>
      </c>
      <c r="U119" s="33">
        <v>3</v>
      </c>
      <c r="V119" s="33">
        <v>1</v>
      </c>
      <c r="W119" s="33">
        <v>1</v>
      </c>
      <c r="X119">
        <v>11</v>
      </c>
      <c r="Y119" s="33">
        <v>8</v>
      </c>
      <c r="Z119" s="33">
        <v>5</v>
      </c>
      <c r="AA119" s="33">
        <v>9</v>
      </c>
      <c r="AB119" s="33">
        <v>3</v>
      </c>
      <c r="AC119" s="33">
        <v>18</v>
      </c>
      <c r="AD119">
        <v>2</v>
      </c>
      <c r="AE119" s="33">
        <v>1</v>
      </c>
      <c r="AF119" s="33">
        <v>5</v>
      </c>
      <c r="AG119" s="33">
        <v>6</v>
      </c>
      <c r="AH119" s="33">
        <v>118</v>
      </c>
      <c r="AI119" s="33">
        <v>6</v>
      </c>
      <c r="AJ119" s="33">
        <v>20</v>
      </c>
      <c r="AK119" s="33">
        <v>96</v>
      </c>
      <c r="AL119" s="33">
        <v>7</v>
      </c>
      <c r="AM119" s="33">
        <v>33</v>
      </c>
      <c r="AN119" s="33">
        <v>15</v>
      </c>
      <c r="AO119" s="33">
        <v>8</v>
      </c>
      <c r="AP119" s="33">
        <v>3</v>
      </c>
      <c r="AQ119" s="33">
        <v>13</v>
      </c>
      <c r="AS119" s="33">
        <v>4</v>
      </c>
      <c r="AT119" s="33">
        <v>14</v>
      </c>
      <c r="AU119">
        <v>8</v>
      </c>
      <c r="AV119" s="33">
        <v>5</v>
      </c>
      <c r="AW119">
        <v>4</v>
      </c>
      <c r="AX119">
        <v>9</v>
      </c>
      <c r="AY119">
        <v>2</v>
      </c>
      <c r="AZ119">
        <v>11</v>
      </c>
      <c r="BA119">
        <v>4</v>
      </c>
      <c r="BD119">
        <v>4</v>
      </c>
      <c r="BE119">
        <v>3</v>
      </c>
      <c r="BF119">
        <v>7</v>
      </c>
      <c r="BG119">
        <v>8</v>
      </c>
      <c r="BH119">
        <v>14</v>
      </c>
      <c r="BI119">
        <v>5</v>
      </c>
      <c r="BJ119">
        <v>2</v>
      </c>
      <c r="BM119">
        <v>1</v>
      </c>
      <c r="BN119">
        <v>10</v>
      </c>
      <c r="BO119">
        <v>3</v>
      </c>
      <c r="BP119">
        <v>217</v>
      </c>
      <c r="BQ119">
        <v>1</v>
      </c>
      <c r="BU119">
        <v>10</v>
      </c>
      <c r="BV119">
        <v>4</v>
      </c>
      <c r="BW119">
        <v>2</v>
      </c>
      <c r="BY119">
        <v>1</v>
      </c>
      <c r="BZ119">
        <v>1</v>
      </c>
      <c r="CA119">
        <v>2</v>
      </c>
      <c r="CC119">
        <v>1</v>
      </c>
      <c r="CE119">
        <v>1</v>
      </c>
      <c r="CF119">
        <v>3</v>
      </c>
      <c r="CG119">
        <v>12</v>
      </c>
      <c r="CH119">
        <v>6</v>
      </c>
      <c r="CI119">
        <v>3</v>
      </c>
      <c r="CJ119">
        <v>2</v>
      </c>
    </row>
    <row r="120" spans="1:42" ht="12.75">
      <c r="A120" s="1" t="s">
        <v>128</v>
      </c>
      <c r="B120" s="30">
        <v>2.5</v>
      </c>
      <c r="C120" s="23">
        <v>1.02</v>
      </c>
      <c r="D120" s="38">
        <v>0.46</v>
      </c>
      <c r="E120" s="25">
        <v>0.13</v>
      </c>
      <c r="F120" s="38">
        <v>0.01</v>
      </c>
      <c r="G120" s="97">
        <v>0.099</v>
      </c>
      <c r="H120" s="111">
        <v>0.2946415953727887</v>
      </c>
      <c r="I120" s="114">
        <f t="shared" si="10"/>
        <v>0.18326206475259624</v>
      </c>
      <c r="J120" s="15">
        <v>0.18326206475259624</v>
      </c>
      <c r="K120" s="56">
        <f t="shared" si="7"/>
        <v>1.8347319015787233</v>
      </c>
      <c r="L120" s="49">
        <f t="shared" si="8"/>
        <v>129</v>
      </c>
      <c r="M120" s="52">
        <f t="shared" si="9"/>
        <v>3</v>
      </c>
      <c r="N120" s="9"/>
      <c r="O120" s="9"/>
      <c r="P120" s="9"/>
      <c r="Q120" s="9">
        <v>12</v>
      </c>
      <c r="R120" s="9"/>
      <c r="U120" s="33"/>
      <c r="V120" s="33"/>
      <c r="W120" s="33"/>
      <c r="Z120" s="33"/>
      <c r="AA120" s="33"/>
      <c r="AB120" s="33"/>
      <c r="AK120" s="33">
        <v>102</v>
      </c>
      <c r="AM120" s="33">
        <v>15</v>
      </c>
      <c r="AP120" s="33"/>
    </row>
    <row r="121" spans="1:83" ht="12.75">
      <c r="A121" s="1" t="s">
        <v>129</v>
      </c>
      <c r="B121" s="29">
        <v>27.78</v>
      </c>
      <c r="C121" s="20">
        <v>43.99</v>
      </c>
      <c r="D121" s="39">
        <v>62.92</v>
      </c>
      <c r="E121" s="26">
        <v>37.8</v>
      </c>
      <c r="F121" s="39">
        <v>16.8</v>
      </c>
      <c r="G121" s="97">
        <v>10.316457008244994</v>
      </c>
      <c r="H121" s="111">
        <v>10.520769477523766</v>
      </c>
      <c r="I121" s="114">
        <f t="shared" si="10"/>
        <v>7.910812461820404</v>
      </c>
      <c r="J121" s="15">
        <v>7.910812461820404</v>
      </c>
      <c r="K121" s="56">
        <f t="shared" si="7"/>
        <v>6.073104821504766</v>
      </c>
      <c r="L121" s="49">
        <f t="shared" si="8"/>
        <v>427</v>
      </c>
      <c r="M121" s="52">
        <f t="shared" si="9"/>
        <v>30</v>
      </c>
      <c r="N121" s="9">
        <v>20</v>
      </c>
      <c r="O121" s="9"/>
      <c r="P121" s="9"/>
      <c r="Q121" s="9">
        <v>16</v>
      </c>
      <c r="R121" s="9"/>
      <c r="S121" s="33"/>
      <c r="T121" s="33">
        <v>3</v>
      </c>
      <c r="U121" s="17"/>
      <c r="V121" s="17"/>
      <c r="W121" s="17"/>
      <c r="Z121" s="33">
        <v>1</v>
      </c>
      <c r="AA121" s="33">
        <v>15</v>
      </c>
      <c r="AB121" s="33"/>
      <c r="AC121" s="33"/>
      <c r="AD121">
        <v>9</v>
      </c>
      <c r="AE121" s="33">
        <v>6</v>
      </c>
      <c r="AH121" s="33">
        <v>10</v>
      </c>
      <c r="AI121" s="33"/>
      <c r="AK121" s="33"/>
      <c r="AL121" s="33">
        <v>20</v>
      </c>
      <c r="AM121" s="33"/>
      <c r="AR121">
        <v>21</v>
      </c>
      <c r="AS121" s="33">
        <v>4</v>
      </c>
      <c r="AT121" s="33"/>
      <c r="AU121">
        <v>2</v>
      </c>
      <c r="AX121">
        <v>4</v>
      </c>
      <c r="BA121">
        <v>5</v>
      </c>
      <c r="BB121">
        <v>2</v>
      </c>
      <c r="BC121">
        <v>51</v>
      </c>
      <c r="BE121">
        <v>1</v>
      </c>
      <c r="BG121">
        <v>1</v>
      </c>
      <c r="BK121">
        <v>55</v>
      </c>
      <c r="BN121">
        <v>1</v>
      </c>
      <c r="BO121">
        <v>2</v>
      </c>
      <c r="BQ121">
        <v>30</v>
      </c>
      <c r="BR121">
        <v>50</v>
      </c>
      <c r="BS121">
        <v>42</v>
      </c>
      <c r="BT121">
        <v>10</v>
      </c>
      <c r="BU121">
        <v>4</v>
      </c>
      <c r="BV121">
        <v>23</v>
      </c>
      <c r="BW121">
        <v>1</v>
      </c>
      <c r="CB121">
        <v>2</v>
      </c>
      <c r="CE121">
        <v>16</v>
      </c>
    </row>
    <row r="122" spans="1:87" ht="12.75">
      <c r="A122" s="1" t="s">
        <v>130</v>
      </c>
      <c r="B122" s="29"/>
      <c r="C122" s="20">
        <v>0.02</v>
      </c>
      <c r="D122" s="65" t="s">
        <v>251</v>
      </c>
      <c r="E122" s="25">
        <v>0.14</v>
      </c>
      <c r="F122" s="38">
        <v>0.09</v>
      </c>
      <c r="G122" s="97">
        <v>2.496676089517079</v>
      </c>
      <c r="H122" s="111">
        <v>26.519225799482776</v>
      </c>
      <c r="I122" s="114">
        <f t="shared" si="10"/>
        <v>34.667073915699454</v>
      </c>
      <c r="J122" s="15">
        <v>34.667073915699454</v>
      </c>
      <c r="K122" s="56">
        <f t="shared" si="7"/>
        <v>27.91921490541887</v>
      </c>
      <c r="L122" s="49">
        <f t="shared" si="8"/>
        <v>1963</v>
      </c>
      <c r="M122" s="52">
        <f t="shared" si="9"/>
        <v>60</v>
      </c>
      <c r="N122" s="9">
        <v>205</v>
      </c>
      <c r="O122" s="9">
        <v>2</v>
      </c>
      <c r="P122" s="9">
        <v>5</v>
      </c>
      <c r="Q122" s="9">
        <v>8</v>
      </c>
      <c r="R122" s="9"/>
      <c r="S122" s="33">
        <v>25</v>
      </c>
      <c r="T122" s="33">
        <v>46</v>
      </c>
      <c r="U122" s="17">
        <v>6</v>
      </c>
      <c r="V122" s="17"/>
      <c r="W122" s="17"/>
      <c r="X122" s="17">
        <v>20</v>
      </c>
      <c r="Y122" s="17">
        <v>6</v>
      </c>
      <c r="Z122" s="33">
        <v>8</v>
      </c>
      <c r="AA122" s="33">
        <v>25</v>
      </c>
      <c r="AB122" s="33">
        <v>2</v>
      </c>
      <c r="AC122" s="33">
        <v>9</v>
      </c>
      <c r="AD122">
        <v>96</v>
      </c>
      <c r="AE122" s="33">
        <v>2</v>
      </c>
      <c r="AF122" s="33">
        <v>5</v>
      </c>
      <c r="AG122" s="33"/>
      <c r="AH122" s="33">
        <v>126</v>
      </c>
      <c r="AI122" s="33">
        <v>6</v>
      </c>
      <c r="AJ122" s="33">
        <v>6</v>
      </c>
      <c r="AK122" s="33"/>
      <c r="AL122" s="33">
        <v>134</v>
      </c>
      <c r="AM122" s="33">
        <v>61</v>
      </c>
      <c r="AN122" s="33">
        <v>7</v>
      </c>
      <c r="AO122" s="33">
        <v>13</v>
      </c>
      <c r="AQ122" s="33">
        <v>12</v>
      </c>
      <c r="AR122">
        <v>10</v>
      </c>
      <c r="AS122" s="33">
        <v>24</v>
      </c>
      <c r="AT122" s="33">
        <v>32</v>
      </c>
      <c r="AU122">
        <v>36</v>
      </c>
      <c r="AW122">
        <v>8</v>
      </c>
      <c r="AX122">
        <v>5</v>
      </c>
      <c r="AY122">
        <v>17</v>
      </c>
      <c r="AZ122">
        <v>3</v>
      </c>
      <c r="BB122">
        <v>49</v>
      </c>
      <c r="BC122">
        <v>59</v>
      </c>
      <c r="BD122">
        <v>12</v>
      </c>
      <c r="BE122">
        <v>61</v>
      </c>
      <c r="BG122">
        <v>6</v>
      </c>
      <c r="BH122">
        <v>18</v>
      </c>
      <c r="BI122">
        <v>11</v>
      </c>
      <c r="BK122">
        <v>93</v>
      </c>
      <c r="BL122">
        <v>30</v>
      </c>
      <c r="BM122">
        <v>24</v>
      </c>
      <c r="BN122">
        <v>9</v>
      </c>
      <c r="BO122">
        <v>41</v>
      </c>
      <c r="BP122">
        <v>210</v>
      </c>
      <c r="BQ122">
        <v>2</v>
      </c>
      <c r="BR122">
        <v>71</v>
      </c>
      <c r="BS122">
        <v>27</v>
      </c>
      <c r="BT122">
        <v>8</v>
      </c>
      <c r="BU122">
        <v>28</v>
      </c>
      <c r="BV122">
        <v>61</v>
      </c>
      <c r="BW122">
        <v>13</v>
      </c>
      <c r="BY122">
        <v>9</v>
      </c>
      <c r="CA122">
        <v>26</v>
      </c>
      <c r="CB122">
        <v>2</v>
      </c>
      <c r="CE122">
        <v>34</v>
      </c>
      <c r="CF122">
        <v>13</v>
      </c>
      <c r="CG122">
        <v>18</v>
      </c>
      <c r="CH122">
        <v>43</v>
      </c>
      <c r="CI122">
        <v>15</v>
      </c>
    </row>
    <row r="123" spans="1:84" ht="12.75">
      <c r="A123" s="1" t="s">
        <v>131</v>
      </c>
      <c r="B123" s="29">
        <v>0.56</v>
      </c>
      <c r="C123" s="20">
        <v>1.74</v>
      </c>
      <c r="D123" s="38">
        <v>0.97</v>
      </c>
      <c r="E123" s="25">
        <v>1.25</v>
      </c>
      <c r="F123" s="39">
        <v>0.44</v>
      </c>
      <c r="G123" s="97">
        <v>0.33453121319199053</v>
      </c>
      <c r="H123" s="111">
        <v>1.2253980030381484</v>
      </c>
      <c r="I123" s="114">
        <f t="shared" si="10"/>
        <v>1.679902260232132</v>
      </c>
      <c r="J123" s="15">
        <v>1.679902260232132</v>
      </c>
      <c r="K123" s="56">
        <f t="shared" si="7"/>
        <v>0.5546863888493815</v>
      </c>
      <c r="L123" s="49">
        <f t="shared" si="8"/>
        <v>39</v>
      </c>
      <c r="M123" s="52">
        <f t="shared" si="9"/>
        <v>14</v>
      </c>
      <c r="N123" s="9"/>
      <c r="O123" s="9"/>
      <c r="P123" s="9"/>
      <c r="Q123" s="9"/>
      <c r="R123" s="9"/>
      <c r="S123" s="33"/>
      <c r="T123" s="33"/>
      <c r="U123" s="33"/>
      <c r="V123" s="33"/>
      <c r="W123" s="33">
        <v>8</v>
      </c>
      <c r="Z123" s="33">
        <v>1</v>
      </c>
      <c r="AA123" s="33"/>
      <c r="AB123" s="33">
        <v>1</v>
      </c>
      <c r="AC123" s="33"/>
      <c r="AF123" s="33"/>
      <c r="AG123" s="33"/>
      <c r="AH123" s="33">
        <v>1</v>
      </c>
      <c r="AI123" s="33"/>
      <c r="AK123" s="33"/>
      <c r="AL123" s="33">
        <v>6</v>
      </c>
      <c r="AM123" s="33"/>
      <c r="AN123" s="33">
        <v>1</v>
      </c>
      <c r="AO123" s="33">
        <v>1</v>
      </c>
      <c r="AP123" s="33">
        <v>2</v>
      </c>
      <c r="BB123">
        <v>2</v>
      </c>
      <c r="BP123">
        <v>10</v>
      </c>
      <c r="BR123">
        <v>2</v>
      </c>
      <c r="BU123">
        <v>1</v>
      </c>
      <c r="CA123">
        <v>2</v>
      </c>
      <c r="CF123">
        <v>1</v>
      </c>
    </row>
    <row r="124" spans="1:75" ht="12.75">
      <c r="A124" s="1" t="s">
        <v>132</v>
      </c>
      <c r="B124" s="29">
        <v>0.53</v>
      </c>
      <c r="C124" s="20">
        <v>1.94</v>
      </c>
      <c r="D124" s="39">
        <v>1.7</v>
      </c>
      <c r="E124" s="25">
        <v>1.31</v>
      </c>
      <c r="F124" s="38">
        <v>0.75</v>
      </c>
      <c r="G124" s="97">
        <v>0.3024723203769141</v>
      </c>
      <c r="H124" s="111">
        <v>1.6811450213299068</v>
      </c>
      <c r="I124" s="114">
        <f t="shared" si="10"/>
        <v>1.634086744043983</v>
      </c>
      <c r="J124" s="15">
        <v>1.634086744043983</v>
      </c>
      <c r="K124" s="56">
        <f t="shared" si="7"/>
        <v>0.6684682122031007</v>
      </c>
      <c r="L124" s="49">
        <f t="shared" si="8"/>
        <v>47</v>
      </c>
      <c r="M124" s="52">
        <f t="shared" si="9"/>
        <v>9</v>
      </c>
      <c r="N124" s="9">
        <v>2</v>
      </c>
      <c r="O124" s="9"/>
      <c r="P124" s="9">
        <v>2</v>
      </c>
      <c r="Q124" s="9">
        <v>1</v>
      </c>
      <c r="R124" s="9"/>
      <c r="U124" s="17"/>
      <c r="V124" s="17"/>
      <c r="W124" s="17"/>
      <c r="Z124" s="33">
        <v>1</v>
      </c>
      <c r="AA124" s="33"/>
      <c r="AB124" s="33"/>
      <c r="AD124">
        <v>4</v>
      </c>
      <c r="AH124" s="33"/>
      <c r="AI124" s="33"/>
      <c r="AK124" s="33"/>
      <c r="AL124" s="33">
        <v>2</v>
      </c>
      <c r="AN124" s="33"/>
      <c r="AO124" s="33"/>
      <c r="AP124" s="33"/>
      <c r="BM124">
        <v>2</v>
      </c>
      <c r="BP124">
        <v>32</v>
      </c>
      <c r="BW124">
        <v>1</v>
      </c>
    </row>
    <row r="125" spans="1:63" ht="12.75">
      <c r="A125" s="1" t="s">
        <v>133</v>
      </c>
      <c r="B125" s="29">
        <v>0.11</v>
      </c>
      <c r="C125" s="20"/>
      <c r="D125" s="38">
        <v>0.01</v>
      </c>
      <c r="E125" s="25">
        <v>0.01</v>
      </c>
      <c r="F125" s="39">
        <v>0.03</v>
      </c>
      <c r="G125" s="83" t="s">
        <v>251</v>
      </c>
      <c r="H125" s="111">
        <v>0.05023573542491559</v>
      </c>
      <c r="I125" s="114">
        <f t="shared" si="10"/>
        <v>0.04581551618814906</v>
      </c>
      <c r="J125" s="15">
        <v>0.04581551618814906</v>
      </c>
      <c r="K125" s="56">
        <f t="shared" si="7"/>
        <v>0.04266818375764473</v>
      </c>
      <c r="L125" s="49">
        <f t="shared" si="8"/>
        <v>3</v>
      </c>
      <c r="M125" s="52">
        <f t="shared" si="9"/>
        <v>1</v>
      </c>
      <c r="N125" s="9"/>
      <c r="O125" s="9"/>
      <c r="P125" s="9"/>
      <c r="Q125" s="9"/>
      <c r="R125" s="9"/>
      <c r="U125" s="17"/>
      <c r="V125" s="17"/>
      <c r="W125" s="17"/>
      <c r="BK125">
        <v>3</v>
      </c>
    </row>
    <row r="126" spans="1:85" ht="12.75">
      <c r="A126" s="1" t="s">
        <v>134</v>
      </c>
      <c r="B126" s="29">
        <v>7.38</v>
      </c>
      <c r="C126" s="20">
        <v>3.47</v>
      </c>
      <c r="D126" s="38">
        <v>5.97</v>
      </c>
      <c r="E126" s="25">
        <v>17.45</v>
      </c>
      <c r="F126" s="38">
        <v>34.78</v>
      </c>
      <c r="G126" s="97">
        <v>69.49336395759717</v>
      </c>
      <c r="H126" s="111">
        <v>34.61990635090033</v>
      </c>
      <c r="I126" s="114">
        <f t="shared" si="10"/>
        <v>16.982284667073916</v>
      </c>
      <c r="J126" s="15">
        <v>16.982284667073916</v>
      </c>
      <c r="K126" s="56">
        <f t="shared" si="7"/>
        <v>24.235528374342206</v>
      </c>
      <c r="L126" s="49">
        <f t="shared" si="8"/>
        <v>1704</v>
      </c>
      <c r="M126" s="52">
        <f t="shared" si="9"/>
        <v>60</v>
      </c>
      <c r="N126" s="9">
        <v>22</v>
      </c>
      <c r="O126" s="9">
        <v>39</v>
      </c>
      <c r="P126" s="9">
        <v>25</v>
      </c>
      <c r="Q126" s="9">
        <v>12</v>
      </c>
      <c r="R126" s="9">
        <v>15</v>
      </c>
      <c r="S126" s="33">
        <v>17</v>
      </c>
      <c r="T126" s="33">
        <v>31</v>
      </c>
      <c r="U126" s="33">
        <v>40</v>
      </c>
      <c r="V126" s="33"/>
      <c r="W126" s="33">
        <v>70</v>
      </c>
      <c r="X126" s="33">
        <v>13</v>
      </c>
      <c r="Y126" s="33">
        <v>3</v>
      </c>
      <c r="Z126" s="33">
        <v>4</v>
      </c>
      <c r="AA126" s="33">
        <v>1</v>
      </c>
      <c r="AB126" s="33">
        <v>4</v>
      </c>
      <c r="AC126" s="33"/>
      <c r="AD126" s="33">
        <v>79</v>
      </c>
      <c r="AE126" s="33">
        <v>125</v>
      </c>
      <c r="AF126" s="33"/>
      <c r="AG126" s="33"/>
      <c r="AH126" s="33">
        <v>6</v>
      </c>
      <c r="AI126" s="33">
        <v>10</v>
      </c>
      <c r="AJ126" s="33"/>
      <c r="AK126" s="33">
        <v>8</v>
      </c>
      <c r="AL126" s="33">
        <v>41</v>
      </c>
      <c r="AM126" s="33">
        <v>13</v>
      </c>
      <c r="AN126" s="33">
        <v>3</v>
      </c>
      <c r="AO126" s="33">
        <v>1</v>
      </c>
      <c r="AP126" s="33"/>
      <c r="AQ126" s="33">
        <v>2</v>
      </c>
      <c r="AR126" s="33">
        <v>79</v>
      </c>
      <c r="AS126" s="33">
        <v>98</v>
      </c>
      <c r="AT126" s="33">
        <v>8</v>
      </c>
      <c r="AU126" s="33">
        <v>2</v>
      </c>
      <c r="AV126" s="33"/>
      <c r="AW126" s="33">
        <v>19</v>
      </c>
      <c r="AX126" s="33"/>
      <c r="AY126">
        <v>21</v>
      </c>
      <c r="AZ126" s="33">
        <v>4</v>
      </c>
      <c r="BA126" s="33"/>
      <c r="BB126" s="33">
        <v>54</v>
      </c>
      <c r="BC126">
        <v>21</v>
      </c>
      <c r="BD126">
        <v>55</v>
      </c>
      <c r="BE126">
        <v>42</v>
      </c>
      <c r="BG126">
        <v>12</v>
      </c>
      <c r="BH126">
        <v>3</v>
      </c>
      <c r="BI126">
        <v>9</v>
      </c>
      <c r="BJ126">
        <v>40</v>
      </c>
      <c r="BK126">
        <v>92</v>
      </c>
      <c r="BL126">
        <v>35</v>
      </c>
      <c r="BM126">
        <v>68</v>
      </c>
      <c r="BN126">
        <v>25</v>
      </c>
      <c r="BO126">
        <v>21</v>
      </c>
      <c r="BP126">
        <v>37</v>
      </c>
      <c r="BQ126">
        <v>18</v>
      </c>
      <c r="BR126">
        <v>27</v>
      </c>
      <c r="BS126">
        <v>20</v>
      </c>
      <c r="BT126">
        <v>36</v>
      </c>
      <c r="BU126">
        <v>11</v>
      </c>
      <c r="BV126">
        <v>10</v>
      </c>
      <c r="BW126">
        <v>32</v>
      </c>
      <c r="BX126">
        <v>55</v>
      </c>
      <c r="BY126">
        <v>35</v>
      </c>
      <c r="BZ126">
        <v>1</v>
      </c>
      <c r="CA126">
        <v>18</v>
      </c>
      <c r="CB126">
        <v>8</v>
      </c>
      <c r="CE126">
        <v>17</v>
      </c>
      <c r="CF126">
        <v>51</v>
      </c>
      <c r="CG126">
        <v>36</v>
      </c>
    </row>
    <row r="127" spans="1:86" ht="12.75">
      <c r="A127" s="1" t="s">
        <v>135</v>
      </c>
      <c r="B127" s="29">
        <v>1.01</v>
      </c>
      <c r="C127" s="20">
        <v>1.17</v>
      </c>
      <c r="D127" s="38">
        <v>0.42</v>
      </c>
      <c r="E127" s="26">
        <v>0.3</v>
      </c>
      <c r="F127" s="38">
        <v>0.74</v>
      </c>
      <c r="G127" s="97">
        <v>1.4537926972909305</v>
      </c>
      <c r="H127" s="111">
        <v>3.483858718190375</v>
      </c>
      <c r="I127" s="114">
        <f t="shared" si="10"/>
        <v>9.040928527794748</v>
      </c>
      <c r="J127" s="15">
        <v>9.040928527794748</v>
      </c>
      <c r="K127" s="56">
        <f t="shared" si="7"/>
        <v>5.4615275209785255</v>
      </c>
      <c r="L127" s="49">
        <f t="shared" si="8"/>
        <v>384</v>
      </c>
      <c r="M127" s="52">
        <f t="shared" si="9"/>
        <v>23</v>
      </c>
      <c r="N127" s="9">
        <v>21</v>
      </c>
      <c r="O127" s="9">
        <v>30</v>
      </c>
      <c r="P127" s="9"/>
      <c r="Q127" s="9"/>
      <c r="R127" s="9">
        <v>15</v>
      </c>
      <c r="S127" s="33"/>
      <c r="T127" s="33">
        <v>22</v>
      </c>
      <c r="U127" s="33">
        <v>4</v>
      </c>
      <c r="V127" s="33"/>
      <c r="W127" s="33"/>
      <c r="Z127" s="33"/>
      <c r="AA127" s="33"/>
      <c r="AB127" s="33"/>
      <c r="AD127">
        <v>2</v>
      </c>
      <c r="AH127" s="33">
        <v>9</v>
      </c>
      <c r="AI127" s="33"/>
      <c r="AL127" s="33">
        <v>2</v>
      </c>
      <c r="AM127" s="33">
        <v>1</v>
      </c>
      <c r="AP127" s="33"/>
      <c r="AR127">
        <v>7</v>
      </c>
      <c r="AS127">
        <v>20</v>
      </c>
      <c r="AY127">
        <v>3</v>
      </c>
      <c r="BB127">
        <v>56</v>
      </c>
      <c r="BC127">
        <v>61</v>
      </c>
      <c r="BH127">
        <v>1</v>
      </c>
      <c r="BP127">
        <v>90</v>
      </c>
      <c r="BQ127">
        <v>2</v>
      </c>
      <c r="BR127">
        <v>9</v>
      </c>
      <c r="BU127">
        <v>6</v>
      </c>
      <c r="BW127">
        <v>17</v>
      </c>
      <c r="CA127">
        <v>1</v>
      </c>
      <c r="CB127">
        <v>1</v>
      </c>
      <c r="CH127">
        <v>4</v>
      </c>
    </row>
    <row r="128" spans="1:84" ht="12.75">
      <c r="A128" s="1" t="s">
        <v>136</v>
      </c>
      <c r="B128" s="29">
        <v>27.38</v>
      </c>
      <c r="C128" s="20">
        <v>3.55</v>
      </c>
      <c r="D128" s="38">
        <v>4.02</v>
      </c>
      <c r="E128" s="25">
        <v>3.81</v>
      </c>
      <c r="F128" s="38">
        <v>7.25</v>
      </c>
      <c r="G128" s="97">
        <v>10.572916372202593</v>
      </c>
      <c r="H128" s="111">
        <v>9.681004190460369</v>
      </c>
      <c r="I128" s="114">
        <f t="shared" si="10"/>
        <v>54.70372632864997</v>
      </c>
      <c r="J128" s="15">
        <v>54.70372632864997</v>
      </c>
      <c r="K128" s="56">
        <f t="shared" si="7"/>
        <v>0.312900014222728</v>
      </c>
      <c r="L128" s="49">
        <f t="shared" si="8"/>
        <v>22</v>
      </c>
      <c r="M128" s="52">
        <f t="shared" si="9"/>
        <v>3</v>
      </c>
      <c r="N128" s="9"/>
      <c r="O128" s="9"/>
      <c r="P128" s="9"/>
      <c r="Q128" s="9"/>
      <c r="R128" s="9"/>
      <c r="S128" s="33"/>
      <c r="T128" s="33"/>
      <c r="U128" s="33"/>
      <c r="V128" s="33"/>
      <c r="W128" s="33"/>
      <c r="Z128" s="33"/>
      <c r="AA128" s="33"/>
      <c r="AB128" s="33"/>
      <c r="AC128" s="33"/>
      <c r="AE128">
        <v>5</v>
      </c>
      <c r="AH128" s="33"/>
      <c r="AI128" s="33"/>
      <c r="AK128">
        <v>16</v>
      </c>
      <c r="AL128" s="33"/>
      <c r="AM128" s="33"/>
      <c r="AN128" s="33"/>
      <c r="AO128" s="33"/>
      <c r="AP128" s="33"/>
      <c r="CF128">
        <v>1</v>
      </c>
    </row>
    <row r="129" spans="1:35" ht="12.75">
      <c r="A129" s="1" t="s">
        <v>137</v>
      </c>
      <c r="B129" s="29">
        <v>0.25</v>
      </c>
      <c r="C129" s="20">
        <v>0.45</v>
      </c>
      <c r="D129" s="38">
        <v>0.11</v>
      </c>
      <c r="E129" s="25">
        <v>4.73</v>
      </c>
      <c r="F129" s="38">
        <v>0.36</v>
      </c>
      <c r="G129" s="97">
        <v>0.03241696113074204</v>
      </c>
      <c r="H129" s="111">
        <v>0.10925464636695448</v>
      </c>
      <c r="I129" s="114">
        <f t="shared" si="10"/>
        <v>0.5345143555284056</v>
      </c>
      <c r="J129" s="15">
        <v>0.5345143555284056</v>
      </c>
      <c r="K129" s="56">
        <f t="shared" si="7"/>
        <v>0.4266818375764473</v>
      </c>
      <c r="L129" s="49">
        <f t="shared" si="8"/>
        <v>30</v>
      </c>
      <c r="M129" s="52">
        <f t="shared" si="9"/>
        <v>1</v>
      </c>
      <c r="N129" s="9">
        <v>30</v>
      </c>
      <c r="O129" s="9"/>
      <c r="P129" s="9"/>
      <c r="Q129" s="9"/>
      <c r="R129" s="9"/>
      <c r="AH129" s="33"/>
      <c r="AI129" s="33"/>
    </row>
    <row r="130" spans="1:23" ht="12.75">
      <c r="A130" s="1" t="s">
        <v>138</v>
      </c>
      <c r="B130" s="29">
        <v>0.16</v>
      </c>
      <c r="C130" s="20">
        <v>0.07</v>
      </c>
      <c r="D130" s="38">
        <v>0.07</v>
      </c>
      <c r="E130" s="25">
        <v>0.23</v>
      </c>
      <c r="F130" s="38">
        <v>0.06</v>
      </c>
      <c r="G130" s="97">
        <v>0.061</v>
      </c>
      <c r="H130" s="117" t="s">
        <v>251</v>
      </c>
      <c r="I130" s="114">
        <f t="shared" si="10"/>
        <v>0</v>
      </c>
      <c r="J130" s="15"/>
      <c r="K130" s="56">
        <f t="shared" si="7"/>
        <v>0.01422272791921491</v>
      </c>
      <c r="L130" s="49">
        <f t="shared" si="8"/>
        <v>1</v>
      </c>
      <c r="M130" s="52">
        <f t="shared" si="9"/>
        <v>1</v>
      </c>
      <c r="N130" s="9"/>
      <c r="O130" s="9"/>
      <c r="P130" s="9"/>
      <c r="Q130" s="9"/>
      <c r="R130" s="9"/>
      <c r="W130">
        <v>1</v>
      </c>
    </row>
    <row r="131" spans="1:85" ht="12.75">
      <c r="A131" s="1" t="s">
        <v>139</v>
      </c>
      <c r="B131" s="29">
        <v>55.41</v>
      </c>
      <c r="C131" s="20">
        <v>7.07</v>
      </c>
      <c r="D131" s="39">
        <v>16.46</v>
      </c>
      <c r="E131" s="25">
        <v>19.06</v>
      </c>
      <c r="F131" s="38">
        <v>10.91</v>
      </c>
      <c r="G131" s="97">
        <v>14.193605418138986</v>
      </c>
      <c r="H131" s="111">
        <v>33.335727211574444</v>
      </c>
      <c r="I131" s="114">
        <f t="shared" si="10"/>
        <v>14.340256566890655</v>
      </c>
      <c r="J131" s="15">
        <v>14.340256566890655</v>
      </c>
      <c r="K131" s="56">
        <f t="shared" si="7"/>
        <v>22.329682833167407</v>
      </c>
      <c r="L131" s="49">
        <f t="shared" si="8"/>
        <v>1570</v>
      </c>
      <c r="M131" s="52">
        <f t="shared" si="9"/>
        <v>25</v>
      </c>
      <c r="N131" s="9">
        <v>1000</v>
      </c>
      <c r="O131" s="9"/>
      <c r="P131" s="9"/>
      <c r="Q131" s="9">
        <v>4</v>
      </c>
      <c r="R131" s="9"/>
      <c r="S131" s="33">
        <v>1</v>
      </c>
      <c r="T131" s="33"/>
      <c r="U131" s="33"/>
      <c r="V131" s="33"/>
      <c r="W131">
        <v>7</v>
      </c>
      <c r="X131">
        <v>40</v>
      </c>
      <c r="Z131" s="33">
        <v>1</v>
      </c>
      <c r="AA131" s="33">
        <v>2</v>
      </c>
      <c r="AB131" s="33"/>
      <c r="AC131" s="33">
        <v>5</v>
      </c>
      <c r="AH131" s="33">
        <v>2</v>
      </c>
      <c r="AI131" s="33"/>
      <c r="AK131">
        <v>15</v>
      </c>
      <c r="AL131" s="33">
        <v>110</v>
      </c>
      <c r="AM131" s="33"/>
      <c r="AP131" s="33">
        <v>6</v>
      </c>
      <c r="BB131">
        <v>31</v>
      </c>
      <c r="BJ131">
        <v>30</v>
      </c>
      <c r="BL131">
        <v>25</v>
      </c>
      <c r="BP131">
        <v>29</v>
      </c>
      <c r="BR131">
        <v>170</v>
      </c>
      <c r="BV131">
        <v>1</v>
      </c>
      <c r="BW131">
        <v>36</v>
      </c>
      <c r="BY131">
        <v>1</v>
      </c>
      <c r="BZ131">
        <v>2</v>
      </c>
      <c r="CA131">
        <v>43</v>
      </c>
      <c r="CD131">
        <v>5</v>
      </c>
      <c r="CF131">
        <v>3</v>
      </c>
      <c r="CG131">
        <v>1</v>
      </c>
    </row>
    <row r="132" spans="1:70" ht="12.75">
      <c r="A132" s="1" t="s">
        <v>140</v>
      </c>
      <c r="B132" s="29">
        <v>0.04</v>
      </c>
      <c r="C132" s="20">
        <v>0.01</v>
      </c>
      <c r="D132" s="38">
        <v>0.03</v>
      </c>
      <c r="E132" s="25">
        <v>0.05</v>
      </c>
      <c r="F132" s="38">
        <v>0.03</v>
      </c>
      <c r="G132" s="97">
        <v>0.015472320376914015</v>
      </c>
      <c r="H132" s="111">
        <v>0.08382611714841248</v>
      </c>
      <c r="I132" s="114">
        <f t="shared" si="10"/>
        <v>0</v>
      </c>
      <c r="J132" s="15"/>
      <c r="K132" s="56">
        <f t="shared" si="7"/>
        <v>0.08533636751528946</v>
      </c>
      <c r="L132" s="49">
        <f t="shared" si="8"/>
        <v>6</v>
      </c>
      <c r="M132" s="52">
        <f t="shared" si="9"/>
        <v>3</v>
      </c>
      <c r="N132" s="9"/>
      <c r="O132" s="9"/>
      <c r="P132" s="9"/>
      <c r="Q132" s="9"/>
      <c r="R132" s="9"/>
      <c r="U132" s="33"/>
      <c r="V132" s="33"/>
      <c r="W132">
        <v>1</v>
      </c>
      <c r="Z132" s="33"/>
      <c r="AA132" s="33"/>
      <c r="AB132" s="33"/>
      <c r="AH132" s="33"/>
      <c r="AI132" s="33"/>
      <c r="AL132">
        <v>1</v>
      </c>
      <c r="BR132">
        <v>4</v>
      </c>
    </row>
    <row r="133" spans="1:18" ht="12.75">
      <c r="A133" s="1" t="s">
        <v>187</v>
      </c>
      <c r="B133" s="29">
        <v>0.04</v>
      </c>
      <c r="C133" s="20"/>
      <c r="D133" s="65" t="s">
        <v>251</v>
      </c>
      <c r="E133" s="66" t="s">
        <v>251</v>
      </c>
      <c r="F133" s="65" t="s">
        <v>251</v>
      </c>
      <c r="G133" s="98"/>
      <c r="H133" s="117" t="s">
        <v>251</v>
      </c>
      <c r="I133" s="114">
        <f t="shared" si="10"/>
        <v>0</v>
      </c>
      <c r="J133" s="15"/>
      <c r="K133" s="56">
        <f t="shared" si="7"/>
        <v>0</v>
      </c>
      <c r="L133" s="49">
        <f t="shared" si="8"/>
        <v>0</v>
      </c>
      <c r="M133" s="52">
        <f t="shared" si="9"/>
        <v>0</v>
      </c>
      <c r="N133" s="9"/>
      <c r="O133" s="9"/>
      <c r="P133" s="9"/>
      <c r="Q133" s="9"/>
      <c r="R133" s="9"/>
    </row>
    <row r="134" spans="1:84" ht="12.75">
      <c r="A134" s="1" t="s">
        <v>141</v>
      </c>
      <c r="B134" s="29">
        <v>2.07</v>
      </c>
      <c r="C134" s="20">
        <v>1.51</v>
      </c>
      <c r="D134" s="38">
        <v>0.99</v>
      </c>
      <c r="E134" s="25">
        <v>0.51</v>
      </c>
      <c r="F134" s="39">
        <v>1.2</v>
      </c>
      <c r="G134" s="97">
        <v>1.4846042402826858</v>
      </c>
      <c r="H134" s="111">
        <v>0.8616178265197554</v>
      </c>
      <c r="I134" s="114">
        <f t="shared" si="10"/>
        <v>3.283445326817349</v>
      </c>
      <c r="J134" s="15">
        <v>3.283445326817349</v>
      </c>
      <c r="K134" s="56">
        <f t="shared" si="7"/>
        <v>0.11378182335371928</v>
      </c>
      <c r="L134" s="49">
        <f t="shared" si="8"/>
        <v>8</v>
      </c>
      <c r="M134" s="52">
        <f t="shared" si="9"/>
        <v>3</v>
      </c>
      <c r="N134" s="9"/>
      <c r="O134" s="9"/>
      <c r="P134" s="9"/>
      <c r="Q134" s="9">
        <v>5</v>
      </c>
      <c r="R134" s="9"/>
      <c r="Z134">
        <v>1</v>
      </c>
      <c r="AH134" s="33"/>
      <c r="AI134" s="33"/>
      <c r="CF134">
        <v>2</v>
      </c>
    </row>
    <row r="135" spans="1:85" ht="12.75">
      <c r="A135" s="1" t="s">
        <v>142</v>
      </c>
      <c r="B135" s="29">
        <v>2.24</v>
      </c>
      <c r="C135" s="20">
        <v>1.56</v>
      </c>
      <c r="D135" s="38">
        <v>1.05</v>
      </c>
      <c r="E135" s="25">
        <v>0.88</v>
      </c>
      <c r="F135" s="38">
        <v>2.62</v>
      </c>
      <c r="G135" s="97">
        <v>2.0387338044758545</v>
      </c>
      <c r="H135" s="111">
        <v>0.42963544250744673</v>
      </c>
      <c r="I135" s="114">
        <f t="shared" si="10"/>
        <v>0.7635919364691509</v>
      </c>
      <c r="J135" s="15">
        <v>0.7635919364691509</v>
      </c>
      <c r="K135" s="56">
        <f aca="true" t="shared" si="11" ref="K135:K144">L135*10/$L$4</f>
        <v>0.04266818375764473</v>
      </c>
      <c r="L135" s="49">
        <f t="shared" si="8"/>
        <v>3</v>
      </c>
      <c r="M135" s="52">
        <f t="shared" si="9"/>
        <v>3</v>
      </c>
      <c r="N135" s="9"/>
      <c r="O135" s="9"/>
      <c r="P135" s="9"/>
      <c r="Q135" s="9"/>
      <c r="R135" s="9"/>
      <c r="AB135">
        <v>1</v>
      </c>
      <c r="AZ135">
        <v>1</v>
      </c>
      <c r="CG135">
        <v>1</v>
      </c>
    </row>
    <row r="136" spans="1:85" ht="12.75">
      <c r="A136" s="1" t="s">
        <v>143</v>
      </c>
      <c r="B136" s="29">
        <v>0.12</v>
      </c>
      <c r="C136" s="20"/>
      <c r="D136" s="38">
        <v>0.08</v>
      </c>
      <c r="E136" s="25">
        <v>0.14</v>
      </c>
      <c r="F136" s="38">
        <v>0.05</v>
      </c>
      <c r="G136" s="97">
        <v>0.020999999999999998</v>
      </c>
      <c r="H136" s="111">
        <v>0.28755236488867497</v>
      </c>
      <c r="I136" s="114">
        <f aca="true" t="shared" si="12" ref="I136:I145">(J136)/1</f>
        <v>0.8704948075748321</v>
      </c>
      <c r="J136" s="15">
        <v>0.8704948075748321</v>
      </c>
      <c r="K136" s="56">
        <f t="shared" si="11"/>
        <v>0.18489546294979384</v>
      </c>
      <c r="L136" s="49">
        <f aca="true" t="shared" si="13" ref="L136:L143">SUM(N136:CJ136)</f>
        <v>13</v>
      </c>
      <c r="M136" s="52">
        <f aca="true" t="shared" si="14" ref="M136:M143">COUNTA(N136:CJ136)</f>
        <v>4</v>
      </c>
      <c r="N136" s="9"/>
      <c r="O136" s="9"/>
      <c r="P136" s="9"/>
      <c r="Q136" s="9"/>
      <c r="R136" s="9"/>
      <c r="Y136">
        <v>1</v>
      </c>
      <c r="Z136">
        <v>1</v>
      </c>
      <c r="AQ136">
        <v>2</v>
      </c>
      <c r="CG136">
        <v>9</v>
      </c>
    </row>
    <row r="137" spans="1:18" ht="12.75">
      <c r="A137" s="1" t="s">
        <v>144</v>
      </c>
      <c r="B137" s="30">
        <v>0.5</v>
      </c>
      <c r="C137" s="20">
        <v>0.13</v>
      </c>
      <c r="D137" s="38">
        <v>0.29</v>
      </c>
      <c r="E137" s="25">
        <v>0.12</v>
      </c>
      <c r="F137" s="38">
        <v>0.06</v>
      </c>
      <c r="G137" s="97">
        <v>0.05747232037691402</v>
      </c>
      <c r="H137" s="111">
        <v>0.036500600240096034</v>
      </c>
      <c r="I137" s="114">
        <f t="shared" si="12"/>
        <v>0</v>
      </c>
      <c r="J137" s="15"/>
      <c r="K137" s="56">
        <f t="shared" si="11"/>
        <v>0</v>
      </c>
      <c r="L137" s="49">
        <f t="shared" si="13"/>
        <v>0</v>
      </c>
      <c r="M137" s="52">
        <f t="shared" si="14"/>
        <v>0</v>
      </c>
      <c r="N137" s="9"/>
      <c r="O137" s="9"/>
      <c r="P137" s="9"/>
      <c r="Q137" s="9"/>
      <c r="R137" s="9"/>
    </row>
    <row r="138" spans="1:86" ht="12.75">
      <c r="A138" s="1" t="s">
        <v>145</v>
      </c>
      <c r="B138" s="29">
        <v>16.38</v>
      </c>
      <c r="C138" s="23">
        <v>11.5</v>
      </c>
      <c r="D138" s="39">
        <v>16.05</v>
      </c>
      <c r="E138" s="25">
        <v>18.07</v>
      </c>
      <c r="F138" s="39">
        <v>15.9</v>
      </c>
      <c r="G138" s="97">
        <v>10.701090694935218</v>
      </c>
      <c r="H138" s="111">
        <v>11.34550188801473</v>
      </c>
      <c r="I138" s="114">
        <f t="shared" si="12"/>
        <v>11.499694563225413</v>
      </c>
      <c r="J138" s="15">
        <v>11.499694563225413</v>
      </c>
      <c r="K138" s="56">
        <f t="shared" si="11"/>
        <v>4.238372919926043</v>
      </c>
      <c r="L138" s="49">
        <f t="shared" si="13"/>
        <v>298</v>
      </c>
      <c r="M138" s="52">
        <f t="shared" si="14"/>
        <v>49</v>
      </c>
      <c r="N138" s="9">
        <v>4</v>
      </c>
      <c r="O138" s="9">
        <v>11</v>
      </c>
      <c r="P138" s="9"/>
      <c r="Q138" s="9">
        <v>2</v>
      </c>
      <c r="R138" s="9">
        <v>7</v>
      </c>
      <c r="S138" s="33">
        <v>11</v>
      </c>
      <c r="T138" s="33">
        <v>8</v>
      </c>
      <c r="U138" s="33"/>
      <c r="V138" s="33"/>
      <c r="W138" s="33"/>
      <c r="X138" s="33">
        <v>3</v>
      </c>
      <c r="Y138" s="33">
        <v>1</v>
      </c>
      <c r="Z138" s="33">
        <v>1</v>
      </c>
      <c r="AA138" s="33"/>
      <c r="AB138" s="33">
        <v>1</v>
      </c>
      <c r="AC138" s="33"/>
      <c r="AD138" s="33">
        <v>8</v>
      </c>
      <c r="AE138" s="33">
        <v>2</v>
      </c>
      <c r="AF138" s="33"/>
      <c r="AG138" s="33">
        <v>1</v>
      </c>
      <c r="AH138" s="33">
        <v>2</v>
      </c>
      <c r="AI138" s="33">
        <v>1</v>
      </c>
      <c r="AJ138" s="33">
        <v>8</v>
      </c>
      <c r="AK138" s="33">
        <v>14</v>
      </c>
      <c r="AL138" s="33">
        <v>10</v>
      </c>
      <c r="AM138" s="33"/>
      <c r="AN138" s="33">
        <v>11</v>
      </c>
      <c r="AO138" s="33"/>
      <c r="AP138" s="33"/>
      <c r="AQ138" s="33"/>
      <c r="AR138" s="33">
        <v>6</v>
      </c>
      <c r="AS138" s="33">
        <v>7</v>
      </c>
      <c r="AT138" s="33">
        <v>2</v>
      </c>
      <c r="AU138" s="33"/>
      <c r="AV138" s="33"/>
      <c r="AW138" s="33"/>
      <c r="AX138" s="33">
        <v>9</v>
      </c>
      <c r="AY138">
        <v>11</v>
      </c>
      <c r="BB138">
        <v>15</v>
      </c>
      <c r="BC138">
        <v>1</v>
      </c>
      <c r="BD138">
        <v>7</v>
      </c>
      <c r="BE138">
        <v>3</v>
      </c>
      <c r="BG138">
        <v>1</v>
      </c>
      <c r="BK138">
        <v>6</v>
      </c>
      <c r="BL138">
        <v>12</v>
      </c>
      <c r="BM138">
        <v>14</v>
      </c>
      <c r="BN138">
        <v>5</v>
      </c>
      <c r="BO138">
        <v>5</v>
      </c>
      <c r="BQ138">
        <v>1</v>
      </c>
      <c r="BR138">
        <v>7</v>
      </c>
      <c r="BS138">
        <v>15</v>
      </c>
      <c r="BT138">
        <v>2</v>
      </c>
      <c r="BU138">
        <v>4</v>
      </c>
      <c r="BV138">
        <v>1</v>
      </c>
      <c r="BW138">
        <v>5</v>
      </c>
      <c r="BX138">
        <v>9</v>
      </c>
      <c r="BY138">
        <v>11</v>
      </c>
      <c r="CB138">
        <v>8</v>
      </c>
      <c r="CC138">
        <v>2</v>
      </c>
      <c r="CE138">
        <v>1</v>
      </c>
      <c r="CF138">
        <v>9</v>
      </c>
      <c r="CG138">
        <v>12</v>
      </c>
      <c r="CH138">
        <v>1</v>
      </c>
    </row>
    <row r="139" spans="1:23" ht="12.75">
      <c r="A139" s="1" t="s">
        <v>146</v>
      </c>
      <c r="B139" s="29"/>
      <c r="C139" s="20">
        <v>0.11</v>
      </c>
      <c r="D139" s="38">
        <v>0.01</v>
      </c>
      <c r="E139" s="25">
        <v>0.13</v>
      </c>
      <c r="F139" s="38">
        <v>0.03</v>
      </c>
      <c r="G139" s="83" t="s">
        <v>251</v>
      </c>
      <c r="H139" s="111">
        <v>0.021</v>
      </c>
      <c r="I139" s="114">
        <f t="shared" si="12"/>
        <v>0.015271838729383019</v>
      </c>
      <c r="J139" s="15">
        <v>0.015271838729383019</v>
      </c>
      <c r="K139" s="56">
        <f t="shared" si="11"/>
        <v>0</v>
      </c>
      <c r="L139" s="49">
        <f t="shared" si="13"/>
        <v>0</v>
      </c>
      <c r="M139" s="52">
        <f t="shared" si="14"/>
        <v>0</v>
      </c>
      <c r="N139" s="9"/>
      <c r="O139" s="9"/>
      <c r="P139" s="9"/>
      <c r="Q139" s="9"/>
      <c r="R139" s="9"/>
      <c r="U139" s="17"/>
      <c r="V139" s="17"/>
      <c r="W139" s="17"/>
    </row>
    <row r="140" spans="1:23" ht="12.75">
      <c r="A140" s="1" t="s">
        <v>262</v>
      </c>
      <c r="B140" s="29"/>
      <c r="C140" s="20"/>
      <c r="D140" s="38"/>
      <c r="E140" s="25"/>
      <c r="F140" s="38"/>
      <c r="G140" s="83"/>
      <c r="H140" s="117" t="s">
        <v>251</v>
      </c>
      <c r="I140" s="114">
        <f t="shared" si="12"/>
        <v>0</v>
      </c>
      <c r="J140" s="15"/>
      <c r="K140" s="56">
        <f>L140*10/$L$4</f>
        <v>0</v>
      </c>
      <c r="L140" s="49">
        <f>SUM(N140:CJ140)</f>
        <v>0</v>
      </c>
      <c r="M140" s="52">
        <f>COUNTA(N140:CJ140)</f>
        <v>0</v>
      </c>
      <c r="N140" s="9"/>
      <c r="O140" s="9"/>
      <c r="P140" s="9"/>
      <c r="Q140" s="9"/>
      <c r="R140" s="9"/>
      <c r="U140" s="17"/>
      <c r="V140" s="17"/>
      <c r="W140" s="17"/>
    </row>
    <row r="141" spans="1:85" ht="12.75">
      <c r="A141" s="1" t="s">
        <v>147</v>
      </c>
      <c r="B141" s="29">
        <v>45.28</v>
      </c>
      <c r="C141" s="20">
        <v>65.21</v>
      </c>
      <c r="D141" s="39">
        <v>75.44</v>
      </c>
      <c r="E141" s="25">
        <v>78.62</v>
      </c>
      <c r="F141" s="38">
        <v>49.23</v>
      </c>
      <c r="G141" s="97">
        <v>50.732658421672554</v>
      </c>
      <c r="H141" s="111">
        <v>55.280585748242345</v>
      </c>
      <c r="I141" s="114">
        <f t="shared" si="12"/>
        <v>56.27672571777642</v>
      </c>
      <c r="J141" s="15">
        <v>56.27672571777642</v>
      </c>
      <c r="K141" s="56">
        <f t="shared" si="11"/>
        <v>60.9586118617551</v>
      </c>
      <c r="L141" s="49">
        <f t="shared" si="13"/>
        <v>4286</v>
      </c>
      <c r="M141" s="52">
        <f t="shared" si="14"/>
        <v>50</v>
      </c>
      <c r="N141" s="9"/>
      <c r="O141" s="9">
        <v>60</v>
      </c>
      <c r="P141" s="9">
        <v>20</v>
      </c>
      <c r="Q141" s="9">
        <v>4</v>
      </c>
      <c r="R141" s="9">
        <v>43</v>
      </c>
      <c r="S141" s="33">
        <v>28</v>
      </c>
      <c r="T141" s="33">
        <v>158</v>
      </c>
      <c r="U141" s="33"/>
      <c r="V141" s="33"/>
      <c r="W141" s="33">
        <v>1</v>
      </c>
      <c r="X141" s="33"/>
      <c r="Y141" s="33">
        <v>4</v>
      </c>
      <c r="Z141" s="33">
        <v>891</v>
      </c>
      <c r="AA141" s="33">
        <v>150</v>
      </c>
      <c r="AB141" s="33"/>
      <c r="AC141" s="33"/>
      <c r="AD141" s="33">
        <v>3</v>
      </c>
      <c r="AE141" s="33"/>
      <c r="AF141" s="33">
        <v>1</v>
      </c>
      <c r="AG141" s="33">
        <v>4</v>
      </c>
      <c r="AH141" s="33">
        <v>706</v>
      </c>
      <c r="AI141" s="33"/>
      <c r="AJ141" s="33">
        <v>31</v>
      </c>
      <c r="AK141" s="33">
        <v>128</v>
      </c>
      <c r="AL141" s="33">
        <v>108</v>
      </c>
      <c r="AM141" s="33">
        <v>58</v>
      </c>
      <c r="AN141" s="33">
        <v>64</v>
      </c>
      <c r="AO141" s="33"/>
      <c r="AP141" s="33">
        <v>20</v>
      </c>
      <c r="AQ141" s="33">
        <v>75</v>
      </c>
      <c r="AR141" s="33"/>
      <c r="AS141" s="33">
        <v>14</v>
      </c>
      <c r="AT141" s="33">
        <v>67</v>
      </c>
      <c r="AU141" s="33">
        <v>105</v>
      </c>
      <c r="AV141" s="33"/>
      <c r="AW141" s="33">
        <v>32</v>
      </c>
      <c r="AX141" s="33">
        <v>60</v>
      </c>
      <c r="AY141">
        <v>76</v>
      </c>
      <c r="AZ141" s="33">
        <v>315</v>
      </c>
      <c r="BA141" s="33">
        <v>15</v>
      </c>
      <c r="BB141" s="33">
        <v>10</v>
      </c>
      <c r="BC141">
        <v>1</v>
      </c>
      <c r="BD141">
        <v>93</v>
      </c>
      <c r="BF141">
        <v>2</v>
      </c>
      <c r="BG141">
        <v>78</v>
      </c>
      <c r="BI141">
        <v>76</v>
      </c>
      <c r="BJ141">
        <v>81</v>
      </c>
      <c r="BL141">
        <v>2</v>
      </c>
      <c r="BM141">
        <v>4</v>
      </c>
      <c r="BN141">
        <v>18</v>
      </c>
      <c r="BO141">
        <v>1</v>
      </c>
      <c r="BP141">
        <v>208</v>
      </c>
      <c r="BR141">
        <v>136</v>
      </c>
      <c r="BU141">
        <v>147</v>
      </c>
      <c r="BW141">
        <v>22</v>
      </c>
      <c r="BX141">
        <v>6</v>
      </c>
      <c r="CA141">
        <v>10</v>
      </c>
      <c r="CB141">
        <v>2</v>
      </c>
      <c r="CC141">
        <v>2</v>
      </c>
      <c r="CD141">
        <v>4</v>
      </c>
      <c r="CG141">
        <v>142</v>
      </c>
    </row>
    <row r="142" spans="1:54" ht="12.75">
      <c r="A142" s="82" t="s">
        <v>352</v>
      </c>
      <c r="B142" s="29"/>
      <c r="C142" s="20"/>
      <c r="D142" s="39"/>
      <c r="E142" s="25"/>
      <c r="F142" s="38"/>
      <c r="G142" s="97"/>
      <c r="H142" s="111"/>
      <c r="I142" s="114">
        <f t="shared" si="12"/>
        <v>0.015271838729383019</v>
      </c>
      <c r="J142" s="15">
        <v>0.015271838729383019</v>
      </c>
      <c r="K142" s="56">
        <f>L142*10/$L$4</f>
        <v>0</v>
      </c>
      <c r="L142" s="49">
        <f>SUM(N142:CJ142)</f>
        <v>0</v>
      </c>
      <c r="M142" s="52">
        <f>COUNTA(N142:CJ142)</f>
        <v>0</v>
      </c>
      <c r="N142" s="9"/>
      <c r="O142" s="9"/>
      <c r="P142" s="9"/>
      <c r="Q142" s="9"/>
      <c r="R142" s="9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Z142" s="33"/>
      <c r="BA142" s="33"/>
      <c r="BB142" s="33"/>
    </row>
    <row r="143" spans="1:87" ht="13.5" thickBot="1">
      <c r="A143" s="1" t="s">
        <v>148</v>
      </c>
      <c r="B143" s="31">
        <v>0.01</v>
      </c>
      <c r="C143" s="24">
        <v>0.05</v>
      </c>
      <c r="D143" s="40">
        <v>0.01</v>
      </c>
      <c r="E143" s="27">
        <v>0.08</v>
      </c>
      <c r="F143" s="40">
        <v>0.16</v>
      </c>
      <c r="G143" s="99">
        <v>0.08325088339222617</v>
      </c>
      <c r="H143" s="113">
        <v>0.042158651133923995</v>
      </c>
      <c r="I143" s="84">
        <f t="shared" si="12"/>
        <v>0</v>
      </c>
      <c r="J143" s="76"/>
      <c r="K143" s="57">
        <f t="shared" si="11"/>
        <v>0.07111363959607454</v>
      </c>
      <c r="L143" s="49">
        <f t="shared" si="13"/>
        <v>5</v>
      </c>
      <c r="M143" s="53">
        <f t="shared" si="14"/>
        <v>4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7"/>
      <c r="AA143" s="17"/>
      <c r="AB143" s="17"/>
      <c r="AD143" s="17"/>
      <c r="AE143" s="17"/>
      <c r="AF143" s="17"/>
      <c r="AG143" s="17"/>
      <c r="AH143" s="17"/>
      <c r="AI143" s="17"/>
      <c r="AO143">
        <v>1</v>
      </c>
      <c r="AY143">
        <v>1</v>
      </c>
      <c r="CC143">
        <v>1</v>
      </c>
      <c r="CF143">
        <v>2</v>
      </c>
      <c r="CH143" s="85"/>
      <c r="CI143" s="85"/>
    </row>
    <row r="144" spans="1:88" ht="13.5" thickBot="1">
      <c r="A144" s="1" t="s">
        <v>149</v>
      </c>
      <c r="B144" s="17">
        <f aca="true" t="shared" si="15" ref="B144:G144">SUM(B5:B143)</f>
        <v>536.6999999999999</v>
      </c>
      <c r="C144" s="17">
        <f t="shared" si="15"/>
        <v>397.18000000000006</v>
      </c>
      <c r="D144" s="17">
        <f t="shared" si="15"/>
        <v>387.53000000000003</v>
      </c>
      <c r="E144" s="17">
        <f t="shared" si="15"/>
        <v>462.75</v>
      </c>
      <c r="F144" s="17">
        <f t="shared" si="15"/>
        <v>454.69000000000005</v>
      </c>
      <c r="G144" s="17">
        <f t="shared" si="15"/>
        <v>530.6477470971357</v>
      </c>
      <c r="H144" s="112">
        <v>691.9333159208007</v>
      </c>
      <c r="I144" s="115">
        <f t="shared" si="12"/>
        <v>691.4477703115456</v>
      </c>
      <c r="J144" s="17">
        <v>691.4477703115456</v>
      </c>
      <c r="K144" s="104">
        <f t="shared" si="11"/>
        <v>621.9741146351872</v>
      </c>
      <c r="L144" s="106">
        <f>SUM(L5:L143)</f>
        <v>43731</v>
      </c>
      <c r="M144" s="49"/>
      <c r="N144" s="59">
        <f aca="true" t="shared" si="16" ref="N144:CJ144">SUM(N5:N143)</f>
        <v>1509</v>
      </c>
      <c r="O144" s="60">
        <f t="shared" si="16"/>
        <v>762</v>
      </c>
      <c r="P144" s="60">
        <f t="shared" si="16"/>
        <v>1310</v>
      </c>
      <c r="Q144" s="60">
        <f t="shared" si="16"/>
        <v>913</v>
      </c>
      <c r="R144" s="60">
        <f t="shared" si="16"/>
        <v>311</v>
      </c>
      <c r="S144" s="60">
        <f t="shared" si="16"/>
        <v>563</v>
      </c>
      <c r="T144" s="60">
        <f t="shared" si="16"/>
        <v>614</v>
      </c>
      <c r="U144" s="60">
        <f t="shared" si="16"/>
        <v>208</v>
      </c>
      <c r="V144" s="60">
        <f t="shared" si="16"/>
        <v>348</v>
      </c>
      <c r="W144" s="60">
        <f t="shared" si="16"/>
        <v>762</v>
      </c>
      <c r="X144" s="60">
        <f t="shared" si="16"/>
        <v>592</v>
      </c>
      <c r="Y144" s="60">
        <f t="shared" si="16"/>
        <v>492</v>
      </c>
      <c r="Z144" s="60">
        <f t="shared" si="16"/>
        <v>1164</v>
      </c>
      <c r="AA144" s="60">
        <f t="shared" si="16"/>
        <v>273</v>
      </c>
      <c r="AB144" s="60">
        <f t="shared" si="16"/>
        <v>142</v>
      </c>
      <c r="AC144" s="60">
        <f t="shared" si="16"/>
        <v>820</v>
      </c>
      <c r="AD144" s="60">
        <f t="shared" si="16"/>
        <v>1662</v>
      </c>
      <c r="AE144" s="60">
        <f t="shared" si="16"/>
        <v>193</v>
      </c>
      <c r="AF144" s="60">
        <f t="shared" si="16"/>
        <v>207</v>
      </c>
      <c r="AG144" s="60">
        <f t="shared" si="16"/>
        <v>29</v>
      </c>
      <c r="AH144" s="60">
        <f t="shared" si="16"/>
        <v>1634</v>
      </c>
      <c r="AI144" s="60">
        <f t="shared" si="16"/>
        <v>174</v>
      </c>
      <c r="AJ144" s="60">
        <f t="shared" si="16"/>
        <v>102</v>
      </c>
      <c r="AK144" s="60">
        <f t="shared" si="16"/>
        <v>1789</v>
      </c>
      <c r="AL144" s="60">
        <f t="shared" si="16"/>
        <v>1145</v>
      </c>
      <c r="AM144" s="60">
        <f t="shared" si="16"/>
        <v>395</v>
      </c>
      <c r="AN144" s="60">
        <f t="shared" si="16"/>
        <v>522</v>
      </c>
      <c r="AO144" s="60">
        <f t="shared" si="16"/>
        <v>552</v>
      </c>
      <c r="AP144" s="60">
        <f t="shared" si="16"/>
        <v>375</v>
      </c>
      <c r="AQ144" s="60">
        <f t="shared" si="16"/>
        <v>523</v>
      </c>
      <c r="AR144" s="60">
        <f t="shared" si="16"/>
        <v>681</v>
      </c>
      <c r="AS144" s="60">
        <f t="shared" si="16"/>
        <v>860</v>
      </c>
      <c r="AT144" s="60">
        <f t="shared" si="16"/>
        <v>277</v>
      </c>
      <c r="AU144" s="60">
        <f t="shared" si="16"/>
        <v>477</v>
      </c>
      <c r="AV144" s="60">
        <f t="shared" si="16"/>
        <v>244</v>
      </c>
      <c r="AW144" s="60">
        <f t="shared" si="16"/>
        <v>548</v>
      </c>
      <c r="AX144" s="60">
        <f t="shared" si="16"/>
        <v>283</v>
      </c>
      <c r="AY144" s="60">
        <f t="shared" si="16"/>
        <v>877</v>
      </c>
      <c r="AZ144" s="60">
        <f t="shared" si="16"/>
        <v>381</v>
      </c>
      <c r="BA144" s="60">
        <f t="shared" si="16"/>
        <v>430</v>
      </c>
      <c r="BB144" s="60">
        <f t="shared" si="16"/>
        <v>668</v>
      </c>
      <c r="BC144" s="60">
        <f t="shared" si="16"/>
        <v>606</v>
      </c>
      <c r="BD144" s="60">
        <f t="shared" si="16"/>
        <v>469</v>
      </c>
      <c r="BE144" s="60">
        <f t="shared" si="16"/>
        <v>245</v>
      </c>
      <c r="BF144" s="60">
        <f t="shared" si="16"/>
        <v>177</v>
      </c>
      <c r="BG144" s="60">
        <f t="shared" si="16"/>
        <v>623</v>
      </c>
      <c r="BH144" s="60">
        <f t="shared" si="16"/>
        <v>167</v>
      </c>
      <c r="BI144" s="60">
        <f t="shared" si="16"/>
        <v>166</v>
      </c>
      <c r="BJ144" s="60">
        <f t="shared" si="16"/>
        <v>769</v>
      </c>
      <c r="BK144" s="60">
        <f t="shared" si="16"/>
        <v>748</v>
      </c>
      <c r="BL144" s="60">
        <f t="shared" si="16"/>
        <v>307</v>
      </c>
      <c r="BM144" s="60">
        <f t="shared" si="16"/>
        <v>216</v>
      </c>
      <c r="BN144" s="60">
        <f t="shared" si="16"/>
        <v>663</v>
      </c>
      <c r="BO144" s="60">
        <f t="shared" si="16"/>
        <v>464</v>
      </c>
      <c r="BP144" s="60">
        <f t="shared" si="16"/>
        <v>2278</v>
      </c>
      <c r="BQ144" s="60">
        <f t="shared" si="16"/>
        <v>413</v>
      </c>
      <c r="BR144" s="60">
        <f t="shared" si="16"/>
        <v>1127</v>
      </c>
      <c r="BS144" s="60">
        <f t="shared" si="16"/>
        <v>253</v>
      </c>
      <c r="BT144" s="60">
        <f t="shared" si="16"/>
        <v>319</v>
      </c>
      <c r="BU144" s="60">
        <f t="shared" si="16"/>
        <v>2069</v>
      </c>
      <c r="BV144" s="60">
        <f t="shared" si="16"/>
        <v>544</v>
      </c>
      <c r="BW144" s="60">
        <f t="shared" si="16"/>
        <v>751</v>
      </c>
      <c r="BX144" s="60">
        <f t="shared" si="16"/>
        <v>225</v>
      </c>
      <c r="BY144" s="60">
        <f t="shared" si="16"/>
        <v>252</v>
      </c>
      <c r="BZ144" s="60">
        <f t="shared" si="16"/>
        <v>441</v>
      </c>
      <c r="CA144" s="60">
        <f t="shared" si="16"/>
        <v>388</v>
      </c>
      <c r="CB144" s="60">
        <f t="shared" si="16"/>
        <v>168</v>
      </c>
      <c r="CC144" s="60">
        <f t="shared" si="16"/>
        <v>343</v>
      </c>
      <c r="CD144" s="60">
        <f t="shared" si="16"/>
        <v>841</v>
      </c>
      <c r="CE144" s="60">
        <f t="shared" si="16"/>
        <v>323</v>
      </c>
      <c r="CF144" s="60">
        <f t="shared" si="16"/>
        <v>354</v>
      </c>
      <c r="CG144" s="60">
        <f t="shared" si="16"/>
        <v>603</v>
      </c>
      <c r="CH144" s="9">
        <f t="shared" si="16"/>
        <v>192</v>
      </c>
      <c r="CI144" s="9">
        <f t="shared" si="16"/>
        <v>89</v>
      </c>
      <c r="CJ144" s="61">
        <f t="shared" si="16"/>
        <v>39</v>
      </c>
    </row>
    <row r="145" spans="1:88" ht="13.5" thickBot="1">
      <c r="A145" s="1" t="s">
        <v>150</v>
      </c>
      <c r="B145" s="41">
        <f aca="true" t="shared" si="17" ref="B145:H145">COUNTIF(B5:B143,"&gt;0")</f>
        <v>69</v>
      </c>
      <c r="C145" s="41">
        <f t="shared" si="17"/>
        <v>81</v>
      </c>
      <c r="D145" s="41">
        <f t="shared" si="17"/>
        <v>85</v>
      </c>
      <c r="E145" s="41">
        <f t="shared" si="17"/>
        <v>88</v>
      </c>
      <c r="F145" s="41">
        <f t="shared" si="17"/>
        <v>91</v>
      </c>
      <c r="G145" s="41">
        <f t="shared" si="17"/>
        <v>98</v>
      </c>
      <c r="H145" s="41">
        <f t="shared" si="17"/>
        <v>103</v>
      </c>
      <c r="I145" s="116">
        <f t="shared" si="12"/>
        <v>93</v>
      </c>
      <c r="J145" s="108">
        <v>93</v>
      </c>
      <c r="K145" s="105">
        <f>COUNTIF(K5:K143,"&gt;0")</f>
        <v>109</v>
      </c>
      <c r="L145" s="54"/>
      <c r="M145" s="55"/>
      <c r="N145" s="62">
        <f>COUNTA(N5:N143)</f>
        <v>23</v>
      </c>
      <c r="O145" s="62">
        <f>COUNTA(O5:O143)</f>
        <v>34</v>
      </c>
      <c r="P145" s="62">
        <f>COUNTA(P5:P143)</f>
        <v>28</v>
      </c>
      <c r="Q145" s="62">
        <f>COUNTA(Q5:Q143)</f>
        <v>42</v>
      </c>
      <c r="R145" s="62">
        <f>COUNTA(R5:R143)</f>
        <v>22</v>
      </c>
      <c r="S145" s="62">
        <f>COUNTA(S5:S143)</f>
        <v>22</v>
      </c>
      <c r="T145" s="62">
        <f>COUNTA(T5:T143)</f>
        <v>20</v>
      </c>
      <c r="U145" s="62">
        <f>COUNTA(U5:U143)</f>
        <v>14</v>
      </c>
      <c r="V145" s="62">
        <f>COUNTA(V5:V143)</f>
        <v>10</v>
      </c>
      <c r="W145" s="62">
        <f>COUNTA(W5:W143)</f>
        <v>40</v>
      </c>
      <c r="X145" s="62">
        <f>COUNTA(X5:X143)</f>
        <v>17</v>
      </c>
      <c r="Y145" s="62">
        <f>COUNTA(Y5:Y143)</f>
        <v>24</v>
      </c>
      <c r="Z145" s="62">
        <f>COUNTA(Z5:Z143)</f>
        <v>35</v>
      </c>
      <c r="AA145" s="62">
        <f>COUNTA(AA5:AA143)</f>
        <v>19</v>
      </c>
      <c r="AB145" s="62">
        <f>COUNTA(AB5:AB143)</f>
        <v>18</v>
      </c>
      <c r="AC145" s="62">
        <f>COUNTA(AC5:AC143)</f>
        <v>13</v>
      </c>
      <c r="AD145" s="62">
        <f>COUNTA(AD5:AD143)</f>
        <v>34</v>
      </c>
      <c r="AE145" s="62">
        <f>COUNTA(AE5:AE143)</f>
        <v>15</v>
      </c>
      <c r="AF145" s="62">
        <f>COUNTA(AF5:AF143)</f>
        <v>14</v>
      </c>
      <c r="AG145" s="62">
        <f>COUNTA(AG5:AG143)</f>
        <v>9</v>
      </c>
      <c r="AH145" s="62">
        <f>COUNTA(AH5:AH143)</f>
        <v>27</v>
      </c>
      <c r="AI145" s="62">
        <f>COUNTA(AI5:AI143)</f>
        <v>19</v>
      </c>
      <c r="AJ145" s="62">
        <f>COUNTA(AJ5:AJ143)</f>
        <v>17</v>
      </c>
      <c r="AK145" s="62">
        <f>COUNTA(AK5:AK143)</f>
        <v>32</v>
      </c>
      <c r="AL145" s="62">
        <f>COUNTA(AL5:AL143)</f>
        <v>28</v>
      </c>
      <c r="AM145" s="62">
        <f>COUNTA(AM5:AM143)</f>
        <v>23</v>
      </c>
      <c r="AN145" s="62">
        <f>COUNTA(AN5:AN143)</f>
        <v>22</v>
      </c>
      <c r="AO145" s="62">
        <f>COUNTA(AO5:AO143)</f>
        <v>30</v>
      </c>
      <c r="AP145" s="62">
        <f>COUNTA(AP5:AP143)</f>
        <v>25</v>
      </c>
      <c r="AQ145" s="62">
        <f>COUNTA(AQ5:AQ143)</f>
        <v>29</v>
      </c>
      <c r="AR145" s="62">
        <f>COUNTA(AR5:AR143)</f>
        <v>20</v>
      </c>
      <c r="AS145" s="62">
        <f>COUNTA(AS5:AS143)</f>
        <v>26</v>
      </c>
      <c r="AT145" s="62">
        <f>COUNTA(AT5:AT143)</f>
        <v>19</v>
      </c>
      <c r="AU145" s="62">
        <f>COUNTA(AU5:AU143)</f>
        <v>24</v>
      </c>
      <c r="AV145" s="62">
        <f>COUNTA(AV5:AV143)</f>
        <v>20</v>
      </c>
      <c r="AW145" s="62">
        <f>COUNTA(AW5:AW143)</f>
        <v>29</v>
      </c>
      <c r="AX145" s="62">
        <f>COUNTA(AX5:AX143)</f>
        <v>23</v>
      </c>
      <c r="AY145" s="62">
        <f>COUNTA(AY5:AY143)</f>
        <v>33</v>
      </c>
      <c r="AZ145" s="62">
        <f>COUNTA(AZ5:AZ143)</f>
        <v>17</v>
      </c>
      <c r="BA145" s="62">
        <f>COUNTA(BA5:BA143)</f>
        <v>21</v>
      </c>
      <c r="BB145" s="62">
        <f>COUNTA(BB5:BB143)</f>
        <v>23</v>
      </c>
      <c r="BC145" s="62">
        <f>COUNTA(BC5:BC143)</f>
        <v>25</v>
      </c>
      <c r="BD145" s="62">
        <f>COUNTA(BD5:BD143)</f>
        <v>19</v>
      </c>
      <c r="BE145" s="62">
        <f>COUNTA(BE5:BE143)</f>
        <v>16</v>
      </c>
      <c r="BF145" s="62">
        <f aca="true" t="shared" si="18" ref="BF145:CJ145">COUNTA(BF5:BF143)</f>
        <v>20</v>
      </c>
      <c r="BG145" s="62">
        <f t="shared" si="18"/>
        <v>34</v>
      </c>
      <c r="BH145" s="62">
        <f>COUNTA(BH5:BH143)</f>
        <v>18</v>
      </c>
      <c r="BI145" s="62">
        <f>COUNTA(BI5:BI143)</f>
        <v>16</v>
      </c>
      <c r="BJ145" s="62">
        <f>COUNTA(BJ5:BJ143)</f>
        <v>19</v>
      </c>
      <c r="BK145" s="62">
        <f>COUNTA(BK5:BK143)</f>
        <v>19</v>
      </c>
      <c r="BL145" s="62">
        <f t="shared" si="18"/>
        <v>16</v>
      </c>
      <c r="BM145" s="62">
        <f>COUNTA(BM5:BM143)</f>
        <v>14</v>
      </c>
      <c r="BN145" s="62">
        <f>COUNTA(BN5:BN143)</f>
        <v>24</v>
      </c>
      <c r="BO145" s="62">
        <f t="shared" si="18"/>
        <v>17</v>
      </c>
      <c r="BP145" s="62">
        <f t="shared" si="18"/>
        <v>32</v>
      </c>
      <c r="BQ145" s="62">
        <f t="shared" si="18"/>
        <v>19</v>
      </c>
      <c r="BR145" s="62">
        <f>COUNTA(BR5:BR143)</f>
        <v>29</v>
      </c>
      <c r="BS145" s="62">
        <f t="shared" si="18"/>
        <v>16</v>
      </c>
      <c r="BT145" s="62">
        <f t="shared" si="18"/>
        <v>16</v>
      </c>
      <c r="BU145" s="62">
        <f>COUNTA(BU5:BU143)</f>
        <v>26</v>
      </c>
      <c r="BV145" s="62">
        <f t="shared" si="18"/>
        <v>28</v>
      </c>
      <c r="BW145" s="62">
        <f>COUNTA(BW5:BW143)</f>
        <v>33</v>
      </c>
      <c r="BX145" s="62">
        <f t="shared" si="18"/>
        <v>20</v>
      </c>
      <c r="BY145" s="62">
        <f>COUNTA(BY5:BY143)</f>
        <v>21</v>
      </c>
      <c r="BZ145" s="62">
        <f t="shared" si="18"/>
        <v>22</v>
      </c>
      <c r="CA145" s="62">
        <f t="shared" si="18"/>
        <v>22</v>
      </c>
      <c r="CB145" s="62">
        <f t="shared" si="18"/>
        <v>15</v>
      </c>
      <c r="CC145" s="62">
        <f>COUNTA(CC5:CC143)</f>
        <v>21</v>
      </c>
      <c r="CD145" s="62">
        <f t="shared" si="18"/>
        <v>21</v>
      </c>
      <c r="CE145" s="62">
        <f>COUNTA(CE5:CE143)</f>
        <v>27</v>
      </c>
      <c r="CF145" s="62">
        <f>COUNTA(CF5:CF143)</f>
        <v>26</v>
      </c>
      <c r="CG145" s="62">
        <f>COUNTA(CG5:CG143)</f>
        <v>31</v>
      </c>
      <c r="CH145" s="62">
        <f>COUNTA(CH5:CH143)</f>
        <v>20</v>
      </c>
      <c r="CI145" s="62">
        <f>COUNTA(CI5:CI143)</f>
        <v>13</v>
      </c>
      <c r="CJ145" s="63">
        <f t="shared" si="18"/>
        <v>11</v>
      </c>
    </row>
    <row r="146" ht="13.5" thickTop="1"/>
    <row r="147" spans="1:16" ht="12.75">
      <c r="A147" s="1" t="s">
        <v>150</v>
      </c>
      <c r="B147" s="2">
        <f aca="true" t="shared" si="19" ref="B147:H147">COUNTA(B5:B143)</f>
        <v>71</v>
      </c>
      <c r="C147" s="2">
        <f t="shared" si="19"/>
        <v>95</v>
      </c>
      <c r="D147" s="2">
        <f t="shared" si="19"/>
        <v>104</v>
      </c>
      <c r="E147" s="2">
        <f t="shared" si="19"/>
        <v>100</v>
      </c>
      <c r="F147" s="2">
        <f t="shared" si="19"/>
        <v>115</v>
      </c>
      <c r="G147" s="2">
        <f t="shared" si="19"/>
        <v>117</v>
      </c>
      <c r="H147" s="2">
        <f t="shared" si="19"/>
        <v>127</v>
      </c>
      <c r="J147" s="43" t="s">
        <v>259</v>
      </c>
      <c r="L147" s="74"/>
      <c r="M147" s="1"/>
      <c r="N147" s="1"/>
      <c r="O147" s="73">
        <f>AVERAGE(N144:CJ144)</f>
        <v>579.24</v>
      </c>
      <c r="P147" s="73"/>
    </row>
    <row r="148" spans="10:16" ht="12.75">
      <c r="J148" s="43" t="s">
        <v>260</v>
      </c>
      <c r="L148" s="74"/>
      <c r="M148" s="1"/>
      <c r="N148" s="1"/>
      <c r="O148" s="73">
        <f>AVERAGE(N145:CJ145)</f>
        <v>22.48</v>
      </c>
      <c r="P148" s="73"/>
    </row>
    <row r="149" ht="12.75"/>
    <row r="150" ht="12.75"/>
    <row r="151" ht="12.75"/>
    <row r="152" ht="12.75"/>
    <row r="153" ht="12.75"/>
    <row r="154" ht="12.75"/>
    <row r="155" ht="12.75"/>
  </sheetData>
  <mergeCells count="1">
    <mergeCell ref="J2:K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H13" sqref="H13"/>
    </sheetView>
  </sheetViews>
  <sheetFormatPr defaultColWidth="9.140625" defaultRowHeight="12.75"/>
  <cols>
    <col min="1" max="1" width="31.57421875" style="43" customWidth="1"/>
    <col min="2" max="2" width="53.00390625" style="43" customWidth="1"/>
  </cols>
  <sheetData>
    <row r="1" spans="1:13" ht="12.75">
      <c r="A1" s="77" t="s">
        <v>151</v>
      </c>
      <c r="B1" s="77" t="s">
        <v>152</v>
      </c>
      <c r="C1" s="43"/>
      <c r="E1" s="77" t="s">
        <v>175</v>
      </c>
      <c r="F1" s="78"/>
      <c r="G1" s="78"/>
      <c r="H1" s="78"/>
      <c r="I1" s="77"/>
      <c r="J1" s="80"/>
      <c r="K1" s="80"/>
      <c r="L1" s="80"/>
      <c r="M1" s="80"/>
    </row>
    <row r="2" spans="1:13" s="1" customFormat="1" ht="12.75">
      <c r="A2" s="43" t="s">
        <v>226</v>
      </c>
      <c r="B2" s="43" t="s">
        <v>399</v>
      </c>
      <c r="C2" s="43"/>
      <c r="E2" s="58" t="s">
        <v>176</v>
      </c>
      <c r="F2" s="58"/>
      <c r="G2" s="58"/>
      <c r="H2" s="58"/>
      <c r="I2" s="58"/>
      <c r="J2" s="82"/>
      <c r="K2" s="82"/>
      <c r="L2" s="82"/>
      <c r="M2" s="82"/>
    </row>
    <row r="3" spans="1:13" s="1" customFormat="1" ht="12.75">
      <c r="A3" s="43" t="s">
        <v>247</v>
      </c>
      <c r="B3" s="43" t="s">
        <v>374</v>
      </c>
      <c r="C3" s="43"/>
      <c r="E3" s="58" t="s">
        <v>285</v>
      </c>
      <c r="F3" s="58"/>
      <c r="G3" s="58"/>
      <c r="H3" s="58"/>
      <c r="I3" s="58"/>
      <c r="J3" s="82"/>
      <c r="K3" s="82"/>
      <c r="L3" s="82"/>
      <c r="M3" s="82"/>
    </row>
    <row r="4" spans="1:13" s="1" customFormat="1" ht="12.75">
      <c r="A4" s="43" t="s">
        <v>278</v>
      </c>
      <c r="B4" s="43" t="s">
        <v>244</v>
      </c>
      <c r="C4" s="43"/>
      <c r="H4" s="82"/>
      <c r="I4" s="82"/>
      <c r="J4" s="82"/>
      <c r="K4" s="82"/>
      <c r="L4" s="82"/>
      <c r="M4" s="82"/>
    </row>
    <row r="5" spans="1:9" s="1" customFormat="1" ht="12.75">
      <c r="A5" s="43" t="s">
        <v>325</v>
      </c>
      <c r="B5" s="43" t="s">
        <v>283</v>
      </c>
      <c r="C5" s="43"/>
      <c r="E5" s="82"/>
      <c r="F5" s="82"/>
      <c r="G5" s="82"/>
      <c r="H5" s="82"/>
      <c r="I5" s="82"/>
    </row>
    <row r="6" spans="1:9" s="1" customFormat="1" ht="12.75">
      <c r="A6" s="43" t="s">
        <v>337</v>
      </c>
      <c r="B6" s="43" t="s">
        <v>390</v>
      </c>
      <c r="C6" s="43"/>
      <c r="E6" s="82"/>
      <c r="F6" s="82"/>
      <c r="G6" s="82"/>
      <c r="H6" s="82"/>
      <c r="I6" s="82"/>
    </row>
    <row r="7" spans="1:9" s="1" customFormat="1" ht="12.75">
      <c r="A7" s="43" t="s">
        <v>153</v>
      </c>
      <c r="B7" s="43" t="s">
        <v>282</v>
      </c>
      <c r="C7" s="43"/>
      <c r="E7" s="82"/>
      <c r="F7" s="82"/>
      <c r="G7" s="82"/>
      <c r="H7" s="82"/>
      <c r="I7" s="82"/>
    </row>
    <row r="8" spans="1:9" s="1" customFormat="1" ht="12.75">
      <c r="A8" s="43" t="s">
        <v>401</v>
      </c>
      <c r="B8" s="43" t="s">
        <v>402</v>
      </c>
      <c r="C8" s="43"/>
      <c r="E8" s="82"/>
      <c r="F8" s="82"/>
      <c r="G8" s="82"/>
      <c r="H8" s="82"/>
      <c r="I8" s="82"/>
    </row>
    <row r="9" spans="1:9" s="1" customFormat="1" ht="12.75">
      <c r="A9" s="43" t="s">
        <v>217</v>
      </c>
      <c r="B9" s="43" t="s">
        <v>289</v>
      </c>
      <c r="C9" s="43"/>
      <c r="E9" s="82"/>
      <c r="F9" s="82"/>
      <c r="G9" s="82"/>
      <c r="H9" s="82"/>
      <c r="I9" s="82"/>
    </row>
    <row r="10" spans="1:3" s="1" customFormat="1" ht="12.75">
      <c r="A10" s="43" t="s">
        <v>323</v>
      </c>
      <c r="B10" s="43" t="s">
        <v>283</v>
      </c>
      <c r="C10" s="43"/>
    </row>
    <row r="11" spans="1:3" s="1" customFormat="1" ht="12.75">
      <c r="A11" s="43" t="s">
        <v>250</v>
      </c>
      <c r="B11" s="43" t="s">
        <v>383</v>
      </c>
      <c r="C11" s="43"/>
    </row>
    <row r="12" spans="1:3" s="1" customFormat="1" ht="12.75">
      <c r="A12" s="43" t="s">
        <v>154</v>
      </c>
      <c r="B12" s="43" t="s">
        <v>170</v>
      </c>
      <c r="C12" s="43"/>
    </row>
    <row r="13" spans="1:3" s="1" customFormat="1" ht="12.75">
      <c r="A13" s="43" t="s">
        <v>214</v>
      </c>
      <c r="B13" s="43" t="s">
        <v>215</v>
      </c>
      <c r="C13" s="43"/>
    </row>
    <row r="14" spans="1:11" s="1" customFormat="1" ht="12.75">
      <c r="A14" s="43" t="s">
        <v>258</v>
      </c>
      <c r="B14" s="43" t="s">
        <v>377</v>
      </c>
      <c r="C14" s="43"/>
      <c r="H14" s="82"/>
      <c r="I14" s="82"/>
      <c r="J14" s="82"/>
      <c r="K14" s="82"/>
    </row>
    <row r="15" spans="1:11" s="1" customFormat="1" ht="12.75">
      <c r="A15" s="43" t="s">
        <v>332</v>
      </c>
      <c r="B15" s="43" t="s">
        <v>333</v>
      </c>
      <c r="C15" s="43"/>
      <c r="H15" s="82"/>
      <c r="I15" s="82"/>
      <c r="J15" s="82"/>
      <c r="K15" s="82"/>
    </row>
    <row r="16" spans="1:11" s="1" customFormat="1" ht="12.75">
      <c r="A16" s="43" t="s">
        <v>395</v>
      </c>
      <c r="B16" s="43" t="s">
        <v>396</v>
      </c>
      <c r="C16" s="43"/>
      <c r="H16" s="82"/>
      <c r="I16" s="82"/>
      <c r="J16" s="82"/>
      <c r="K16" s="82"/>
    </row>
    <row r="17" spans="1:2" s="1" customFormat="1" ht="12.75">
      <c r="A17" s="43" t="s">
        <v>178</v>
      </c>
      <c r="B17" s="43" t="s">
        <v>331</v>
      </c>
    </row>
    <row r="18" spans="1:3" s="1" customFormat="1" ht="12.75">
      <c r="A18" s="43" t="s">
        <v>155</v>
      </c>
      <c r="B18" s="43" t="s">
        <v>344</v>
      </c>
      <c r="C18" s="43"/>
    </row>
    <row r="19" spans="1:3" s="1" customFormat="1" ht="12.75">
      <c r="A19" s="43" t="s">
        <v>406</v>
      </c>
      <c r="B19" s="43" t="s">
        <v>407</v>
      </c>
      <c r="C19" s="43"/>
    </row>
    <row r="20" spans="1:3" s="1" customFormat="1" ht="12.75">
      <c r="A20" s="43" t="s">
        <v>309</v>
      </c>
      <c r="B20" s="43" t="s">
        <v>310</v>
      </c>
      <c r="C20" s="43"/>
    </row>
    <row r="21" spans="1:3" s="1" customFormat="1" ht="12.75">
      <c r="A21" s="43" t="s">
        <v>370</v>
      </c>
      <c r="B21" s="43" t="s">
        <v>371</v>
      </c>
      <c r="C21" s="43"/>
    </row>
    <row r="22" spans="1:3" s="1" customFormat="1" ht="12.75">
      <c r="A22" s="43" t="s">
        <v>256</v>
      </c>
      <c r="B22" s="43" t="s">
        <v>244</v>
      </c>
      <c r="C22" s="43"/>
    </row>
    <row r="23" spans="1:3" s="1" customFormat="1" ht="12.75">
      <c r="A23" s="43" t="s">
        <v>266</v>
      </c>
      <c r="B23" s="43" t="s">
        <v>423</v>
      </c>
      <c r="C23" s="43"/>
    </row>
    <row r="24" spans="1:3" s="1" customFormat="1" ht="12.75">
      <c r="A24" s="43" t="s">
        <v>227</v>
      </c>
      <c r="B24" s="43" t="s">
        <v>399</v>
      </c>
      <c r="C24" s="43"/>
    </row>
    <row r="25" spans="1:3" s="1" customFormat="1" ht="12.75">
      <c r="A25" s="43" t="s">
        <v>156</v>
      </c>
      <c r="B25" s="43" t="s">
        <v>327</v>
      </c>
      <c r="C25" s="43"/>
    </row>
    <row r="26" spans="1:3" s="1" customFormat="1" ht="12.75">
      <c r="A26" s="43" t="s">
        <v>201</v>
      </c>
      <c r="B26" s="43" t="s">
        <v>322</v>
      </c>
      <c r="C26" s="43"/>
    </row>
    <row r="27" spans="1:3" s="1" customFormat="1" ht="12.75">
      <c r="A27" s="43" t="s">
        <v>157</v>
      </c>
      <c r="B27" s="43" t="s">
        <v>393</v>
      </c>
      <c r="C27" s="43"/>
    </row>
    <row r="28" spans="1:3" s="1" customFormat="1" ht="12.75">
      <c r="A28" s="43" t="s">
        <v>158</v>
      </c>
      <c r="B28" s="43" t="s">
        <v>234</v>
      </c>
      <c r="C28" s="43"/>
    </row>
    <row r="29" spans="1:2" s="1" customFormat="1" ht="12.75">
      <c r="A29" s="43" t="s">
        <v>361</v>
      </c>
      <c r="B29" s="43" t="s">
        <v>427</v>
      </c>
    </row>
    <row r="30" spans="1:3" s="1" customFormat="1" ht="12.75">
      <c r="A30" s="43" t="s">
        <v>221</v>
      </c>
      <c r="B30" s="43" t="s">
        <v>270</v>
      </c>
      <c r="C30" s="43"/>
    </row>
    <row r="31" spans="1:3" s="1" customFormat="1" ht="12.75">
      <c r="A31" s="43" t="s">
        <v>275</v>
      </c>
      <c r="B31" s="43" t="s">
        <v>286</v>
      </c>
      <c r="C31" s="43"/>
    </row>
    <row r="32" spans="1:3" s="1" customFormat="1" ht="12.75">
      <c r="A32" s="43" t="s">
        <v>350</v>
      </c>
      <c r="B32" s="43" t="s">
        <v>351</v>
      </c>
      <c r="C32" s="43"/>
    </row>
    <row r="33" spans="1:3" s="1" customFormat="1" ht="12.75">
      <c r="A33" s="43" t="s">
        <v>302</v>
      </c>
      <c r="B33" s="43" t="s">
        <v>314</v>
      </c>
      <c r="C33" s="43"/>
    </row>
    <row r="34" spans="1:3" s="1" customFormat="1" ht="12.75">
      <c r="A34" s="43" t="s">
        <v>279</v>
      </c>
      <c r="B34" s="43" t="s">
        <v>353</v>
      </c>
      <c r="C34" s="43"/>
    </row>
    <row r="35" spans="1:3" s="1" customFormat="1" ht="12.75">
      <c r="A35" s="43" t="s">
        <v>185</v>
      </c>
      <c r="B35" s="43" t="s">
        <v>354</v>
      </c>
      <c r="C35" s="43"/>
    </row>
    <row r="36" spans="1:3" s="1" customFormat="1" ht="12.75">
      <c r="A36" s="43" t="s">
        <v>317</v>
      </c>
      <c r="B36" s="43" t="s">
        <v>318</v>
      </c>
      <c r="C36" s="43"/>
    </row>
    <row r="37" spans="1:3" s="1" customFormat="1" ht="12.75">
      <c r="A37" s="43" t="s">
        <v>288</v>
      </c>
      <c r="B37" s="43" t="s">
        <v>409</v>
      </c>
      <c r="C37" s="43"/>
    </row>
    <row r="38" spans="1:3" s="1" customFormat="1" ht="12.75">
      <c r="A38" s="43" t="s">
        <v>303</v>
      </c>
      <c r="B38" s="43" t="s">
        <v>304</v>
      </c>
      <c r="C38" s="43"/>
    </row>
    <row r="39" spans="1:3" s="1" customFormat="1" ht="12.75">
      <c r="A39" s="43" t="s">
        <v>159</v>
      </c>
      <c r="B39" s="43" t="s">
        <v>389</v>
      </c>
      <c r="C39" s="43"/>
    </row>
    <row r="40" spans="1:3" s="1" customFormat="1" ht="12.75">
      <c r="A40" s="43" t="s">
        <v>301</v>
      </c>
      <c r="B40" s="43" t="s">
        <v>400</v>
      </c>
      <c r="C40" s="43"/>
    </row>
    <row r="41" spans="1:3" s="1" customFormat="1" ht="12.75">
      <c r="A41" s="43" t="s">
        <v>380</v>
      </c>
      <c r="B41" s="43" t="s">
        <v>381</v>
      </c>
      <c r="C41" s="43"/>
    </row>
    <row r="42" spans="1:3" s="1" customFormat="1" ht="12.75">
      <c r="A42" s="43" t="s">
        <v>181</v>
      </c>
      <c r="B42" s="43" t="s">
        <v>212</v>
      </c>
      <c r="C42" s="43"/>
    </row>
    <row r="43" spans="1:3" s="1" customFormat="1" ht="12" customHeight="1">
      <c r="A43" s="43" t="s">
        <v>182</v>
      </c>
      <c r="B43" s="43" t="s">
        <v>212</v>
      </c>
      <c r="C43" s="43"/>
    </row>
    <row r="44" spans="1:3" s="1" customFormat="1" ht="12.75">
      <c r="A44" s="43" t="s">
        <v>173</v>
      </c>
      <c r="B44" s="43" t="s">
        <v>387</v>
      </c>
      <c r="C44" s="43"/>
    </row>
    <row r="45" spans="1:3" s="1" customFormat="1" ht="12.75">
      <c r="A45" s="43" t="s">
        <v>232</v>
      </c>
      <c r="B45" s="43" t="s">
        <v>346</v>
      </c>
      <c r="C45" s="43"/>
    </row>
    <row r="46" spans="1:3" s="1" customFormat="1" ht="12.75">
      <c r="A46" s="43" t="s">
        <v>160</v>
      </c>
      <c r="B46" s="43" t="s">
        <v>170</v>
      </c>
      <c r="C46" s="43"/>
    </row>
    <row r="47" spans="1:3" s="1" customFormat="1" ht="12.75">
      <c r="A47" s="43" t="s">
        <v>161</v>
      </c>
      <c r="B47" s="43" t="s">
        <v>375</v>
      </c>
      <c r="C47" s="43"/>
    </row>
    <row r="48" spans="1:2" s="1" customFormat="1" ht="12.75">
      <c r="A48" s="43" t="s">
        <v>359</v>
      </c>
      <c r="B48" s="43" t="s">
        <v>360</v>
      </c>
    </row>
    <row r="49" spans="1:3" s="1" customFormat="1" ht="12.75">
      <c r="A49" s="43" t="s">
        <v>320</v>
      </c>
      <c r="B49" s="43" t="s">
        <v>392</v>
      </c>
      <c r="C49" s="43"/>
    </row>
    <row r="50" spans="1:3" s="1" customFormat="1" ht="12.75">
      <c r="A50" s="43" t="s">
        <v>291</v>
      </c>
      <c r="B50" s="43" t="s">
        <v>341</v>
      </c>
      <c r="C50" s="43"/>
    </row>
    <row r="51" spans="1:3" s="1" customFormat="1" ht="12.75">
      <c r="A51" s="43" t="s">
        <v>321</v>
      </c>
      <c r="B51" s="43" t="s">
        <v>343</v>
      </c>
      <c r="C51" s="43"/>
    </row>
    <row r="52" spans="1:3" s="1" customFormat="1" ht="12.75">
      <c r="A52" s="43" t="s">
        <v>211</v>
      </c>
      <c r="B52" s="43" t="s">
        <v>348</v>
      </c>
      <c r="C52" s="43"/>
    </row>
    <row r="53" spans="1:3" s="1" customFormat="1" ht="12.75">
      <c r="A53" s="43" t="s">
        <v>319</v>
      </c>
      <c r="B53" s="43" t="s">
        <v>343</v>
      </c>
      <c r="C53" s="43"/>
    </row>
    <row r="54" spans="1:3" s="1" customFormat="1" ht="12.75">
      <c r="A54" s="43" t="s">
        <v>216</v>
      </c>
      <c r="B54" s="43" t="s">
        <v>417</v>
      </c>
      <c r="C54" s="43"/>
    </row>
    <row r="55" spans="1:3" s="1" customFormat="1" ht="12.75">
      <c r="A55" s="43" t="s">
        <v>237</v>
      </c>
      <c r="B55" s="43" t="s">
        <v>404</v>
      </c>
      <c r="C55" s="43"/>
    </row>
    <row r="56" spans="1:2" s="1" customFormat="1" ht="12.75">
      <c r="A56" s="43" t="s">
        <v>265</v>
      </c>
      <c r="B56" s="43" t="s">
        <v>244</v>
      </c>
    </row>
    <row r="57" spans="1:3" s="1" customFormat="1" ht="12.75">
      <c r="A57" s="43" t="s">
        <v>267</v>
      </c>
      <c r="B57" s="43" t="s">
        <v>376</v>
      </c>
      <c r="C57" s="43"/>
    </row>
    <row r="58" spans="1:3" s="1" customFormat="1" ht="12.75">
      <c r="A58" s="43" t="s">
        <v>292</v>
      </c>
      <c r="B58" s="43" t="s">
        <v>356</v>
      </c>
      <c r="C58" s="43"/>
    </row>
    <row r="59" spans="1:3" s="1" customFormat="1" ht="12.75">
      <c r="A59" s="43" t="s">
        <v>162</v>
      </c>
      <c r="B59" s="43" t="s">
        <v>391</v>
      </c>
      <c r="C59" s="43"/>
    </row>
    <row r="60" spans="1:3" s="1" customFormat="1" ht="12.75">
      <c r="A60" s="43" t="s">
        <v>218</v>
      </c>
      <c r="B60" s="43" t="s">
        <v>271</v>
      </c>
      <c r="C60" s="43"/>
    </row>
    <row r="61" spans="1:3" s="1" customFormat="1" ht="12.75">
      <c r="A61" s="43" t="s">
        <v>316</v>
      </c>
      <c r="B61" s="43" t="s">
        <v>394</v>
      </c>
      <c r="C61" s="43"/>
    </row>
    <row r="62" spans="1:3" s="1" customFormat="1" ht="12.75">
      <c r="A62" s="43" t="s">
        <v>223</v>
      </c>
      <c r="B62" s="43" t="s">
        <v>224</v>
      </c>
      <c r="C62" s="43"/>
    </row>
    <row r="63" spans="1:3" s="1" customFormat="1" ht="12.75">
      <c r="A63" s="43" t="s">
        <v>305</v>
      </c>
      <c r="B63" s="43" t="s">
        <v>378</v>
      </c>
      <c r="C63" s="43"/>
    </row>
    <row r="64" spans="1:3" s="1" customFormat="1" ht="12.75">
      <c r="A64" s="43" t="s">
        <v>200</v>
      </c>
      <c r="B64" s="43" t="s">
        <v>379</v>
      </c>
      <c r="C64" s="43"/>
    </row>
    <row r="65" spans="1:3" s="1" customFormat="1" ht="12.75">
      <c r="A65" s="43" t="s">
        <v>311</v>
      </c>
      <c r="B65" s="43" t="s">
        <v>345</v>
      </c>
      <c r="C65" s="43"/>
    </row>
    <row r="66" spans="1:3" s="1" customFormat="1" ht="12.75">
      <c r="A66" s="43" t="s">
        <v>163</v>
      </c>
      <c r="B66" s="43" t="s">
        <v>398</v>
      </c>
      <c r="C66" s="43"/>
    </row>
    <row r="67" spans="1:3" s="1" customFormat="1" ht="12.75">
      <c r="A67" s="43" t="s">
        <v>164</v>
      </c>
      <c r="B67" s="43" t="s">
        <v>398</v>
      </c>
      <c r="C67" s="43"/>
    </row>
    <row r="68" spans="1:3" s="1" customFormat="1" ht="12.75">
      <c r="A68" s="43" t="s">
        <v>165</v>
      </c>
      <c r="B68" s="43" t="s">
        <v>174</v>
      </c>
      <c r="C68" s="43"/>
    </row>
    <row r="69" spans="1:3" s="1" customFormat="1" ht="12.75">
      <c r="A69" s="43" t="s">
        <v>264</v>
      </c>
      <c r="B69" s="43" t="s">
        <v>336</v>
      </c>
      <c r="C69" s="43"/>
    </row>
    <row r="70" spans="1:3" s="1" customFormat="1" ht="12.75">
      <c r="A70" s="43" t="s">
        <v>429</v>
      </c>
      <c r="B70" s="43" t="s">
        <v>430</v>
      </c>
      <c r="C70" s="43"/>
    </row>
    <row r="71" spans="1:3" s="1" customFormat="1" ht="12.75">
      <c r="A71" s="43" t="s">
        <v>253</v>
      </c>
      <c r="B71" s="43" t="s">
        <v>347</v>
      </c>
      <c r="C71" s="43"/>
    </row>
    <row r="72" spans="1:3" s="1" customFormat="1" ht="12.75">
      <c r="A72" s="43" t="s">
        <v>298</v>
      </c>
      <c r="B72" s="43" t="s">
        <v>296</v>
      </c>
      <c r="C72" s="43"/>
    </row>
    <row r="73" spans="1:3" s="1" customFormat="1" ht="12.75">
      <c r="A73" s="43" t="s">
        <v>384</v>
      </c>
      <c r="B73" s="43" t="s">
        <v>385</v>
      </c>
      <c r="C73" s="43"/>
    </row>
    <row r="74" spans="1:3" s="1" customFormat="1" ht="12.75">
      <c r="A74" s="43" t="s">
        <v>295</v>
      </c>
      <c r="B74" s="43" t="s">
        <v>296</v>
      </c>
      <c r="C74" s="43"/>
    </row>
    <row r="75" spans="1:3" s="1" customFormat="1" ht="12.75">
      <c r="A75" s="43" t="s">
        <v>328</v>
      </c>
      <c r="B75" s="43" t="s">
        <v>329</v>
      </c>
      <c r="C75" s="43"/>
    </row>
    <row r="76" spans="1:3" s="1" customFormat="1" ht="12.75">
      <c r="A76" s="43" t="s">
        <v>166</v>
      </c>
      <c r="B76" s="43" t="s">
        <v>330</v>
      </c>
      <c r="C76" s="43"/>
    </row>
    <row r="77" s="43" customFormat="1" ht="12.75"/>
    <row r="78" s="43" customFormat="1" ht="12.75"/>
    <row r="79" s="43" customFormat="1" ht="12.75"/>
    <row r="80" spans="1:2" s="1" customFormat="1" ht="12.75">
      <c r="A80" s="122"/>
      <c r="B80" s="43"/>
    </row>
    <row r="81" spans="2:4" s="43" customFormat="1" ht="12.75">
      <c r="B81" s="121"/>
      <c r="C81" s="121"/>
      <c r="D81" s="121"/>
    </row>
    <row r="82" spans="2:4" s="43" customFormat="1" ht="12.75">
      <c r="B82" s="89"/>
      <c r="C82" s="90"/>
      <c r="D82" s="90"/>
    </row>
    <row r="83" spans="2:4" s="43" customFormat="1" ht="12.75">
      <c r="B83" s="89"/>
      <c r="C83" s="88"/>
      <c r="D83" s="88"/>
    </row>
    <row r="84" spans="3:4" s="43" customFormat="1" ht="12.75">
      <c r="C84" s="88"/>
      <c r="D84" s="88"/>
    </row>
    <row r="85" spans="2:4" s="43" customFormat="1" ht="12.75">
      <c r="B85" s="89"/>
      <c r="C85" s="88"/>
      <c r="D85" s="88"/>
    </row>
    <row r="86" spans="2:4" s="43" customFormat="1" ht="12.75">
      <c r="B86" s="89"/>
      <c r="C86" s="88"/>
      <c r="D86" s="88"/>
    </row>
    <row r="87" spans="2:4" s="43" customFormat="1" ht="12.75">
      <c r="B87" s="89"/>
      <c r="C87" s="88"/>
      <c r="D87" s="88"/>
    </row>
    <row r="88" spans="2:4" s="43" customFormat="1" ht="12.75">
      <c r="B88" s="89"/>
      <c r="C88" s="88"/>
      <c r="D88" s="88"/>
    </row>
    <row r="89" spans="2:4" s="43" customFormat="1" ht="12.75">
      <c r="B89" s="89"/>
      <c r="C89" s="88"/>
      <c r="D89" s="88"/>
    </row>
    <row r="90" spans="2:4" s="43" customFormat="1" ht="12.75">
      <c r="B90" s="89"/>
      <c r="C90" s="89"/>
      <c r="D90" s="89"/>
    </row>
    <row r="91" spans="2:4" s="43" customFormat="1" ht="12.75">
      <c r="B91" s="89"/>
      <c r="C91" s="89"/>
      <c r="D91" s="89"/>
    </row>
    <row r="92" spans="2:4" s="43" customFormat="1" ht="12.75">
      <c r="B92" s="89"/>
      <c r="C92" s="89"/>
      <c r="D92" s="89"/>
    </row>
    <row r="93" spans="2:4" s="43" customFormat="1" ht="12.75">
      <c r="B93" s="89"/>
      <c r="C93" s="89"/>
      <c r="D93" s="89"/>
    </row>
    <row r="94" spans="2:4" s="43" customFormat="1" ht="12.75">
      <c r="B94" s="89"/>
      <c r="C94" s="89"/>
      <c r="D94" s="89"/>
    </row>
    <row r="95" spans="1:4" s="43" customFormat="1" ht="51" customHeight="1">
      <c r="A95" s="91"/>
      <c r="B95" s="92"/>
      <c r="C95" s="89"/>
      <c r="D95" s="89"/>
    </row>
    <row r="96" spans="2:4" s="43" customFormat="1" ht="12.75">
      <c r="B96" s="89"/>
      <c r="C96" s="89"/>
      <c r="D96" s="89"/>
    </row>
    <row r="97" s="43" customFormat="1" ht="12.75">
      <c r="B97" s="89"/>
    </row>
    <row r="98" s="43" customFormat="1" ht="12.75"/>
  </sheetData>
  <mergeCells count="1">
    <mergeCell ref="B81:D8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19" sqref="C19"/>
    </sheetView>
  </sheetViews>
  <sheetFormatPr defaultColWidth="9.140625" defaultRowHeight="12.75"/>
  <sheetData>
    <row r="1" ht="12.75">
      <c r="A1" s="1" t="s">
        <v>335</v>
      </c>
    </row>
    <row r="2" ht="12.75">
      <c r="A2" s="1"/>
    </row>
    <row r="3" ht="12.75">
      <c r="A3" s="1" t="s">
        <v>368</v>
      </c>
    </row>
    <row r="4" ht="12.75">
      <c r="B4" t="s">
        <v>367</v>
      </c>
    </row>
    <row r="5" ht="12.75">
      <c r="B5" t="s">
        <v>369</v>
      </c>
    </row>
    <row r="6" ht="12.75">
      <c r="B6" t="s">
        <v>272</v>
      </c>
    </row>
    <row r="7" ht="12.75">
      <c r="B7" t="s">
        <v>411</v>
      </c>
    </row>
    <row r="8" ht="12.75">
      <c r="B8" t="s">
        <v>412</v>
      </c>
    </row>
    <row r="9" ht="12.75">
      <c r="B9" t="s">
        <v>413</v>
      </c>
    </row>
    <row r="10" ht="12.75">
      <c r="B10" t="s">
        <v>405</v>
      </c>
    </row>
    <row r="11" spans="1:2" ht="12.75">
      <c r="A11" s="1"/>
      <c r="B11" t="s">
        <v>415</v>
      </c>
    </row>
    <row r="12" ht="12.75">
      <c r="B12" t="s">
        <v>422</v>
      </c>
    </row>
    <row r="13" ht="12.75">
      <c r="A13" s="1"/>
    </row>
    <row r="16" ht="12.75">
      <c r="A16" s="1" t="s">
        <v>273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2006-12-30T17:46:41Z</dcterms:created>
  <dcterms:modified xsi:type="dcterms:W3CDTF">2021-12-26T16:03:53Z</dcterms:modified>
  <cp:category/>
  <cp:version/>
  <cp:contentType/>
  <cp:contentStatus/>
</cp:coreProperties>
</file>