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140" windowHeight="9195" tabRatio="610" activeTab="0"/>
  </bookViews>
  <sheets>
    <sheet name="Perustaulukko_V_S" sheetId="1" r:id="rId1"/>
    <sheet name="Perustaulukko_Aland" sheetId="2" r:id="rId2"/>
    <sheet name="Vertailu Aland_VS" sheetId="3" r:id="rId3"/>
    <sheet name="Laskijat" sheetId="4" r:id="rId4"/>
  </sheets>
  <definedNames>
    <definedName name="Excel_BuiltIn_Print_Titles_1_1">'Perustaulukko_V_S'!$A:$A,'Perustaulukko_V_S'!$2:$4</definedName>
    <definedName name="_xlnm.Print_Titles" localSheetId="0">'Perustaulukko_V_S'!$A:$A,'Perustaulukko_V_S'!$2:$4</definedName>
  </definedNames>
  <calcPr fullCalcOnLoad="1"/>
</workbook>
</file>

<file path=xl/sharedStrings.xml><?xml version="1.0" encoding="utf-8"?>
<sst xmlns="http://schemas.openxmlformats.org/spreadsheetml/2006/main" count="844" uniqueCount="416">
  <si>
    <t>Joululaskennat TLY:n alueella</t>
  </si>
  <si>
    <t>Monellako reitillä lajia esiintyi</t>
  </si>
  <si>
    <t>Laupunen</t>
  </si>
  <si>
    <t>Pehtjärvi</t>
  </si>
  <si>
    <t>Littoistenjärvi</t>
  </si>
  <si>
    <t>Mynälahti</t>
  </si>
  <si>
    <t>Laajokivarsi</t>
  </si>
  <si>
    <t>Suorsala</t>
  </si>
  <si>
    <t>Harvaluoto</t>
  </si>
  <si>
    <t>Aasla</t>
  </si>
  <si>
    <t>Brunnila-Röölä</t>
  </si>
  <si>
    <t>Heinäinen</t>
  </si>
  <si>
    <t>Laidike</t>
  </si>
  <si>
    <t>Hirvensalo</t>
  </si>
  <si>
    <t>Ruissalo, Kuuva</t>
  </si>
  <si>
    <t>Ruissalo, Keski</t>
  </si>
  <si>
    <t>Takakirves</t>
  </si>
  <si>
    <t>Vaskijärvi</t>
  </si>
  <si>
    <t>Ahvenanmaa, yksilöt</t>
  </si>
  <si>
    <t>Talvi</t>
  </si>
  <si>
    <t>03/04</t>
  </si>
  <si>
    <t>04/05</t>
  </si>
  <si>
    <t>05/06</t>
  </si>
  <si>
    <t>06/07</t>
  </si>
  <si>
    <t>KAA</t>
  </si>
  <si>
    <t>KOS</t>
  </si>
  <si>
    <t>KUS</t>
  </si>
  <si>
    <t>LAI</t>
  </si>
  <si>
    <t>LIE</t>
  </si>
  <si>
    <t>MIE</t>
  </si>
  <si>
    <t>MYN</t>
  </si>
  <si>
    <t>NAA</t>
  </si>
  <si>
    <t>PAR</t>
  </si>
  <si>
    <t>PII</t>
  </si>
  <si>
    <t>RAI</t>
  </si>
  <si>
    <t>RYM</t>
  </si>
  <si>
    <t>SUO</t>
  </si>
  <si>
    <t>TUR</t>
  </si>
  <si>
    <t>UUS</t>
  </si>
  <si>
    <t>YLÄ</t>
  </si>
  <si>
    <t>Reitti Km</t>
  </si>
  <si>
    <t>Kaakkuri</t>
  </si>
  <si>
    <t>Kuikka</t>
  </si>
  <si>
    <t>Jääkuikka</t>
  </si>
  <si>
    <t>Pikku-uikku</t>
  </si>
  <si>
    <t>Mustakurkku-uikku</t>
  </si>
  <si>
    <t>Silkkiuikku</t>
  </si>
  <si>
    <t>Härkälintu</t>
  </si>
  <si>
    <t>Merimetso</t>
  </si>
  <si>
    <t>Harmaahaikara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</si>
  <si>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</si>
  <si>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</si>
  <si>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</si>
  <si>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</si>
  <si>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</si>
  <si>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</si>
  <si>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</si>
  <si>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Punasotka</t>
  </si>
  <si>
    <t>Tukkasotka</t>
  </si>
  <si>
    <t>Lapasotka</t>
  </si>
  <si>
    <t>Haahka</t>
  </si>
  <si>
    <t>Alli</t>
  </si>
  <si>
    <t>Allihaahka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</si>
  <si>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</si>
  <si>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</si>
  <si>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</si>
  <si>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</si>
  <si>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</si>
  <si>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</si>
  <si>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</si>
  <si>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</si>
  <si>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</si>
  <si>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</si>
  <si>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</si>
  <si>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</si>
  <si>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</si>
  <si>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</si>
  <si>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Pyy</t>
  </si>
  <si>
    <t>Teeri</t>
  </si>
  <si>
    <t>Peltopyy</t>
  </si>
  <si>
    <t>Metso</t>
  </si>
  <si>
    <t>Fasaani</t>
  </si>
  <si>
    <t>Nokikana</t>
  </si>
  <si>
    <t>Luhtakana</t>
  </si>
  <si>
    <t>Lehtokurppa</t>
  </si>
  <si>
    <t>Jänkäkurppa</t>
  </si>
  <si>
    <t>Taivaanvuohi</t>
  </si>
  <si>
    <t>Merisirri</t>
  </si>
  <si>
    <t>Pikkukajava</t>
  </si>
  <si>
    <t>Naurulokki</t>
  </si>
  <si>
    <t>Kalalokki</t>
  </si>
  <si>
    <t>Selkälokki</t>
  </si>
  <si>
    <t>Harmaalokki</t>
  </si>
  <si>
    <t>Merilokki</t>
  </si>
  <si>
    <t>Isolokki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</si>
  <si>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</si>
  <si>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</si>
  <si>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</si>
  <si>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</si>
  <si>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</si>
  <si>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</si>
  <si>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</si>
  <si>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Varpuspöllö</t>
  </si>
  <si>
    <t>Lehtopöllö</t>
  </si>
  <si>
    <t>Viirupöllö</t>
  </si>
  <si>
    <t>Harmaapäätikka</t>
  </si>
  <si>
    <t>Palokärki</t>
  </si>
  <si>
    <t>Käpytikka</t>
  </si>
  <si>
    <t>Pikkutikka</t>
  </si>
  <si>
    <t>Pohjantikka</t>
  </si>
  <si>
    <t>Kangaskiuru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</si>
  <si>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</si>
  <si>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</si>
  <si>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</si>
  <si>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</si>
  <si>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</si>
  <si>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</si>
  <si>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</si>
  <si>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Mustarastas</t>
  </si>
  <si>
    <t>Räkättirastas</t>
  </si>
  <si>
    <t>Laulurastas</t>
  </si>
  <si>
    <t>Punakylkirastas</t>
  </si>
  <si>
    <t>Kulorastas</t>
  </si>
  <si>
    <t>Mustapääkerttu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</si>
  <si>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</si>
  <si>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</si>
  <si>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</si>
  <si>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</si>
  <si>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</si>
  <si>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</si>
  <si>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</si>
  <si>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</si>
  <si>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</si>
  <si>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</si>
  <si>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</si>
  <si>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</si>
  <si>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</si>
  <si>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</si>
  <si>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</si>
  <si>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</si>
  <si>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</si>
  <si>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</si>
  <si>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</si>
  <si>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</si>
  <si>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</si>
  <si>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</si>
  <si>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</si>
  <si>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Nokkavarpunen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</si>
  <si>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</si>
  <si>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</si>
  <si>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</si>
  <si>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</si>
  <si>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</si>
  <si>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</si>
  <si>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</si>
  <si>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</si>
  <si>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</si>
  <si>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</si>
  <si>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</si>
  <si>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</si>
  <si>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Pulmunen</t>
  </si>
  <si>
    <t>Keltasirkku</t>
  </si>
  <si>
    <t>Pajusirkku</t>
  </si>
  <si>
    <t>Yhteensä yks./10km</t>
  </si>
  <si>
    <t>Yhteensä lajeja</t>
  </si>
  <si>
    <t>Reitti</t>
  </si>
  <si>
    <t>Laskijat</t>
  </si>
  <si>
    <t>Kaarina, Empo-Vuolahti</t>
  </si>
  <si>
    <t>Koski Koivukylä</t>
  </si>
  <si>
    <t>Kustavi Laupunen</t>
  </si>
  <si>
    <t>Laitila Pehtjärvi</t>
  </si>
  <si>
    <t>Lieto Littoistenjärvi</t>
  </si>
  <si>
    <t>Esko Gustafsson, Veijo Peltola</t>
  </si>
  <si>
    <t>Mietoinen Mynälahti</t>
  </si>
  <si>
    <t>Mynämäki Laajokivarsi</t>
  </si>
  <si>
    <t>Mynämäki, Suorsala</t>
  </si>
  <si>
    <t>Piikkiö Harvaluoto</t>
  </si>
  <si>
    <t>Pyhäranta, Otajärvi</t>
  </si>
  <si>
    <t>Rymättylä, Aasla</t>
  </si>
  <si>
    <t>Lennart Saari</t>
  </si>
  <si>
    <t>Rymättylä, Brunnila-Röölä</t>
  </si>
  <si>
    <t>Rymättylä Heinäinen</t>
  </si>
  <si>
    <t>Turku, Hirvensalo</t>
  </si>
  <si>
    <t>Turku Ruissalo Kuuva</t>
  </si>
  <si>
    <t>Jarmo Laine</t>
  </si>
  <si>
    <t>Turku Ruissalo Keski</t>
  </si>
  <si>
    <t>Turku Takakirves</t>
  </si>
  <si>
    <t>Yläne Vaskijärvi</t>
  </si>
  <si>
    <t>Keskusta-Parsila</t>
  </si>
  <si>
    <t>Rauvolanlahti</t>
  </si>
  <si>
    <t>SAU</t>
  </si>
  <si>
    <t>Keskusta</t>
  </si>
  <si>
    <t>Sauvo, Keskusta</t>
  </si>
  <si>
    <t>Erkki Hellman*</t>
  </si>
  <si>
    <t>RUS</t>
  </si>
  <si>
    <t>Keskusta-Merttelä</t>
  </si>
  <si>
    <t>Rusko, Keskusta-Merttelä</t>
  </si>
  <si>
    <t>Rainer Grönholm*</t>
  </si>
  <si>
    <t xml:space="preserve">* tarkoittaa, että olen kerännyt tiedon </t>
  </si>
  <si>
    <t>http://www.fmnh.helsinki.fi/seurannat/index.htm</t>
  </si>
  <si>
    <t>Luonnontieteellisen keskusmuseon sivuilta</t>
  </si>
  <si>
    <t>KK-Kallionokka</t>
  </si>
  <si>
    <t>Yläne, Kk-Kallionokka</t>
  </si>
  <si>
    <t>Esko Gustafsson</t>
  </si>
  <si>
    <t>Seppälä</t>
  </si>
  <si>
    <t>Laitila, Seppälä</t>
  </si>
  <si>
    <t>Järämäki-Ihala</t>
  </si>
  <si>
    <t>Krookila-Metsäaro</t>
  </si>
  <si>
    <t>Raisio, Järämäki-Ihala</t>
  </si>
  <si>
    <t>Raisio, Krookila-Metsäaro</t>
  </si>
  <si>
    <t>PAI</t>
  </si>
  <si>
    <t>Kevolan ymp.</t>
  </si>
  <si>
    <t>Paimio, Kevolan ymp</t>
  </si>
  <si>
    <t>Valkoselkätikka</t>
  </si>
  <si>
    <t>Kirjosiipikäpylintu</t>
  </si>
  <si>
    <t>Riekko</t>
  </si>
  <si>
    <t>Hiiripöllö</t>
  </si>
  <si>
    <t>Kiuru</t>
  </si>
  <si>
    <t>Lapintiainen</t>
  </si>
  <si>
    <t>Jouhisorsa</t>
  </si>
  <si>
    <t>1950-l</t>
  </si>
  <si>
    <t>1960-l</t>
  </si>
  <si>
    <t>1970-l</t>
  </si>
  <si>
    <t>1980-l</t>
  </si>
  <si>
    <t>1990-l</t>
  </si>
  <si>
    <t>Helmipöllö</t>
  </si>
  <si>
    <t>2000-l</t>
  </si>
  <si>
    <t>Turku, Rauvolanlahti</t>
  </si>
  <si>
    <t>Stortervo-Mågby</t>
  </si>
  <si>
    <t>Parainen, Stortervo-Mågby</t>
  </si>
  <si>
    <t>Tom Ahlström*</t>
  </si>
  <si>
    <t>Mynämäki, Keskusta-Parsila</t>
  </si>
  <si>
    <t>Eckerö, Storby</t>
  </si>
  <si>
    <t>Eckerö, Skag</t>
  </si>
  <si>
    <t>Eckerö, Långnabban</t>
  </si>
  <si>
    <t>Ruokki</t>
  </si>
  <si>
    <t>Hammarland, Tellholm</t>
  </si>
  <si>
    <t>Hammarland</t>
  </si>
  <si>
    <t>Jomala, Kungsö</t>
  </si>
  <si>
    <t>Jomala, Möckelö</t>
  </si>
  <si>
    <t>Jomala, Hammarudda</t>
  </si>
  <si>
    <t>Jomala, Jomala kk</t>
  </si>
  <si>
    <t>Lemland, kk</t>
  </si>
  <si>
    <t>Lemland, Apalholm</t>
  </si>
  <si>
    <t>Lemland, Järsö-Nåtö</t>
  </si>
  <si>
    <t>Mariehamn, City</t>
  </si>
  <si>
    <t>Ahvenanmaa, yksilöt/
10 reittikm</t>
  </si>
  <si>
    <t>Käkölä</t>
  </si>
  <si>
    <t>Naantali, Käkölä</t>
  </si>
  <si>
    <t>Suomusjärvi, Laidike</t>
  </si>
  <si>
    <t>YHTEENSÄ yksilöitä Varsinais-Suomi</t>
  </si>
  <si>
    <t>Finström, Emkarby</t>
  </si>
  <si>
    <t>Saltvik, Saltvik</t>
  </si>
  <si>
    <t>Sund, Sund</t>
  </si>
  <si>
    <t>Kaarina, Katariinanlaakso-AlaLemu</t>
  </si>
  <si>
    <t>Satama</t>
  </si>
  <si>
    <t>Naantali, Satama</t>
  </si>
  <si>
    <t>Rymättylä, Röölä</t>
  </si>
  <si>
    <t>Timo Nurmi*</t>
  </si>
  <si>
    <t>PÖY</t>
  </si>
  <si>
    <t>07/08</t>
  </si>
  <si>
    <t>Ahvenanmaan lajikohtainen yksilömäärä/10 reittikilometriä</t>
  </si>
  <si>
    <t>1956/57-58/59 yks./10km keskiarvo</t>
  </si>
  <si>
    <t>1959/60-68/69 yks./10km keskiarvo</t>
  </si>
  <si>
    <t>1969/70-78/79 yks./10km keskiarvo</t>
  </si>
  <si>
    <t>1979/80-88/89 yks./10km keskiarvo</t>
  </si>
  <si>
    <t>1989/90-98/99 yks./10km keskiarvo</t>
  </si>
  <si>
    <t>Ahvenanmaa 
yksilömäärä/10 reittikm</t>
  </si>
  <si>
    <t>Varsinais-Suomi yksilömäärä/10 reittikm</t>
  </si>
  <si>
    <t>Joululaskennat Ahvenanmaalla</t>
  </si>
  <si>
    <t>SAL</t>
  </si>
  <si>
    <t>Ollikkala</t>
  </si>
  <si>
    <t>Salo, Ollikkala</t>
  </si>
  <si>
    <t>*Asko Suoranta</t>
  </si>
  <si>
    <t>*Juha Kylänpää</t>
  </si>
  <si>
    <t>*Kai Norrdahl</t>
  </si>
  <si>
    <t>HAL</t>
  </si>
  <si>
    <t>Halikko, Angelniemi</t>
  </si>
  <si>
    <t>Ilona Heiskari</t>
  </si>
  <si>
    <t>Raisio, Kaanaa-Pirilä</t>
  </si>
  <si>
    <t>Kaanaa-Pirilä</t>
  </si>
  <si>
    <t>Kiparluoto</t>
  </si>
  <si>
    <t>Kustavi, Kiparluoto</t>
  </si>
  <si>
    <t>*Timo Kurki</t>
  </si>
  <si>
    <t>Halikonlahti</t>
  </si>
  <si>
    <t>Salo, Halikonlahti</t>
  </si>
  <si>
    <t>Salo, Keskusta</t>
  </si>
  <si>
    <t>Pikkulokki</t>
  </si>
  <si>
    <t>Röödilä</t>
  </si>
  <si>
    <t>SÄR</t>
  </si>
  <si>
    <t>Förby-Finby</t>
  </si>
  <si>
    <t>Särkisalo, Förby-Finby</t>
  </si>
  <si>
    <t>08/09</t>
  </si>
  <si>
    <t>Kurki</t>
  </si>
  <si>
    <t>Kaarina, Pohjanpelto</t>
  </si>
  <si>
    <t>*Kim Kuntze</t>
  </si>
  <si>
    <t>Turku, Kohmo-Pääskyvuori</t>
  </si>
  <si>
    <t>Kohmo-Pääskyvuori</t>
  </si>
  <si>
    <t>Muuttohaukka</t>
  </si>
  <si>
    <t>Luolalanjärvi</t>
  </si>
  <si>
    <t>Naantali, Luolalanjärvi</t>
  </si>
  <si>
    <t>Pansio-Perno</t>
  </si>
  <si>
    <t>Turku, Pansio-Perno</t>
  </si>
  <si>
    <t>*Markus Ahola</t>
  </si>
  <si>
    <t>ALA</t>
  </si>
  <si>
    <t>Alastaro, Koskenkylä</t>
  </si>
  <si>
    <t>Erkki Kallio</t>
  </si>
  <si>
    <t>Mellilä, Tuohimaa</t>
  </si>
  <si>
    <t>MEL</t>
  </si>
  <si>
    <t>Tuohimaa</t>
  </si>
  <si>
    <t>Kuningaskalastaja</t>
  </si>
  <si>
    <t>Ahvenanmaa</t>
  </si>
  <si>
    <t>Turku, Halinen-Lonttinen</t>
  </si>
  <si>
    <t>Vätti-Vasaramäki</t>
  </si>
  <si>
    <t>Turku Vätti-Vasaramäki</t>
  </si>
  <si>
    <t>*Markku Lundström</t>
  </si>
  <si>
    <t>1999/00-08/09 yks./10km keskiarvo</t>
  </si>
  <si>
    <t>09/10</t>
  </si>
  <si>
    <t>Päivi Sirkiä* ja Peter Uppstu</t>
  </si>
  <si>
    <t>Kalanti kk-Rohijärvi</t>
  </si>
  <si>
    <t>Uusikaupunki, Kalanti kk-Rohijärvi</t>
  </si>
  <si>
    <t>Rauno Laine</t>
  </si>
  <si>
    <t>Rusko, Vahto</t>
  </si>
  <si>
    <t>Kai Kankare*, Ari Koskinen, Kaija Koskinen, Kirsi Tiihonen</t>
  </si>
  <si>
    <t>Vahto</t>
  </si>
  <si>
    <t>Päivi Sirkiä*, Peter Uppstu</t>
  </si>
  <si>
    <t>*Ville Räihä, Olli Kanerva</t>
  </si>
  <si>
    <t>TAI</t>
  </si>
  <si>
    <t>kk-Kolkanaukko</t>
  </si>
  <si>
    <t>Taivassalo, kk-Kolkanaukko</t>
  </si>
  <si>
    <t>HOU</t>
  </si>
  <si>
    <t>Houtskär, Kivimo</t>
  </si>
  <si>
    <t>Kaarina, Kuusisto</t>
  </si>
  <si>
    <t>Johnny Erola*</t>
  </si>
  <si>
    <t>Pekka Salmi*, Juhani Salmi, Laine Petri</t>
  </si>
  <si>
    <t>Asko Suoranta*</t>
  </si>
  <si>
    <t>Timo Leino*, Tuomo Leino</t>
  </si>
  <si>
    <t>Föri</t>
  </si>
  <si>
    <t>Halinen-Lonttinen</t>
  </si>
  <si>
    <t>Turku, Föri</t>
  </si>
  <si>
    <t>*Jari Lähteenoja ja Seppo Sällylä</t>
  </si>
  <si>
    <t>Liejukana</t>
  </si>
  <si>
    <t>Havainnot ilmoitti LJL</t>
  </si>
  <si>
    <t>Raimo Lehtonen*, Tommi Lehtonen, Moberg Hannu</t>
  </si>
  <si>
    <t>*Timo Leino</t>
  </si>
  <si>
    <t>10/11</t>
  </si>
  <si>
    <t>Keskiarvo yksilöitä/
10reittikm 03/04-09/10</t>
  </si>
  <si>
    <t xml:space="preserve">Varsinais-Suomen lajikohtainen 
yksilömäärä
10 reittikilometriä kohden 
</t>
  </si>
  <si>
    <t>Ahvenanmaa keskiarvo yksilöitä/
10reittikm 03/04-09/10</t>
  </si>
  <si>
    <t>Tom Lindbom, Jukka Sillanpää, Petri Helminen</t>
  </si>
  <si>
    <t>Pohjanpelto</t>
  </si>
  <si>
    <t>*Arvi Uotila, Tuomas Uotila</t>
  </si>
  <si>
    <t>*Markku Hyvönen ja Reko Leino</t>
  </si>
  <si>
    <t>*Arvi Uotila, Uotila Tuomas, Uotila Perttu</t>
  </si>
  <si>
    <t>Jari Kårlund*, Raino Suni</t>
  </si>
  <si>
    <t>Angelniemi</t>
  </si>
  <si>
    <t>Empo-Vuolahti</t>
  </si>
  <si>
    <t>Petri Vainio</t>
  </si>
  <si>
    <t>Koskenkylä</t>
  </si>
  <si>
    <t>Kivimo</t>
  </si>
  <si>
    <t>Katariinanlaakso Ala-Lemu</t>
  </si>
  <si>
    <t>Kuusisto</t>
  </si>
  <si>
    <t>Koivukylä</t>
  </si>
  <si>
    <t>Kari Saari ja Tuula Saari</t>
  </si>
  <si>
    <t>Kim Kuntze*</t>
  </si>
  <si>
    <t>Kalle Rainio*, Miia Koivula</t>
  </si>
  <si>
    <t>KAR</t>
  </si>
  <si>
    <t>Kyrö-Isorahka</t>
  </si>
  <si>
    <t>Karinainen, Kyrö-Isorahka</t>
  </si>
  <si>
    <t xml:space="preserve">*Antti Karlin ja Veli-Matti Karlin </t>
  </si>
  <si>
    <t>MAR</t>
  </si>
  <si>
    <t>Prunkila</t>
  </si>
  <si>
    <t>Marttila, Prunkila</t>
  </si>
  <si>
    <t>Jorma Kirjonen</t>
  </si>
  <si>
    <t>ASK</t>
  </si>
  <si>
    <t>Louhisaari</t>
  </si>
  <si>
    <t>Askainen, Louhisaari</t>
  </si>
  <si>
    <t>Harri Päivärinta</t>
  </si>
  <si>
    <t>PÅI</t>
  </si>
  <si>
    <t>Vista</t>
  </si>
  <si>
    <t>Paimio, Vista</t>
  </si>
  <si>
    <t>*Tapani Numminen, Raino Suni</t>
  </si>
  <si>
    <t>Osmo Kivivuori, Kari Ahtiainen</t>
  </si>
  <si>
    <t>Auvainen</t>
  </si>
  <si>
    <t>Pöytyä, Auvainen</t>
  </si>
  <si>
    <t>*Mikko Tamminen</t>
  </si>
  <si>
    <t>KOR</t>
  </si>
  <si>
    <t>Utö</t>
  </si>
  <si>
    <t>Korppoo, Utö</t>
  </si>
  <si>
    <t>*Jorma Tenovuo</t>
  </si>
  <si>
    <t>*Rainer Grönholm ja 4 muuta</t>
  </si>
  <si>
    <t>*Ville Vasko ja Osmo Kivivuori</t>
  </si>
  <si>
    <t>+</t>
  </si>
  <si>
    <t>Tunturikiuru</t>
  </si>
  <si>
    <t>Raimo Hyvönen*</t>
  </si>
  <si>
    <t>LEM</t>
  </si>
  <si>
    <t>Monnoinen</t>
  </si>
  <si>
    <t>Lemu, Monnoinen</t>
  </si>
  <si>
    <t>*Markku Saarinen</t>
  </si>
  <si>
    <t>Hannu Ekblom, Raija Ekblom, Timo Helle, Aino Loivaranta, Pekka Loivaranta, Kalevi Koskinen</t>
  </si>
  <si>
    <t>Juhani Vainio*, Juhani Halme, Timo Junttila, Erkki Leppäkoski ja Timo Saario</t>
  </si>
  <si>
    <t>Markus Rantala*, Markku Salonen</t>
  </si>
  <si>
    <t xml:space="preserve">Lasse J. Laine, Jani Ceder, Johan Ekroos, Heikki Eriksson,  Jukka Hintikka, Hannu Holmström, Matti J. Koivula,  Juho Könönen, Jari Laitasalo, Markus Lampinen, Kalle Meller, Antto Mäkinen, Peter Uppstu. </t>
  </si>
  <si>
    <t>Keskimääräinen lajimäärä/reitti</t>
  </si>
  <si>
    <t>Piikkiö, Raadelma-Tuorla</t>
  </si>
  <si>
    <t>*Mikko Ylitalo</t>
  </si>
  <si>
    <t>Raadelma-Tuorla</t>
  </si>
  <si>
    <t>Uusikaupunki, Hanko</t>
  </si>
  <si>
    <t>*Pekka Alho</t>
  </si>
  <si>
    <t>Hanko</t>
  </si>
  <si>
    <t>Parainen, Attu</t>
  </si>
  <si>
    <t>*Kaj-Ove Pettersson, Marcus Duncker, Bertil Blomqvist</t>
  </si>
  <si>
    <t>Attu</t>
  </si>
  <si>
    <t>Turku, Muhkuri</t>
  </si>
  <si>
    <t>*Esa Lehikoinen</t>
  </si>
  <si>
    <t>Muhkuri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</si>
</sst>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</numFmts>
  <fonts count="9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" xfId="0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2" fontId="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textRotation="90"/>
    </xf>
    <xf numFmtId="49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textRotation="90" wrapText="1"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0" xfId="0" applyFont="1" applyAlignment="1">
      <alignment horizontal="center" textRotation="90"/>
    </xf>
    <xf numFmtId="1" fontId="2" fillId="0" borderId="15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6" xfId="0" applyNumberFormat="1" applyFont="1" applyBorder="1" applyAlignment="1">
      <alignment/>
    </xf>
    <xf numFmtId="0" fontId="0" fillId="0" borderId="0" xfId="0" applyAlignment="1">
      <alignment horizontal="center" textRotation="90" wrapText="1"/>
    </xf>
    <xf numFmtId="0" fontId="2" fillId="0" borderId="17" xfId="0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0" xfId="0" applyFont="1" applyAlignment="1">
      <alignment horizontal="center" textRotation="90" wrapText="1"/>
    </xf>
    <xf numFmtId="1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NumberForma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" fontId="4" fillId="0" borderId="25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" fontId="0" fillId="0" borderId="26" xfId="0" applyNumberFormat="1" applyBorder="1" applyAlignment="1" quotePrefix="1">
      <alignment horizontal="center"/>
    </xf>
    <xf numFmtId="1" fontId="0" fillId="2" borderId="0" xfId="0" applyNumberFormat="1" applyFill="1" applyBorder="1" applyAlignment="1">
      <alignment/>
    </xf>
    <xf numFmtId="1" fontId="0" fillId="2" borderId="27" xfId="0" applyNumberFormat="1" applyFill="1" applyBorder="1" applyAlignment="1">
      <alignment/>
    </xf>
    <xf numFmtId="1" fontId="0" fillId="2" borderId="28" xfId="0" applyNumberFormat="1" applyFill="1" applyBorder="1" applyAlignment="1">
      <alignment/>
    </xf>
    <xf numFmtId="1" fontId="0" fillId="2" borderId="29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1" fontId="0" fillId="2" borderId="30" xfId="0" applyNumberFormat="1" applyFill="1" applyBorder="1" applyAlignment="1">
      <alignment/>
    </xf>
    <xf numFmtId="1" fontId="0" fillId="2" borderId="31" xfId="0" applyNumberFormat="1" applyFill="1" applyBorder="1" applyAlignment="1">
      <alignment/>
    </xf>
    <xf numFmtId="0" fontId="0" fillId="2" borderId="20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6" fillId="0" borderId="0" xfId="0" applyNumberFormat="1" applyFont="1" applyAlignment="1">
      <alignment/>
    </xf>
    <xf numFmtId="1" fontId="2" fillId="0" borderId="27" xfId="0" applyNumberFormat="1" applyFont="1" applyBorder="1" applyAlignment="1">
      <alignment/>
    </xf>
    <xf numFmtId="1" fontId="2" fillId="2" borderId="11" xfId="0" applyNumberFormat="1" applyFont="1" applyFill="1" applyBorder="1" applyAlignment="1">
      <alignment/>
    </xf>
    <xf numFmtId="1" fontId="2" fillId="2" borderId="0" xfId="0" applyNumberFormat="1" applyFont="1" applyFill="1" applyAlignment="1">
      <alignment/>
    </xf>
    <xf numFmtId="49" fontId="0" fillId="0" borderId="0" xfId="0" applyNumberFormat="1" applyBorder="1" applyAlignment="1" quotePrefix="1">
      <alignment horizontal="center"/>
    </xf>
    <xf numFmtId="49" fontId="2" fillId="0" borderId="0" xfId="0" applyNumberFormat="1" applyFont="1" applyBorder="1" applyAlignment="1" quotePrefix="1">
      <alignment horizontal="center"/>
    </xf>
    <xf numFmtId="49" fontId="2" fillId="0" borderId="11" xfId="0" applyNumberFormat="1" applyFont="1" applyBorder="1" applyAlignment="1" quotePrefix="1">
      <alignment horizontal="center"/>
    </xf>
    <xf numFmtId="49" fontId="2" fillId="0" borderId="0" xfId="0" applyNumberFormat="1" applyFont="1" applyAlignment="1" quotePrefix="1">
      <alignment horizontal="center"/>
    </xf>
    <xf numFmtId="1" fontId="0" fillId="2" borderId="32" xfId="0" applyNumberFormat="1" applyFill="1" applyBorder="1" applyAlignment="1">
      <alignment/>
    </xf>
    <xf numFmtId="1" fontId="0" fillId="2" borderId="13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0" fillId="2" borderId="5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1" fontId="0" fillId="0" borderId="33" xfId="0" applyNumberFormat="1" applyFont="1" applyBorder="1" applyAlignment="1">
      <alignment/>
    </xf>
    <xf numFmtId="0" fontId="1" fillId="2" borderId="0" xfId="0" applyFont="1" applyFill="1" applyAlignment="1">
      <alignment/>
    </xf>
    <xf numFmtId="1" fontId="0" fillId="0" borderId="34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29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6" xfId="0" applyFont="1" applyBorder="1" applyAlignment="1" quotePrefix="1">
      <alignment horizontal="center"/>
    </xf>
    <xf numFmtId="2" fontId="0" fillId="0" borderId="5" xfId="0" applyNumberFormat="1" applyBorder="1" applyAlignment="1" quotePrefix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5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2" fontId="2" fillId="2" borderId="28" xfId="0" applyNumberFormat="1" applyFont="1" applyFill="1" applyBorder="1" applyAlignment="1">
      <alignment/>
    </xf>
    <xf numFmtId="2" fontId="2" fillId="2" borderId="5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0" fillId="2" borderId="0" xfId="0" applyNumberForma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0" fillId="3" borderId="0" xfId="0" applyNumberFormat="1" applyFill="1" applyBorder="1" applyAlignment="1">
      <alignment/>
    </xf>
    <xf numFmtId="1" fontId="0" fillId="3" borderId="30" xfId="0" applyNumberFormat="1" applyFill="1" applyBorder="1" applyAlignment="1">
      <alignment/>
    </xf>
    <xf numFmtId="0" fontId="4" fillId="0" borderId="0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45"/>
  <sheetViews>
    <sheetView tabSelected="1" workbookViewId="0" topLeftCell="A1">
      <pane xSplit="1" ySplit="4" topLeftCell="I1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44" sqref="K144"/>
    </sheetView>
  </sheetViews>
  <sheetFormatPr defaultColWidth="9.140625" defaultRowHeight="12.75"/>
  <cols>
    <col min="1" max="1" width="18.57421875" style="1" customWidth="1"/>
    <col min="2" max="2" width="6.140625" style="1" customWidth="1"/>
    <col min="3" max="3" width="6.00390625" style="1" customWidth="1"/>
    <col min="4" max="4" width="5.57421875" style="1" customWidth="1"/>
    <col min="5" max="5" width="6.28125" style="1" customWidth="1"/>
    <col min="6" max="6" width="6.00390625" style="1" customWidth="1"/>
    <col min="7" max="7" width="6.8515625" style="2" customWidth="1"/>
    <col min="8" max="9" width="6.7109375" style="0" customWidth="1"/>
    <col min="10" max="10" width="6.57421875" style="0" customWidth="1"/>
    <col min="11" max="15" width="6.7109375" style="0" customWidth="1"/>
    <col min="16" max="75" width="5.7109375" style="0" customWidth="1"/>
    <col min="95" max="16384" width="5.7109375" style="0" customWidth="1"/>
  </cols>
  <sheetData>
    <row r="1" ht="15" customHeight="1">
      <c r="A1" s="1" t="s">
        <v>0</v>
      </c>
    </row>
    <row r="2" spans="1:75" s="5" customFormat="1" ht="97.5" customHeight="1">
      <c r="A2" s="4"/>
      <c r="B2" s="28" t="s">
        <v>262</v>
      </c>
      <c r="C2" s="28" t="s">
        <v>263</v>
      </c>
      <c r="D2" s="28" t="s">
        <v>264</v>
      </c>
      <c r="E2" s="28" t="s">
        <v>265</v>
      </c>
      <c r="F2" s="28" t="s">
        <v>266</v>
      </c>
      <c r="G2" s="28" t="s">
        <v>316</v>
      </c>
      <c r="H2" s="146" t="s">
        <v>347</v>
      </c>
      <c r="I2" s="146"/>
      <c r="J2" s="46" t="s">
        <v>250</v>
      </c>
      <c r="K2" s="6" t="s">
        <v>1</v>
      </c>
      <c r="L2" s="69" t="s">
        <v>358</v>
      </c>
      <c r="M2" s="69" t="s">
        <v>375</v>
      </c>
      <c r="N2" s="69" t="s">
        <v>355</v>
      </c>
      <c r="O2" s="69" t="s">
        <v>359</v>
      </c>
      <c r="P2" s="63" t="s">
        <v>356</v>
      </c>
      <c r="Q2" s="74" t="s">
        <v>360</v>
      </c>
      <c r="R2" s="74" t="s">
        <v>361</v>
      </c>
      <c r="S2" s="74" t="s">
        <v>350</v>
      </c>
      <c r="T2" s="74" t="s">
        <v>367</v>
      </c>
      <c r="U2" s="74" t="s">
        <v>387</v>
      </c>
      <c r="V2" s="63" t="s">
        <v>362</v>
      </c>
      <c r="W2" s="63" t="s">
        <v>281</v>
      </c>
      <c r="X2" s="63" t="s">
        <v>2</v>
      </c>
      <c r="Y2" s="63" t="s">
        <v>3</v>
      </c>
      <c r="Z2" s="63" t="s">
        <v>204</v>
      </c>
      <c r="AA2" s="63" t="s">
        <v>396</v>
      </c>
      <c r="AB2" s="63" t="s">
        <v>4</v>
      </c>
      <c r="AC2" s="63" t="s">
        <v>371</v>
      </c>
      <c r="AD2" s="63" t="s">
        <v>309</v>
      </c>
      <c r="AE2" s="63" t="s">
        <v>5</v>
      </c>
      <c r="AF2" s="63" t="s">
        <v>188</v>
      </c>
      <c r="AG2" s="63" t="s">
        <v>6</v>
      </c>
      <c r="AH2" s="63" t="s">
        <v>7</v>
      </c>
      <c r="AI2" s="63" t="s">
        <v>247</v>
      </c>
      <c r="AJ2" s="63" t="s">
        <v>299</v>
      </c>
      <c r="AK2" s="63" t="s">
        <v>255</v>
      </c>
      <c r="AL2" s="63" t="s">
        <v>211</v>
      </c>
      <c r="AM2" s="63" t="s">
        <v>379</v>
      </c>
      <c r="AN2" s="63" t="s">
        <v>412</v>
      </c>
      <c r="AO2" s="63" t="s">
        <v>228</v>
      </c>
      <c r="AP2" s="63" t="s">
        <v>8</v>
      </c>
      <c r="AQ2" s="63" t="s">
        <v>406</v>
      </c>
      <c r="AR2" s="63" t="s">
        <v>383</v>
      </c>
      <c r="AS2" s="63" t="s">
        <v>206</v>
      </c>
      <c r="AT2" s="63" t="s">
        <v>207</v>
      </c>
      <c r="AU2" s="63" t="s">
        <v>280</v>
      </c>
      <c r="AV2" s="63" t="s">
        <v>195</v>
      </c>
      <c r="AW2" s="63" t="s">
        <v>324</v>
      </c>
      <c r="AX2" s="63" t="s">
        <v>9</v>
      </c>
      <c r="AY2" s="63" t="s">
        <v>10</v>
      </c>
      <c r="AZ2" s="63" t="s">
        <v>11</v>
      </c>
      <c r="BA2" s="63" t="s">
        <v>288</v>
      </c>
      <c r="BB2" s="63" t="s">
        <v>284</v>
      </c>
      <c r="BC2" s="63" t="s">
        <v>191</v>
      </c>
      <c r="BD2" s="63" t="s">
        <v>271</v>
      </c>
      <c r="BE2" s="63" t="s">
        <v>191</v>
      </c>
      <c r="BF2" s="63" t="s">
        <v>12</v>
      </c>
      <c r="BG2" s="63" t="s">
        <v>290</v>
      </c>
      <c r="BH2" s="63" t="s">
        <v>328</v>
      </c>
      <c r="BI2" s="63" t="s">
        <v>337</v>
      </c>
      <c r="BJ2" s="63" t="s">
        <v>338</v>
      </c>
      <c r="BK2" s="63" t="s">
        <v>13</v>
      </c>
      <c r="BL2" s="63" t="s">
        <v>297</v>
      </c>
      <c r="BM2" s="63" t="s">
        <v>415</v>
      </c>
      <c r="BN2" s="63" t="s">
        <v>301</v>
      </c>
      <c r="BO2" s="63" t="s">
        <v>189</v>
      </c>
      <c r="BP2" s="63" t="s">
        <v>14</v>
      </c>
      <c r="BQ2" s="63" t="s">
        <v>15</v>
      </c>
      <c r="BR2" s="63" t="s">
        <v>16</v>
      </c>
      <c r="BS2" s="63" t="s">
        <v>313</v>
      </c>
      <c r="BT2" s="63" t="s">
        <v>409</v>
      </c>
      <c r="BU2" s="63" t="s">
        <v>319</v>
      </c>
      <c r="BV2" s="63" t="s">
        <v>201</v>
      </c>
      <c r="BW2" s="63" t="s">
        <v>17</v>
      </c>
    </row>
    <row r="3" spans="1:75" s="8" customFormat="1" ht="13.5" thickBot="1">
      <c r="A3" s="7" t="s">
        <v>19</v>
      </c>
      <c r="B3" s="27" t="s">
        <v>220</v>
      </c>
      <c r="C3" s="30" t="s">
        <v>221</v>
      </c>
      <c r="D3" s="30" t="s">
        <v>222</v>
      </c>
      <c r="E3" s="30" t="s">
        <v>223</v>
      </c>
      <c r="F3" s="30" t="s">
        <v>224</v>
      </c>
      <c r="G3" s="27" t="s">
        <v>226</v>
      </c>
      <c r="H3" s="83" t="s">
        <v>317</v>
      </c>
      <c r="I3" s="92" t="s">
        <v>345</v>
      </c>
      <c r="J3" s="91"/>
      <c r="K3" s="9"/>
      <c r="L3" s="61" t="s">
        <v>304</v>
      </c>
      <c r="M3" s="61" t="s">
        <v>374</v>
      </c>
      <c r="N3" s="61" t="s">
        <v>276</v>
      </c>
      <c r="O3" s="61" t="s">
        <v>330</v>
      </c>
      <c r="P3" s="8" t="s">
        <v>24</v>
      </c>
      <c r="Q3" s="27" t="s">
        <v>24</v>
      </c>
      <c r="R3" s="27" t="s">
        <v>24</v>
      </c>
      <c r="S3" s="27" t="s">
        <v>24</v>
      </c>
      <c r="T3" s="27" t="s">
        <v>366</v>
      </c>
      <c r="U3" s="27" t="s">
        <v>386</v>
      </c>
      <c r="V3" s="8" t="s">
        <v>25</v>
      </c>
      <c r="W3" s="27" t="s">
        <v>26</v>
      </c>
      <c r="X3" s="8" t="s">
        <v>26</v>
      </c>
      <c r="Y3" s="8" t="s">
        <v>27</v>
      </c>
      <c r="Z3" s="27" t="s">
        <v>27</v>
      </c>
      <c r="AA3" s="27" t="s">
        <v>395</v>
      </c>
      <c r="AB3" s="8" t="s">
        <v>28</v>
      </c>
      <c r="AC3" s="27" t="s">
        <v>370</v>
      </c>
      <c r="AD3" s="27" t="s">
        <v>308</v>
      </c>
      <c r="AE3" s="8" t="s">
        <v>29</v>
      </c>
      <c r="AF3" s="27" t="s">
        <v>30</v>
      </c>
      <c r="AG3" s="27" t="s">
        <v>30</v>
      </c>
      <c r="AH3" s="8" t="s">
        <v>30</v>
      </c>
      <c r="AI3" s="27" t="s">
        <v>31</v>
      </c>
      <c r="AJ3" s="27" t="s">
        <v>31</v>
      </c>
      <c r="AK3" s="27" t="s">
        <v>31</v>
      </c>
      <c r="AL3" s="27" t="s">
        <v>210</v>
      </c>
      <c r="AM3" s="27" t="s">
        <v>378</v>
      </c>
      <c r="AN3" s="27" t="s">
        <v>32</v>
      </c>
      <c r="AO3" s="27" t="s">
        <v>32</v>
      </c>
      <c r="AP3" s="8" t="s">
        <v>33</v>
      </c>
      <c r="AQ3" s="27" t="s">
        <v>33</v>
      </c>
      <c r="AR3" s="27" t="s">
        <v>259</v>
      </c>
      <c r="AS3" s="27" t="s">
        <v>34</v>
      </c>
      <c r="AT3" s="27" t="s">
        <v>34</v>
      </c>
      <c r="AU3" s="8" t="s">
        <v>34</v>
      </c>
      <c r="AV3" s="27" t="s">
        <v>194</v>
      </c>
      <c r="AW3" s="27" t="s">
        <v>194</v>
      </c>
      <c r="AX3" s="8" t="s">
        <v>35</v>
      </c>
      <c r="AY3" s="8" t="s">
        <v>35</v>
      </c>
      <c r="AZ3" s="8" t="s">
        <v>35</v>
      </c>
      <c r="BA3" s="27" t="s">
        <v>35</v>
      </c>
      <c r="BB3" s="27" t="s">
        <v>270</v>
      </c>
      <c r="BC3" s="27" t="s">
        <v>270</v>
      </c>
      <c r="BD3" s="27" t="s">
        <v>270</v>
      </c>
      <c r="BE3" s="27" t="s">
        <v>190</v>
      </c>
      <c r="BF3" s="27" t="s">
        <v>36</v>
      </c>
      <c r="BG3" s="27" t="s">
        <v>289</v>
      </c>
      <c r="BH3" s="27" t="s">
        <v>327</v>
      </c>
      <c r="BI3" s="27" t="s">
        <v>37</v>
      </c>
      <c r="BJ3" s="8" t="s">
        <v>37</v>
      </c>
      <c r="BK3" s="8" t="s">
        <v>37</v>
      </c>
      <c r="BL3" s="27" t="s">
        <v>37</v>
      </c>
      <c r="BM3" s="27" t="s">
        <v>37</v>
      </c>
      <c r="BN3" s="27" t="s">
        <v>37</v>
      </c>
      <c r="BO3" s="27" t="s">
        <v>37</v>
      </c>
      <c r="BP3" s="8" t="s">
        <v>37</v>
      </c>
      <c r="BQ3" s="8" t="s">
        <v>37</v>
      </c>
      <c r="BR3" s="8" t="s">
        <v>37</v>
      </c>
      <c r="BS3" s="27" t="s">
        <v>37</v>
      </c>
      <c r="BT3" s="27" t="s">
        <v>38</v>
      </c>
      <c r="BU3" s="27" t="s">
        <v>38</v>
      </c>
      <c r="BV3" s="27" t="s">
        <v>39</v>
      </c>
      <c r="BW3" s="8" t="s">
        <v>39</v>
      </c>
    </row>
    <row r="4" spans="1:75" ht="13.5" thickBot="1">
      <c r="A4" s="11" t="s">
        <v>40</v>
      </c>
      <c r="B4" s="86">
        <v>165</v>
      </c>
      <c r="C4" s="87">
        <v>472</v>
      </c>
      <c r="D4" s="87">
        <v>570</v>
      </c>
      <c r="E4" s="87">
        <v>449</v>
      </c>
      <c r="F4" s="88">
        <v>517</v>
      </c>
      <c r="G4" s="89">
        <v>580.52</v>
      </c>
      <c r="H4" s="117">
        <v>652</v>
      </c>
      <c r="I4" s="93">
        <f>(J4)</f>
        <v>632.0000000000001</v>
      </c>
      <c r="J4" s="94">
        <f>SUM(L4:BW4)</f>
        <v>632.0000000000001</v>
      </c>
      <c r="K4" s="95">
        <f>COUNTA(L4:BW4)</f>
        <v>64</v>
      </c>
      <c r="L4" s="13">
        <v>10</v>
      </c>
      <c r="M4" s="13">
        <v>13.2</v>
      </c>
      <c r="N4" s="13">
        <v>11</v>
      </c>
      <c r="O4" s="13">
        <v>7.9</v>
      </c>
      <c r="P4" s="14">
        <v>12</v>
      </c>
      <c r="Q4" s="14">
        <v>9.5</v>
      </c>
      <c r="R4" s="14">
        <v>9.6</v>
      </c>
      <c r="S4" s="14">
        <v>10.2</v>
      </c>
      <c r="T4" s="14">
        <v>12</v>
      </c>
      <c r="U4" s="14">
        <v>7</v>
      </c>
      <c r="V4" s="14">
        <v>11</v>
      </c>
      <c r="W4" s="14">
        <v>11</v>
      </c>
      <c r="X4" s="15">
        <v>10.4</v>
      </c>
      <c r="Y4" s="16">
        <v>6.6</v>
      </c>
      <c r="Z4" s="16">
        <v>11.6</v>
      </c>
      <c r="AA4" s="16">
        <v>9.2</v>
      </c>
      <c r="AB4" s="15">
        <v>8.3</v>
      </c>
      <c r="AC4" s="14">
        <v>12</v>
      </c>
      <c r="AD4" s="15">
        <v>10.6</v>
      </c>
      <c r="AE4" s="16">
        <v>7.3</v>
      </c>
      <c r="AF4" s="16">
        <v>11.6</v>
      </c>
      <c r="AG4" s="16">
        <v>13.5</v>
      </c>
      <c r="AH4" s="16">
        <v>9.8</v>
      </c>
      <c r="AI4" s="16">
        <v>11</v>
      </c>
      <c r="AJ4" s="16">
        <v>5.5</v>
      </c>
      <c r="AK4" s="16">
        <v>13</v>
      </c>
      <c r="AL4" s="16">
        <v>12.4</v>
      </c>
      <c r="AM4" s="16">
        <v>10.5</v>
      </c>
      <c r="AN4" s="16">
        <v>10.2</v>
      </c>
      <c r="AO4" s="16">
        <v>11.5</v>
      </c>
      <c r="AP4" s="16">
        <v>10.7</v>
      </c>
      <c r="AQ4" s="16">
        <v>6</v>
      </c>
      <c r="AR4" s="15">
        <v>11.3</v>
      </c>
      <c r="AS4" s="15">
        <v>9.3</v>
      </c>
      <c r="AT4" s="15">
        <v>6.2</v>
      </c>
      <c r="AU4" s="14">
        <v>12</v>
      </c>
      <c r="AV4" s="14">
        <v>11</v>
      </c>
      <c r="AW4" s="14">
        <v>8.9</v>
      </c>
      <c r="AX4" s="14">
        <v>31</v>
      </c>
      <c r="AY4" s="14">
        <v>10.7</v>
      </c>
      <c r="AZ4" s="14">
        <v>10.4</v>
      </c>
      <c r="BA4" s="14">
        <v>7</v>
      </c>
      <c r="BB4" s="14">
        <v>6</v>
      </c>
      <c r="BC4" s="14">
        <v>11</v>
      </c>
      <c r="BD4" s="14">
        <v>6</v>
      </c>
      <c r="BE4" s="14">
        <v>7.6</v>
      </c>
      <c r="BF4" s="14">
        <v>15</v>
      </c>
      <c r="BG4" s="14">
        <v>7.1</v>
      </c>
      <c r="BH4" s="14">
        <v>7.5</v>
      </c>
      <c r="BI4" s="14">
        <v>6.4</v>
      </c>
      <c r="BJ4" s="14">
        <v>10</v>
      </c>
      <c r="BK4" s="14">
        <v>7.6</v>
      </c>
      <c r="BL4" s="14">
        <v>9.5</v>
      </c>
      <c r="BM4" s="14">
        <v>8.7</v>
      </c>
      <c r="BN4" s="14">
        <v>9.9</v>
      </c>
      <c r="BO4" s="14">
        <v>6.2</v>
      </c>
      <c r="BP4" s="14">
        <v>8.3</v>
      </c>
      <c r="BQ4" s="14">
        <v>8</v>
      </c>
      <c r="BR4" s="14">
        <v>7.5</v>
      </c>
      <c r="BS4" s="14">
        <v>15</v>
      </c>
      <c r="BT4" s="14">
        <v>4.7</v>
      </c>
      <c r="BU4" s="14">
        <v>8</v>
      </c>
      <c r="BV4" s="14">
        <v>10</v>
      </c>
      <c r="BW4" s="14">
        <v>8.1</v>
      </c>
    </row>
    <row r="5" spans="1:30" ht="12.75">
      <c r="A5" s="17" t="s">
        <v>41</v>
      </c>
      <c r="B5" s="38"/>
      <c r="C5" s="31"/>
      <c r="D5" s="125" t="s">
        <v>392</v>
      </c>
      <c r="E5" s="84"/>
      <c r="F5" s="125" t="s">
        <v>392</v>
      </c>
      <c r="G5" s="80"/>
      <c r="H5" s="18"/>
      <c r="I5" s="114">
        <f>J5*10/$J$4</f>
        <v>0</v>
      </c>
      <c r="J5" s="111">
        <f aca="true" t="shared" si="0" ref="J5:J69">SUM(L5:BW5)</f>
        <v>0</v>
      </c>
      <c r="K5" s="96">
        <f aca="true" t="shared" si="1" ref="K5:K69">COUNTA(L5:BW5)</f>
        <v>0</v>
      </c>
      <c r="L5" s="12"/>
      <c r="M5" s="12"/>
      <c r="N5" s="12"/>
      <c r="O5" s="12"/>
      <c r="AC5" s="19"/>
      <c r="AD5" s="19"/>
    </row>
    <row r="6" spans="1:30" ht="12.75">
      <c r="A6" s="17" t="s">
        <v>42</v>
      </c>
      <c r="B6" s="39"/>
      <c r="C6" s="29"/>
      <c r="D6" s="76"/>
      <c r="E6" s="35"/>
      <c r="F6" s="76"/>
      <c r="G6" s="126" t="s">
        <v>392</v>
      </c>
      <c r="H6" s="18"/>
      <c r="I6" s="114">
        <f aca="true" t="shared" si="2" ref="I6:I69">J6*10/$J$4</f>
        <v>0</v>
      </c>
      <c r="J6" s="93">
        <f t="shared" si="0"/>
        <v>0</v>
      </c>
      <c r="K6" s="98">
        <f t="shared" si="1"/>
        <v>0</v>
      </c>
      <c r="L6" s="12"/>
      <c r="M6" s="12"/>
      <c r="N6" s="12"/>
      <c r="O6" s="12"/>
      <c r="AC6" s="19"/>
      <c r="AD6" s="19"/>
    </row>
    <row r="7" spans="1:30" ht="12.75">
      <c r="A7" s="17" t="s">
        <v>43</v>
      </c>
      <c r="B7" s="39"/>
      <c r="C7" s="29"/>
      <c r="D7" s="76"/>
      <c r="E7" s="35"/>
      <c r="F7" s="76"/>
      <c r="G7" s="81"/>
      <c r="H7" s="18"/>
      <c r="I7" s="114">
        <f t="shared" si="2"/>
        <v>0</v>
      </c>
      <c r="J7" s="93">
        <f t="shared" si="0"/>
        <v>0</v>
      </c>
      <c r="K7" s="98">
        <f t="shared" si="1"/>
        <v>0</v>
      </c>
      <c r="L7" s="12"/>
      <c r="M7" s="12"/>
      <c r="N7" s="12"/>
      <c r="O7" s="12"/>
      <c r="AC7" s="19"/>
      <c r="AD7" s="19"/>
    </row>
    <row r="8" spans="1:30" ht="12.75">
      <c r="A8" s="17" t="s">
        <v>44</v>
      </c>
      <c r="B8" s="39"/>
      <c r="C8" s="29"/>
      <c r="D8" s="76"/>
      <c r="E8" s="35"/>
      <c r="F8" s="127" t="s">
        <v>392</v>
      </c>
      <c r="G8" s="126" t="s">
        <v>392</v>
      </c>
      <c r="H8" s="18"/>
      <c r="I8" s="114">
        <f t="shared" si="2"/>
        <v>0</v>
      </c>
      <c r="J8" s="93">
        <f t="shared" si="0"/>
        <v>0</v>
      </c>
      <c r="K8" s="98">
        <f t="shared" si="1"/>
        <v>0</v>
      </c>
      <c r="L8" s="12"/>
      <c r="M8" s="12"/>
      <c r="N8" s="12"/>
      <c r="O8" s="12"/>
      <c r="AC8" s="19"/>
      <c r="AD8" s="19"/>
    </row>
    <row r="9" spans="1:30" ht="12.75">
      <c r="A9" s="17" t="s">
        <v>45</v>
      </c>
      <c r="B9" s="39"/>
      <c r="C9" s="29"/>
      <c r="D9" s="76"/>
      <c r="E9" s="35"/>
      <c r="F9" s="76"/>
      <c r="G9" s="81"/>
      <c r="H9" s="18"/>
      <c r="I9" s="114">
        <f t="shared" si="2"/>
        <v>0</v>
      </c>
      <c r="J9" s="93">
        <f t="shared" si="0"/>
        <v>0</v>
      </c>
      <c r="K9" s="98">
        <f t="shared" si="1"/>
        <v>0</v>
      </c>
      <c r="L9" s="12"/>
      <c r="M9" s="12"/>
      <c r="N9" s="12"/>
      <c r="O9" s="12"/>
      <c r="AC9" s="19"/>
      <c r="AD9" s="19"/>
    </row>
    <row r="10" spans="1:30" ht="12.75">
      <c r="A10" s="1" t="s">
        <v>46</v>
      </c>
      <c r="B10" s="39"/>
      <c r="C10" s="29"/>
      <c r="D10" s="76">
        <v>0.01</v>
      </c>
      <c r="E10" s="128" t="s">
        <v>392</v>
      </c>
      <c r="F10" s="76">
        <v>0.01</v>
      </c>
      <c r="G10" s="81">
        <v>0.009000000000000001</v>
      </c>
      <c r="H10" s="18"/>
      <c r="I10" s="114">
        <f t="shared" si="2"/>
        <v>0</v>
      </c>
      <c r="J10" s="93">
        <f t="shared" si="0"/>
        <v>0</v>
      </c>
      <c r="K10" s="98">
        <f t="shared" si="1"/>
        <v>0</v>
      </c>
      <c r="L10" s="12"/>
      <c r="M10" s="12"/>
      <c r="N10" s="12"/>
      <c r="O10" s="12"/>
      <c r="AC10" s="20"/>
      <c r="AD10" s="20"/>
    </row>
    <row r="11" spans="1:30" ht="12.75">
      <c r="A11" s="1" t="s">
        <v>47</v>
      </c>
      <c r="B11" s="39"/>
      <c r="C11" s="29"/>
      <c r="D11" s="76"/>
      <c r="E11" s="35"/>
      <c r="F11" s="76"/>
      <c r="G11" s="81"/>
      <c r="H11" s="18"/>
      <c r="I11" s="114">
        <f t="shared" si="2"/>
        <v>0</v>
      </c>
      <c r="J11" s="93">
        <f t="shared" si="0"/>
        <v>0</v>
      </c>
      <c r="K11" s="98">
        <f t="shared" si="1"/>
        <v>0</v>
      </c>
      <c r="L11" s="12"/>
      <c r="M11" s="12"/>
      <c r="N11" s="12"/>
      <c r="O11" s="12"/>
      <c r="AC11" s="20"/>
      <c r="AD11" s="20"/>
    </row>
    <row r="12" spans="1:30" ht="12.75" customHeight="1">
      <c r="A12" s="1" t="s">
        <v>48</v>
      </c>
      <c r="B12" s="39"/>
      <c r="C12" s="29"/>
      <c r="D12" s="76"/>
      <c r="E12" s="35">
        <v>0.02</v>
      </c>
      <c r="F12" s="76">
        <v>0.19</v>
      </c>
      <c r="G12" s="81">
        <v>0.07677856301531215</v>
      </c>
      <c r="H12" s="18"/>
      <c r="I12" s="114">
        <f t="shared" si="2"/>
        <v>0.2215189873417721</v>
      </c>
      <c r="J12" s="93">
        <f t="shared" si="0"/>
        <v>14</v>
      </c>
      <c r="K12" s="98">
        <f t="shared" si="1"/>
        <v>2</v>
      </c>
      <c r="L12" s="12"/>
      <c r="M12" s="12"/>
      <c r="N12" s="90"/>
      <c r="O12" s="90"/>
      <c r="P12" s="90"/>
      <c r="Q12" s="90"/>
      <c r="R12" s="90"/>
      <c r="S12" s="90"/>
      <c r="T12" s="90"/>
      <c r="U12" s="134">
        <v>11</v>
      </c>
      <c r="V12" s="90"/>
      <c r="W12" s="90"/>
      <c r="X12" s="134">
        <v>3</v>
      </c>
      <c r="Y12" s="90"/>
      <c r="Z12" s="90"/>
      <c r="AA12" s="90"/>
      <c r="AC12" s="20"/>
      <c r="AD12" s="20"/>
    </row>
    <row r="13" spans="1:30" ht="12.75">
      <c r="A13" s="1" t="s">
        <v>49</v>
      </c>
      <c r="B13" s="39"/>
      <c r="C13" s="29"/>
      <c r="D13" s="76"/>
      <c r="E13" s="35"/>
      <c r="F13" s="127" t="s">
        <v>392</v>
      </c>
      <c r="G13" s="81">
        <v>0.06777856301531214</v>
      </c>
      <c r="H13" s="18">
        <v>0.015328019619865114</v>
      </c>
      <c r="I13" s="114">
        <f t="shared" si="2"/>
        <v>0</v>
      </c>
      <c r="J13" s="93">
        <f t="shared" si="0"/>
        <v>0</v>
      </c>
      <c r="K13" s="98">
        <f t="shared" si="1"/>
        <v>0</v>
      </c>
      <c r="L13" s="12"/>
      <c r="M13" s="12"/>
      <c r="N13" s="12"/>
      <c r="O13" s="12"/>
      <c r="AC13" s="20"/>
      <c r="AD13" s="20"/>
    </row>
    <row r="14" spans="1:72" ht="12.75">
      <c r="A14" s="1" t="s">
        <v>50</v>
      </c>
      <c r="B14" s="39"/>
      <c r="C14" s="29">
        <v>0.02</v>
      </c>
      <c r="D14" s="76">
        <v>0.15</v>
      </c>
      <c r="E14" s="35">
        <v>0.55</v>
      </c>
      <c r="F14" s="76">
        <v>2.91</v>
      </c>
      <c r="G14" s="81">
        <v>1.9244970553592462</v>
      </c>
      <c r="H14" s="18">
        <v>0.3525444512568976</v>
      </c>
      <c r="I14" s="114">
        <f t="shared" si="2"/>
        <v>2.120253164556962</v>
      </c>
      <c r="J14" s="93">
        <f t="shared" si="0"/>
        <v>134</v>
      </c>
      <c r="K14" s="98">
        <f t="shared" si="1"/>
        <v>5</v>
      </c>
      <c r="L14" s="12"/>
      <c r="M14" s="12"/>
      <c r="N14" s="12"/>
      <c r="O14" s="12"/>
      <c r="U14">
        <v>113</v>
      </c>
      <c r="AC14" s="20"/>
      <c r="AD14" s="20"/>
      <c r="AI14">
        <v>14</v>
      </c>
      <c r="AK14">
        <v>4</v>
      </c>
      <c r="AQ14">
        <v>2</v>
      </c>
      <c r="BT14">
        <v>1</v>
      </c>
    </row>
    <row r="15" spans="1:30" ht="12.75">
      <c r="A15" s="1" t="s">
        <v>51</v>
      </c>
      <c r="B15" s="39">
        <v>0.03</v>
      </c>
      <c r="C15" s="29">
        <v>0.04</v>
      </c>
      <c r="D15" s="76">
        <v>0.06</v>
      </c>
      <c r="E15" s="35">
        <v>0.04</v>
      </c>
      <c r="F15" s="77">
        <v>0.1</v>
      </c>
      <c r="G15" s="81">
        <v>1.0006513545347469</v>
      </c>
      <c r="H15" s="18">
        <v>0.030656039239730228</v>
      </c>
      <c r="I15" s="114">
        <f t="shared" si="2"/>
        <v>0</v>
      </c>
      <c r="J15" s="93">
        <f t="shared" si="0"/>
        <v>0</v>
      </c>
      <c r="K15" s="98">
        <f t="shared" si="1"/>
        <v>0</v>
      </c>
      <c r="L15" s="12"/>
      <c r="M15" s="12"/>
      <c r="N15" s="12"/>
      <c r="O15" s="12"/>
      <c r="AC15" s="20"/>
      <c r="AD15" s="20"/>
    </row>
    <row r="16" spans="1:30" ht="12.75">
      <c r="A16" s="1" t="s">
        <v>52</v>
      </c>
      <c r="B16" s="39"/>
      <c r="C16" s="29"/>
      <c r="D16" s="76"/>
      <c r="E16" s="35"/>
      <c r="F16" s="76"/>
      <c r="G16" s="81"/>
      <c r="H16" s="18"/>
      <c r="I16" s="114">
        <f t="shared" si="2"/>
        <v>0</v>
      </c>
      <c r="J16" s="93">
        <f t="shared" si="0"/>
        <v>0</v>
      </c>
      <c r="K16" s="98">
        <f t="shared" si="1"/>
        <v>0</v>
      </c>
      <c r="L16" s="12"/>
      <c r="M16" s="12"/>
      <c r="N16" s="12"/>
      <c r="O16" s="12"/>
      <c r="AC16" s="20"/>
      <c r="AD16" s="20"/>
    </row>
    <row r="17" spans="1:30" ht="12.75">
      <c r="A17" s="1" t="s">
        <v>53</v>
      </c>
      <c r="B17" s="39"/>
      <c r="C17" s="29"/>
      <c r="D17" s="76"/>
      <c r="E17" s="35">
        <v>0.42</v>
      </c>
      <c r="F17" s="76">
        <v>0.25</v>
      </c>
      <c r="G17" s="81">
        <v>0.097</v>
      </c>
      <c r="H17" s="18">
        <v>0.015328019619865114</v>
      </c>
      <c r="I17" s="114">
        <f t="shared" si="2"/>
        <v>0</v>
      </c>
      <c r="J17" s="93">
        <f t="shared" si="0"/>
        <v>0</v>
      </c>
      <c r="K17" s="98">
        <f t="shared" si="1"/>
        <v>0</v>
      </c>
      <c r="L17" s="12"/>
      <c r="M17" s="12"/>
      <c r="N17" s="12"/>
      <c r="O17" s="12"/>
      <c r="AC17" s="20"/>
      <c r="AD17" s="20"/>
    </row>
    <row r="18" spans="1:30" ht="12.75">
      <c r="A18" s="1" t="s">
        <v>54</v>
      </c>
      <c r="B18" s="39"/>
      <c r="C18" s="29"/>
      <c r="D18" s="127" t="s">
        <v>392</v>
      </c>
      <c r="E18" s="128" t="s">
        <v>392</v>
      </c>
      <c r="F18" s="127" t="s">
        <v>392</v>
      </c>
      <c r="G18" s="81"/>
      <c r="H18" s="18"/>
      <c r="I18" s="114">
        <f t="shared" si="2"/>
        <v>0</v>
      </c>
      <c r="J18" s="93">
        <f t="shared" si="0"/>
        <v>0</v>
      </c>
      <c r="K18" s="98">
        <f t="shared" si="1"/>
        <v>0</v>
      </c>
      <c r="L18" s="12"/>
      <c r="M18" s="12"/>
      <c r="N18" s="12"/>
      <c r="O18" s="12"/>
      <c r="AC18" s="20"/>
      <c r="AD18" s="20"/>
    </row>
    <row r="19" spans="1:30" ht="12.75">
      <c r="A19" s="1" t="s">
        <v>55</v>
      </c>
      <c r="B19" s="39"/>
      <c r="C19" s="29">
        <v>0.01</v>
      </c>
      <c r="D19" s="127" t="s">
        <v>392</v>
      </c>
      <c r="E19" s="35">
        <v>0.01</v>
      </c>
      <c r="F19" s="127" t="s">
        <v>392</v>
      </c>
      <c r="G19" s="81">
        <v>0.01</v>
      </c>
      <c r="H19" s="18"/>
      <c r="I19" s="114">
        <f t="shared" si="2"/>
        <v>0</v>
      </c>
      <c r="J19" s="93">
        <f t="shared" si="0"/>
        <v>0</v>
      </c>
      <c r="K19" s="98">
        <f t="shared" si="1"/>
        <v>0</v>
      </c>
      <c r="L19" s="12"/>
      <c r="M19" s="12"/>
      <c r="N19" s="12"/>
      <c r="O19" s="12"/>
      <c r="AC19" s="20"/>
      <c r="AD19" s="20"/>
    </row>
    <row r="20" spans="1:72" ht="12.75">
      <c r="A20" s="1" t="s">
        <v>56</v>
      </c>
      <c r="B20" s="39">
        <v>28.83</v>
      </c>
      <c r="C20" s="29">
        <v>15.08</v>
      </c>
      <c r="D20" s="76">
        <v>6.53</v>
      </c>
      <c r="E20" s="35">
        <v>22.83</v>
      </c>
      <c r="F20" s="76">
        <v>25.21</v>
      </c>
      <c r="G20" s="81">
        <v>38.40210011778563</v>
      </c>
      <c r="H20" s="18">
        <v>43.776824034334766</v>
      </c>
      <c r="I20" s="114">
        <f t="shared" si="2"/>
        <v>56.534810126582265</v>
      </c>
      <c r="J20" s="93">
        <f t="shared" si="0"/>
        <v>3573</v>
      </c>
      <c r="K20" s="98">
        <f t="shared" si="1"/>
        <v>10</v>
      </c>
      <c r="L20" s="12"/>
      <c r="M20" s="12"/>
      <c r="N20" s="12"/>
      <c r="O20" s="12"/>
      <c r="P20">
        <v>1</v>
      </c>
      <c r="Q20" s="59"/>
      <c r="R20" s="59"/>
      <c r="S20" s="59"/>
      <c r="T20" s="59"/>
      <c r="U20" s="59">
        <v>191</v>
      </c>
      <c r="AC20" s="20"/>
      <c r="AD20" s="20"/>
      <c r="AI20">
        <v>210</v>
      </c>
      <c r="AK20">
        <v>238</v>
      </c>
      <c r="BB20">
        <v>9</v>
      </c>
      <c r="BC20">
        <v>52</v>
      </c>
      <c r="BD20">
        <v>43</v>
      </c>
      <c r="BI20">
        <v>2577</v>
      </c>
      <c r="BM20">
        <v>12</v>
      </c>
      <c r="BT20">
        <v>240</v>
      </c>
    </row>
    <row r="21" spans="1:30" ht="12.75">
      <c r="A21" s="1" t="s">
        <v>219</v>
      </c>
      <c r="B21" s="39"/>
      <c r="C21" s="29"/>
      <c r="D21" s="76"/>
      <c r="E21" s="35">
        <v>0.01</v>
      </c>
      <c r="F21" s="76"/>
      <c r="G21" s="126" t="s">
        <v>392</v>
      </c>
      <c r="H21" s="18"/>
      <c r="I21" s="114">
        <f t="shared" si="2"/>
        <v>0</v>
      </c>
      <c r="J21" s="93">
        <f t="shared" si="0"/>
        <v>0</v>
      </c>
      <c r="K21" s="98">
        <f t="shared" si="1"/>
        <v>0</v>
      </c>
      <c r="L21" s="12"/>
      <c r="M21" s="12"/>
      <c r="N21" s="12"/>
      <c r="O21" s="12"/>
      <c r="AC21" s="20"/>
      <c r="AD21" s="20"/>
    </row>
    <row r="22" spans="1:30" ht="12.75">
      <c r="A22" s="1" t="s">
        <v>57</v>
      </c>
      <c r="B22" s="39"/>
      <c r="C22" s="29"/>
      <c r="D22" s="127" t="s">
        <v>392</v>
      </c>
      <c r="E22" s="35"/>
      <c r="F22" s="127" t="s">
        <v>392</v>
      </c>
      <c r="G22" s="81"/>
      <c r="H22" s="18"/>
      <c r="I22" s="114">
        <f t="shared" si="2"/>
        <v>0</v>
      </c>
      <c r="J22" s="93">
        <f t="shared" si="0"/>
        <v>0</v>
      </c>
      <c r="K22" s="98">
        <f t="shared" si="1"/>
        <v>0</v>
      </c>
      <c r="L22" s="12"/>
      <c r="M22" s="12"/>
      <c r="N22" s="12"/>
      <c r="O22" s="12"/>
      <c r="AC22" s="20"/>
      <c r="AD22" s="20"/>
    </row>
    <row r="23" spans="1:30" ht="12.75">
      <c r="A23" s="1" t="s">
        <v>58</v>
      </c>
      <c r="B23" s="39"/>
      <c r="C23" s="29">
        <v>0.09</v>
      </c>
      <c r="D23" s="76">
        <v>0.05</v>
      </c>
      <c r="E23" s="35">
        <v>0.21</v>
      </c>
      <c r="F23" s="76">
        <v>0.43</v>
      </c>
      <c r="G23" s="81">
        <v>3.5488633686690223</v>
      </c>
      <c r="H23" s="18">
        <v>5.518087063151441</v>
      </c>
      <c r="I23" s="114">
        <f t="shared" si="2"/>
        <v>0.2373417721518987</v>
      </c>
      <c r="J23" s="93">
        <f t="shared" si="0"/>
        <v>15</v>
      </c>
      <c r="K23" s="98">
        <f t="shared" si="1"/>
        <v>1</v>
      </c>
      <c r="L23" s="12"/>
      <c r="M23" s="12"/>
      <c r="N23" s="12"/>
      <c r="O23" s="12"/>
      <c r="U23">
        <v>15</v>
      </c>
      <c r="AC23" s="20"/>
      <c r="AD23" s="20"/>
    </row>
    <row r="24" spans="1:30" ht="12.75">
      <c r="A24" s="1" t="s">
        <v>59</v>
      </c>
      <c r="B24" s="39"/>
      <c r="C24" s="29">
        <v>0.02</v>
      </c>
      <c r="D24" s="127" t="s">
        <v>392</v>
      </c>
      <c r="E24" s="35"/>
      <c r="F24" s="76">
        <v>0.01</v>
      </c>
      <c r="G24" s="81">
        <v>0.02347232037691402</v>
      </c>
      <c r="H24" s="18"/>
      <c r="I24" s="114">
        <f t="shared" si="2"/>
        <v>0.2373417721518987</v>
      </c>
      <c r="J24" s="93">
        <f t="shared" si="0"/>
        <v>15</v>
      </c>
      <c r="K24" s="98">
        <f t="shared" si="1"/>
        <v>1</v>
      </c>
      <c r="L24" s="12"/>
      <c r="M24" s="12"/>
      <c r="N24" s="12"/>
      <c r="O24" s="12"/>
      <c r="U24">
        <v>15</v>
      </c>
      <c r="AC24" s="20"/>
      <c r="AD24" s="20"/>
    </row>
    <row r="25" spans="1:30" ht="12.75">
      <c r="A25" s="1" t="s">
        <v>60</v>
      </c>
      <c r="B25" s="39"/>
      <c r="C25" s="29">
        <v>0.06</v>
      </c>
      <c r="D25" s="76">
        <v>0.02</v>
      </c>
      <c r="E25" s="35">
        <v>0.11</v>
      </c>
      <c r="F25" s="76">
        <v>0.09</v>
      </c>
      <c r="G25" s="81">
        <v>0.033900094108402244</v>
      </c>
      <c r="H25" s="18"/>
      <c r="I25" s="114">
        <f t="shared" si="2"/>
        <v>0</v>
      </c>
      <c r="J25" s="93">
        <f t="shared" si="0"/>
        <v>0</v>
      </c>
      <c r="K25" s="98">
        <f t="shared" si="1"/>
        <v>0</v>
      </c>
      <c r="L25" s="12"/>
      <c r="M25" s="12"/>
      <c r="N25" s="12"/>
      <c r="O25" s="12"/>
      <c r="AC25" s="20"/>
      <c r="AD25" s="20"/>
    </row>
    <row r="26" spans="1:30" ht="12.75" customHeight="1">
      <c r="A26" s="1" t="s">
        <v>61</v>
      </c>
      <c r="B26" s="39"/>
      <c r="C26" s="29">
        <v>0.39</v>
      </c>
      <c r="D26" s="76">
        <v>0.04</v>
      </c>
      <c r="E26" s="35">
        <v>0.08</v>
      </c>
      <c r="F26" s="76">
        <v>0.08</v>
      </c>
      <c r="G26" s="81">
        <v>0.038</v>
      </c>
      <c r="H26" s="18"/>
      <c r="I26" s="114">
        <f t="shared" si="2"/>
        <v>0.33227848101265817</v>
      </c>
      <c r="J26" s="93">
        <f t="shared" si="0"/>
        <v>21</v>
      </c>
      <c r="K26" s="98">
        <f t="shared" si="1"/>
        <v>1</v>
      </c>
      <c r="L26" s="12"/>
      <c r="M26" s="12"/>
      <c r="N26" s="12"/>
      <c r="O26" s="12"/>
      <c r="U26">
        <v>21</v>
      </c>
      <c r="AC26" s="20"/>
      <c r="AD26" s="20"/>
    </row>
    <row r="27" spans="1:30" ht="12.75" customHeight="1">
      <c r="A27" s="1" t="s">
        <v>62</v>
      </c>
      <c r="B27" s="39"/>
      <c r="C27" s="29"/>
      <c r="D27" s="76"/>
      <c r="E27" s="128" t="s">
        <v>392</v>
      </c>
      <c r="F27" s="127" t="s">
        <v>392</v>
      </c>
      <c r="G27" s="126" t="s">
        <v>392</v>
      </c>
      <c r="H27" s="18"/>
      <c r="I27" s="114">
        <f t="shared" si="2"/>
        <v>0</v>
      </c>
      <c r="J27" s="93">
        <f t="shared" si="0"/>
        <v>0</v>
      </c>
      <c r="K27" s="98">
        <f t="shared" si="1"/>
        <v>0</v>
      </c>
      <c r="L27" s="12"/>
      <c r="M27" s="12"/>
      <c r="N27" s="12"/>
      <c r="O27" s="12"/>
      <c r="AC27" s="20"/>
      <c r="AD27" s="20"/>
    </row>
    <row r="28" spans="1:30" ht="12.75">
      <c r="A28" s="1" t="s">
        <v>63</v>
      </c>
      <c r="B28" s="39"/>
      <c r="C28" s="29">
        <v>0.01</v>
      </c>
      <c r="D28" s="76">
        <v>0.13</v>
      </c>
      <c r="E28" s="35"/>
      <c r="F28" s="76"/>
      <c r="G28" s="81">
        <v>0.023889281507656065</v>
      </c>
      <c r="H28" s="18">
        <v>0.015328019619865114</v>
      </c>
      <c r="I28" s="114">
        <f t="shared" si="2"/>
        <v>0.047468354430379736</v>
      </c>
      <c r="J28" s="93">
        <f t="shared" si="0"/>
        <v>3</v>
      </c>
      <c r="K28" s="98">
        <f t="shared" si="1"/>
        <v>1</v>
      </c>
      <c r="L28" s="12"/>
      <c r="M28" s="12"/>
      <c r="N28" s="12"/>
      <c r="O28" s="12"/>
      <c r="U28">
        <v>3</v>
      </c>
      <c r="AC28" s="20"/>
      <c r="AD28" s="20"/>
    </row>
    <row r="29" spans="1:30" ht="12.75">
      <c r="A29" s="1" t="s">
        <v>64</v>
      </c>
      <c r="B29" s="39"/>
      <c r="C29" s="29">
        <v>0.07</v>
      </c>
      <c r="D29" s="76"/>
      <c r="E29" s="35">
        <v>0.01</v>
      </c>
      <c r="F29" s="127" t="s">
        <v>392</v>
      </c>
      <c r="G29" s="81">
        <v>0.020999999999999998</v>
      </c>
      <c r="H29" s="18"/>
      <c r="I29" s="114">
        <f t="shared" si="2"/>
        <v>0.42721518987341767</v>
      </c>
      <c r="J29" s="93">
        <f t="shared" si="0"/>
        <v>27</v>
      </c>
      <c r="K29" s="98">
        <f t="shared" si="1"/>
        <v>1</v>
      </c>
      <c r="L29" s="12"/>
      <c r="M29" s="12"/>
      <c r="N29" s="12"/>
      <c r="O29" s="12"/>
      <c r="U29">
        <v>27</v>
      </c>
      <c r="AC29" s="20"/>
      <c r="AD29" s="20"/>
    </row>
    <row r="30" spans="1:30" ht="12.75">
      <c r="A30" s="1" t="s">
        <v>65</v>
      </c>
      <c r="B30" s="39"/>
      <c r="C30" s="29">
        <v>0.15</v>
      </c>
      <c r="D30" s="76">
        <v>0.39</v>
      </c>
      <c r="E30" s="35">
        <v>0.22</v>
      </c>
      <c r="F30" s="76">
        <v>1.18</v>
      </c>
      <c r="G30" s="81">
        <v>2.9256808009422857</v>
      </c>
      <c r="H30" s="18">
        <v>1.195585530349479</v>
      </c>
      <c r="I30" s="114">
        <f t="shared" si="2"/>
        <v>8.70253164556962</v>
      </c>
      <c r="J30" s="93">
        <f t="shared" si="0"/>
        <v>550</v>
      </c>
      <c r="K30" s="98">
        <f t="shared" si="1"/>
        <v>1</v>
      </c>
      <c r="L30" s="12"/>
      <c r="M30" s="12"/>
      <c r="N30" s="12"/>
      <c r="O30" s="12"/>
      <c r="U30">
        <v>550</v>
      </c>
      <c r="AC30" s="20"/>
      <c r="AD30" s="20"/>
    </row>
    <row r="31" spans="1:30" ht="12.75">
      <c r="A31" s="1" t="s">
        <v>66</v>
      </c>
      <c r="B31" s="39"/>
      <c r="C31" s="29"/>
      <c r="D31" s="76">
        <v>0.03</v>
      </c>
      <c r="E31" s="35"/>
      <c r="F31" s="127" t="s">
        <v>392</v>
      </c>
      <c r="G31" s="81">
        <v>0.06747232037691402</v>
      </c>
      <c r="H31" s="18">
        <v>0.015328019619865114</v>
      </c>
      <c r="I31" s="114">
        <f t="shared" si="2"/>
        <v>0.01582278481012658</v>
      </c>
      <c r="J31" s="93">
        <f t="shared" si="0"/>
        <v>1</v>
      </c>
      <c r="K31" s="98">
        <f t="shared" si="1"/>
        <v>1</v>
      </c>
      <c r="L31" s="12"/>
      <c r="M31" s="12"/>
      <c r="N31" s="12"/>
      <c r="O31" s="12"/>
      <c r="U31">
        <v>1</v>
      </c>
      <c r="AC31" s="20"/>
      <c r="AD31" s="20"/>
    </row>
    <row r="32" spans="1:30" ht="12.75">
      <c r="A32" s="1" t="s">
        <v>67</v>
      </c>
      <c r="B32" s="39"/>
      <c r="C32" s="29"/>
      <c r="D32" s="76">
        <v>0.02</v>
      </c>
      <c r="E32" s="35">
        <v>0.16</v>
      </c>
      <c r="F32" s="77">
        <v>0.1</v>
      </c>
      <c r="G32" s="81">
        <v>0.009944640753828034</v>
      </c>
      <c r="H32" s="18">
        <v>0.015328019619865114</v>
      </c>
      <c r="I32" s="114">
        <f t="shared" si="2"/>
        <v>0.09493670886075947</v>
      </c>
      <c r="J32" s="93">
        <f t="shared" si="0"/>
        <v>6</v>
      </c>
      <c r="K32" s="98">
        <f t="shared" si="1"/>
        <v>1</v>
      </c>
      <c r="L32" s="12"/>
      <c r="M32" s="12"/>
      <c r="N32" s="12"/>
      <c r="O32" s="12"/>
      <c r="U32">
        <v>6</v>
      </c>
      <c r="AC32" s="20"/>
      <c r="AD32" s="20"/>
    </row>
    <row r="33" spans="1:72" ht="12.75">
      <c r="A33" s="1" t="s">
        <v>68</v>
      </c>
      <c r="B33" s="39">
        <v>1.93</v>
      </c>
      <c r="C33" s="29">
        <v>0.56</v>
      </c>
      <c r="D33" s="76">
        <v>3.11</v>
      </c>
      <c r="E33" s="35">
        <v>7.42</v>
      </c>
      <c r="F33" s="76">
        <v>13.01</v>
      </c>
      <c r="G33" s="81">
        <v>12.747590106007067</v>
      </c>
      <c r="H33" s="18">
        <v>8.353770692826487</v>
      </c>
      <c r="I33" s="114">
        <f t="shared" si="2"/>
        <v>1.661392405063291</v>
      </c>
      <c r="J33" s="93">
        <f t="shared" si="0"/>
        <v>105</v>
      </c>
      <c r="K33" s="98">
        <f t="shared" si="1"/>
        <v>6</v>
      </c>
      <c r="L33" s="12"/>
      <c r="M33" s="12"/>
      <c r="N33" s="12"/>
      <c r="O33" s="12"/>
      <c r="Q33" s="59"/>
      <c r="R33" s="59"/>
      <c r="S33" s="59"/>
      <c r="T33" s="59"/>
      <c r="U33" s="59">
        <v>47</v>
      </c>
      <c r="AC33" s="20"/>
      <c r="AD33" s="20"/>
      <c r="AI33">
        <v>23</v>
      </c>
      <c r="AK33">
        <v>24</v>
      </c>
      <c r="BG33">
        <v>2</v>
      </c>
      <c r="BP33">
        <v>8</v>
      </c>
      <c r="BT33">
        <v>1</v>
      </c>
    </row>
    <row r="34" spans="1:74" ht="12.75">
      <c r="A34" s="1" t="s">
        <v>69</v>
      </c>
      <c r="B34" s="39"/>
      <c r="C34" s="29">
        <v>0.01</v>
      </c>
      <c r="D34" s="127" t="s">
        <v>392</v>
      </c>
      <c r="E34" s="128" t="s">
        <v>392</v>
      </c>
      <c r="F34" s="76">
        <v>0.15</v>
      </c>
      <c r="G34" s="81">
        <v>0.5064499411071848</v>
      </c>
      <c r="H34" s="18">
        <v>0.4291845493562232</v>
      </c>
      <c r="I34" s="114">
        <f t="shared" si="2"/>
        <v>0.6170886075949366</v>
      </c>
      <c r="J34" s="144">
        <v>39</v>
      </c>
      <c r="K34" s="145">
        <v>13</v>
      </c>
      <c r="L34" s="12"/>
      <c r="M34" s="12">
        <v>4</v>
      </c>
      <c r="N34" s="12"/>
      <c r="O34" s="12"/>
      <c r="U34">
        <v>12</v>
      </c>
      <c r="W34">
        <v>1</v>
      </c>
      <c r="AC34" s="20"/>
      <c r="AD34" s="20"/>
      <c r="AI34">
        <v>3</v>
      </c>
      <c r="AK34">
        <v>3</v>
      </c>
      <c r="AX34">
        <v>1</v>
      </c>
      <c r="BG34">
        <v>3</v>
      </c>
      <c r="BI34">
        <v>1</v>
      </c>
      <c r="BN34">
        <v>2</v>
      </c>
      <c r="BP34">
        <v>2</v>
      </c>
      <c r="BV34">
        <v>2</v>
      </c>
    </row>
    <row r="35" spans="1:71" ht="12.75">
      <c r="A35" s="1" t="s">
        <v>70</v>
      </c>
      <c r="B35" s="39">
        <v>0.09</v>
      </c>
      <c r="C35" s="29">
        <v>0.11</v>
      </c>
      <c r="D35" s="76">
        <v>0.17</v>
      </c>
      <c r="E35" s="35">
        <v>0.18</v>
      </c>
      <c r="F35" s="76">
        <v>0.12</v>
      </c>
      <c r="G35" s="81">
        <v>0.14077856301531216</v>
      </c>
      <c r="H35" s="18">
        <v>0.1992642550582465</v>
      </c>
      <c r="I35" s="114">
        <f t="shared" si="2"/>
        <v>0.18987341772151894</v>
      </c>
      <c r="J35" s="144">
        <v>12</v>
      </c>
      <c r="K35" s="145">
        <v>11</v>
      </c>
      <c r="L35" s="12"/>
      <c r="M35" s="12">
        <v>1</v>
      </c>
      <c r="N35" s="12"/>
      <c r="O35" s="12"/>
      <c r="U35">
        <v>1</v>
      </c>
      <c r="AC35" s="20"/>
      <c r="AD35" s="20"/>
      <c r="AI35">
        <v>2</v>
      </c>
      <c r="AP35">
        <v>1</v>
      </c>
      <c r="AT35">
        <v>1</v>
      </c>
      <c r="BB35">
        <v>1</v>
      </c>
      <c r="BI35">
        <v>1</v>
      </c>
      <c r="BJ35">
        <v>1</v>
      </c>
      <c r="BQ35">
        <v>1</v>
      </c>
      <c r="BS35">
        <v>1</v>
      </c>
    </row>
    <row r="36" spans="1:67" ht="12.75">
      <c r="A36" s="1" t="s">
        <v>71</v>
      </c>
      <c r="B36" s="39">
        <v>0.17</v>
      </c>
      <c r="C36" s="29">
        <v>0.24</v>
      </c>
      <c r="D36" s="76">
        <v>0.21</v>
      </c>
      <c r="E36" s="35">
        <v>0.24</v>
      </c>
      <c r="F36" s="77">
        <v>0.2</v>
      </c>
      <c r="G36" s="81">
        <v>0.2301401648998822</v>
      </c>
      <c r="H36" s="18">
        <v>0.2145922746781116</v>
      </c>
      <c r="I36" s="114">
        <f t="shared" si="2"/>
        <v>0.26898734177215183</v>
      </c>
      <c r="J36" s="93">
        <f t="shared" si="0"/>
        <v>17</v>
      </c>
      <c r="K36" s="98">
        <f t="shared" si="1"/>
        <v>13</v>
      </c>
      <c r="L36" s="12"/>
      <c r="M36" s="12"/>
      <c r="N36" s="12">
        <v>1</v>
      </c>
      <c r="O36" s="12"/>
      <c r="S36">
        <v>1</v>
      </c>
      <c r="U36">
        <v>3</v>
      </c>
      <c r="AC36" s="20"/>
      <c r="AD36" s="20"/>
      <c r="AG36">
        <v>1</v>
      </c>
      <c r="AI36">
        <v>1</v>
      </c>
      <c r="AK36">
        <v>1</v>
      </c>
      <c r="AO36">
        <v>1</v>
      </c>
      <c r="AQ36">
        <v>1</v>
      </c>
      <c r="AS36">
        <v>1</v>
      </c>
      <c r="AY36">
        <v>2</v>
      </c>
      <c r="AZ36">
        <v>1</v>
      </c>
      <c r="BD36">
        <v>2</v>
      </c>
      <c r="BO36">
        <v>1</v>
      </c>
    </row>
    <row r="37" spans="1:30" ht="12.75">
      <c r="A37" s="1" t="s">
        <v>72</v>
      </c>
      <c r="B37" s="39"/>
      <c r="C37" s="29">
        <v>0.01</v>
      </c>
      <c r="D37" s="127" t="s">
        <v>392</v>
      </c>
      <c r="E37" s="35">
        <v>0.01</v>
      </c>
      <c r="F37" s="76"/>
      <c r="G37" s="81">
        <v>0.04377856301531213</v>
      </c>
      <c r="H37" s="18">
        <v>0.07664009809932557</v>
      </c>
      <c r="I37" s="114">
        <f t="shared" si="2"/>
        <v>0</v>
      </c>
      <c r="J37" s="93">
        <f t="shared" si="0"/>
        <v>0</v>
      </c>
      <c r="K37" s="98">
        <f t="shared" si="1"/>
        <v>0</v>
      </c>
      <c r="L37" s="12"/>
      <c r="M37" s="12"/>
      <c r="N37" s="12"/>
      <c r="O37" s="12"/>
      <c r="V37" s="20"/>
      <c r="W37" s="20"/>
      <c r="AC37" s="20"/>
      <c r="AD37" s="20"/>
    </row>
    <row r="38" spans="1:30" ht="12.75">
      <c r="A38" s="1" t="s">
        <v>73</v>
      </c>
      <c r="B38" s="39">
        <v>0.01</v>
      </c>
      <c r="C38" s="129" t="s">
        <v>392</v>
      </c>
      <c r="D38" s="76"/>
      <c r="E38" s="35">
        <v>0.01</v>
      </c>
      <c r="F38" s="76"/>
      <c r="G38" s="81">
        <v>0.01178937561605831</v>
      </c>
      <c r="H38" s="18">
        <v>0.030656039239730228</v>
      </c>
      <c r="I38" s="114">
        <f t="shared" si="2"/>
        <v>0</v>
      </c>
      <c r="J38" s="93">
        <f t="shared" si="0"/>
        <v>0</v>
      </c>
      <c r="K38" s="98">
        <f t="shared" si="1"/>
        <v>0</v>
      </c>
      <c r="L38" s="12"/>
      <c r="M38" s="12"/>
      <c r="N38" s="12"/>
      <c r="O38" s="12"/>
      <c r="AC38" s="20"/>
      <c r="AD38" s="20"/>
    </row>
    <row r="39" spans="1:49" ht="12.75">
      <c r="A39" s="1" t="s">
        <v>74</v>
      </c>
      <c r="B39" s="39"/>
      <c r="C39" s="129" t="s">
        <v>392</v>
      </c>
      <c r="D39" s="76">
        <v>0.01</v>
      </c>
      <c r="E39" s="35">
        <v>0.01</v>
      </c>
      <c r="F39" s="76">
        <v>0.02</v>
      </c>
      <c r="G39" s="81">
        <v>0.021472320376914013</v>
      </c>
      <c r="H39" s="18">
        <v>0.04598405885959534</v>
      </c>
      <c r="I39" s="114">
        <f t="shared" si="2"/>
        <v>0.03164556962025316</v>
      </c>
      <c r="J39" s="144">
        <f t="shared" si="0"/>
        <v>2</v>
      </c>
      <c r="K39" s="145">
        <f t="shared" si="1"/>
        <v>2</v>
      </c>
      <c r="L39" s="12"/>
      <c r="M39" s="12"/>
      <c r="N39" s="12"/>
      <c r="O39" s="12"/>
      <c r="AC39" s="20">
        <v>1</v>
      </c>
      <c r="AD39" s="20"/>
      <c r="AW39">
        <v>1</v>
      </c>
    </row>
    <row r="40" spans="1:30" ht="12.75">
      <c r="A40" s="1" t="s">
        <v>298</v>
      </c>
      <c r="B40" s="39"/>
      <c r="C40" s="29"/>
      <c r="D40" s="76"/>
      <c r="E40" s="35"/>
      <c r="F40" s="76"/>
      <c r="G40" s="126" t="s">
        <v>392</v>
      </c>
      <c r="H40" s="18"/>
      <c r="I40" s="114">
        <f t="shared" si="2"/>
        <v>0.01582278481012658</v>
      </c>
      <c r="J40" s="144">
        <f t="shared" si="0"/>
        <v>1</v>
      </c>
      <c r="K40" s="145">
        <f t="shared" si="1"/>
        <v>1</v>
      </c>
      <c r="L40" s="12"/>
      <c r="M40" s="12"/>
      <c r="N40" s="12"/>
      <c r="O40" s="12"/>
      <c r="U40">
        <v>1</v>
      </c>
      <c r="AC40" s="20"/>
      <c r="AD40" s="20"/>
    </row>
    <row r="41" spans="1:30" ht="12.75">
      <c r="A41" s="1" t="s">
        <v>75</v>
      </c>
      <c r="B41" s="39">
        <v>0.04</v>
      </c>
      <c r="C41" s="29">
        <v>0.03</v>
      </c>
      <c r="D41" s="76">
        <v>0.01</v>
      </c>
      <c r="E41" s="128" t="s">
        <v>392</v>
      </c>
      <c r="F41" s="127" t="s">
        <v>392</v>
      </c>
      <c r="G41" s="81">
        <v>0.008889281507656065</v>
      </c>
      <c r="H41" s="18">
        <v>0.015328019619865114</v>
      </c>
      <c r="I41" s="114">
        <f t="shared" si="2"/>
        <v>0</v>
      </c>
      <c r="J41" s="93">
        <f t="shared" si="0"/>
        <v>0</v>
      </c>
      <c r="K41" s="98">
        <f t="shared" si="1"/>
        <v>0</v>
      </c>
      <c r="L41" s="12"/>
      <c r="M41" s="12"/>
      <c r="N41" s="12"/>
      <c r="O41" s="12"/>
      <c r="AC41" s="20"/>
      <c r="AD41" s="20"/>
    </row>
    <row r="42" spans="1:30" ht="12.75">
      <c r="A42" s="1" t="s">
        <v>76</v>
      </c>
      <c r="B42" s="39">
        <v>0.03</v>
      </c>
      <c r="C42" s="29">
        <v>0.03</v>
      </c>
      <c r="D42" s="76">
        <v>0.01</v>
      </c>
      <c r="E42" s="35">
        <v>0.03</v>
      </c>
      <c r="F42" s="127" t="s">
        <v>392</v>
      </c>
      <c r="G42" s="81">
        <v>0.013000000000000001</v>
      </c>
      <c r="H42" s="18">
        <v>0.015328019619865114</v>
      </c>
      <c r="I42" s="114">
        <f t="shared" si="2"/>
        <v>0</v>
      </c>
      <c r="J42" s="93">
        <f t="shared" si="0"/>
        <v>0</v>
      </c>
      <c r="K42" s="98">
        <f t="shared" si="1"/>
        <v>0</v>
      </c>
      <c r="L42" s="12"/>
      <c r="M42" s="12"/>
      <c r="N42" s="12"/>
      <c r="O42" s="12"/>
      <c r="AC42" s="20"/>
      <c r="AD42" s="20"/>
    </row>
    <row r="43" spans="1:42" ht="12.75">
      <c r="A43" s="1" t="s">
        <v>77</v>
      </c>
      <c r="B43" s="39">
        <v>0.19</v>
      </c>
      <c r="C43" s="29">
        <v>0.85</v>
      </c>
      <c r="D43" s="76">
        <v>0.54</v>
      </c>
      <c r="E43" s="35">
        <v>0.33</v>
      </c>
      <c r="F43" s="76">
        <v>0.23</v>
      </c>
      <c r="G43" s="81">
        <v>0.2908080094228504</v>
      </c>
      <c r="H43" s="18">
        <v>0.15328019619865113</v>
      </c>
      <c r="I43" s="114">
        <f t="shared" si="2"/>
        <v>0.300632911392405</v>
      </c>
      <c r="J43" s="144">
        <f t="shared" si="0"/>
        <v>19</v>
      </c>
      <c r="K43" s="145">
        <f t="shared" si="1"/>
        <v>5</v>
      </c>
      <c r="L43" s="12"/>
      <c r="M43" s="12">
        <v>5</v>
      </c>
      <c r="N43" s="12"/>
      <c r="O43" s="12"/>
      <c r="T43">
        <v>4</v>
      </c>
      <c r="AC43" s="20">
        <v>7</v>
      </c>
      <c r="AD43" s="20"/>
      <c r="AL43">
        <v>2</v>
      </c>
      <c r="AP43">
        <v>1</v>
      </c>
    </row>
    <row r="44" spans="1:30" ht="12.75">
      <c r="A44" s="1" t="s">
        <v>215</v>
      </c>
      <c r="B44" s="39"/>
      <c r="C44" s="29">
        <v>0.03</v>
      </c>
      <c r="D44" s="76"/>
      <c r="E44" s="35"/>
      <c r="F44" s="76"/>
      <c r="G44" s="81"/>
      <c r="H44" s="18"/>
      <c r="I44" s="114">
        <f t="shared" si="2"/>
        <v>0</v>
      </c>
      <c r="J44" s="93">
        <f t="shared" si="0"/>
        <v>0</v>
      </c>
      <c r="K44" s="98">
        <f t="shared" si="1"/>
        <v>0</v>
      </c>
      <c r="L44" s="12"/>
      <c r="M44" s="12"/>
      <c r="N44" s="12"/>
      <c r="O44" s="12"/>
      <c r="AC44" s="20"/>
      <c r="AD44" s="20"/>
    </row>
    <row r="45" spans="1:52" ht="12.75">
      <c r="A45" s="1" t="s">
        <v>78</v>
      </c>
      <c r="B45" s="39">
        <v>3.89</v>
      </c>
      <c r="C45" s="29">
        <v>7.47</v>
      </c>
      <c r="D45" s="76">
        <v>2.84</v>
      </c>
      <c r="E45" s="35">
        <v>1.94</v>
      </c>
      <c r="F45" s="76">
        <v>0.64</v>
      </c>
      <c r="G45" s="81">
        <v>0.18494464075382805</v>
      </c>
      <c r="H45" s="18">
        <v>0.3678724708767627</v>
      </c>
      <c r="I45" s="114">
        <f t="shared" si="2"/>
        <v>0.0791139240506329</v>
      </c>
      <c r="J45" s="144">
        <f t="shared" si="0"/>
        <v>5</v>
      </c>
      <c r="K45" s="145">
        <f t="shared" si="1"/>
        <v>4</v>
      </c>
      <c r="L45" s="12">
        <v>1</v>
      </c>
      <c r="M45" s="12"/>
      <c r="N45" s="12"/>
      <c r="O45" s="12"/>
      <c r="W45">
        <v>2</v>
      </c>
      <c r="AC45" s="20"/>
      <c r="AD45" s="20"/>
      <c r="AH45">
        <v>1</v>
      </c>
      <c r="AZ45">
        <v>1</v>
      </c>
    </row>
    <row r="46" spans="1:30" ht="12.75">
      <c r="A46" s="1" t="s">
        <v>79</v>
      </c>
      <c r="B46" s="39">
        <v>0.72</v>
      </c>
      <c r="C46" s="29">
        <v>2.07</v>
      </c>
      <c r="D46" s="76">
        <v>0.49</v>
      </c>
      <c r="E46" s="35">
        <v>0.13</v>
      </c>
      <c r="F46" s="76">
        <v>0.04</v>
      </c>
      <c r="G46" s="81">
        <v>0.04</v>
      </c>
      <c r="H46" s="18">
        <v>0.18393623543838136</v>
      </c>
      <c r="I46" s="114">
        <f t="shared" si="2"/>
        <v>0</v>
      </c>
      <c r="J46" s="93">
        <f t="shared" si="0"/>
        <v>0</v>
      </c>
      <c r="K46" s="98">
        <f t="shared" si="1"/>
        <v>0</v>
      </c>
      <c r="L46" s="12"/>
      <c r="M46" s="12"/>
      <c r="N46" s="12"/>
      <c r="O46" s="12"/>
      <c r="X46" s="20"/>
      <c r="AC46" s="20"/>
      <c r="AD46" s="20"/>
    </row>
    <row r="47" spans="1:30" ht="12.75">
      <c r="A47" s="1" t="s">
        <v>80</v>
      </c>
      <c r="B47" s="39">
        <v>0.03</v>
      </c>
      <c r="C47" s="29">
        <v>0.33</v>
      </c>
      <c r="D47" s="76">
        <v>0.05</v>
      </c>
      <c r="E47" s="35">
        <v>0.01</v>
      </c>
      <c r="F47" s="76">
        <v>0.02</v>
      </c>
      <c r="G47" s="81">
        <v>0.007472320376914017</v>
      </c>
      <c r="H47" s="18"/>
      <c r="I47" s="114">
        <f t="shared" si="2"/>
        <v>0.01582278481012658</v>
      </c>
      <c r="J47" s="144">
        <f t="shared" si="0"/>
        <v>1</v>
      </c>
      <c r="K47" s="145">
        <f t="shared" si="1"/>
        <v>1</v>
      </c>
      <c r="L47" s="12"/>
      <c r="M47" s="12"/>
      <c r="N47" s="12"/>
      <c r="O47" s="12"/>
      <c r="AC47" s="20"/>
      <c r="AD47" s="20">
        <v>1</v>
      </c>
    </row>
    <row r="48" spans="1:68" ht="12.75">
      <c r="A48" s="1" t="s">
        <v>81</v>
      </c>
      <c r="B48" s="39">
        <v>0.28</v>
      </c>
      <c r="C48" s="29">
        <v>1.69</v>
      </c>
      <c r="D48" s="76">
        <v>2.49</v>
      </c>
      <c r="E48" s="35">
        <v>2.98</v>
      </c>
      <c r="F48" s="76">
        <v>0.75</v>
      </c>
      <c r="G48" s="81">
        <v>1.5324864546525323</v>
      </c>
      <c r="H48" s="18">
        <v>0.7357449417535254</v>
      </c>
      <c r="I48" s="114">
        <f t="shared" si="2"/>
        <v>0.4746835443037974</v>
      </c>
      <c r="J48" s="93">
        <f t="shared" si="0"/>
        <v>30</v>
      </c>
      <c r="K48" s="98">
        <f t="shared" si="1"/>
        <v>12</v>
      </c>
      <c r="L48" s="12">
        <v>7</v>
      </c>
      <c r="M48" s="12"/>
      <c r="N48" s="12"/>
      <c r="O48" s="12"/>
      <c r="Q48">
        <v>1</v>
      </c>
      <c r="S48">
        <v>1</v>
      </c>
      <c r="Z48">
        <v>1</v>
      </c>
      <c r="AA48">
        <v>1</v>
      </c>
      <c r="AC48" s="20"/>
      <c r="AD48" s="20"/>
      <c r="AM48">
        <v>1</v>
      </c>
      <c r="AU48">
        <v>4</v>
      </c>
      <c r="BB48">
        <v>8</v>
      </c>
      <c r="BC48">
        <v>1</v>
      </c>
      <c r="BD48">
        <v>3</v>
      </c>
      <c r="BI48">
        <v>1</v>
      </c>
      <c r="BP48">
        <v>1</v>
      </c>
    </row>
    <row r="49" spans="1:30" ht="12.75">
      <c r="A49" s="1" t="s">
        <v>293</v>
      </c>
      <c r="B49" s="39"/>
      <c r="C49" s="29"/>
      <c r="D49" s="76"/>
      <c r="E49" s="35"/>
      <c r="F49" s="76"/>
      <c r="G49" s="81"/>
      <c r="H49" s="18"/>
      <c r="I49" s="114">
        <f t="shared" si="2"/>
        <v>0</v>
      </c>
      <c r="J49" s="93">
        <f t="shared" si="0"/>
        <v>0</v>
      </c>
      <c r="K49" s="98">
        <f t="shared" si="1"/>
        <v>0</v>
      </c>
      <c r="L49" s="12"/>
      <c r="M49" s="12"/>
      <c r="N49" s="12"/>
      <c r="O49" s="12"/>
      <c r="AC49" s="20"/>
      <c r="AD49" s="20"/>
    </row>
    <row r="50" spans="1:37" ht="12.75">
      <c r="A50" s="1" t="s">
        <v>82</v>
      </c>
      <c r="B50" s="39"/>
      <c r="C50" s="129" t="s">
        <v>392</v>
      </c>
      <c r="D50" s="77">
        <v>3.2</v>
      </c>
      <c r="E50" s="35">
        <v>0.33</v>
      </c>
      <c r="F50" s="76">
        <v>0.48</v>
      </c>
      <c r="G50" s="81">
        <v>0.6873239104829212</v>
      </c>
      <c r="H50" s="18">
        <v>0.07664009809932557</v>
      </c>
      <c r="I50" s="114">
        <f t="shared" si="2"/>
        <v>0.03164556962025316</v>
      </c>
      <c r="J50" s="93">
        <f t="shared" si="0"/>
        <v>2</v>
      </c>
      <c r="K50" s="98">
        <f t="shared" si="1"/>
        <v>2</v>
      </c>
      <c r="L50" s="12"/>
      <c r="M50" s="12"/>
      <c r="N50" s="12"/>
      <c r="O50" s="12"/>
      <c r="AC50" s="20"/>
      <c r="AD50" s="20"/>
      <c r="AI50">
        <v>1</v>
      </c>
      <c r="AK50">
        <v>1</v>
      </c>
    </row>
    <row r="51" spans="1:30" ht="12.75">
      <c r="A51" s="1" t="s">
        <v>341</v>
      </c>
      <c r="B51" s="39"/>
      <c r="C51" s="29"/>
      <c r="D51" s="77"/>
      <c r="E51" s="35"/>
      <c r="F51" s="76"/>
      <c r="G51" s="81"/>
      <c r="H51" s="18"/>
      <c r="I51" s="114">
        <f t="shared" si="2"/>
        <v>0</v>
      </c>
      <c r="J51" s="93">
        <f>SUM(L51:BW51)</f>
        <v>0</v>
      </c>
      <c r="K51" s="98">
        <f t="shared" si="1"/>
        <v>0</v>
      </c>
      <c r="L51" s="12"/>
      <c r="M51" s="12"/>
      <c r="N51" s="12"/>
      <c r="O51" s="12"/>
      <c r="AC51" s="20"/>
      <c r="AD51" s="20"/>
    </row>
    <row r="52" spans="1:30" ht="12.75">
      <c r="A52" s="1" t="s">
        <v>83</v>
      </c>
      <c r="B52" s="39"/>
      <c r="C52" s="29"/>
      <c r="D52" s="76"/>
      <c r="E52" s="35"/>
      <c r="F52" s="76"/>
      <c r="G52" s="81">
        <v>0.007944640753828034</v>
      </c>
      <c r="H52" s="18"/>
      <c r="I52" s="114">
        <f t="shared" si="2"/>
        <v>0</v>
      </c>
      <c r="J52" s="93">
        <f t="shared" si="0"/>
        <v>0</v>
      </c>
      <c r="K52" s="98">
        <f t="shared" si="1"/>
        <v>0</v>
      </c>
      <c r="L52" s="12"/>
      <c r="M52" s="12"/>
      <c r="N52" s="12"/>
      <c r="O52" s="12"/>
      <c r="AC52" s="20"/>
      <c r="AD52" s="20"/>
    </row>
    <row r="53" spans="1:30" ht="12.75">
      <c r="A53" s="1" t="s">
        <v>84</v>
      </c>
      <c r="B53" s="39"/>
      <c r="C53" s="29"/>
      <c r="D53" s="76"/>
      <c r="E53" s="35"/>
      <c r="F53" s="127" t="s">
        <v>392</v>
      </c>
      <c r="G53" s="81">
        <v>0.005</v>
      </c>
      <c r="H53" s="18"/>
      <c r="I53" s="114">
        <f t="shared" si="2"/>
        <v>0</v>
      </c>
      <c r="J53" s="93">
        <f t="shared" si="0"/>
        <v>0</v>
      </c>
      <c r="K53" s="98">
        <f t="shared" si="1"/>
        <v>0</v>
      </c>
      <c r="L53" s="12"/>
      <c r="M53" s="12"/>
      <c r="N53" s="12"/>
      <c r="O53" s="12"/>
      <c r="AC53" s="20"/>
      <c r="AD53" s="20"/>
    </row>
    <row r="54" spans="1:30" ht="12.75">
      <c r="A54" s="1" t="s">
        <v>85</v>
      </c>
      <c r="B54" s="39"/>
      <c r="C54" s="29"/>
      <c r="D54" s="127" t="s">
        <v>392</v>
      </c>
      <c r="E54" s="128" t="s">
        <v>392</v>
      </c>
      <c r="F54" s="127" t="s">
        <v>392</v>
      </c>
      <c r="G54" s="81"/>
      <c r="H54" s="18"/>
      <c r="I54" s="114">
        <f t="shared" si="2"/>
        <v>0</v>
      </c>
      <c r="J54" s="93">
        <f t="shared" si="0"/>
        <v>0</v>
      </c>
      <c r="K54" s="98">
        <f t="shared" si="1"/>
        <v>0</v>
      </c>
      <c r="L54" s="12"/>
      <c r="M54" s="12"/>
      <c r="N54" s="12"/>
      <c r="O54" s="12"/>
      <c r="AC54" s="20"/>
      <c r="AD54" s="20"/>
    </row>
    <row r="55" spans="1:30" ht="12.75">
      <c r="A55" s="1" t="s">
        <v>86</v>
      </c>
      <c r="B55" s="39"/>
      <c r="C55" s="29"/>
      <c r="D55" s="127" t="s">
        <v>392</v>
      </c>
      <c r="E55" s="128" t="s">
        <v>392</v>
      </c>
      <c r="F55" s="127" t="s">
        <v>392</v>
      </c>
      <c r="G55" s="126" t="s">
        <v>392</v>
      </c>
      <c r="H55" s="18"/>
      <c r="I55" s="114">
        <f t="shared" si="2"/>
        <v>0</v>
      </c>
      <c r="J55" s="93">
        <f t="shared" si="0"/>
        <v>0</v>
      </c>
      <c r="K55" s="98">
        <f t="shared" si="1"/>
        <v>0</v>
      </c>
      <c r="L55" s="12"/>
      <c r="M55" s="12"/>
      <c r="N55" s="12"/>
      <c r="O55" s="12"/>
      <c r="AC55" s="20"/>
      <c r="AD55" s="20"/>
    </row>
    <row r="56" spans="1:30" ht="12.75">
      <c r="A56" s="1" t="s">
        <v>87</v>
      </c>
      <c r="B56" s="39"/>
      <c r="C56" s="29"/>
      <c r="D56" s="76"/>
      <c r="E56" s="35"/>
      <c r="F56" s="76"/>
      <c r="G56" s="81">
        <v>0.028000000000000004</v>
      </c>
      <c r="H56" s="18"/>
      <c r="I56" s="114">
        <f t="shared" si="2"/>
        <v>0.11075949367088606</v>
      </c>
      <c r="J56" s="93">
        <f t="shared" si="0"/>
        <v>7</v>
      </c>
      <c r="K56" s="98">
        <f t="shared" si="1"/>
        <v>1</v>
      </c>
      <c r="L56" s="12"/>
      <c r="M56" s="12"/>
      <c r="N56" s="12"/>
      <c r="O56" s="12"/>
      <c r="U56">
        <v>7</v>
      </c>
      <c r="AC56" s="20"/>
      <c r="AD56" s="20"/>
    </row>
    <row r="57" spans="1:30" ht="12.75">
      <c r="A57" s="1" t="s">
        <v>88</v>
      </c>
      <c r="B57" s="39"/>
      <c r="C57" s="29"/>
      <c r="D57" s="76"/>
      <c r="E57" s="35"/>
      <c r="F57" s="76"/>
      <c r="G57" s="81"/>
      <c r="H57" s="18"/>
      <c r="I57" s="114">
        <f t="shared" si="2"/>
        <v>0</v>
      </c>
      <c r="J57" s="93">
        <f t="shared" si="0"/>
        <v>0</v>
      </c>
      <c r="K57" s="98">
        <f t="shared" si="1"/>
        <v>0</v>
      </c>
      <c r="L57" s="12"/>
      <c r="M57" s="12"/>
      <c r="N57" s="12"/>
      <c r="O57" s="12"/>
      <c r="AC57" s="20"/>
      <c r="AD57" s="20"/>
    </row>
    <row r="58" spans="1:30" ht="12.75">
      <c r="A58" s="1" t="s">
        <v>287</v>
      </c>
      <c r="B58" s="39"/>
      <c r="C58" s="29"/>
      <c r="D58" s="76"/>
      <c r="E58" s="35"/>
      <c r="F58" s="76"/>
      <c r="G58" s="81"/>
      <c r="H58" s="18"/>
      <c r="I58" s="114">
        <f t="shared" si="2"/>
        <v>0</v>
      </c>
      <c r="J58" s="93">
        <f t="shared" si="0"/>
        <v>0</v>
      </c>
      <c r="K58" s="98">
        <f t="shared" si="1"/>
        <v>0</v>
      </c>
      <c r="L58" s="12"/>
      <c r="M58" s="12"/>
      <c r="N58" s="12"/>
      <c r="O58" s="12"/>
      <c r="AC58" s="20"/>
      <c r="AD58" s="20"/>
    </row>
    <row r="59" spans="1:30" ht="12.75">
      <c r="A59" s="1" t="s">
        <v>89</v>
      </c>
      <c r="B59" s="40">
        <v>0.1</v>
      </c>
      <c r="C59" s="32">
        <v>0.02</v>
      </c>
      <c r="D59" s="76">
        <v>0.15</v>
      </c>
      <c r="E59" s="35">
        <v>0.12</v>
      </c>
      <c r="F59" s="76">
        <v>0.19</v>
      </c>
      <c r="G59" s="81">
        <v>0.022</v>
      </c>
      <c r="H59" s="18"/>
      <c r="I59" s="114">
        <f t="shared" si="2"/>
        <v>0</v>
      </c>
      <c r="J59" s="93">
        <f t="shared" si="0"/>
        <v>0</v>
      </c>
      <c r="K59" s="98">
        <f t="shared" si="1"/>
        <v>0</v>
      </c>
      <c r="L59" s="12"/>
      <c r="M59" s="12"/>
      <c r="N59" s="12"/>
      <c r="O59" s="12"/>
      <c r="AC59" s="20"/>
      <c r="AD59" s="20"/>
    </row>
    <row r="60" spans="1:35" ht="12.75">
      <c r="A60" s="1" t="s">
        <v>90</v>
      </c>
      <c r="B60" s="39">
        <v>2.42</v>
      </c>
      <c r="C60" s="29">
        <v>0.48</v>
      </c>
      <c r="D60" s="76">
        <v>0.32</v>
      </c>
      <c r="E60" s="35">
        <v>2.13</v>
      </c>
      <c r="F60" s="76">
        <v>1.95</v>
      </c>
      <c r="G60" s="81">
        <v>0.6936454652532391</v>
      </c>
      <c r="H60" s="18">
        <v>0.18393623543838136</v>
      </c>
      <c r="I60" s="114">
        <f t="shared" si="2"/>
        <v>0.26898734177215183</v>
      </c>
      <c r="J60" s="93">
        <f t="shared" si="0"/>
        <v>17</v>
      </c>
      <c r="K60" s="98">
        <f t="shared" si="1"/>
        <v>2</v>
      </c>
      <c r="L60" s="12"/>
      <c r="M60" s="12"/>
      <c r="N60" s="12"/>
      <c r="O60" s="12"/>
      <c r="U60">
        <v>16</v>
      </c>
      <c r="AC60" s="20"/>
      <c r="AD60" s="20"/>
      <c r="AI60">
        <v>1</v>
      </c>
    </row>
    <row r="61" spans="1:30" ht="12.75">
      <c r="A61" s="1" t="s">
        <v>91</v>
      </c>
      <c r="B61" s="130" t="s">
        <v>392</v>
      </c>
      <c r="C61" s="129" t="s">
        <v>392</v>
      </c>
      <c r="D61" s="76"/>
      <c r="E61" s="35"/>
      <c r="F61" s="76"/>
      <c r="G61" s="126" t="s">
        <v>392</v>
      </c>
      <c r="H61" s="18"/>
      <c r="I61" s="114">
        <f t="shared" si="2"/>
        <v>0</v>
      </c>
      <c r="J61" s="93">
        <f t="shared" si="0"/>
        <v>0</v>
      </c>
      <c r="K61" s="98">
        <f t="shared" si="1"/>
        <v>0</v>
      </c>
      <c r="L61" s="12"/>
      <c r="M61" s="12"/>
      <c r="N61" s="12"/>
      <c r="O61" s="12"/>
      <c r="AC61" s="20"/>
      <c r="AD61" s="20"/>
    </row>
    <row r="62" spans="1:72" ht="12.75">
      <c r="A62" s="1" t="s">
        <v>92</v>
      </c>
      <c r="B62" s="39">
        <v>18.31</v>
      </c>
      <c r="C62" s="29">
        <v>8.32</v>
      </c>
      <c r="D62" s="76">
        <v>2.59</v>
      </c>
      <c r="E62" s="35">
        <v>10.81</v>
      </c>
      <c r="F62" s="76">
        <v>33.27</v>
      </c>
      <c r="G62" s="81">
        <v>30.95531330977621</v>
      </c>
      <c r="H62" s="18">
        <v>10.407725321888412</v>
      </c>
      <c r="I62" s="114">
        <f t="shared" si="2"/>
        <v>6.10759493670886</v>
      </c>
      <c r="J62" s="93">
        <f t="shared" si="0"/>
        <v>386</v>
      </c>
      <c r="K62" s="98">
        <f t="shared" si="1"/>
        <v>13</v>
      </c>
      <c r="L62" s="12"/>
      <c r="M62" s="12"/>
      <c r="N62" s="12"/>
      <c r="O62" s="12"/>
      <c r="Q62" s="59"/>
      <c r="R62" s="59"/>
      <c r="S62" s="59">
        <v>1</v>
      </c>
      <c r="T62" s="59"/>
      <c r="U62" s="59">
        <v>15</v>
      </c>
      <c r="W62" s="59"/>
      <c r="AC62" s="20"/>
      <c r="AD62" s="20"/>
      <c r="AE62" s="20"/>
      <c r="AI62">
        <v>3</v>
      </c>
      <c r="AJ62">
        <v>22</v>
      </c>
      <c r="AK62">
        <v>2</v>
      </c>
      <c r="AQ62">
        <v>4</v>
      </c>
      <c r="AU62">
        <v>1</v>
      </c>
      <c r="BG62">
        <v>3</v>
      </c>
      <c r="BI62">
        <v>7</v>
      </c>
      <c r="BM62">
        <v>1</v>
      </c>
      <c r="BP62">
        <v>5</v>
      </c>
      <c r="BR62">
        <v>320</v>
      </c>
      <c r="BT62">
        <v>2</v>
      </c>
    </row>
    <row r="63" spans="1:72" ht="12.75">
      <c r="A63" s="1" t="s">
        <v>93</v>
      </c>
      <c r="B63" s="39">
        <v>0.48</v>
      </c>
      <c r="C63" s="29">
        <v>0.15</v>
      </c>
      <c r="D63" s="76">
        <v>0.12</v>
      </c>
      <c r="E63" s="36">
        <v>0.4</v>
      </c>
      <c r="F63" s="77">
        <v>2.6</v>
      </c>
      <c r="G63" s="81">
        <v>3.1332167255594814</v>
      </c>
      <c r="H63" s="18">
        <v>1.1649294911097487</v>
      </c>
      <c r="I63" s="114">
        <f t="shared" si="2"/>
        <v>0.7120253164556961</v>
      </c>
      <c r="J63" s="93">
        <f t="shared" si="0"/>
        <v>45</v>
      </c>
      <c r="K63" s="98">
        <f t="shared" si="1"/>
        <v>9</v>
      </c>
      <c r="L63" s="12"/>
      <c r="M63" s="12"/>
      <c r="N63" s="12"/>
      <c r="O63" s="12"/>
      <c r="U63">
        <v>14</v>
      </c>
      <c r="AC63" s="20"/>
      <c r="AD63" s="20"/>
      <c r="AI63">
        <v>6</v>
      </c>
      <c r="AK63">
        <v>1</v>
      </c>
      <c r="AP63">
        <v>1</v>
      </c>
      <c r="AQ63">
        <v>1</v>
      </c>
      <c r="BG63">
        <v>12</v>
      </c>
      <c r="BI63">
        <v>1</v>
      </c>
      <c r="BP63">
        <v>1</v>
      </c>
      <c r="BT63">
        <v>8</v>
      </c>
    </row>
    <row r="64" spans="1:30" ht="12.75">
      <c r="A64" s="1" t="s">
        <v>94</v>
      </c>
      <c r="B64" s="39"/>
      <c r="C64" s="131">
        <v>0.01</v>
      </c>
      <c r="D64" s="76"/>
      <c r="E64" s="35">
        <v>0.01</v>
      </c>
      <c r="F64" s="76">
        <v>0.02</v>
      </c>
      <c r="G64" s="126" t="s">
        <v>392</v>
      </c>
      <c r="H64" s="18"/>
      <c r="I64" s="114">
        <f t="shared" si="2"/>
        <v>0</v>
      </c>
      <c r="J64" s="93">
        <f t="shared" si="0"/>
        <v>0</v>
      </c>
      <c r="K64" s="98">
        <f t="shared" si="1"/>
        <v>0</v>
      </c>
      <c r="L64" s="12"/>
      <c r="M64" s="12"/>
      <c r="N64" s="12"/>
      <c r="O64" s="12"/>
      <c r="AC64" s="20"/>
      <c r="AD64" s="20"/>
    </row>
    <row r="65" spans="1:30" ht="12.75">
      <c r="A65" s="1" t="s">
        <v>235</v>
      </c>
      <c r="B65" s="39"/>
      <c r="C65" s="29"/>
      <c r="D65" s="76"/>
      <c r="E65" s="35"/>
      <c r="F65" s="76"/>
      <c r="G65" s="81"/>
      <c r="H65" s="18"/>
      <c r="I65" s="114">
        <f t="shared" si="2"/>
        <v>0</v>
      </c>
      <c r="J65" s="93">
        <f t="shared" si="0"/>
        <v>0</v>
      </c>
      <c r="K65" s="98">
        <f t="shared" si="1"/>
        <v>0</v>
      </c>
      <c r="L65" s="12"/>
      <c r="M65" s="12"/>
      <c r="N65" s="12"/>
      <c r="O65" s="12"/>
      <c r="AC65" s="20"/>
      <c r="AD65" s="20"/>
    </row>
    <row r="66" spans="1:30" ht="12.75">
      <c r="A66" s="1" t="s">
        <v>95</v>
      </c>
      <c r="B66" s="39"/>
      <c r="C66" s="129" t="s">
        <v>392</v>
      </c>
      <c r="D66" s="76">
        <v>0.14</v>
      </c>
      <c r="E66" s="35">
        <v>0.15</v>
      </c>
      <c r="F66" s="76">
        <v>0.02</v>
      </c>
      <c r="G66" s="81">
        <v>0.024</v>
      </c>
      <c r="H66" s="18"/>
      <c r="I66" s="114">
        <f t="shared" si="2"/>
        <v>0.5379746835443037</v>
      </c>
      <c r="J66" s="93">
        <f t="shared" si="0"/>
        <v>34</v>
      </c>
      <c r="K66" s="98">
        <f t="shared" si="1"/>
        <v>1</v>
      </c>
      <c r="L66" s="12"/>
      <c r="M66" s="12"/>
      <c r="N66" s="12"/>
      <c r="O66" s="12"/>
      <c r="U66">
        <v>34</v>
      </c>
      <c r="AC66" s="20"/>
      <c r="AD66" s="20"/>
    </row>
    <row r="67" spans="1:73" ht="12.75">
      <c r="A67" s="1" t="s">
        <v>96</v>
      </c>
      <c r="B67" s="39">
        <v>15.51</v>
      </c>
      <c r="C67" s="29">
        <v>17.35</v>
      </c>
      <c r="D67" s="77">
        <v>14.22</v>
      </c>
      <c r="E67" s="35">
        <v>17.72</v>
      </c>
      <c r="F67" s="76">
        <v>15.77</v>
      </c>
      <c r="G67" s="81">
        <v>13.31953121319199</v>
      </c>
      <c r="H67" s="18">
        <v>10.10116492949111</v>
      </c>
      <c r="I67" s="114">
        <f t="shared" si="2"/>
        <v>5.015822784810125</v>
      </c>
      <c r="J67" s="93">
        <f t="shared" si="0"/>
        <v>317</v>
      </c>
      <c r="K67" s="98">
        <f t="shared" si="1"/>
        <v>20</v>
      </c>
      <c r="L67" s="12"/>
      <c r="M67" s="12"/>
      <c r="N67" s="12"/>
      <c r="O67" s="12"/>
      <c r="Q67">
        <v>4</v>
      </c>
      <c r="T67">
        <v>16</v>
      </c>
      <c r="AC67" s="20"/>
      <c r="AD67" s="20"/>
      <c r="AF67">
        <v>22</v>
      </c>
      <c r="AI67">
        <v>2</v>
      </c>
      <c r="AL67">
        <v>2</v>
      </c>
      <c r="AQ67">
        <v>2</v>
      </c>
      <c r="AR67">
        <v>10</v>
      </c>
      <c r="AS67">
        <v>40</v>
      </c>
      <c r="AU67">
        <v>2</v>
      </c>
      <c r="BB67">
        <v>2</v>
      </c>
      <c r="BC67">
        <v>94</v>
      </c>
      <c r="BD67">
        <v>42</v>
      </c>
      <c r="BE67">
        <v>6</v>
      </c>
      <c r="BI67">
        <v>19</v>
      </c>
      <c r="BN67">
        <v>5</v>
      </c>
      <c r="BO67">
        <v>6</v>
      </c>
      <c r="BR67">
        <v>4</v>
      </c>
      <c r="BS67">
        <v>7</v>
      </c>
      <c r="BT67">
        <v>11</v>
      </c>
      <c r="BU67">
        <v>21</v>
      </c>
    </row>
    <row r="68" spans="1:30" ht="12.75">
      <c r="A68" s="1" t="s">
        <v>97</v>
      </c>
      <c r="B68" s="39"/>
      <c r="C68" s="129" t="s">
        <v>392</v>
      </c>
      <c r="D68" s="76">
        <v>0.02</v>
      </c>
      <c r="E68" s="35">
        <v>0.02</v>
      </c>
      <c r="F68" s="76">
        <v>0.01</v>
      </c>
      <c r="G68" s="81">
        <v>0.009944640753828034</v>
      </c>
      <c r="H68" s="18">
        <v>0.015328019619865114</v>
      </c>
      <c r="I68" s="114">
        <f t="shared" si="2"/>
        <v>0</v>
      </c>
      <c r="J68" s="93">
        <f t="shared" si="0"/>
        <v>0</v>
      </c>
      <c r="K68" s="98">
        <f t="shared" si="1"/>
        <v>0</v>
      </c>
      <c r="L68" s="12"/>
      <c r="M68" s="12"/>
      <c r="N68" s="12"/>
      <c r="O68" s="12"/>
      <c r="X68" s="20"/>
      <c r="AC68" s="20"/>
      <c r="AD68" s="20"/>
    </row>
    <row r="69" spans="1:30" ht="12.75">
      <c r="A69" s="1" t="s">
        <v>98</v>
      </c>
      <c r="B69" s="39"/>
      <c r="C69" s="29"/>
      <c r="D69" s="127" t="s">
        <v>392</v>
      </c>
      <c r="E69" s="35"/>
      <c r="F69" s="76">
        <v>0.02</v>
      </c>
      <c r="G69" s="81">
        <v>0.008</v>
      </c>
      <c r="H69" s="18"/>
      <c r="I69" s="114">
        <f t="shared" si="2"/>
        <v>0</v>
      </c>
      <c r="J69" s="93">
        <f t="shared" si="0"/>
        <v>0</v>
      </c>
      <c r="K69" s="98">
        <f t="shared" si="1"/>
        <v>0</v>
      </c>
      <c r="L69" s="12"/>
      <c r="M69" s="12"/>
      <c r="N69" s="12"/>
      <c r="O69" s="12"/>
      <c r="AC69" s="20"/>
      <c r="AD69" s="20"/>
    </row>
    <row r="70" spans="1:30" ht="12.75">
      <c r="A70" s="1" t="s">
        <v>99</v>
      </c>
      <c r="B70" s="39"/>
      <c r="C70" s="29"/>
      <c r="D70" s="76">
        <v>0.18</v>
      </c>
      <c r="E70" s="35">
        <v>0.24</v>
      </c>
      <c r="F70" s="77">
        <v>0.2</v>
      </c>
      <c r="G70" s="81">
        <v>0.10636160188457008</v>
      </c>
      <c r="H70" s="18">
        <v>0.061312078479460456</v>
      </c>
      <c r="I70" s="114">
        <f aca="true" t="shared" si="3" ref="I70:I134">J70*10/$J$4</f>
        <v>0.03164556962025316</v>
      </c>
      <c r="J70" s="93">
        <f aca="true" t="shared" si="4" ref="J70:J135">SUM(L70:BW70)</f>
        <v>2</v>
      </c>
      <c r="K70" s="98">
        <f aca="true" t="shared" si="5" ref="K70:K135">COUNTA(L70:BW70)</f>
        <v>1</v>
      </c>
      <c r="L70" s="12">
        <v>2</v>
      </c>
      <c r="M70" s="12"/>
      <c r="N70" s="12"/>
      <c r="O70" s="12"/>
      <c r="AC70" s="20"/>
      <c r="AD70" s="20"/>
    </row>
    <row r="71" spans="1:30" ht="12.75">
      <c r="A71" s="1" t="s">
        <v>100</v>
      </c>
      <c r="B71" s="39"/>
      <c r="C71" s="29"/>
      <c r="D71" s="76">
        <v>0.01</v>
      </c>
      <c r="E71" s="35">
        <v>0.02</v>
      </c>
      <c r="F71" s="76">
        <v>0.02</v>
      </c>
      <c r="G71" s="81">
        <v>0.014416961130742052</v>
      </c>
      <c r="H71" s="18">
        <v>0.015328019619865114</v>
      </c>
      <c r="I71" s="114">
        <f t="shared" si="3"/>
        <v>0.01582278481012658</v>
      </c>
      <c r="J71" s="144">
        <f t="shared" si="4"/>
        <v>1</v>
      </c>
      <c r="K71" s="145">
        <f t="shared" si="5"/>
        <v>1</v>
      </c>
      <c r="L71" s="12"/>
      <c r="M71" s="12"/>
      <c r="N71" s="12"/>
      <c r="O71" s="12"/>
      <c r="U71">
        <v>1</v>
      </c>
      <c r="AC71" s="20"/>
      <c r="AD71" s="20"/>
    </row>
    <row r="72" spans="1:30" ht="12.75">
      <c r="A72" s="1" t="s">
        <v>101</v>
      </c>
      <c r="B72" s="39">
        <v>0.08</v>
      </c>
      <c r="C72" s="29"/>
      <c r="D72" s="76"/>
      <c r="E72" s="35"/>
      <c r="F72" s="76">
        <v>0.01</v>
      </c>
      <c r="G72" s="126" t="s">
        <v>392</v>
      </c>
      <c r="H72" s="18"/>
      <c r="I72" s="114">
        <f t="shared" si="3"/>
        <v>0.01582278481012658</v>
      </c>
      <c r="J72" s="93">
        <f t="shared" si="4"/>
        <v>1</v>
      </c>
      <c r="K72" s="98">
        <f t="shared" si="5"/>
        <v>1</v>
      </c>
      <c r="L72" s="12"/>
      <c r="M72" s="12"/>
      <c r="N72" s="12"/>
      <c r="O72" s="12"/>
      <c r="U72">
        <v>1</v>
      </c>
      <c r="AC72" s="20"/>
      <c r="AD72" s="20"/>
    </row>
    <row r="73" spans="1:30" ht="12.75">
      <c r="A73" s="1" t="s">
        <v>216</v>
      </c>
      <c r="B73" s="39"/>
      <c r="C73" s="29">
        <v>0.01</v>
      </c>
      <c r="D73" s="76">
        <v>0.01</v>
      </c>
      <c r="E73" s="35">
        <v>0.01</v>
      </c>
      <c r="F73" s="76">
        <v>0.01</v>
      </c>
      <c r="G73" s="81"/>
      <c r="H73" s="18"/>
      <c r="I73" s="114">
        <f t="shared" si="3"/>
        <v>0</v>
      </c>
      <c r="J73" s="93">
        <f t="shared" si="4"/>
        <v>0</v>
      </c>
      <c r="K73" s="98">
        <f t="shared" si="5"/>
        <v>0</v>
      </c>
      <c r="L73" s="12"/>
      <c r="M73" s="12"/>
      <c r="N73" s="12"/>
      <c r="O73" s="12"/>
      <c r="AC73" s="20"/>
      <c r="AD73" s="20"/>
    </row>
    <row r="74" spans="1:30" ht="12.75">
      <c r="A74" s="1" t="s">
        <v>102</v>
      </c>
      <c r="B74" s="39"/>
      <c r="C74" s="29">
        <v>0.02</v>
      </c>
      <c r="D74" s="76">
        <v>0.02</v>
      </c>
      <c r="E74" s="35">
        <v>0.01</v>
      </c>
      <c r="F74" s="76">
        <v>0.04</v>
      </c>
      <c r="G74" s="81">
        <v>0.05594464075382803</v>
      </c>
      <c r="H74" s="18">
        <v>0.2299202942979767</v>
      </c>
      <c r="I74" s="114">
        <f t="shared" si="3"/>
        <v>0</v>
      </c>
      <c r="J74" s="93">
        <f t="shared" si="4"/>
        <v>0</v>
      </c>
      <c r="K74" s="98">
        <f t="shared" si="5"/>
        <v>0</v>
      </c>
      <c r="L74" s="12"/>
      <c r="M74" s="12"/>
      <c r="N74" s="12"/>
      <c r="O74" s="12"/>
      <c r="AC74" s="20"/>
      <c r="AD74" s="20"/>
    </row>
    <row r="75" spans="1:30" ht="12.75">
      <c r="A75" s="1" t="s">
        <v>103</v>
      </c>
      <c r="B75" s="39">
        <v>0.02</v>
      </c>
      <c r="C75" s="129" t="s">
        <v>392</v>
      </c>
      <c r="D75" s="127" t="s">
        <v>392</v>
      </c>
      <c r="E75" s="128" t="s">
        <v>392</v>
      </c>
      <c r="F75" s="76">
        <v>0.01</v>
      </c>
      <c r="G75" s="126" t="s">
        <v>392</v>
      </c>
      <c r="H75" s="18">
        <v>0.015328019619865114</v>
      </c>
      <c r="I75" s="114">
        <f t="shared" si="3"/>
        <v>0</v>
      </c>
      <c r="J75" s="93">
        <f t="shared" si="4"/>
        <v>0</v>
      </c>
      <c r="K75" s="98">
        <f t="shared" si="5"/>
        <v>0</v>
      </c>
      <c r="L75" s="12"/>
      <c r="M75" s="12"/>
      <c r="N75" s="12"/>
      <c r="O75" s="12"/>
      <c r="AC75" s="20"/>
      <c r="AD75" s="20"/>
    </row>
    <row r="76" spans="1:30" ht="12.75">
      <c r="A76" s="1" t="s">
        <v>104</v>
      </c>
      <c r="B76" s="39"/>
      <c r="C76" s="129" t="s">
        <v>392</v>
      </c>
      <c r="D76" s="132"/>
      <c r="E76" s="133"/>
      <c r="F76" s="132"/>
      <c r="G76" s="126" t="s">
        <v>392</v>
      </c>
      <c r="H76" s="18"/>
      <c r="I76" s="114">
        <f t="shared" si="3"/>
        <v>0</v>
      </c>
      <c r="J76" s="93">
        <f t="shared" si="4"/>
        <v>0</v>
      </c>
      <c r="K76" s="98">
        <f t="shared" si="5"/>
        <v>0</v>
      </c>
      <c r="L76" s="12"/>
      <c r="M76" s="12"/>
      <c r="N76" s="12"/>
      <c r="O76" s="12"/>
      <c r="AC76" s="20"/>
      <c r="AD76" s="20"/>
    </row>
    <row r="77" spans="1:30" ht="12.75">
      <c r="A77" s="1" t="s">
        <v>225</v>
      </c>
      <c r="B77" s="39"/>
      <c r="C77" s="29"/>
      <c r="D77" s="76">
        <v>0.01</v>
      </c>
      <c r="E77" s="35"/>
      <c r="F77" s="76"/>
      <c r="G77" s="81"/>
      <c r="H77" s="18"/>
      <c r="I77" s="114">
        <f t="shared" si="3"/>
        <v>0</v>
      </c>
      <c r="J77" s="93">
        <f t="shared" si="4"/>
        <v>0</v>
      </c>
      <c r="K77" s="98">
        <f t="shared" si="5"/>
        <v>0</v>
      </c>
      <c r="L77" s="12"/>
      <c r="M77" s="12"/>
      <c r="N77" s="12"/>
      <c r="O77" s="12"/>
      <c r="AC77" s="20"/>
      <c r="AD77" s="20"/>
    </row>
    <row r="78" spans="1:30" ht="12.75">
      <c r="A78" s="1" t="s">
        <v>310</v>
      </c>
      <c r="B78" s="39"/>
      <c r="C78" s="29"/>
      <c r="D78" s="76">
        <v>0.01</v>
      </c>
      <c r="E78" s="35"/>
      <c r="F78" s="127" t="s">
        <v>392</v>
      </c>
      <c r="G78" s="81"/>
      <c r="H78" s="18"/>
      <c r="I78" s="114">
        <f t="shared" si="3"/>
        <v>0</v>
      </c>
      <c r="J78" s="93">
        <f>SUM(L78:BW78)</f>
        <v>0</v>
      </c>
      <c r="K78" s="98">
        <f>COUNTA(L78:BW78)</f>
        <v>0</v>
      </c>
      <c r="L78" s="12"/>
      <c r="M78" s="12"/>
      <c r="N78" s="12"/>
      <c r="O78" s="12"/>
      <c r="AC78" s="20"/>
      <c r="AD78" s="20"/>
    </row>
    <row r="79" spans="1:69" ht="12.75">
      <c r="A79" s="1" t="s">
        <v>105</v>
      </c>
      <c r="B79" s="39">
        <v>0.17</v>
      </c>
      <c r="C79" s="29">
        <v>0.14</v>
      </c>
      <c r="D79" s="76">
        <v>0.13</v>
      </c>
      <c r="E79" s="35">
        <v>0.21</v>
      </c>
      <c r="F79" s="76">
        <v>0.19</v>
      </c>
      <c r="G79" s="81">
        <v>0.2160294464075383</v>
      </c>
      <c r="H79" s="18">
        <v>0.2299202942979767</v>
      </c>
      <c r="I79" s="114">
        <f t="shared" si="3"/>
        <v>0.2373417721518987</v>
      </c>
      <c r="J79" s="93">
        <f t="shared" si="4"/>
        <v>15</v>
      </c>
      <c r="K79" s="98">
        <f t="shared" si="5"/>
        <v>12</v>
      </c>
      <c r="L79" s="12"/>
      <c r="M79" s="12"/>
      <c r="N79" s="12"/>
      <c r="O79" s="12">
        <v>1</v>
      </c>
      <c r="Y79">
        <v>2</v>
      </c>
      <c r="AC79" s="20">
        <v>1</v>
      </c>
      <c r="AD79" s="20"/>
      <c r="AE79">
        <v>1</v>
      </c>
      <c r="AN79">
        <v>2</v>
      </c>
      <c r="AU79">
        <v>1</v>
      </c>
      <c r="AX79">
        <v>1</v>
      </c>
      <c r="AY79">
        <v>1</v>
      </c>
      <c r="BB79">
        <v>1</v>
      </c>
      <c r="BF79">
        <v>1</v>
      </c>
      <c r="BG79">
        <v>2</v>
      </c>
      <c r="BQ79">
        <v>1</v>
      </c>
    </row>
    <row r="80" spans="1:63" ht="12.75">
      <c r="A80" s="1" t="s">
        <v>106</v>
      </c>
      <c r="B80" s="39">
        <v>0.64</v>
      </c>
      <c r="C80" s="29">
        <v>0.42</v>
      </c>
      <c r="D80" s="76">
        <v>0.29</v>
      </c>
      <c r="E80" s="35">
        <v>0.19</v>
      </c>
      <c r="F80" s="76">
        <v>0.29</v>
      </c>
      <c r="G80" s="81">
        <v>0.5081436984687867</v>
      </c>
      <c r="H80" s="18">
        <v>0.30656039239730226</v>
      </c>
      <c r="I80" s="114">
        <f t="shared" si="3"/>
        <v>0.18987341772151894</v>
      </c>
      <c r="J80" s="93">
        <f t="shared" si="4"/>
        <v>12</v>
      </c>
      <c r="K80" s="98">
        <f t="shared" si="5"/>
        <v>11</v>
      </c>
      <c r="L80" s="12"/>
      <c r="M80" s="12"/>
      <c r="N80" s="12"/>
      <c r="O80" s="12"/>
      <c r="P80">
        <v>1</v>
      </c>
      <c r="Q80">
        <v>1</v>
      </c>
      <c r="X80">
        <v>1</v>
      </c>
      <c r="Y80">
        <v>1</v>
      </c>
      <c r="AC80" s="20"/>
      <c r="AD80" s="20"/>
      <c r="AI80">
        <v>2</v>
      </c>
      <c r="AL80">
        <v>1</v>
      </c>
      <c r="AX80">
        <v>1</v>
      </c>
      <c r="BA80">
        <v>1</v>
      </c>
      <c r="BB80">
        <v>1</v>
      </c>
      <c r="BF80">
        <v>1</v>
      </c>
      <c r="BK80">
        <v>1</v>
      </c>
    </row>
    <row r="81" spans="1:75" ht="12.75">
      <c r="A81" s="1" t="s">
        <v>107</v>
      </c>
      <c r="B81" s="39">
        <v>7.03</v>
      </c>
      <c r="C81" s="29">
        <v>1.21</v>
      </c>
      <c r="D81" s="76">
        <v>1.98</v>
      </c>
      <c r="E81" s="35">
        <v>1.85</v>
      </c>
      <c r="F81" s="76">
        <v>2.46</v>
      </c>
      <c r="G81" s="81">
        <v>4.337148409893993</v>
      </c>
      <c r="H81" s="18">
        <v>9.763948497854077</v>
      </c>
      <c r="I81" s="114">
        <f t="shared" si="3"/>
        <v>6.867088607594935</v>
      </c>
      <c r="J81" s="93">
        <f t="shared" si="4"/>
        <v>434</v>
      </c>
      <c r="K81" s="98">
        <f t="shared" si="5"/>
        <v>58</v>
      </c>
      <c r="L81" s="12">
        <v>5</v>
      </c>
      <c r="M81" s="12">
        <v>10</v>
      </c>
      <c r="N81" s="12">
        <v>1</v>
      </c>
      <c r="O81" s="12">
        <v>2</v>
      </c>
      <c r="P81" s="59">
        <v>12</v>
      </c>
      <c r="Q81" s="59">
        <v>4</v>
      </c>
      <c r="R81" s="59">
        <v>6</v>
      </c>
      <c r="S81" s="59">
        <v>6</v>
      </c>
      <c r="T81" s="59">
        <v>12</v>
      </c>
      <c r="U81" s="59"/>
      <c r="V81" s="59">
        <v>5</v>
      </c>
      <c r="W81" s="59">
        <v>4</v>
      </c>
      <c r="X81" s="59">
        <v>18</v>
      </c>
      <c r="Y81">
        <v>10</v>
      </c>
      <c r="Z81" s="59">
        <v>14</v>
      </c>
      <c r="AA81" s="59">
        <v>16</v>
      </c>
      <c r="AB81">
        <v>8</v>
      </c>
      <c r="AC81">
        <v>19</v>
      </c>
      <c r="AD81">
        <v>4</v>
      </c>
      <c r="AE81">
        <v>6</v>
      </c>
      <c r="AF81">
        <v>17</v>
      </c>
      <c r="AG81">
        <v>3</v>
      </c>
      <c r="AH81">
        <v>4</v>
      </c>
      <c r="AI81">
        <v>7</v>
      </c>
      <c r="AJ81">
        <v>2</v>
      </c>
      <c r="AK81">
        <v>2</v>
      </c>
      <c r="AL81">
        <v>3</v>
      </c>
      <c r="AM81">
        <v>5</v>
      </c>
      <c r="AN81">
        <v>5</v>
      </c>
      <c r="AO81">
        <v>4</v>
      </c>
      <c r="AP81">
        <v>11</v>
      </c>
      <c r="AQ81">
        <v>5</v>
      </c>
      <c r="AR81">
        <v>8</v>
      </c>
      <c r="AS81">
        <v>10</v>
      </c>
      <c r="AT81">
        <v>7</v>
      </c>
      <c r="AU81">
        <v>9</v>
      </c>
      <c r="AV81">
        <v>6</v>
      </c>
      <c r="AW81">
        <v>5</v>
      </c>
      <c r="AX81">
        <v>7</v>
      </c>
      <c r="AY81">
        <v>2</v>
      </c>
      <c r="AZ81">
        <v>5</v>
      </c>
      <c r="BB81">
        <v>8</v>
      </c>
      <c r="BC81">
        <v>3</v>
      </c>
      <c r="BD81">
        <v>6</v>
      </c>
      <c r="BE81">
        <v>8</v>
      </c>
      <c r="BF81">
        <v>8</v>
      </c>
      <c r="BG81">
        <v>15</v>
      </c>
      <c r="BH81">
        <v>7</v>
      </c>
      <c r="BJ81">
        <v>1</v>
      </c>
      <c r="BK81">
        <v>10</v>
      </c>
      <c r="BL81">
        <v>5</v>
      </c>
      <c r="BN81">
        <v>4</v>
      </c>
      <c r="BO81">
        <v>5</v>
      </c>
      <c r="BP81">
        <v>20</v>
      </c>
      <c r="BQ81">
        <v>24</v>
      </c>
      <c r="BT81">
        <v>1</v>
      </c>
      <c r="BU81">
        <v>11</v>
      </c>
      <c r="BV81">
        <v>8</v>
      </c>
      <c r="BW81">
        <v>1</v>
      </c>
    </row>
    <row r="82" spans="1:15" ht="12.75">
      <c r="A82" s="1" t="s">
        <v>213</v>
      </c>
      <c r="B82" s="39">
        <v>0.07</v>
      </c>
      <c r="C82" s="129" t="s">
        <v>392</v>
      </c>
      <c r="D82" s="127" t="s">
        <v>392</v>
      </c>
      <c r="E82" s="133"/>
      <c r="F82" s="127" t="s">
        <v>392</v>
      </c>
      <c r="G82" s="126" t="s">
        <v>392</v>
      </c>
      <c r="H82" s="18">
        <v>0.015328019619865114</v>
      </c>
      <c r="I82" s="114">
        <f t="shared" si="3"/>
        <v>0</v>
      </c>
      <c r="J82" s="93">
        <f t="shared" si="4"/>
        <v>0</v>
      </c>
      <c r="K82" s="98">
        <f t="shared" si="5"/>
        <v>0</v>
      </c>
      <c r="L82" s="12"/>
      <c r="M82" s="12"/>
      <c r="N82" s="12"/>
      <c r="O82" s="12"/>
    </row>
    <row r="83" spans="1:20" ht="12.75">
      <c r="A83" s="1" t="s">
        <v>108</v>
      </c>
      <c r="B83" s="39">
        <v>0.22</v>
      </c>
      <c r="C83" s="29">
        <v>0.06</v>
      </c>
      <c r="D83" s="76">
        <v>0.06</v>
      </c>
      <c r="E83" s="35">
        <v>0.04</v>
      </c>
      <c r="F83" s="76">
        <v>0.02</v>
      </c>
      <c r="G83" s="81">
        <v>0.0618339222614841</v>
      </c>
      <c r="H83" s="18">
        <v>0.04598405885959534</v>
      </c>
      <c r="I83" s="114">
        <f t="shared" si="3"/>
        <v>0.01582278481012658</v>
      </c>
      <c r="J83" s="93">
        <f t="shared" si="4"/>
        <v>1</v>
      </c>
      <c r="K83" s="98">
        <f t="shared" si="5"/>
        <v>1</v>
      </c>
      <c r="L83" s="12"/>
      <c r="M83" s="12"/>
      <c r="N83" s="12"/>
      <c r="O83" s="12"/>
      <c r="T83">
        <v>1</v>
      </c>
    </row>
    <row r="84" spans="1:68" ht="12.75">
      <c r="A84" s="1" t="s">
        <v>109</v>
      </c>
      <c r="B84" s="39">
        <v>0.03</v>
      </c>
      <c r="C84" s="29">
        <v>0.03</v>
      </c>
      <c r="D84" s="76">
        <v>0.04</v>
      </c>
      <c r="E84" s="35">
        <v>0.01</v>
      </c>
      <c r="F84" s="76">
        <v>0.03</v>
      </c>
      <c r="G84" s="81">
        <v>0.027778563015312136</v>
      </c>
      <c r="H84" s="18"/>
      <c r="I84" s="114">
        <f t="shared" si="3"/>
        <v>0.01582278481012658</v>
      </c>
      <c r="J84" s="93">
        <f t="shared" si="4"/>
        <v>1</v>
      </c>
      <c r="K84" s="98">
        <f t="shared" si="5"/>
        <v>1</v>
      </c>
      <c r="L84" s="12"/>
      <c r="M84" s="12"/>
      <c r="N84" s="12"/>
      <c r="O84" s="12"/>
      <c r="BP84">
        <v>1</v>
      </c>
    </row>
    <row r="85" spans="1:15" ht="12.75">
      <c r="A85" s="1" t="s">
        <v>217</v>
      </c>
      <c r="B85" s="39">
        <v>0.03</v>
      </c>
      <c r="C85" s="29">
        <v>0.03</v>
      </c>
      <c r="D85" s="76">
        <v>0.01</v>
      </c>
      <c r="E85" s="35">
        <v>0.01</v>
      </c>
      <c r="F85" s="76">
        <v>0.01</v>
      </c>
      <c r="G85" s="126" t="s">
        <v>392</v>
      </c>
      <c r="H85" s="18"/>
      <c r="I85" s="114">
        <f t="shared" si="3"/>
        <v>0</v>
      </c>
      <c r="J85" s="93">
        <f t="shared" si="4"/>
        <v>0</v>
      </c>
      <c r="K85" s="98">
        <f t="shared" si="5"/>
        <v>0</v>
      </c>
      <c r="L85" s="12"/>
      <c r="M85" s="12"/>
      <c r="N85" s="12"/>
      <c r="O85" s="12"/>
    </row>
    <row r="86" spans="1:15" ht="12.75">
      <c r="A86" s="1" t="s">
        <v>393</v>
      </c>
      <c r="B86" s="39">
        <v>1.33</v>
      </c>
      <c r="C86" s="131">
        <v>0.05</v>
      </c>
      <c r="D86" s="127" t="s">
        <v>392</v>
      </c>
      <c r="E86" s="35">
        <v>0.01</v>
      </c>
      <c r="F86" s="76">
        <v>0.03</v>
      </c>
      <c r="G86" s="126"/>
      <c r="H86" s="18"/>
      <c r="I86" s="114">
        <f>J86*10/$J$4</f>
        <v>0</v>
      </c>
      <c r="J86" s="93">
        <f>SUM(L86:BW86)</f>
        <v>0</v>
      </c>
      <c r="K86" s="98">
        <f>COUNTA(L86:BW86)</f>
        <v>0</v>
      </c>
      <c r="L86" s="12"/>
      <c r="M86" s="12"/>
      <c r="N86" s="12"/>
      <c r="O86" s="12"/>
    </row>
    <row r="87" spans="1:15" ht="12.75">
      <c r="A87" s="1" t="s">
        <v>110</v>
      </c>
      <c r="B87" s="39"/>
      <c r="C87" s="29"/>
      <c r="D87" s="76"/>
      <c r="E87" s="35"/>
      <c r="F87" s="76"/>
      <c r="G87" s="81"/>
      <c r="H87" s="18"/>
      <c r="I87" s="114">
        <f t="shared" si="3"/>
        <v>0</v>
      </c>
      <c r="J87" s="93">
        <f t="shared" si="4"/>
        <v>0</v>
      </c>
      <c r="K87" s="98">
        <f t="shared" si="5"/>
        <v>0</v>
      </c>
      <c r="L87" s="12"/>
      <c r="M87" s="12"/>
      <c r="N87" s="12"/>
      <c r="O87" s="12"/>
    </row>
    <row r="88" spans="1:15" ht="12.75">
      <c r="A88" s="1" t="s">
        <v>111</v>
      </c>
      <c r="B88" s="39"/>
      <c r="C88" s="29"/>
      <c r="D88" s="76"/>
      <c r="E88" s="128" t="s">
        <v>392</v>
      </c>
      <c r="F88" s="127" t="s">
        <v>392</v>
      </c>
      <c r="G88" s="81">
        <v>0.011472320376914018</v>
      </c>
      <c r="H88" s="18"/>
      <c r="I88" s="114">
        <f t="shared" si="3"/>
        <v>0</v>
      </c>
      <c r="J88" s="93">
        <f t="shared" si="4"/>
        <v>0</v>
      </c>
      <c r="K88" s="98">
        <f t="shared" si="5"/>
        <v>0</v>
      </c>
      <c r="L88" s="12"/>
      <c r="M88" s="12"/>
      <c r="N88" s="12"/>
      <c r="O88" s="12"/>
    </row>
    <row r="89" spans="1:15" ht="12.75">
      <c r="A89" s="1" t="s">
        <v>112</v>
      </c>
      <c r="B89" s="39"/>
      <c r="C89" s="29"/>
      <c r="D89" s="76"/>
      <c r="E89" s="35"/>
      <c r="F89" s="76"/>
      <c r="G89" s="81">
        <v>0.01</v>
      </c>
      <c r="H89" s="18"/>
      <c r="I89" s="114">
        <f t="shared" si="3"/>
        <v>0</v>
      </c>
      <c r="J89" s="93">
        <f t="shared" si="4"/>
        <v>0</v>
      </c>
      <c r="K89" s="98">
        <f t="shared" si="5"/>
        <v>0</v>
      </c>
      <c r="L89" s="12"/>
      <c r="M89" s="12"/>
      <c r="N89" s="12"/>
      <c r="O89" s="12"/>
    </row>
    <row r="90" spans="1:69" ht="12.75">
      <c r="A90" s="1" t="s">
        <v>113</v>
      </c>
      <c r="B90" s="39">
        <v>1.01</v>
      </c>
      <c r="C90" s="29">
        <v>0.89</v>
      </c>
      <c r="D90" s="76">
        <v>3.36</v>
      </c>
      <c r="E90" s="35">
        <v>1.54</v>
      </c>
      <c r="F90" s="76">
        <v>16.77</v>
      </c>
      <c r="G90" s="81">
        <v>9.93325441696113</v>
      </c>
      <c r="H90" s="18">
        <v>0.6437768240343348</v>
      </c>
      <c r="I90" s="114">
        <f t="shared" si="3"/>
        <v>6.914556962025316</v>
      </c>
      <c r="J90" s="93">
        <f t="shared" si="4"/>
        <v>437</v>
      </c>
      <c r="K90" s="98">
        <f t="shared" si="5"/>
        <v>17</v>
      </c>
      <c r="L90" s="12"/>
      <c r="M90" s="12"/>
      <c r="N90" s="12"/>
      <c r="O90" s="12"/>
      <c r="P90">
        <v>4</v>
      </c>
      <c r="Q90" s="59"/>
      <c r="R90" s="59">
        <v>20</v>
      </c>
      <c r="S90" s="59">
        <v>206</v>
      </c>
      <c r="T90" s="59"/>
      <c r="U90" s="59">
        <v>12</v>
      </c>
      <c r="V90">
        <v>15</v>
      </c>
      <c r="W90">
        <v>3</v>
      </c>
      <c r="AF90">
        <v>11</v>
      </c>
      <c r="AK90">
        <v>10</v>
      </c>
      <c r="AQ90">
        <v>21</v>
      </c>
      <c r="AR90">
        <v>3</v>
      </c>
      <c r="AS90">
        <v>51</v>
      </c>
      <c r="AT90">
        <v>19</v>
      </c>
      <c r="BC90">
        <v>8</v>
      </c>
      <c r="BL90">
        <v>40</v>
      </c>
      <c r="BM90">
        <v>1</v>
      </c>
      <c r="BO90">
        <v>11</v>
      </c>
      <c r="BQ90">
        <v>2</v>
      </c>
    </row>
    <row r="91" spans="1:58" ht="12.75">
      <c r="A91" s="1" t="s">
        <v>114</v>
      </c>
      <c r="B91" s="39"/>
      <c r="C91" s="29">
        <v>0.03</v>
      </c>
      <c r="D91" s="76">
        <v>0.05</v>
      </c>
      <c r="E91" s="35">
        <v>0.05</v>
      </c>
      <c r="F91" s="76">
        <v>0.13</v>
      </c>
      <c r="G91" s="81">
        <v>0.06894464075382804</v>
      </c>
      <c r="H91" s="18">
        <v>0.12262415695892091</v>
      </c>
      <c r="I91" s="114">
        <f t="shared" si="3"/>
        <v>0.12658227848101264</v>
      </c>
      <c r="J91" s="93">
        <f t="shared" si="4"/>
        <v>8</v>
      </c>
      <c r="K91" s="98">
        <f t="shared" si="5"/>
        <v>6</v>
      </c>
      <c r="L91" s="12"/>
      <c r="M91" s="12"/>
      <c r="N91" s="12"/>
      <c r="O91" s="12"/>
      <c r="Y91">
        <v>2</v>
      </c>
      <c r="Z91">
        <v>1</v>
      </c>
      <c r="AI91">
        <v>2</v>
      </c>
      <c r="AK91">
        <v>1</v>
      </c>
      <c r="AL91">
        <v>1</v>
      </c>
      <c r="BF91">
        <v>1</v>
      </c>
    </row>
    <row r="92" spans="1:15" ht="12.75">
      <c r="A92" s="1" t="s">
        <v>115</v>
      </c>
      <c r="B92" s="39">
        <v>0.12</v>
      </c>
      <c r="C92" s="29">
        <v>0.01</v>
      </c>
      <c r="D92" s="76">
        <v>0.01</v>
      </c>
      <c r="E92" s="35"/>
      <c r="F92" s="76">
        <v>0.01</v>
      </c>
      <c r="G92" s="81">
        <v>0.028889281507656066</v>
      </c>
      <c r="H92" s="18">
        <v>0.030656039239730228</v>
      </c>
      <c r="I92" s="114">
        <f t="shared" si="3"/>
        <v>0</v>
      </c>
      <c r="J92" s="93">
        <f t="shared" si="4"/>
        <v>0</v>
      </c>
      <c r="K92" s="98">
        <f t="shared" si="5"/>
        <v>0</v>
      </c>
      <c r="L92" s="12"/>
      <c r="M92" s="12"/>
      <c r="N92" s="12"/>
      <c r="O92" s="12"/>
    </row>
    <row r="93" spans="1:15" ht="12.75">
      <c r="A93" s="1" t="s">
        <v>116</v>
      </c>
      <c r="B93" s="39"/>
      <c r="C93" s="129" t="s">
        <v>392</v>
      </c>
      <c r="D93" s="76">
        <v>0.01</v>
      </c>
      <c r="E93" s="35">
        <v>0.02</v>
      </c>
      <c r="F93" s="76">
        <v>0.01</v>
      </c>
      <c r="G93" s="81">
        <v>0.005</v>
      </c>
      <c r="H93" s="18">
        <v>0.015328019619865114</v>
      </c>
      <c r="I93" s="114">
        <f t="shared" si="3"/>
        <v>0</v>
      </c>
      <c r="J93" s="93">
        <f t="shared" si="4"/>
        <v>0</v>
      </c>
      <c r="K93" s="98">
        <f t="shared" si="5"/>
        <v>0</v>
      </c>
      <c r="L93" s="12"/>
      <c r="M93" s="12"/>
      <c r="N93" s="12"/>
      <c r="O93" s="12"/>
    </row>
    <row r="94" spans="1:15" ht="12.75">
      <c r="A94" s="1" t="s">
        <v>117</v>
      </c>
      <c r="B94" s="39"/>
      <c r="C94" s="129" t="s">
        <v>392</v>
      </c>
      <c r="D94" s="132"/>
      <c r="E94" s="128" t="s">
        <v>392</v>
      </c>
      <c r="F94" s="76">
        <v>0.02</v>
      </c>
      <c r="G94" s="81">
        <v>0.02594464075382803</v>
      </c>
      <c r="H94" s="18">
        <v>0.015328019619865114</v>
      </c>
      <c r="I94" s="114">
        <f t="shared" si="3"/>
        <v>0</v>
      </c>
      <c r="J94" s="93">
        <f t="shared" si="4"/>
        <v>0</v>
      </c>
      <c r="K94" s="98">
        <f t="shared" si="5"/>
        <v>0</v>
      </c>
      <c r="L94" s="12"/>
      <c r="M94" s="12"/>
      <c r="N94" s="12"/>
      <c r="O94" s="12"/>
    </row>
    <row r="95" spans="1:73" ht="12.75">
      <c r="A95" s="1" t="s">
        <v>118</v>
      </c>
      <c r="B95" s="39">
        <v>0.47</v>
      </c>
      <c r="C95" s="29">
        <v>0.83</v>
      </c>
      <c r="D95" s="76">
        <v>0.49</v>
      </c>
      <c r="E95" s="35">
        <v>0.64</v>
      </c>
      <c r="F95" s="76">
        <v>1.35</v>
      </c>
      <c r="G95" s="81">
        <v>3.0427844522968197</v>
      </c>
      <c r="H95" s="18">
        <v>5.579399141630901</v>
      </c>
      <c r="I95" s="114">
        <f t="shared" si="3"/>
        <v>3.306962025316455</v>
      </c>
      <c r="J95" s="93">
        <f t="shared" si="4"/>
        <v>209</v>
      </c>
      <c r="K95" s="98">
        <f t="shared" si="5"/>
        <v>45</v>
      </c>
      <c r="L95" s="12"/>
      <c r="M95" s="12">
        <v>1</v>
      </c>
      <c r="N95" s="12"/>
      <c r="O95" s="12"/>
      <c r="P95">
        <v>2</v>
      </c>
      <c r="Q95" s="59"/>
      <c r="R95" s="59">
        <v>5</v>
      </c>
      <c r="S95" s="59">
        <v>7</v>
      </c>
      <c r="T95" s="59"/>
      <c r="U95" s="59">
        <v>3</v>
      </c>
      <c r="W95">
        <v>2</v>
      </c>
      <c r="X95">
        <v>2</v>
      </c>
      <c r="AB95">
        <v>3</v>
      </c>
      <c r="AC95">
        <v>1</v>
      </c>
      <c r="AE95">
        <v>4</v>
      </c>
      <c r="AF95">
        <v>1</v>
      </c>
      <c r="AG95">
        <v>2</v>
      </c>
      <c r="AH95">
        <v>1</v>
      </c>
      <c r="AI95">
        <v>3</v>
      </c>
      <c r="AJ95">
        <v>1</v>
      </c>
      <c r="AK95">
        <v>5</v>
      </c>
      <c r="AL95">
        <v>4</v>
      </c>
      <c r="AM95">
        <v>6</v>
      </c>
      <c r="AO95">
        <v>1</v>
      </c>
      <c r="AP95">
        <v>3</v>
      </c>
      <c r="AR95">
        <v>2</v>
      </c>
      <c r="AS95">
        <v>18</v>
      </c>
      <c r="AT95">
        <v>12</v>
      </c>
      <c r="AU95">
        <v>22</v>
      </c>
      <c r="AV95">
        <v>8</v>
      </c>
      <c r="AW95">
        <v>1</v>
      </c>
      <c r="AX95">
        <v>4</v>
      </c>
      <c r="AZ95">
        <v>2</v>
      </c>
      <c r="BB95">
        <v>2</v>
      </c>
      <c r="BC95">
        <v>1</v>
      </c>
      <c r="BD95">
        <v>2</v>
      </c>
      <c r="BE95">
        <v>3</v>
      </c>
      <c r="BG95">
        <v>7</v>
      </c>
      <c r="BI95">
        <v>2</v>
      </c>
      <c r="BJ95">
        <v>2</v>
      </c>
      <c r="BK95">
        <v>10</v>
      </c>
      <c r="BL95">
        <v>15</v>
      </c>
      <c r="BM95">
        <v>5</v>
      </c>
      <c r="BN95">
        <v>14</v>
      </c>
      <c r="BO95">
        <v>1</v>
      </c>
      <c r="BP95">
        <v>3</v>
      </c>
      <c r="BQ95">
        <v>7</v>
      </c>
      <c r="BR95">
        <v>7</v>
      </c>
      <c r="BS95">
        <v>1</v>
      </c>
      <c r="BU95">
        <v>1</v>
      </c>
    </row>
    <row r="96" spans="1:64" ht="12.75">
      <c r="A96" s="1" t="s">
        <v>119</v>
      </c>
      <c r="B96" s="39">
        <v>52.09</v>
      </c>
      <c r="C96" s="29">
        <v>25.73</v>
      </c>
      <c r="D96" s="76">
        <v>5.86</v>
      </c>
      <c r="E96" s="35">
        <v>57.54</v>
      </c>
      <c r="F96" s="76">
        <v>45.23</v>
      </c>
      <c r="G96" s="81">
        <v>29.827500588928153</v>
      </c>
      <c r="H96" s="18">
        <v>3.632740649908032</v>
      </c>
      <c r="I96" s="114">
        <f t="shared" si="3"/>
        <v>0.5696202531645569</v>
      </c>
      <c r="J96" s="93">
        <f t="shared" si="4"/>
        <v>36</v>
      </c>
      <c r="K96" s="98">
        <f t="shared" si="5"/>
        <v>7</v>
      </c>
      <c r="L96" s="12"/>
      <c r="M96" s="12"/>
      <c r="N96" s="12"/>
      <c r="O96" s="12"/>
      <c r="Q96" s="59">
        <v>1</v>
      </c>
      <c r="R96" s="59"/>
      <c r="S96" s="59"/>
      <c r="T96" s="59"/>
      <c r="U96" s="59">
        <v>28</v>
      </c>
      <c r="AX96">
        <v>1</v>
      </c>
      <c r="BD96">
        <v>1</v>
      </c>
      <c r="BJ96">
        <v>1</v>
      </c>
      <c r="BK96">
        <v>2</v>
      </c>
      <c r="BL96">
        <v>2</v>
      </c>
    </row>
    <row r="97" spans="1:15" ht="12.75">
      <c r="A97" s="1" t="s">
        <v>120</v>
      </c>
      <c r="B97" s="39"/>
      <c r="C97" s="129" t="s">
        <v>392</v>
      </c>
      <c r="D97" s="132"/>
      <c r="E97" s="133"/>
      <c r="F97" s="127" t="s">
        <v>392</v>
      </c>
      <c r="G97" s="126" t="s">
        <v>392</v>
      </c>
      <c r="H97" s="18"/>
      <c r="I97" s="114">
        <f t="shared" si="3"/>
        <v>0</v>
      </c>
      <c r="J97" s="93">
        <f t="shared" si="4"/>
        <v>0</v>
      </c>
      <c r="K97" s="98">
        <f t="shared" si="5"/>
        <v>0</v>
      </c>
      <c r="L97" s="12"/>
      <c r="M97" s="12"/>
      <c r="N97" s="12"/>
      <c r="O97" s="12"/>
    </row>
    <row r="98" spans="1:15" ht="12.75">
      <c r="A98" s="1" t="s">
        <v>121</v>
      </c>
      <c r="B98" s="39">
        <v>0.06</v>
      </c>
      <c r="C98" s="29">
        <v>0.01</v>
      </c>
      <c r="D98" s="76">
        <v>0.01</v>
      </c>
      <c r="E98" s="35">
        <v>0.01</v>
      </c>
      <c r="F98" s="76">
        <v>0.01</v>
      </c>
      <c r="G98" s="81">
        <v>0.007472320376914017</v>
      </c>
      <c r="H98" s="18"/>
      <c r="I98" s="114">
        <f t="shared" si="3"/>
        <v>0</v>
      </c>
      <c r="J98" s="93">
        <f t="shared" si="4"/>
        <v>0</v>
      </c>
      <c r="K98" s="98">
        <f t="shared" si="5"/>
        <v>0</v>
      </c>
      <c r="L98" s="12"/>
      <c r="M98" s="12"/>
      <c r="N98" s="12"/>
      <c r="O98" s="12"/>
    </row>
    <row r="99" spans="1:15" ht="12.75">
      <c r="A99" s="1" t="s">
        <v>122</v>
      </c>
      <c r="B99" s="39"/>
      <c r="C99" s="129" t="s">
        <v>392</v>
      </c>
      <c r="D99" s="132"/>
      <c r="E99" s="133"/>
      <c r="F99" s="127" t="s">
        <v>392</v>
      </c>
      <c r="G99" s="126" t="s">
        <v>392</v>
      </c>
      <c r="H99" s="18"/>
      <c r="I99" s="114">
        <f t="shared" si="3"/>
        <v>0</v>
      </c>
      <c r="J99" s="93">
        <f t="shared" si="4"/>
        <v>0</v>
      </c>
      <c r="K99" s="98">
        <f t="shared" si="5"/>
        <v>0</v>
      </c>
      <c r="L99" s="12"/>
      <c r="M99" s="12"/>
      <c r="N99" s="12"/>
      <c r="O99" s="12"/>
    </row>
    <row r="100" spans="1:15" ht="12.75">
      <c r="A100" s="1" t="s">
        <v>123</v>
      </c>
      <c r="B100" s="39"/>
      <c r="C100" s="29"/>
      <c r="D100" s="127" t="s">
        <v>392</v>
      </c>
      <c r="E100" s="133"/>
      <c r="F100" s="127" t="s">
        <v>392</v>
      </c>
      <c r="G100" s="126" t="s">
        <v>392</v>
      </c>
      <c r="H100" s="18"/>
      <c r="I100" s="114">
        <f t="shared" si="3"/>
        <v>0</v>
      </c>
      <c r="J100" s="93">
        <f t="shared" si="4"/>
        <v>0</v>
      </c>
      <c r="K100" s="98">
        <f t="shared" si="5"/>
        <v>0</v>
      </c>
      <c r="L100" s="12"/>
      <c r="M100" s="12"/>
      <c r="N100" s="12"/>
      <c r="O100" s="12"/>
    </row>
    <row r="101" spans="1:69" ht="12.75">
      <c r="A101" s="1" t="s">
        <v>124</v>
      </c>
      <c r="B101" s="40">
        <v>7.2</v>
      </c>
      <c r="C101" s="29">
        <v>8.25</v>
      </c>
      <c r="D101" s="77">
        <v>11.19</v>
      </c>
      <c r="E101" s="35">
        <v>9.69</v>
      </c>
      <c r="F101" s="76">
        <v>11.59</v>
      </c>
      <c r="G101" s="81">
        <v>6.326455830388693</v>
      </c>
      <c r="H101" s="18">
        <v>2.8510116492949114</v>
      </c>
      <c r="I101" s="114">
        <f t="shared" si="3"/>
        <v>4.95253164556962</v>
      </c>
      <c r="J101" s="93">
        <f t="shared" si="4"/>
        <v>313</v>
      </c>
      <c r="K101" s="98">
        <f t="shared" si="5"/>
        <v>43</v>
      </c>
      <c r="L101" s="12">
        <v>2</v>
      </c>
      <c r="M101" s="12">
        <v>33</v>
      </c>
      <c r="N101" s="12"/>
      <c r="O101" s="12">
        <v>12</v>
      </c>
      <c r="Q101" s="59">
        <v>6</v>
      </c>
      <c r="R101" s="59">
        <v>4</v>
      </c>
      <c r="S101">
        <v>4</v>
      </c>
      <c r="T101">
        <v>8</v>
      </c>
      <c r="W101">
        <v>1</v>
      </c>
      <c r="X101">
        <v>7</v>
      </c>
      <c r="Y101">
        <v>3</v>
      </c>
      <c r="Z101">
        <v>9</v>
      </c>
      <c r="AA101">
        <v>2</v>
      </c>
      <c r="AC101">
        <v>7</v>
      </c>
      <c r="AD101">
        <v>2</v>
      </c>
      <c r="AE101">
        <v>5</v>
      </c>
      <c r="AF101">
        <v>2</v>
      </c>
      <c r="AG101">
        <v>15</v>
      </c>
      <c r="AH101">
        <v>13</v>
      </c>
      <c r="AI101">
        <v>8</v>
      </c>
      <c r="AJ101">
        <v>1</v>
      </c>
      <c r="AK101">
        <v>1</v>
      </c>
      <c r="AL101">
        <v>7</v>
      </c>
      <c r="AN101">
        <v>2</v>
      </c>
      <c r="AO101">
        <v>9</v>
      </c>
      <c r="AP101">
        <v>21</v>
      </c>
      <c r="AQ101">
        <v>8</v>
      </c>
      <c r="AS101">
        <v>6</v>
      </c>
      <c r="AT101">
        <v>7</v>
      </c>
      <c r="AU101">
        <v>3</v>
      </c>
      <c r="AV101">
        <v>3</v>
      </c>
      <c r="AW101">
        <v>5</v>
      </c>
      <c r="AX101">
        <v>20</v>
      </c>
      <c r="AZ101">
        <v>16</v>
      </c>
      <c r="BA101">
        <v>7</v>
      </c>
      <c r="BD101">
        <v>1</v>
      </c>
      <c r="BE101">
        <v>7</v>
      </c>
      <c r="BG101">
        <v>3</v>
      </c>
      <c r="BK101">
        <v>4</v>
      </c>
      <c r="BL101">
        <v>2</v>
      </c>
      <c r="BN101">
        <v>9</v>
      </c>
      <c r="BO101">
        <v>12</v>
      </c>
      <c r="BP101">
        <v>14</v>
      </c>
      <c r="BQ101">
        <v>2</v>
      </c>
    </row>
    <row r="102" spans="1:67" ht="12.75">
      <c r="A102" s="1" t="s">
        <v>125</v>
      </c>
      <c r="B102" s="39"/>
      <c r="C102" s="29"/>
      <c r="D102" s="76"/>
      <c r="E102" s="35"/>
      <c r="F102" s="76">
        <v>0.08</v>
      </c>
      <c r="G102" s="81">
        <v>0.11963052024536122</v>
      </c>
      <c r="H102" s="18">
        <v>0.4751686082158185</v>
      </c>
      <c r="I102" s="114">
        <f t="shared" si="3"/>
        <v>0.03164556962025316</v>
      </c>
      <c r="J102" s="93">
        <f t="shared" si="4"/>
        <v>2</v>
      </c>
      <c r="K102" s="98">
        <f t="shared" si="5"/>
        <v>2</v>
      </c>
      <c r="L102" s="12"/>
      <c r="M102" s="12"/>
      <c r="N102" s="12"/>
      <c r="O102" s="12"/>
      <c r="AA102">
        <v>1</v>
      </c>
      <c r="BO102">
        <v>1</v>
      </c>
    </row>
    <row r="103" spans="1:49" ht="12.75">
      <c r="A103" s="1" t="s">
        <v>126</v>
      </c>
      <c r="B103" s="39">
        <v>0.79</v>
      </c>
      <c r="C103" s="29">
        <v>1.29</v>
      </c>
      <c r="D103" s="76">
        <v>2.29</v>
      </c>
      <c r="E103" s="35">
        <v>0.52</v>
      </c>
      <c r="F103" s="76">
        <v>0.97</v>
      </c>
      <c r="G103" s="81">
        <v>1.5173529022190537</v>
      </c>
      <c r="H103" s="18">
        <v>0.24524831391784183</v>
      </c>
      <c r="I103" s="114">
        <f t="shared" si="3"/>
        <v>0.7594936708860758</v>
      </c>
      <c r="J103" s="93">
        <f t="shared" si="4"/>
        <v>48</v>
      </c>
      <c r="K103" s="98">
        <f t="shared" si="5"/>
        <v>8</v>
      </c>
      <c r="L103" s="12"/>
      <c r="M103" s="12"/>
      <c r="N103" s="12"/>
      <c r="O103" s="12"/>
      <c r="AB103">
        <v>7</v>
      </c>
      <c r="AG103">
        <v>7</v>
      </c>
      <c r="AH103">
        <v>3</v>
      </c>
      <c r="AI103">
        <v>3</v>
      </c>
      <c r="AK103">
        <v>3</v>
      </c>
      <c r="AO103">
        <v>12</v>
      </c>
      <c r="AQ103">
        <v>7</v>
      </c>
      <c r="AW103">
        <v>6</v>
      </c>
    </row>
    <row r="104" spans="1:75" ht="12.75">
      <c r="A104" s="1" t="s">
        <v>127</v>
      </c>
      <c r="B104" s="39">
        <v>10.23</v>
      </c>
      <c r="C104" s="29">
        <v>8.59</v>
      </c>
      <c r="D104" s="77">
        <v>8.7</v>
      </c>
      <c r="E104" s="35">
        <v>7.61</v>
      </c>
      <c r="F104" s="76">
        <v>4.68</v>
      </c>
      <c r="G104" s="81">
        <v>3.697294464075383</v>
      </c>
      <c r="H104" s="18">
        <v>1.609442060085837</v>
      </c>
      <c r="I104" s="114">
        <f t="shared" si="3"/>
        <v>3.955696202531645</v>
      </c>
      <c r="J104" s="93">
        <f t="shared" si="4"/>
        <v>250</v>
      </c>
      <c r="K104" s="98">
        <f t="shared" si="5"/>
        <v>48</v>
      </c>
      <c r="L104" s="12">
        <v>1</v>
      </c>
      <c r="M104" s="12">
        <v>16</v>
      </c>
      <c r="N104" s="12">
        <v>12</v>
      </c>
      <c r="O104" s="12">
        <v>3</v>
      </c>
      <c r="P104" s="59">
        <v>3</v>
      </c>
      <c r="R104" s="59">
        <v>2</v>
      </c>
      <c r="S104">
        <v>6</v>
      </c>
      <c r="T104">
        <v>10</v>
      </c>
      <c r="V104">
        <v>3</v>
      </c>
      <c r="W104">
        <v>10</v>
      </c>
      <c r="X104">
        <v>2</v>
      </c>
      <c r="Y104">
        <v>7</v>
      </c>
      <c r="Z104">
        <v>4</v>
      </c>
      <c r="AA104">
        <v>4</v>
      </c>
      <c r="AC104">
        <v>20</v>
      </c>
      <c r="AD104">
        <v>4</v>
      </c>
      <c r="AE104">
        <v>11</v>
      </c>
      <c r="AF104">
        <v>4</v>
      </c>
      <c r="AG104">
        <v>10</v>
      </c>
      <c r="AH104">
        <v>14</v>
      </c>
      <c r="AI104">
        <v>3</v>
      </c>
      <c r="AL104">
        <v>4</v>
      </c>
      <c r="AN104">
        <v>6</v>
      </c>
      <c r="AO104">
        <v>13</v>
      </c>
      <c r="AP104">
        <v>1</v>
      </c>
      <c r="AQ104">
        <v>1</v>
      </c>
      <c r="AR104">
        <v>6</v>
      </c>
      <c r="AS104">
        <v>5</v>
      </c>
      <c r="AT104">
        <v>6</v>
      </c>
      <c r="AU104">
        <v>1</v>
      </c>
      <c r="AV104">
        <v>6</v>
      </c>
      <c r="AX104">
        <v>4</v>
      </c>
      <c r="AY104">
        <v>2</v>
      </c>
      <c r="AZ104">
        <v>4</v>
      </c>
      <c r="BA104">
        <v>2</v>
      </c>
      <c r="BE104">
        <v>9</v>
      </c>
      <c r="BF104">
        <v>1</v>
      </c>
      <c r="BG104">
        <v>2</v>
      </c>
      <c r="BH104">
        <v>3</v>
      </c>
      <c r="BK104">
        <v>2</v>
      </c>
      <c r="BM104">
        <v>1</v>
      </c>
      <c r="BN104">
        <v>1</v>
      </c>
      <c r="BO104">
        <v>7</v>
      </c>
      <c r="BP104">
        <v>1</v>
      </c>
      <c r="BQ104">
        <v>1</v>
      </c>
      <c r="BU104">
        <v>4</v>
      </c>
      <c r="BV104">
        <v>6</v>
      </c>
      <c r="BW104">
        <v>2</v>
      </c>
    </row>
    <row r="105" spans="1:15" ht="12.75">
      <c r="A105" s="1" t="s">
        <v>218</v>
      </c>
      <c r="B105" s="39"/>
      <c r="C105" s="29">
        <v>0.01</v>
      </c>
      <c r="D105" s="127" t="s">
        <v>392</v>
      </c>
      <c r="E105" s="35"/>
      <c r="F105" s="127" t="s">
        <v>392</v>
      </c>
      <c r="G105" s="81"/>
      <c r="H105" s="18"/>
      <c r="I105" s="114">
        <f t="shared" si="3"/>
        <v>0</v>
      </c>
      <c r="J105" s="93">
        <f t="shared" si="4"/>
        <v>0</v>
      </c>
      <c r="K105" s="98">
        <f t="shared" si="5"/>
        <v>0</v>
      </c>
      <c r="L105" s="12"/>
      <c r="M105" s="12"/>
      <c r="N105" s="12"/>
      <c r="O105" s="12"/>
    </row>
    <row r="106" spans="1:75" ht="12.75">
      <c r="A106" s="1" t="s">
        <v>128</v>
      </c>
      <c r="B106" s="39">
        <v>7.16</v>
      </c>
      <c r="C106" s="29">
        <v>3.98</v>
      </c>
      <c r="D106" s="76">
        <v>5.02</v>
      </c>
      <c r="E106" s="35">
        <v>4.32</v>
      </c>
      <c r="F106" s="77">
        <v>3.6</v>
      </c>
      <c r="G106" s="81">
        <v>3.4144346289752647</v>
      </c>
      <c r="H106" s="18">
        <v>2.0999386879215205</v>
      </c>
      <c r="I106" s="114">
        <f t="shared" si="3"/>
        <v>3.3544303797468347</v>
      </c>
      <c r="J106" s="93">
        <f t="shared" si="4"/>
        <v>212</v>
      </c>
      <c r="K106" s="98">
        <f t="shared" si="5"/>
        <v>47</v>
      </c>
      <c r="L106" s="12"/>
      <c r="M106" s="12">
        <v>14</v>
      </c>
      <c r="N106" s="12">
        <v>4</v>
      </c>
      <c r="O106" s="12">
        <v>4</v>
      </c>
      <c r="P106" s="59">
        <v>1</v>
      </c>
      <c r="Q106" s="59">
        <v>1</v>
      </c>
      <c r="R106" s="59">
        <v>1</v>
      </c>
      <c r="S106">
        <v>2</v>
      </c>
      <c r="T106">
        <v>5</v>
      </c>
      <c r="W106">
        <v>19</v>
      </c>
      <c r="X106">
        <v>11</v>
      </c>
      <c r="Y106">
        <v>7</v>
      </c>
      <c r="Z106">
        <v>2</v>
      </c>
      <c r="AA106">
        <v>9</v>
      </c>
      <c r="AB106">
        <v>1</v>
      </c>
      <c r="AC106">
        <v>21</v>
      </c>
      <c r="AD106">
        <v>1</v>
      </c>
      <c r="AE106">
        <v>2</v>
      </c>
      <c r="AF106">
        <v>5</v>
      </c>
      <c r="AG106">
        <v>4</v>
      </c>
      <c r="AH106">
        <v>7</v>
      </c>
      <c r="AI106">
        <v>5</v>
      </c>
      <c r="AK106">
        <v>2</v>
      </c>
      <c r="AL106">
        <v>3</v>
      </c>
      <c r="AN106">
        <v>7</v>
      </c>
      <c r="AO106">
        <v>9</v>
      </c>
      <c r="AP106">
        <v>3</v>
      </c>
      <c r="AS106">
        <v>2</v>
      </c>
      <c r="AT106">
        <v>2</v>
      </c>
      <c r="AU106">
        <v>2</v>
      </c>
      <c r="AV106">
        <v>4</v>
      </c>
      <c r="AW106">
        <v>1</v>
      </c>
      <c r="AX106">
        <v>4</v>
      </c>
      <c r="AZ106">
        <v>7</v>
      </c>
      <c r="BA106">
        <v>2</v>
      </c>
      <c r="BB106">
        <v>3</v>
      </c>
      <c r="BD106">
        <v>1</v>
      </c>
      <c r="BE106">
        <v>6</v>
      </c>
      <c r="BF106">
        <v>2</v>
      </c>
      <c r="BG106">
        <v>7</v>
      </c>
      <c r="BH106">
        <v>2</v>
      </c>
      <c r="BL106">
        <v>1</v>
      </c>
      <c r="BN106">
        <v>2</v>
      </c>
      <c r="BO106">
        <v>2</v>
      </c>
      <c r="BP106">
        <v>6</v>
      </c>
      <c r="BU106">
        <v>2</v>
      </c>
      <c r="BV106">
        <v>2</v>
      </c>
      <c r="BW106">
        <v>2</v>
      </c>
    </row>
    <row r="107" spans="1:75" ht="12.75">
      <c r="A107" s="1" t="s">
        <v>129</v>
      </c>
      <c r="B107" s="39">
        <v>2.11</v>
      </c>
      <c r="C107" s="32">
        <v>1.9</v>
      </c>
      <c r="D107" s="76">
        <v>2.39</v>
      </c>
      <c r="E107" s="36">
        <v>1.8</v>
      </c>
      <c r="F107" s="77">
        <v>2.3</v>
      </c>
      <c r="G107" s="81">
        <v>2.106434628975265</v>
      </c>
      <c r="H107" s="18">
        <v>2.0999386879215205</v>
      </c>
      <c r="I107" s="114">
        <f t="shared" si="3"/>
        <v>2.4367088607594933</v>
      </c>
      <c r="J107" s="93">
        <f t="shared" si="4"/>
        <v>154</v>
      </c>
      <c r="K107" s="98">
        <f t="shared" si="5"/>
        <v>41</v>
      </c>
      <c r="L107" s="12">
        <v>2</v>
      </c>
      <c r="M107" s="12">
        <v>7</v>
      </c>
      <c r="N107" s="12">
        <v>5</v>
      </c>
      <c r="O107" s="12"/>
      <c r="P107" s="59">
        <v>1</v>
      </c>
      <c r="Q107" s="59"/>
      <c r="R107" s="59">
        <v>3</v>
      </c>
      <c r="S107" s="59">
        <v>1</v>
      </c>
      <c r="T107" s="59">
        <v>3</v>
      </c>
      <c r="U107" s="59"/>
      <c r="V107" s="59"/>
      <c r="W107" s="59"/>
      <c r="X107" s="59"/>
      <c r="Y107">
        <v>2</v>
      </c>
      <c r="Z107" s="59">
        <v>1</v>
      </c>
      <c r="AA107" s="59">
        <v>2</v>
      </c>
      <c r="AB107">
        <v>1</v>
      </c>
      <c r="AC107">
        <v>14</v>
      </c>
      <c r="AD107">
        <v>4</v>
      </c>
      <c r="AE107">
        <v>3</v>
      </c>
      <c r="AF107">
        <v>3</v>
      </c>
      <c r="AG107">
        <v>6</v>
      </c>
      <c r="AH107">
        <v>2</v>
      </c>
      <c r="AI107">
        <v>2</v>
      </c>
      <c r="AL107">
        <v>4</v>
      </c>
      <c r="AM107">
        <v>2</v>
      </c>
      <c r="AN107">
        <v>2</v>
      </c>
      <c r="AO107">
        <v>16</v>
      </c>
      <c r="AP107">
        <v>3</v>
      </c>
      <c r="AQ107">
        <v>4</v>
      </c>
      <c r="AR107">
        <v>4</v>
      </c>
      <c r="AS107">
        <v>10</v>
      </c>
      <c r="AT107">
        <v>5</v>
      </c>
      <c r="AU107">
        <v>7</v>
      </c>
      <c r="AV107">
        <v>8</v>
      </c>
      <c r="AW107">
        <v>2</v>
      </c>
      <c r="AX107">
        <v>1</v>
      </c>
      <c r="AZ107">
        <v>2</v>
      </c>
      <c r="BB107">
        <v>1</v>
      </c>
      <c r="BC107">
        <v>2</v>
      </c>
      <c r="BE107">
        <v>1</v>
      </c>
      <c r="BG107">
        <v>2</v>
      </c>
      <c r="BL107">
        <v>6</v>
      </c>
      <c r="BO107">
        <v>3</v>
      </c>
      <c r="BP107">
        <v>5</v>
      </c>
      <c r="BU107">
        <v>1</v>
      </c>
      <c r="BW107">
        <v>1</v>
      </c>
    </row>
    <row r="108" spans="1:74" ht="12.75">
      <c r="A108" s="1" t="s">
        <v>130</v>
      </c>
      <c r="B108" s="39">
        <v>2.85</v>
      </c>
      <c r="C108" s="29">
        <v>2.54</v>
      </c>
      <c r="D108" s="77">
        <v>5</v>
      </c>
      <c r="E108" s="35">
        <v>10.74</v>
      </c>
      <c r="F108" s="76">
        <v>23.02</v>
      </c>
      <c r="G108" s="81">
        <v>40.44371613663133</v>
      </c>
      <c r="H108" s="18">
        <v>50.93500919681178</v>
      </c>
      <c r="I108" s="114">
        <f t="shared" si="3"/>
        <v>66.42405063291137</v>
      </c>
      <c r="J108" s="93">
        <f t="shared" si="4"/>
        <v>4198</v>
      </c>
      <c r="K108" s="98">
        <f t="shared" si="5"/>
        <v>63</v>
      </c>
      <c r="L108" s="12">
        <v>38</v>
      </c>
      <c r="M108" s="12">
        <v>98</v>
      </c>
      <c r="N108" s="12">
        <v>26</v>
      </c>
      <c r="O108" s="12">
        <v>58</v>
      </c>
      <c r="P108" s="59">
        <v>53</v>
      </c>
      <c r="Q108" s="59">
        <v>38</v>
      </c>
      <c r="R108" s="59">
        <v>83</v>
      </c>
      <c r="S108" s="59">
        <v>79</v>
      </c>
      <c r="T108" s="59">
        <v>3</v>
      </c>
      <c r="U108" s="59">
        <v>15</v>
      </c>
      <c r="V108" s="59">
        <v>19</v>
      </c>
      <c r="W108" s="59">
        <v>39</v>
      </c>
      <c r="X108" s="59">
        <v>342</v>
      </c>
      <c r="Y108">
        <v>45</v>
      </c>
      <c r="Z108" s="59">
        <v>43</v>
      </c>
      <c r="AA108" s="59">
        <v>52</v>
      </c>
      <c r="AB108">
        <v>33</v>
      </c>
      <c r="AC108">
        <v>79</v>
      </c>
      <c r="AD108">
        <v>6</v>
      </c>
      <c r="AE108">
        <v>102</v>
      </c>
      <c r="AF108">
        <v>143</v>
      </c>
      <c r="AG108">
        <v>121</v>
      </c>
      <c r="AH108">
        <v>28</v>
      </c>
      <c r="AI108">
        <v>131</v>
      </c>
      <c r="AJ108">
        <v>10</v>
      </c>
      <c r="AK108">
        <v>39</v>
      </c>
      <c r="AL108">
        <v>17</v>
      </c>
      <c r="AM108">
        <v>21</v>
      </c>
      <c r="AN108">
        <v>15</v>
      </c>
      <c r="AO108">
        <v>77</v>
      </c>
      <c r="AP108">
        <v>31</v>
      </c>
      <c r="AQ108">
        <v>32</v>
      </c>
      <c r="AR108">
        <v>39</v>
      </c>
      <c r="AS108">
        <v>141</v>
      </c>
      <c r="AT108">
        <v>93</v>
      </c>
      <c r="AU108">
        <v>118</v>
      </c>
      <c r="AV108">
        <v>77</v>
      </c>
      <c r="AW108">
        <v>6</v>
      </c>
      <c r="AX108">
        <v>706</v>
      </c>
      <c r="AY108">
        <v>35</v>
      </c>
      <c r="AZ108">
        <v>96</v>
      </c>
      <c r="BA108">
        <v>56</v>
      </c>
      <c r="BB108">
        <v>10</v>
      </c>
      <c r="BC108">
        <v>56</v>
      </c>
      <c r="BD108">
        <v>35</v>
      </c>
      <c r="BE108">
        <v>47</v>
      </c>
      <c r="BF108">
        <v>60</v>
      </c>
      <c r="BG108">
        <v>137</v>
      </c>
      <c r="BH108">
        <v>36</v>
      </c>
      <c r="BI108">
        <v>8</v>
      </c>
      <c r="BJ108">
        <v>7</v>
      </c>
      <c r="BK108">
        <v>53</v>
      </c>
      <c r="BL108">
        <v>58</v>
      </c>
      <c r="BM108">
        <v>25</v>
      </c>
      <c r="BN108">
        <v>59</v>
      </c>
      <c r="BO108">
        <v>130</v>
      </c>
      <c r="BP108">
        <v>9</v>
      </c>
      <c r="BQ108">
        <v>91</v>
      </c>
      <c r="BR108">
        <v>11</v>
      </c>
      <c r="BS108">
        <v>1</v>
      </c>
      <c r="BT108">
        <v>10</v>
      </c>
      <c r="BU108">
        <v>26</v>
      </c>
      <c r="BV108">
        <v>46</v>
      </c>
    </row>
    <row r="109" spans="1:75" ht="12.75">
      <c r="A109" s="1" t="s">
        <v>131</v>
      </c>
      <c r="B109" s="39">
        <v>33.08</v>
      </c>
      <c r="C109" s="29">
        <v>33.74</v>
      </c>
      <c r="D109" s="77">
        <v>49.43</v>
      </c>
      <c r="E109" s="35">
        <v>40.04</v>
      </c>
      <c r="F109" s="76">
        <v>44.77</v>
      </c>
      <c r="G109" s="81">
        <v>57.653077738515904</v>
      </c>
      <c r="H109" s="18">
        <v>55.94727161250766</v>
      </c>
      <c r="I109" s="114">
        <f t="shared" si="3"/>
        <v>82.72151898734175</v>
      </c>
      <c r="J109" s="93">
        <f t="shared" si="4"/>
        <v>5228</v>
      </c>
      <c r="K109" s="98">
        <f t="shared" si="5"/>
        <v>64</v>
      </c>
      <c r="L109" s="12">
        <v>73</v>
      </c>
      <c r="M109" s="12">
        <v>109</v>
      </c>
      <c r="N109" s="12">
        <v>24</v>
      </c>
      <c r="O109" s="12">
        <v>22</v>
      </c>
      <c r="P109" s="59">
        <v>84</v>
      </c>
      <c r="Q109" s="59">
        <v>71</v>
      </c>
      <c r="R109" s="59">
        <v>105</v>
      </c>
      <c r="S109" s="59">
        <v>244</v>
      </c>
      <c r="T109" s="59">
        <v>10</v>
      </c>
      <c r="U109" s="59">
        <v>70</v>
      </c>
      <c r="V109" s="59">
        <v>22</v>
      </c>
      <c r="W109" s="59">
        <v>44</v>
      </c>
      <c r="X109" s="59">
        <v>131</v>
      </c>
      <c r="Y109">
        <v>61</v>
      </c>
      <c r="Z109" s="59">
        <v>31</v>
      </c>
      <c r="AA109" s="59">
        <v>67</v>
      </c>
      <c r="AB109">
        <v>99</v>
      </c>
      <c r="AC109">
        <v>102</v>
      </c>
      <c r="AD109">
        <v>9</v>
      </c>
      <c r="AE109">
        <v>72</v>
      </c>
      <c r="AF109">
        <v>184</v>
      </c>
      <c r="AG109">
        <v>112</v>
      </c>
      <c r="AH109">
        <v>34</v>
      </c>
      <c r="AI109">
        <v>98</v>
      </c>
      <c r="AJ109">
        <v>23</v>
      </c>
      <c r="AK109">
        <v>65</v>
      </c>
      <c r="AL109">
        <v>25</v>
      </c>
      <c r="AM109">
        <v>82</v>
      </c>
      <c r="AN109">
        <v>19</v>
      </c>
      <c r="AO109">
        <v>87</v>
      </c>
      <c r="AP109">
        <v>53</v>
      </c>
      <c r="AQ109">
        <v>49</v>
      </c>
      <c r="AR109">
        <v>44</v>
      </c>
      <c r="AS109">
        <v>298</v>
      </c>
      <c r="AT109">
        <v>212</v>
      </c>
      <c r="AU109">
        <v>125</v>
      </c>
      <c r="AV109">
        <v>106</v>
      </c>
      <c r="AW109">
        <v>36</v>
      </c>
      <c r="AX109">
        <v>454</v>
      </c>
      <c r="AY109">
        <v>29</v>
      </c>
      <c r="AZ109">
        <v>98</v>
      </c>
      <c r="BA109">
        <v>51</v>
      </c>
      <c r="BB109">
        <v>9</v>
      </c>
      <c r="BC109">
        <v>132</v>
      </c>
      <c r="BD109">
        <v>60</v>
      </c>
      <c r="BE109">
        <v>88</v>
      </c>
      <c r="BF109">
        <v>110</v>
      </c>
      <c r="BG109">
        <v>86</v>
      </c>
      <c r="BH109">
        <v>40</v>
      </c>
      <c r="BI109">
        <v>53</v>
      </c>
      <c r="BJ109">
        <v>38</v>
      </c>
      <c r="BK109">
        <v>98</v>
      </c>
      <c r="BL109">
        <v>127</v>
      </c>
      <c r="BM109">
        <v>76</v>
      </c>
      <c r="BN109">
        <v>124</v>
      </c>
      <c r="BO109">
        <v>143</v>
      </c>
      <c r="BP109">
        <v>51</v>
      </c>
      <c r="BQ109">
        <v>79</v>
      </c>
      <c r="BR109">
        <v>48</v>
      </c>
      <c r="BS109">
        <v>32</v>
      </c>
      <c r="BT109">
        <v>11</v>
      </c>
      <c r="BU109">
        <v>39</v>
      </c>
      <c r="BV109">
        <v>40</v>
      </c>
      <c r="BW109">
        <v>10</v>
      </c>
    </row>
    <row r="110" spans="1:69" ht="12.75">
      <c r="A110" s="1" t="s">
        <v>132</v>
      </c>
      <c r="B110" s="39"/>
      <c r="C110" s="129" t="s">
        <v>392</v>
      </c>
      <c r="D110" s="76">
        <v>0.02</v>
      </c>
      <c r="E110" s="128" t="s">
        <v>392</v>
      </c>
      <c r="F110" s="76">
        <v>0.04</v>
      </c>
      <c r="G110" s="81">
        <v>0.022944640753828034</v>
      </c>
      <c r="H110" s="18"/>
      <c r="I110" s="114">
        <f t="shared" si="3"/>
        <v>0.047468354430379736</v>
      </c>
      <c r="J110" s="93">
        <f t="shared" si="4"/>
        <v>3</v>
      </c>
      <c r="K110" s="98">
        <f t="shared" si="5"/>
        <v>2</v>
      </c>
      <c r="L110" s="12"/>
      <c r="M110" s="12"/>
      <c r="N110" s="12"/>
      <c r="O110" s="12"/>
      <c r="AB110">
        <v>1</v>
      </c>
      <c r="BQ110">
        <v>2</v>
      </c>
    </row>
    <row r="111" spans="1:74" ht="12.75">
      <c r="A111" s="1" t="s">
        <v>133</v>
      </c>
      <c r="B111" s="39">
        <v>1.48</v>
      </c>
      <c r="C111" s="29">
        <v>1.13</v>
      </c>
      <c r="D111" s="76">
        <v>0.87</v>
      </c>
      <c r="E111" s="35">
        <v>0.96</v>
      </c>
      <c r="F111" s="76">
        <v>1.04</v>
      </c>
      <c r="G111" s="81">
        <v>1.2495936395759721</v>
      </c>
      <c r="H111" s="18">
        <v>0.49049662783568365</v>
      </c>
      <c r="I111" s="114">
        <f t="shared" si="3"/>
        <v>0.7278481012658227</v>
      </c>
      <c r="J111" s="93">
        <f t="shared" si="4"/>
        <v>46</v>
      </c>
      <c r="K111" s="98">
        <f t="shared" si="5"/>
        <v>28</v>
      </c>
      <c r="L111" s="12"/>
      <c r="M111" s="12">
        <v>3</v>
      </c>
      <c r="N111" s="12">
        <v>1</v>
      </c>
      <c r="O111" s="12">
        <v>1</v>
      </c>
      <c r="Q111" s="59"/>
      <c r="R111" s="59"/>
      <c r="S111" s="59">
        <v>1</v>
      </c>
      <c r="T111" s="59"/>
      <c r="U111" s="59"/>
      <c r="W111" s="59"/>
      <c r="X111" s="59"/>
      <c r="Y111">
        <v>2</v>
      </c>
      <c r="Z111" s="59"/>
      <c r="AA111" s="59"/>
      <c r="AC111">
        <v>3</v>
      </c>
      <c r="AF111">
        <v>3</v>
      </c>
      <c r="AH111">
        <v>3</v>
      </c>
      <c r="AI111">
        <v>1</v>
      </c>
      <c r="AL111">
        <v>1</v>
      </c>
      <c r="AN111">
        <v>1</v>
      </c>
      <c r="AO111">
        <v>3</v>
      </c>
      <c r="AP111">
        <v>1</v>
      </c>
      <c r="AQ111">
        <v>2</v>
      </c>
      <c r="AS111">
        <v>1</v>
      </c>
      <c r="AU111">
        <v>2</v>
      </c>
      <c r="AV111">
        <v>1</v>
      </c>
      <c r="AX111">
        <v>1</v>
      </c>
      <c r="AZ111">
        <v>3</v>
      </c>
      <c r="BB111">
        <v>1</v>
      </c>
      <c r="BE111">
        <v>2</v>
      </c>
      <c r="BF111">
        <v>1</v>
      </c>
      <c r="BG111">
        <v>1</v>
      </c>
      <c r="BL111">
        <v>1</v>
      </c>
      <c r="BN111">
        <v>1</v>
      </c>
      <c r="BO111">
        <v>1</v>
      </c>
      <c r="BP111">
        <v>3</v>
      </c>
      <c r="BV111">
        <v>1</v>
      </c>
    </row>
    <row r="112" spans="1:66" ht="12.75">
      <c r="A112" s="1" t="s">
        <v>134</v>
      </c>
      <c r="B112" s="39">
        <v>0.09</v>
      </c>
      <c r="C112" s="29">
        <v>0.04</v>
      </c>
      <c r="D112" s="76">
        <v>0.11</v>
      </c>
      <c r="E112" s="35">
        <v>0.09</v>
      </c>
      <c r="F112" s="77">
        <v>0.1</v>
      </c>
      <c r="G112" s="81">
        <v>0.19702944640753828</v>
      </c>
      <c r="H112" s="18">
        <v>0.1072961373390558</v>
      </c>
      <c r="I112" s="114">
        <f t="shared" si="3"/>
        <v>0.0791139240506329</v>
      </c>
      <c r="J112" s="93">
        <f t="shared" si="4"/>
        <v>5</v>
      </c>
      <c r="K112" s="98">
        <f t="shared" si="5"/>
        <v>5</v>
      </c>
      <c r="L112" s="12">
        <v>1</v>
      </c>
      <c r="M112" s="12"/>
      <c r="N112" s="12"/>
      <c r="O112" s="12"/>
      <c r="X112" s="59"/>
      <c r="AE112">
        <v>1</v>
      </c>
      <c r="AQ112">
        <v>1</v>
      </c>
      <c r="BD112">
        <v>1</v>
      </c>
      <c r="BN112">
        <v>1</v>
      </c>
    </row>
    <row r="113" spans="1:74" ht="12.75">
      <c r="A113" s="1" t="s">
        <v>135</v>
      </c>
      <c r="B113" s="39">
        <v>2.66</v>
      </c>
      <c r="C113" s="29">
        <v>1.93</v>
      </c>
      <c r="D113" s="76">
        <v>1.99</v>
      </c>
      <c r="E113" s="35">
        <v>2.07</v>
      </c>
      <c r="F113" s="77">
        <v>1.7</v>
      </c>
      <c r="G113" s="81">
        <v>2.141689045936396</v>
      </c>
      <c r="H113" s="18">
        <v>1.5787860208461066</v>
      </c>
      <c r="I113" s="114">
        <f t="shared" si="3"/>
        <v>7.041139240506328</v>
      </c>
      <c r="J113" s="93">
        <f t="shared" si="4"/>
        <v>445</v>
      </c>
      <c r="K113" s="98">
        <f t="shared" si="5"/>
        <v>57</v>
      </c>
      <c r="L113" s="12">
        <v>3</v>
      </c>
      <c r="M113" s="12">
        <v>5</v>
      </c>
      <c r="N113" s="12">
        <v>4</v>
      </c>
      <c r="O113" s="12">
        <v>1</v>
      </c>
      <c r="P113" s="59">
        <v>4</v>
      </c>
      <c r="Q113" s="59">
        <v>21</v>
      </c>
      <c r="R113" s="59">
        <v>22</v>
      </c>
      <c r="S113" s="59">
        <v>9</v>
      </c>
      <c r="T113" s="59">
        <v>6</v>
      </c>
      <c r="U113" s="59"/>
      <c r="V113" s="59">
        <v>4</v>
      </c>
      <c r="X113" s="59">
        <v>6</v>
      </c>
      <c r="Y113">
        <v>8</v>
      </c>
      <c r="Z113" s="59">
        <v>9</v>
      </c>
      <c r="AA113">
        <v>8</v>
      </c>
      <c r="AB113">
        <v>7</v>
      </c>
      <c r="AC113">
        <v>9</v>
      </c>
      <c r="AD113">
        <v>8</v>
      </c>
      <c r="AE113">
        <v>4</v>
      </c>
      <c r="AF113">
        <v>8</v>
      </c>
      <c r="AG113">
        <v>1</v>
      </c>
      <c r="AH113">
        <v>1</v>
      </c>
      <c r="AI113">
        <v>14</v>
      </c>
      <c r="AK113">
        <v>2</v>
      </c>
      <c r="AL113">
        <v>4</v>
      </c>
      <c r="AM113">
        <v>9</v>
      </c>
      <c r="AN113">
        <v>22</v>
      </c>
      <c r="AO113">
        <v>7</v>
      </c>
      <c r="AP113">
        <v>6</v>
      </c>
      <c r="AQ113">
        <v>4</v>
      </c>
      <c r="AR113">
        <v>3</v>
      </c>
      <c r="AS113">
        <v>19</v>
      </c>
      <c r="AT113">
        <v>7</v>
      </c>
      <c r="AU113">
        <v>26</v>
      </c>
      <c r="AV113">
        <v>4</v>
      </c>
      <c r="AW113">
        <v>4</v>
      </c>
      <c r="AX113">
        <v>4</v>
      </c>
      <c r="AY113">
        <v>3</v>
      </c>
      <c r="AZ113">
        <v>7</v>
      </c>
      <c r="BA113">
        <v>1</v>
      </c>
      <c r="BB113">
        <v>11</v>
      </c>
      <c r="BC113">
        <v>4</v>
      </c>
      <c r="BD113">
        <v>1</v>
      </c>
      <c r="BE113">
        <v>8</v>
      </c>
      <c r="BF113">
        <v>5</v>
      </c>
      <c r="BG113">
        <v>15</v>
      </c>
      <c r="BH113">
        <v>11</v>
      </c>
      <c r="BJ113">
        <v>5</v>
      </c>
      <c r="BK113">
        <v>18</v>
      </c>
      <c r="BL113">
        <v>6</v>
      </c>
      <c r="BM113">
        <v>3</v>
      </c>
      <c r="BN113">
        <v>17</v>
      </c>
      <c r="BO113">
        <v>19</v>
      </c>
      <c r="BP113">
        <v>12</v>
      </c>
      <c r="BQ113">
        <v>9</v>
      </c>
      <c r="BR113">
        <v>2</v>
      </c>
      <c r="BU113">
        <v>3</v>
      </c>
      <c r="BV113">
        <v>2</v>
      </c>
    </row>
    <row r="114" spans="1:74" ht="12.75">
      <c r="A114" s="1" t="s">
        <v>136</v>
      </c>
      <c r="B114" s="39">
        <v>4.56</v>
      </c>
      <c r="C114" s="29">
        <v>5.73</v>
      </c>
      <c r="D114" s="76">
        <v>7.09</v>
      </c>
      <c r="E114" s="35">
        <v>12.12</v>
      </c>
      <c r="F114" s="76">
        <v>10.94</v>
      </c>
      <c r="G114" s="81">
        <v>12.16944522968198</v>
      </c>
      <c r="H114" s="18">
        <v>14.1477621091355</v>
      </c>
      <c r="I114" s="114">
        <f t="shared" si="3"/>
        <v>14.509493670886073</v>
      </c>
      <c r="J114" s="93">
        <f t="shared" si="4"/>
        <v>917</v>
      </c>
      <c r="K114" s="98">
        <f t="shared" si="5"/>
        <v>57</v>
      </c>
      <c r="L114" s="12">
        <v>30</v>
      </c>
      <c r="M114" s="12">
        <v>4</v>
      </c>
      <c r="N114" s="12">
        <v>2</v>
      </c>
      <c r="O114" s="12">
        <v>1</v>
      </c>
      <c r="P114" s="59">
        <v>9</v>
      </c>
      <c r="Q114" s="59">
        <v>1</v>
      </c>
      <c r="R114" s="59">
        <v>5</v>
      </c>
      <c r="S114" s="59">
        <v>67</v>
      </c>
      <c r="T114" s="59">
        <v>7</v>
      </c>
      <c r="U114" s="59"/>
      <c r="V114" s="59">
        <v>2</v>
      </c>
      <c r="X114" s="59">
        <v>12</v>
      </c>
      <c r="Y114">
        <v>1</v>
      </c>
      <c r="Z114" s="59">
        <v>19</v>
      </c>
      <c r="AA114" s="59">
        <v>8</v>
      </c>
      <c r="AB114">
        <v>11</v>
      </c>
      <c r="AC114">
        <v>16</v>
      </c>
      <c r="AD114">
        <v>2</v>
      </c>
      <c r="AE114">
        <v>27</v>
      </c>
      <c r="AF114">
        <v>35</v>
      </c>
      <c r="AG114">
        <v>14</v>
      </c>
      <c r="AI114">
        <v>5</v>
      </c>
      <c r="AJ114">
        <v>22</v>
      </c>
      <c r="AK114">
        <v>33</v>
      </c>
      <c r="AL114">
        <v>16</v>
      </c>
      <c r="AM114">
        <v>43</v>
      </c>
      <c r="AN114">
        <v>3</v>
      </c>
      <c r="AP114">
        <v>3</v>
      </c>
      <c r="AQ114">
        <v>9</v>
      </c>
      <c r="AR114">
        <v>17</v>
      </c>
      <c r="AS114">
        <v>50</v>
      </c>
      <c r="AT114">
        <v>26</v>
      </c>
      <c r="AU114">
        <v>29</v>
      </c>
      <c r="AV114">
        <v>33</v>
      </c>
      <c r="AW114">
        <v>11</v>
      </c>
      <c r="AX114">
        <v>26</v>
      </c>
      <c r="AY114">
        <v>13</v>
      </c>
      <c r="AZ114">
        <v>7</v>
      </c>
      <c r="BA114">
        <v>2</v>
      </c>
      <c r="BB114">
        <v>5</v>
      </c>
      <c r="BC114">
        <v>43</v>
      </c>
      <c r="BD114">
        <v>21</v>
      </c>
      <c r="BE114">
        <v>38</v>
      </c>
      <c r="BF114">
        <v>4</v>
      </c>
      <c r="BG114">
        <v>13</v>
      </c>
      <c r="BH114">
        <v>12</v>
      </c>
      <c r="BI114">
        <v>8</v>
      </c>
      <c r="BJ114">
        <v>14</v>
      </c>
      <c r="BK114">
        <v>14</v>
      </c>
      <c r="BL114">
        <v>21</v>
      </c>
      <c r="BM114">
        <v>31</v>
      </c>
      <c r="BN114">
        <v>20</v>
      </c>
      <c r="BO114">
        <v>4</v>
      </c>
      <c r="BQ114">
        <v>3</v>
      </c>
      <c r="BR114">
        <v>14</v>
      </c>
      <c r="BS114">
        <v>14</v>
      </c>
      <c r="BU114">
        <v>11</v>
      </c>
      <c r="BV114">
        <v>6</v>
      </c>
    </row>
    <row r="115" spans="1:21" ht="12.75">
      <c r="A115" s="1" t="s">
        <v>137</v>
      </c>
      <c r="B115" s="39">
        <v>0.01</v>
      </c>
      <c r="C115" s="29">
        <v>0.02</v>
      </c>
      <c r="D115" s="127" t="s">
        <v>392</v>
      </c>
      <c r="E115" s="35">
        <v>0.03</v>
      </c>
      <c r="F115" s="76">
        <v>0.04</v>
      </c>
      <c r="G115" s="81">
        <v>0.006999999999999999</v>
      </c>
      <c r="H115" s="18">
        <v>0.015328019619865114</v>
      </c>
      <c r="I115" s="114">
        <f t="shared" si="3"/>
        <v>0</v>
      </c>
      <c r="J115" s="93">
        <f t="shared" si="4"/>
        <v>0</v>
      </c>
      <c r="K115" s="98">
        <f t="shared" si="5"/>
        <v>0</v>
      </c>
      <c r="L115" s="12"/>
      <c r="M115" s="12"/>
      <c r="N115" s="12"/>
      <c r="O115" s="12"/>
      <c r="Q115" s="20"/>
      <c r="R115" s="20"/>
      <c r="S115" s="20"/>
      <c r="T115" s="20"/>
      <c r="U115" s="20"/>
    </row>
    <row r="116" spans="1:74" ht="12.75">
      <c r="A116" s="1" t="s">
        <v>138</v>
      </c>
      <c r="B116" s="40">
        <v>90.6</v>
      </c>
      <c r="C116" s="29">
        <v>44.43</v>
      </c>
      <c r="D116" s="77">
        <v>15.29</v>
      </c>
      <c r="E116" s="35">
        <v>13.13</v>
      </c>
      <c r="F116" s="76">
        <v>15.94</v>
      </c>
      <c r="G116" s="81">
        <v>37.92022732626619</v>
      </c>
      <c r="H116" s="18">
        <v>23.74310239117106</v>
      </c>
      <c r="I116" s="114">
        <f t="shared" si="3"/>
        <v>53.8132911392405</v>
      </c>
      <c r="J116" s="93">
        <f t="shared" si="4"/>
        <v>3401</v>
      </c>
      <c r="K116" s="98">
        <f t="shared" si="5"/>
        <v>34</v>
      </c>
      <c r="L116" s="12">
        <v>61</v>
      </c>
      <c r="M116" s="12">
        <v>2</v>
      </c>
      <c r="N116" s="12"/>
      <c r="O116" s="12"/>
      <c r="P116">
        <v>16</v>
      </c>
      <c r="Q116" s="59"/>
      <c r="R116" s="59"/>
      <c r="S116" s="59">
        <v>78</v>
      </c>
      <c r="T116" s="59">
        <v>6</v>
      </c>
      <c r="U116" s="59"/>
      <c r="X116" s="59"/>
      <c r="AA116">
        <v>7</v>
      </c>
      <c r="AB116">
        <v>24</v>
      </c>
      <c r="AE116">
        <v>36</v>
      </c>
      <c r="AF116">
        <v>43</v>
      </c>
      <c r="AJ116">
        <v>79</v>
      </c>
      <c r="AK116">
        <v>94</v>
      </c>
      <c r="AM116">
        <v>30</v>
      </c>
      <c r="AN116">
        <v>9</v>
      </c>
      <c r="AP116">
        <v>3</v>
      </c>
      <c r="AR116">
        <v>41</v>
      </c>
      <c r="AS116">
        <v>127</v>
      </c>
      <c r="AT116">
        <v>7</v>
      </c>
      <c r="AU116">
        <v>16</v>
      </c>
      <c r="AV116">
        <v>2</v>
      </c>
      <c r="BB116">
        <v>882</v>
      </c>
      <c r="BC116">
        <v>1457</v>
      </c>
      <c r="BD116">
        <v>83</v>
      </c>
      <c r="BE116">
        <v>31</v>
      </c>
      <c r="BG116">
        <v>4</v>
      </c>
      <c r="BH116">
        <v>25</v>
      </c>
      <c r="BI116">
        <v>83</v>
      </c>
      <c r="BL116">
        <v>9</v>
      </c>
      <c r="BM116">
        <v>11</v>
      </c>
      <c r="BN116">
        <v>2</v>
      </c>
      <c r="BO116">
        <v>5</v>
      </c>
      <c r="BQ116">
        <v>40</v>
      </c>
      <c r="BS116">
        <v>49</v>
      </c>
      <c r="BU116">
        <v>12</v>
      </c>
      <c r="BV116">
        <v>27</v>
      </c>
    </row>
    <row r="117" spans="1:21" ht="12.75">
      <c r="A117" s="1" t="s">
        <v>139</v>
      </c>
      <c r="B117" s="39">
        <v>0.25</v>
      </c>
      <c r="C117" s="29">
        <v>0.05</v>
      </c>
      <c r="D117" s="76">
        <v>0.03</v>
      </c>
      <c r="E117" s="35">
        <v>0.02</v>
      </c>
      <c r="F117" s="127" t="s">
        <v>392</v>
      </c>
      <c r="G117" s="81">
        <v>0.01</v>
      </c>
      <c r="H117" s="18"/>
      <c r="I117" s="114">
        <f t="shared" si="3"/>
        <v>0</v>
      </c>
      <c r="J117" s="93">
        <f t="shared" si="4"/>
        <v>0</v>
      </c>
      <c r="K117" s="98">
        <f t="shared" si="5"/>
        <v>0</v>
      </c>
      <c r="L117" s="12"/>
      <c r="M117" s="12"/>
      <c r="N117" s="12"/>
      <c r="O117" s="12"/>
      <c r="Q117" s="20"/>
      <c r="R117" s="20"/>
      <c r="S117" s="20"/>
      <c r="T117" s="20"/>
      <c r="U117" s="20"/>
    </row>
    <row r="118" spans="1:74" ht="12.75">
      <c r="A118" s="1" t="s">
        <v>140</v>
      </c>
      <c r="B118" s="39">
        <v>47.42</v>
      </c>
      <c r="C118" s="29">
        <v>53.63</v>
      </c>
      <c r="D118" s="77">
        <v>40.11</v>
      </c>
      <c r="E118" s="35">
        <v>41.99</v>
      </c>
      <c r="F118" s="76">
        <v>24.56</v>
      </c>
      <c r="G118" s="81">
        <v>23.514391048292115</v>
      </c>
      <c r="H118" s="18">
        <v>21.505211526670756</v>
      </c>
      <c r="I118" s="114">
        <f t="shared" si="3"/>
        <v>31.36075949367088</v>
      </c>
      <c r="J118" s="93">
        <f t="shared" si="4"/>
        <v>1982</v>
      </c>
      <c r="K118" s="98">
        <f t="shared" si="5"/>
        <v>58</v>
      </c>
      <c r="L118" s="12">
        <v>40</v>
      </c>
      <c r="M118" s="12">
        <v>7</v>
      </c>
      <c r="N118" s="12">
        <v>3</v>
      </c>
      <c r="O118" s="12"/>
      <c r="P118" s="59">
        <v>20</v>
      </c>
      <c r="Q118" s="59">
        <v>7</v>
      </c>
      <c r="R118" s="59">
        <v>11</v>
      </c>
      <c r="S118" s="59">
        <v>38</v>
      </c>
      <c r="T118" s="59">
        <v>7</v>
      </c>
      <c r="U118" s="59">
        <v>3</v>
      </c>
      <c r="V118" s="59">
        <v>3</v>
      </c>
      <c r="W118" s="59">
        <v>3</v>
      </c>
      <c r="X118" s="59">
        <v>35</v>
      </c>
      <c r="Y118">
        <v>2</v>
      </c>
      <c r="Z118" s="59">
        <v>3</v>
      </c>
      <c r="AA118" s="59">
        <v>37</v>
      </c>
      <c r="AB118">
        <v>8</v>
      </c>
      <c r="AC118">
        <v>30</v>
      </c>
      <c r="AD118">
        <v>6</v>
      </c>
      <c r="AE118">
        <v>54</v>
      </c>
      <c r="AF118">
        <v>14</v>
      </c>
      <c r="AG118">
        <v>4</v>
      </c>
      <c r="AI118">
        <v>161</v>
      </c>
      <c r="AJ118">
        <v>24</v>
      </c>
      <c r="AK118">
        <v>78</v>
      </c>
      <c r="AL118">
        <v>39</v>
      </c>
      <c r="AM118">
        <v>62</v>
      </c>
      <c r="AP118">
        <v>19</v>
      </c>
      <c r="AQ118">
        <v>28</v>
      </c>
      <c r="AR118">
        <v>12</v>
      </c>
      <c r="AS118">
        <v>81</v>
      </c>
      <c r="AT118">
        <v>21</v>
      </c>
      <c r="AU118">
        <v>77</v>
      </c>
      <c r="AV118">
        <v>61</v>
      </c>
      <c r="AW118">
        <v>5</v>
      </c>
      <c r="AX118">
        <v>6</v>
      </c>
      <c r="AY118">
        <v>57</v>
      </c>
      <c r="AZ118">
        <v>4</v>
      </c>
      <c r="BA118">
        <v>2</v>
      </c>
      <c r="BB118">
        <v>525</v>
      </c>
      <c r="BC118">
        <v>60</v>
      </c>
      <c r="BD118">
        <v>21</v>
      </c>
      <c r="BE118">
        <v>6</v>
      </c>
      <c r="BF118">
        <v>23</v>
      </c>
      <c r="BG118">
        <v>29</v>
      </c>
      <c r="BH118">
        <v>15</v>
      </c>
      <c r="BI118">
        <v>68</v>
      </c>
      <c r="BJ118">
        <v>1</v>
      </c>
      <c r="BK118">
        <v>5</v>
      </c>
      <c r="BL118">
        <v>6</v>
      </c>
      <c r="BM118">
        <v>7</v>
      </c>
      <c r="BN118">
        <v>14</v>
      </c>
      <c r="BO118">
        <v>22</v>
      </c>
      <c r="BP118">
        <v>6</v>
      </c>
      <c r="BQ118">
        <v>12</v>
      </c>
      <c r="BR118">
        <v>8</v>
      </c>
      <c r="BS118">
        <v>54</v>
      </c>
      <c r="BU118">
        <v>3</v>
      </c>
      <c r="BV118">
        <v>25</v>
      </c>
    </row>
    <row r="119" spans="1:75" ht="12.75">
      <c r="A119" s="1" t="s">
        <v>141</v>
      </c>
      <c r="B119" s="39">
        <v>0.03</v>
      </c>
      <c r="C119" s="29">
        <v>0.18</v>
      </c>
      <c r="D119" s="76">
        <v>0.28</v>
      </c>
      <c r="E119" s="35">
        <v>0.75</v>
      </c>
      <c r="F119" s="77">
        <v>0.9</v>
      </c>
      <c r="G119" s="81">
        <v>2.4040471142520614</v>
      </c>
      <c r="H119" s="18">
        <v>3.0042918454935625</v>
      </c>
      <c r="I119" s="114">
        <f t="shared" si="3"/>
        <v>4.7626582278481004</v>
      </c>
      <c r="J119" s="93">
        <f t="shared" si="4"/>
        <v>301</v>
      </c>
      <c r="K119" s="98">
        <f t="shared" si="5"/>
        <v>45</v>
      </c>
      <c r="L119" s="12">
        <v>6</v>
      </c>
      <c r="M119" s="12">
        <v>1</v>
      </c>
      <c r="N119" s="12">
        <v>1</v>
      </c>
      <c r="O119" s="12">
        <v>3</v>
      </c>
      <c r="Q119" s="59"/>
      <c r="R119" s="59"/>
      <c r="S119" s="59">
        <v>2</v>
      </c>
      <c r="T119" s="59">
        <v>3</v>
      </c>
      <c r="U119" s="59">
        <v>2</v>
      </c>
      <c r="W119" s="59">
        <v>2</v>
      </c>
      <c r="X119" s="59">
        <v>15</v>
      </c>
      <c r="Y119">
        <v>5</v>
      </c>
      <c r="Z119" s="59">
        <v>7</v>
      </c>
      <c r="AA119" s="59">
        <v>2</v>
      </c>
      <c r="AB119">
        <v>10</v>
      </c>
      <c r="AC119">
        <v>104</v>
      </c>
      <c r="AD119">
        <v>4</v>
      </c>
      <c r="AE119">
        <v>10</v>
      </c>
      <c r="AF119">
        <v>9</v>
      </c>
      <c r="AG119">
        <v>2</v>
      </c>
      <c r="AH119">
        <v>3</v>
      </c>
      <c r="AI119">
        <v>10</v>
      </c>
      <c r="AK119">
        <v>2</v>
      </c>
      <c r="AL119">
        <v>4</v>
      </c>
      <c r="AN119">
        <v>4</v>
      </c>
      <c r="AO119">
        <v>3</v>
      </c>
      <c r="AP119">
        <v>6</v>
      </c>
      <c r="AQ119">
        <v>1</v>
      </c>
      <c r="AU119">
        <v>2</v>
      </c>
      <c r="AV119">
        <v>3</v>
      </c>
      <c r="AW119">
        <v>6</v>
      </c>
      <c r="AX119">
        <v>6</v>
      </c>
      <c r="BA119">
        <v>1</v>
      </c>
      <c r="BB119">
        <v>3</v>
      </c>
      <c r="BE119">
        <v>8</v>
      </c>
      <c r="BF119">
        <v>3</v>
      </c>
      <c r="BG119">
        <v>8</v>
      </c>
      <c r="BH119">
        <v>5</v>
      </c>
      <c r="BI119">
        <v>1</v>
      </c>
      <c r="BL119">
        <v>2</v>
      </c>
      <c r="BO119">
        <v>1</v>
      </c>
      <c r="BP119">
        <v>3</v>
      </c>
      <c r="BQ119">
        <v>1</v>
      </c>
      <c r="BT119">
        <v>3</v>
      </c>
      <c r="BU119">
        <v>5</v>
      </c>
      <c r="BV119">
        <v>15</v>
      </c>
      <c r="BW119">
        <v>4</v>
      </c>
    </row>
    <row r="120" spans="1:21" ht="12.75">
      <c r="A120" s="1" t="s">
        <v>142</v>
      </c>
      <c r="B120" s="40">
        <v>2.5</v>
      </c>
      <c r="C120" s="32">
        <v>1.02</v>
      </c>
      <c r="D120" s="76">
        <v>0.46</v>
      </c>
      <c r="E120" s="35">
        <v>0.13</v>
      </c>
      <c r="F120" s="76">
        <v>0.01</v>
      </c>
      <c r="G120" s="81">
        <v>0.099</v>
      </c>
      <c r="H120" s="18"/>
      <c r="I120" s="114">
        <f t="shared" si="3"/>
        <v>0</v>
      </c>
      <c r="J120" s="93">
        <f t="shared" si="4"/>
        <v>0</v>
      </c>
      <c r="K120" s="98">
        <f t="shared" si="5"/>
        <v>0</v>
      </c>
      <c r="L120" s="12"/>
      <c r="M120" s="12"/>
      <c r="N120" s="12"/>
      <c r="O120" s="12"/>
      <c r="Q120" s="59"/>
      <c r="R120" s="59"/>
      <c r="S120" s="59"/>
      <c r="T120" s="59"/>
      <c r="U120" s="59"/>
    </row>
    <row r="121" spans="1:73" ht="12.75">
      <c r="A121" s="1" t="s">
        <v>143</v>
      </c>
      <c r="B121" s="39">
        <v>27.78</v>
      </c>
      <c r="C121" s="29">
        <v>43.99</v>
      </c>
      <c r="D121" s="77">
        <v>62.92</v>
      </c>
      <c r="E121" s="36">
        <v>37.8</v>
      </c>
      <c r="F121" s="77">
        <v>16.8</v>
      </c>
      <c r="G121" s="81">
        <v>10.316457008244994</v>
      </c>
      <c r="H121" s="18">
        <v>9.840588595953403</v>
      </c>
      <c r="I121" s="114">
        <f t="shared" si="3"/>
        <v>15.601265822784807</v>
      </c>
      <c r="J121" s="93">
        <f t="shared" si="4"/>
        <v>986</v>
      </c>
      <c r="K121" s="98">
        <f t="shared" si="5"/>
        <v>41</v>
      </c>
      <c r="L121" s="12">
        <v>75</v>
      </c>
      <c r="M121" s="12"/>
      <c r="N121" s="12"/>
      <c r="O121" s="12">
        <v>8</v>
      </c>
      <c r="P121">
        <v>14</v>
      </c>
      <c r="Q121" s="20"/>
      <c r="R121" s="20">
        <v>12</v>
      </c>
      <c r="S121" s="20">
        <v>37</v>
      </c>
      <c r="T121" s="20"/>
      <c r="U121" s="20"/>
      <c r="X121" s="59">
        <v>21</v>
      </c>
      <c r="Z121">
        <v>4</v>
      </c>
      <c r="AA121">
        <v>8</v>
      </c>
      <c r="AB121">
        <v>22</v>
      </c>
      <c r="AF121">
        <v>15</v>
      </c>
      <c r="AI121">
        <v>2</v>
      </c>
      <c r="AK121">
        <v>24</v>
      </c>
      <c r="AL121">
        <v>4</v>
      </c>
      <c r="AM121">
        <v>45</v>
      </c>
      <c r="AN121">
        <v>13</v>
      </c>
      <c r="AQ121">
        <v>5</v>
      </c>
      <c r="AR121">
        <v>19</v>
      </c>
      <c r="AS121">
        <v>31</v>
      </c>
      <c r="AT121">
        <v>21</v>
      </c>
      <c r="AU121">
        <v>38</v>
      </c>
      <c r="AV121">
        <v>10</v>
      </c>
      <c r="AX121">
        <v>64</v>
      </c>
      <c r="AY121">
        <v>3</v>
      </c>
      <c r="BA121">
        <v>3</v>
      </c>
      <c r="BC121">
        <v>42</v>
      </c>
      <c r="BD121">
        <v>45</v>
      </c>
      <c r="BE121">
        <v>39</v>
      </c>
      <c r="BF121">
        <v>1</v>
      </c>
      <c r="BG121">
        <v>10</v>
      </c>
      <c r="BH121">
        <v>12</v>
      </c>
      <c r="BI121">
        <v>17</v>
      </c>
      <c r="BJ121">
        <v>1</v>
      </c>
      <c r="BK121">
        <v>22</v>
      </c>
      <c r="BL121">
        <v>4</v>
      </c>
      <c r="BM121">
        <v>49</v>
      </c>
      <c r="BN121">
        <v>129</v>
      </c>
      <c r="BO121">
        <v>19</v>
      </c>
      <c r="BQ121">
        <v>3</v>
      </c>
      <c r="BR121">
        <v>41</v>
      </c>
      <c r="BS121">
        <v>38</v>
      </c>
      <c r="BU121">
        <v>16</v>
      </c>
    </row>
    <row r="122" spans="1:74" ht="12.75">
      <c r="A122" s="1" t="s">
        <v>144</v>
      </c>
      <c r="B122" s="39"/>
      <c r="C122" s="29">
        <v>0.02</v>
      </c>
      <c r="D122" s="127" t="s">
        <v>392</v>
      </c>
      <c r="E122" s="35">
        <v>0.14</v>
      </c>
      <c r="F122" s="76">
        <v>0.09</v>
      </c>
      <c r="G122" s="81">
        <v>2.496676089517079</v>
      </c>
      <c r="H122" s="18">
        <v>12.032495401594115</v>
      </c>
      <c r="I122" s="114">
        <f t="shared" si="3"/>
        <v>20.44303797468354</v>
      </c>
      <c r="J122" s="93">
        <f t="shared" si="4"/>
        <v>1292</v>
      </c>
      <c r="K122" s="98">
        <f t="shared" si="5"/>
        <v>43</v>
      </c>
      <c r="L122" s="12">
        <v>215</v>
      </c>
      <c r="M122" s="12"/>
      <c r="N122" s="12"/>
      <c r="O122" s="12">
        <v>2</v>
      </c>
      <c r="P122">
        <v>7</v>
      </c>
      <c r="Q122" s="20"/>
      <c r="R122" s="20">
        <v>4</v>
      </c>
      <c r="S122" s="20">
        <v>50</v>
      </c>
      <c r="T122" s="20"/>
      <c r="U122" s="20">
        <v>3</v>
      </c>
      <c r="V122">
        <v>3</v>
      </c>
      <c r="X122" s="59">
        <v>68</v>
      </c>
      <c r="Z122">
        <v>9</v>
      </c>
      <c r="AA122">
        <v>9</v>
      </c>
      <c r="AB122">
        <v>29</v>
      </c>
      <c r="AC122">
        <v>9</v>
      </c>
      <c r="AD122">
        <v>10</v>
      </c>
      <c r="AF122">
        <v>161</v>
      </c>
      <c r="AG122">
        <v>21</v>
      </c>
      <c r="AH122">
        <v>14</v>
      </c>
      <c r="AL122">
        <v>8</v>
      </c>
      <c r="AM122">
        <v>49</v>
      </c>
      <c r="AN122">
        <v>3</v>
      </c>
      <c r="AP122">
        <v>2</v>
      </c>
      <c r="AQ122">
        <v>21</v>
      </c>
      <c r="AR122">
        <v>19</v>
      </c>
      <c r="AS122">
        <v>13</v>
      </c>
      <c r="AT122">
        <v>36</v>
      </c>
      <c r="AU122">
        <v>69</v>
      </c>
      <c r="AV122">
        <v>46</v>
      </c>
      <c r="AW122">
        <v>5</v>
      </c>
      <c r="AX122">
        <v>28</v>
      </c>
      <c r="BB122">
        <v>2</v>
      </c>
      <c r="BC122">
        <v>97</v>
      </c>
      <c r="BD122">
        <v>13</v>
      </c>
      <c r="BE122">
        <v>79</v>
      </c>
      <c r="BG122">
        <v>49</v>
      </c>
      <c r="BH122">
        <v>27</v>
      </c>
      <c r="BJ122">
        <v>2</v>
      </c>
      <c r="BK122">
        <v>29</v>
      </c>
      <c r="BM122">
        <v>13</v>
      </c>
      <c r="BN122">
        <v>16</v>
      </c>
      <c r="BO122">
        <v>16</v>
      </c>
      <c r="BQ122">
        <v>4</v>
      </c>
      <c r="BR122">
        <v>9</v>
      </c>
      <c r="BU122">
        <v>13</v>
      </c>
      <c r="BV122">
        <v>10</v>
      </c>
    </row>
    <row r="123" spans="1:60" ht="12.75">
      <c r="A123" s="1" t="s">
        <v>145</v>
      </c>
      <c r="B123" s="39">
        <v>0.56</v>
      </c>
      <c r="C123" s="29">
        <v>1.74</v>
      </c>
      <c r="D123" s="76">
        <v>0.97</v>
      </c>
      <c r="E123" s="35">
        <v>1.25</v>
      </c>
      <c r="F123" s="77">
        <v>0.44</v>
      </c>
      <c r="G123" s="81">
        <v>0.33453121319199053</v>
      </c>
      <c r="H123" s="18">
        <v>0.15328019619865113</v>
      </c>
      <c r="I123" s="114">
        <f t="shared" si="3"/>
        <v>1.060126582278481</v>
      </c>
      <c r="J123" s="93">
        <f t="shared" si="4"/>
        <v>67</v>
      </c>
      <c r="K123" s="98">
        <f t="shared" si="5"/>
        <v>16</v>
      </c>
      <c r="L123" s="12"/>
      <c r="M123" s="12"/>
      <c r="N123" s="12"/>
      <c r="O123" s="12">
        <v>5</v>
      </c>
      <c r="Q123" s="59"/>
      <c r="R123" s="59"/>
      <c r="S123" s="59"/>
      <c r="T123" s="59"/>
      <c r="U123" s="59">
        <v>5</v>
      </c>
      <c r="X123" s="59">
        <v>3</v>
      </c>
      <c r="AA123">
        <v>1</v>
      </c>
      <c r="AF123">
        <v>10</v>
      </c>
      <c r="AH123">
        <v>2</v>
      </c>
      <c r="AO123">
        <v>1</v>
      </c>
      <c r="AU123">
        <v>10</v>
      </c>
      <c r="AV123">
        <v>9</v>
      </c>
      <c r="AX123">
        <v>1</v>
      </c>
      <c r="AY123">
        <v>1</v>
      </c>
      <c r="AZ123">
        <v>3</v>
      </c>
      <c r="BB123">
        <v>2</v>
      </c>
      <c r="BE123">
        <v>7</v>
      </c>
      <c r="BG123">
        <v>4</v>
      </c>
      <c r="BH123">
        <v>3</v>
      </c>
    </row>
    <row r="124" spans="1:50" ht="12.75">
      <c r="A124" s="1" t="s">
        <v>146</v>
      </c>
      <c r="B124" s="39">
        <v>0.53</v>
      </c>
      <c r="C124" s="29">
        <v>1.94</v>
      </c>
      <c r="D124" s="77">
        <v>1.7</v>
      </c>
      <c r="E124" s="35">
        <v>1.31</v>
      </c>
      <c r="F124" s="76">
        <v>0.75</v>
      </c>
      <c r="G124" s="81">
        <v>0.3024723203769141</v>
      </c>
      <c r="H124" s="18">
        <v>0.18393623543838136</v>
      </c>
      <c r="I124" s="114">
        <f t="shared" si="3"/>
        <v>0.0791139240506329</v>
      </c>
      <c r="J124" s="93">
        <f t="shared" si="4"/>
        <v>5</v>
      </c>
      <c r="K124" s="98">
        <f t="shared" si="5"/>
        <v>4</v>
      </c>
      <c r="L124" s="12"/>
      <c r="M124" s="12"/>
      <c r="N124" s="12"/>
      <c r="O124" s="12"/>
      <c r="Q124" s="20"/>
      <c r="R124" s="20"/>
      <c r="S124" s="20"/>
      <c r="T124" s="20"/>
      <c r="U124" s="20"/>
      <c r="AA124">
        <v>1</v>
      </c>
      <c r="AE124">
        <v>1</v>
      </c>
      <c r="AL124">
        <v>2</v>
      </c>
      <c r="AX124">
        <v>1</v>
      </c>
    </row>
    <row r="125" spans="1:66" ht="12.75">
      <c r="A125" s="1" t="s">
        <v>147</v>
      </c>
      <c r="B125" s="39">
        <v>0.11</v>
      </c>
      <c r="C125" s="29"/>
      <c r="D125" s="76">
        <v>0.01</v>
      </c>
      <c r="E125" s="35">
        <v>0.01</v>
      </c>
      <c r="F125" s="77">
        <v>0.03</v>
      </c>
      <c r="G125" s="126" t="s">
        <v>392</v>
      </c>
      <c r="H125" s="18">
        <v>0.030656039239730228</v>
      </c>
      <c r="I125" s="114">
        <f t="shared" si="3"/>
        <v>0.01582278481012658</v>
      </c>
      <c r="J125" s="93">
        <f t="shared" si="4"/>
        <v>1</v>
      </c>
      <c r="K125" s="98">
        <f t="shared" si="5"/>
        <v>1</v>
      </c>
      <c r="L125" s="12"/>
      <c r="M125" s="12"/>
      <c r="N125" s="12"/>
      <c r="O125" s="12"/>
      <c r="Q125" s="20"/>
      <c r="R125" s="20"/>
      <c r="S125" s="20"/>
      <c r="T125" s="20"/>
      <c r="U125" s="20"/>
      <c r="BN125">
        <v>1</v>
      </c>
    </row>
    <row r="126" spans="1:74" ht="12.75">
      <c r="A126" s="1" t="s">
        <v>148</v>
      </c>
      <c r="B126" s="39">
        <v>7.38</v>
      </c>
      <c r="C126" s="29">
        <v>3.47</v>
      </c>
      <c r="D126" s="76">
        <v>5.97</v>
      </c>
      <c r="E126" s="35">
        <v>17.45</v>
      </c>
      <c r="F126" s="76">
        <v>34.78</v>
      </c>
      <c r="G126" s="81">
        <v>69.49336395759717</v>
      </c>
      <c r="H126" s="18">
        <v>25.643776824034337</v>
      </c>
      <c r="I126" s="114">
        <f t="shared" si="3"/>
        <v>71.96202531645568</v>
      </c>
      <c r="J126" s="93">
        <f t="shared" si="4"/>
        <v>4548</v>
      </c>
      <c r="K126" s="98">
        <f t="shared" si="5"/>
        <v>58</v>
      </c>
      <c r="L126" s="12">
        <v>255</v>
      </c>
      <c r="M126" s="12">
        <v>2</v>
      </c>
      <c r="N126" s="12"/>
      <c r="O126" s="12">
        <v>10</v>
      </c>
      <c r="P126" s="59">
        <v>14</v>
      </c>
      <c r="Q126" s="59">
        <v>41</v>
      </c>
      <c r="R126" s="59">
        <v>58</v>
      </c>
      <c r="S126" s="59">
        <v>229</v>
      </c>
      <c r="T126" s="59">
        <v>10</v>
      </c>
      <c r="U126" s="59">
        <v>80</v>
      </c>
      <c r="V126" s="59">
        <v>508</v>
      </c>
      <c r="W126" s="59">
        <v>53</v>
      </c>
      <c r="X126" s="59">
        <v>255</v>
      </c>
      <c r="Y126">
        <v>10</v>
      </c>
      <c r="Z126" s="59">
        <v>7</v>
      </c>
      <c r="AA126" s="59">
        <v>5</v>
      </c>
      <c r="AB126">
        <v>91</v>
      </c>
      <c r="AC126">
        <v>33</v>
      </c>
      <c r="AD126">
        <v>80</v>
      </c>
      <c r="AE126">
        <v>15</v>
      </c>
      <c r="AF126">
        <v>95</v>
      </c>
      <c r="AG126">
        <v>45</v>
      </c>
      <c r="AH126">
        <v>30</v>
      </c>
      <c r="AI126">
        <v>38</v>
      </c>
      <c r="AJ126">
        <v>15</v>
      </c>
      <c r="AK126">
        <v>107</v>
      </c>
      <c r="AL126">
        <v>27</v>
      </c>
      <c r="AM126">
        <v>82</v>
      </c>
      <c r="AN126">
        <v>1</v>
      </c>
      <c r="AP126">
        <v>35</v>
      </c>
      <c r="AQ126">
        <v>55</v>
      </c>
      <c r="AR126">
        <v>199</v>
      </c>
      <c r="AS126">
        <v>79</v>
      </c>
      <c r="AT126">
        <v>70</v>
      </c>
      <c r="AU126">
        <v>104</v>
      </c>
      <c r="AV126">
        <v>189</v>
      </c>
      <c r="AW126">
        <v>11</v>
      </c>
      <c r="AX126">
        <v>292</v>
      </c>
      <c r="AY126">
        <v>295</v>
      </c>
      <c r="AZ126">
        <v>27</v>
      </c>
      <c r="BB126">
        <v>2</v>
      </c>
      <c r="BC126">
        <v>92</v>
      </c>
      <c r="BD126">
        <v>139</v>
      </c>
      <c r="BE126">
        <v>59</v>
      </c>
      <c r="BF126">
        <v>20</v>
      </c>
      <c r="BG126">
        <v>41</v>
      </c>
      <c r="BH126">
        <v>45</v>
      </c>
      <c r="BI126">
        <v>11</v>
      </c>
      <c r="BJ126">
        <v>57</v>
      </c>
      <c r="BK126">
        <v>34</v>
      </c>
      <c r="BL126">
        <v>3</v>
      </c>
      <c r="BM126">
        <v>34</v>
      </c>
      <c r="BN126">
        <v>122</v>
      </c>
      <c r="BO126">
        <v>36</v>
      </c>
      <c r="BQ126">
        <v>143</v>
      </c>
      <c r="BR126">
        <v>66</v>
      </c>
      <c r="BS126">
        <v>25</v>
      </c>
      <c r="BU126">
        <v>55</v>
      </c>
      <c r="BV126">
        <v>12</v>
      </c>
    </row>
    <row r="127" spans="1:70" ht="12.75">
      <c r="A127" s="1" t="s">
        <v>149</v>
      </c>
      <c r="B127" s="39">
        <v>1.01</v>
      </c>
      <c r="C127" s="29">
        <v>1.17</v>
      </c>
      <c r="D127" s="76">
        <v>0.42</v>
      </c>
      <c r="E127" s="36">
        <v>0.3</v>
      </c>
      <c r="F127" s="76">
        <v>0.74</v>
      </c>
      <c r="G127" s="81">
        <v>1.4537926972909305</v>
      </c>
      <c r="H127" s="18">
        <v>2.1612507664009812</v>
      </c>
      <c r="I127" s="114">
        <f t="shared" si="3"/>
        <v>2.0094936708860756</v>
      </c>
      <c r="J127" s="93">
        <f t="shared" si="4"/>
        <v>127</v>
      </c>
      <c r="K127" s="98">
        <f t="shared" si="5"/>
        <v>14</v>
      </c>
      <c r="L127" s="12">
        <v>4</v>
      </c>
      <c r="M127" s="12"/>
      <c r="N127" s="12"/>
      <c r="O127" s="12"/>
      <c r="Q127" s="59"/>
      <c r="R127" s="59">
        <v>15</v>
      </c>
      <c r="X127" s="59">
        <v>3</v>
      </c>
      <c r="AF127">
        <v>1</v>
      </c>
      <c r="AI127">
        <v>6</v>
      </c>
      <c r="AK127">
        <v>2</v>
      </c>
      <c r="AM127">
        <v>1</v>
      </c>
      <c r="AP127">
        <v>3</v>
      </c>
      <c r="AU127">
        <v>16</v>
      </c>
      <c r="AV127">
        <v>32</v>
      </c>
      <c r="BA127">
        <v>1</v>
      </c>
      <c r="BO127">
        <v>39</v>
      </c>
      <c r="BQ127">
        <v>1</v>
      </c>
      <c r="BR127">
        <v>3</v>
      </c>
    </row>
    <row r="128" spans="1:73" ht="12.75">
      <c r="A128" s="1" t="s">
        <v>150</v>
      </c>
      <c r="B128" s="39">
        <v>27.38</v>
      </c>
      <c r="C128" s="29">
        <v>3.55</v>
      </c>
      <c r="D128" s="76">
        <v>4.02</v>
      </c>
      <c r="E128" s="35">
        <v>3.81</v>
      </c>
      <c r="F128" s="76">
        <v>7.25</v>
      </c>
      <c r="G128" s="81">
        <v>10.572916372202593</v>
      </c>
      <c r="H128" s="18">
        <v>2.7743715511955855</v>
      </c>
      <c r="I128" s="114">
        <f t="shared" si="3"/>
        <v>4.541139240506328</v>
      </c>
      <c r="J128" s="93">
        <f t="shared" si="4"/>
        <v>287</v>
      </c>
      <c r="K128" s="98">
        <f t="shared" si="5"/>
        <v>21</v>
      </c>
      <c r="L128" s="12"/>
      <c r="M128" s="12"/>
      <c r="N128" s="12"/>
      <c r="O128" s="12">
        <v>1</v>
      </c>
      <c r="P128">
        <v>20</v>
      </c>
      <c r="Q128" s="59"/>
      <c r="R128" s="59">
        <v>1</v>
      </c>
      <c r="S128" s="59"/>
      <c r="T128" s="59"/>
      <c r="U128" s="59"/>
      <c r="W128">
        <v>34</v>
      </c>
      <c r="X128" s="59">
        <v>2</v>
      </c>
      <c r="AK128">
        <v>14</v>
      </c>
      <c r="AN128">
        <v>31</v>
      </c>
      <c r="AO128">
        <v>4</v>
      </c>
      <c r="AP128">
        <v>1</v>
      </c>
      <c r="AU128">
        <v>45</v>
      </c>
      <c r="AZ128">
        <v>1</v>
      </c>
      <c r="BA128">
        <v>38</v>
      </c>
      <c r="BC128">
        <v>2</v>
      </c>
      <c r="BH128">
        <v>12</v>
      </c>
      <c r="BI128">
        <v>1</v>
      </c>
      <c r="BN128">
        <v>7</v>
      </c>
      <c r="BO128">
        <v>19</v>
      </c>
      <c r="BP128">
        <v>40</v>
      </c>
      <c r="BQ128">
        <v>1</v>
      </c>
      <c r="BR128">
        <v>1</v>
      </c>
      <c r="BU128">
        <v>12</v>
      </c>
    </row>
    <row r="129" spans="1:15" ht="12.75">
      <c r="A129" s="1" t="s">
        <v>151</v>
      </c>
      <c r="B129" s="39">
        <v>0.25</v>
      </c>
      <c r="C129" s="29">
        <v>0.45</v>
      </c>
      <c r="D129" s="76">
        <v>0.11</v>
      </c>
      <c r="E129" s="35">
        <v>4.73</v>
      </c>
      <c r="F129" s="76">
        <v>0.36</v>
      </c>
      <c r="G129" s="81">
        <v>0.03241696113074204</v>
      </c>
      <c r="H129" s="18"/>
      <c r="I129" s="114">
        <f t="shared" si="3"/>
        <v>0</v>
      </c>
      <c r="J129" s="93">
        <f t="shared" si="4"/>
        <v>0</v>
      </c>
      <c r="K129" s="98">
        <f t="shared" si="5"/>
        <v>0</v>
      </c>
      <c r="L129" s="12"/>
      <c r="M129" s="12"/>
      <c r="N129" s="12"/>
      <c r="O129" s="12"/>
    </row>
    <row r="130" spans="1:15" ht="12.75">
      <c r="A130" s="1" t="s">
        <v>152</v>
      </c>
      <c r="B130" s="39">
        <v>0.16</v>
      </c>
      <c r="C130" s="29">
        <v>0.07</v>
      </c>
      <c r="D130" s="76">
        <v>0.07</v>
      </c>
      <c r="E130" s="35">
        <v>0.23</v>
      </c>
      <c r="F130" s="76">
        <v>0.06</v>
      </c>
      <c r="G130" s="81">
        <v>0.061</v>
      </c>
      <c r="H130" s="18"/>
      <c r="I130" s="114">
        <f t="shared" si="3"/>
        <v>0</v>
      </c>
      <c r="J130" s="93">
        <f t="shared" si="4"/>
        <v>0</v>
      </c>
      <c r="K130" s="98">
        <f t="shared" si="5"/>
        <v>0</v>
      </c>
      <c r="L130" s="12"/>
      <c r="M130" s="12"/>
      <c r="N130" s="12"/>
      <c r="O130" s="12"/>
    </row>
    <row r="131" spans="1:73" ht="12.75">
      <c r="A131" s="1" t="s">
        <v>153</v>
      </c>
      <c r="B131" s="39">
        <v>55.41</v>
      </c>
      <c r="C131" s="29">
        <v>7.07</v>
      </c>
      <c r="D131" s="77">
        <v>16.46</v>
      </c>
      <c r="E131" s="35">
        <v>19.06</v>
      </c>
      <c r="F131" s="76">
        <v>10.91</v>
      </c>
      <c r="G131" s="81">
        <v>14.193605418138986</v>
      </c>
      <c r="H131" s="18">
        <v>2.529123237277744</v>
      </c>
      <c r="I131" s="114">
        <f t="shared" si="3"/>
        <v>10.506329113924048</v>
      </c>
      <c r="J131" s="93">
        <f t="shared" si="4"/>
        <v>664</v>
      </c>
      <c r="K131" s="98">
        <f t="shared" si="5"/>
        <v>41</v>
      </c>
      <c r="L131" s="12">
        <v>12</v>
      </c>
      <c r="M131" s="12">
        <v>1</v>
      </c>
      <c r="N131" s="12"/>
      <c r="O131" s="12">
        <v>4</v>
      </c>
      <c r="P131" s="59">
        <v>1</v>
      </c>
      <c r="Q131" s="59">
        <v>5</v>
      </c>
      <c r="R131" s="59">
        <v>38</v>
      </c>
      <c r="S131">
        <v>11</v>
      </c>
      <c r="V131">
        <v>1</v>
      </c>
      <c r="X131" s="59">
        <v>40</v>
      </c>
      <c r="AB131">
        <v>3</v>
      </c>
      <c r="AE131">
        <v>1</v>
      </c>
      <c r="AF131">
        <v>34</v>
      </c>
      <c r="AH131">
        <v>1</v>
      </c>
      <c r="AI131">
        <v>14</v>
      </c>
      <c r="AJ131">
        <v>3</v>
      </c>
      <c r="AK131">
        <v>8</v>
      </c>
      <c r="AL131">
        <v>8</v>
      </c>
      <c r="AM131">
        <v>20</v>
      </c>
      <c r="AO131">
        <v>30</v>
      </c>
      <c r="AP131">
        <v>7</v>
      </c>
      <c r="AQ131">
        <v>44</v>
      </c>
      <c r="AR131">
        <v>35</v>
      </c>
      <c r="AT131">
        <v>1</v>
      </c>
      <c r="AU131">
        <v>9</v>
      </c>
      <c r="AV131">
        <v>1</v>
      </c>
      <c r="AX131">
        <v>163</v>
      </c>
      <c r="AZ131">
        <v>35</v>
      </c>
      <c r="BB131">
        <v>4</v>
      </c>
      <c r="BC131">
        <v>2</v>
      </c>
      <c r="BD131">
        <v>2</v>
      </c>
      <c r="BE131">
        <v>6</v>
      </c>
      <c r="BG131">
        <v>3</v>
      </c>
      <c r="BH131">
        <v>10</v>
      </c>
      <c r="BI131">
        <v>5</v>
      </c>
      <c r="BK131">
        <v>9</v>
      </c>
      <c r="BM131">
        <v>6</v>
      </c>
      <c r="BN131">
        <v>60</v>
      </c>
      <c r="BO131">
        <v>1</v>
      </c>
      <c r="BQ131">
        <v>1</v>
      </c>
      <c r="BT131">
        <v>7</v>
      </c>
      <c r="BU131">
        <v>18</v>
      </c>
    </row>
    <row r="132" spans="1:39" ht="12.75">
      <c r="A132" s="1" t="s">
        <v>154</v>
      </c>
      <c r="B132" s="39">
        <v>0.04</v>
      </c>
      <c r="C132" s="29">
        <v>0.01</v>
      </c>
      <c r="D132" s="76">
        <v>0.03</v>
      </c>
      <c r="E132" s="35">
        <v>0.05</v>
      </c>
      <c r="F132" s="76">
        <v>0.03</v>
      </c>
      <c r="G132" s="81">
        <v>0.015472320376914015</v>
      </c>
      <c r="H132" s="18"/>
      <c r="I132" s="114">
        <f t="shared" si="3"/>
        <v>0.06329113924050632</v>
      </c>
      <c r="J132" s="93">
        <f t="shared" si="4"/>
        <v>4</v>
      </c>
      <c r="K132" s="98">
        <f t="shared" si="5"/>
        <v>3</v>
      </c>
      <c r="L132" s="12">
        <v>1</v>
      </c>
      <c r="M132" s="12"/>
      <c r="N132" s="12"/>
      <c r="O132" s="12"/>
      <c r="X132" s="59">
        <v>2</v>
      </c>
      <c r="AM132">
        <v>1</v>
      </c>
    </row>
    <row r="133" spans="1:15" ht="12.75">
      <c r="A133" s="1" t="s">
        <v>214</v>
      </c>
      <c r="B133" s="39">
        <v>0.04</v>
      </c>
      <c r="C133" s="29"/>
      <c r="D133" s="127" t="s">
        <v>392</v>
      </c>
      <c r="E133" s="128" t="s">
        <v>392</v>
      </c>
      <c r="F133" s="127" t="s">
        <v>392</v>
      </c>
      <c r="G133" s="81"/>
      <c r="H133" s="18"/>
      <c r="I133" s="114">
        <f t="shared" si="3"/>
        <v>0</v>
      </c>
      <c r="J133" s="93">
        <f t="shared" si="4"/>
        <v>0</v>
      </c>
      <c r="K133" s="98">
        <f t="shared" si="5"/>
        <v>0</v>
      </c>
      <c r="L133" s="12"/>
      <c r="M133" s="12"/>
      <c r="N133" s="12"/>
      <c r="O133" s="12"/>
    </row>
    <row r="134" spans="1:69" ht="12.75">
      <c r="A134" s="1" t="s">
        <v>155</v>
      </c>
      <c r="B134" s="39">
        <v>2.07</v>
      </c>
      <c r="C134" s="29">
        <v>1.51</v>
      </c>
      <c r="D134" s="76">
        <v>0.99</v>
      </c>
      <c r="E134" s="35">
        <v>0.51</v>
      </c>
      <c r="F134" s="77">
        <v>1.2</v>
      </c>
      <c r="G134" s="81">
        <v>1.4846042402826858</v>
      </c>
      <c r="H134" s="18">
        <v>0.30656039239730226</v>
      </c>
      <c r="I134" s="114">
        <f t="shared" si="3"/>
        <v>0.36392405063291133</v>
      </c>
      <c r="J134" s="93">
        <f t="shared" si="4"/>
        <v>23</v>
      </c>
      <c r="K134" s="98">
        <f t="shared" si="5"/>
        <v>10</v>
      </c>
      <c r="L134" s="12"/>
      <c r="M134" s="12">
        <v>1</v>
      </c>
      <c r="N134" s="12"/>
      <c r="O134" s="12"/>
      <c r="W134">
        <v>1</v>
      </c>
      <c r="X134">
        <v>3</v>
      </c>
      <c r="AD134">
        <v>4</v>
      </c>
      <c r="AG134">
        <v>1</v>
      </c>
      <c r="AO134">
        <v>4</v>
      </c>
      <c r="AV134">
        <v>2</v>
      </c>
      <c r="AW134">
        <v>2</v>
      </c>
      <c r="BP134">
        <v>1</v>
      </c>
      <c r="BQ134">
        <v>4</v>
      </c>
    </row>
    <row r="135" spans="1:74" ht="12.75">
      <c r="A135" s="1" t="s">
        <v>156</v>
      </c>
      <c r="B135" s="39">
        <v>2.24</v>
      </c>
      <c r="C135" s="29">
        <v>1.56</v>
      </c>
      <c r="D135" s="76">
        <v>1.05</v>
      </c>
      <c r="E135" s="35">
        <v>0.88</v>
      </c>
      <c r="F135" s="76">
        <v>2.62</v>
      </c>
      <c r="G135" s="81">
        <v>2.0387338044758545</v>
      </c>
      <c r="H135" s="18">
        <v>0.5518087063151441</v>
      </c>
      <c r="I135" s="114">
        <f aca="true" t="shared" si="6" ref="I135:I142">J135*10/$J$4</f>
        <v>0.14240506329113922</v>
      </c>
      <c r="J135" s="93">
        <f t="shared" si="4"/>
        <v>9</v>
      </c>
      <c r="K135" s="98">
        <f t="shared" si="5"/>
        <v>5</v>
      </c>
      <c r="L135" s="12"/>
      <c r="M135" s="12"/>
      <c r="N135" s="12"/>
      <c r="O135" s="12"/>
      <c r="Z135">
        <v>2</v>
      </c>
      <c r="AR135">
        <v>1</v>
      </c>
      <c r="AU135">
        <v>1</v>
      </c>
      <c r="AY135">
        <v>4</v>
      </c>
      <c r="BV135">
        <v>1</v>
      </c>
    </row>
    <row r="136" spans="1:15" ht="12.75">
      <c r="A136" s="1" t="s">
        <v>157</v>
      </c>
      <c r="B136" s="39">
        <v>0.12</v>
      </c>
      <c r="C136" s="29"/>
      <c r="D136" s="76">
        <v>0.08</v>
      </c>
      <c r="E136" s="35">
        <v>0.14</v>
      </c>
      <c r="F136" s="76">
        <v>0.05</v>
      </c>
      <c r="G136" s="81">
        <v>0.020999999999999998</v>
      </c>
      <c r="H136" s="18">
        <v>0.07664009809932557</v>
      </c>
      <c r="I136" s="114">
        <f t="shared" si="6"/>
        <v>0</v>
      </c>
      <c r="J136" s="93">
        <f aca="true" t="shared" si="7" ref="J136:J141">SUM(L136:BW136)</f>
        <v>0</v>
      </c>
      <c r="K136" s="98">
        <f aca="true" t="shared" si="8" ref="K136:K141">COUNTA(L136:BW136)</f>
        <v>0</v>
      </c>
      <c r="L136" s="12"/>
      <c r="M136" s="12"/>
      <c r="N136" s="12"/>
      <c r="O136" s="12"/>
    </row>
    <row r="137" spans="1:15" ht="12.75">
      <c r="A137" s="1" t="s">
        <v>158</v>
      </c>
      <c r="B137" s="40">
        <v>0.5</v>
      </c>
      <c r="C137" s="29">
        <v>0.13</v>
      </c>
      <c r="D137" s="76">
        <v>0.29</v>
      </c>
      <c r="E137" s="35">
        <v>0.12</v>
      </c>
      <c r="F137" s="76">
        <v>0.06</v>
      </c>
      <c r="G137" s="81">
        <v>0.05747232037691402</v>
      </c>
      <c r="H137" s="18">
        <v>0.015328019619865114</v>
      </c>
      <c r="I137" s="114">
        <f t="shared" si="6"/>
        <v>0</v>
      </c>
      <c r="J137" s="93">
        <f t="shared" si="7"/>
        <v>0</v>
      </c>
      <c r="K137" s="98">
        <f t="shared" si="8"/>
        <v>0</v>
      </c>
      <c r="L137" s="12"/>
      <c r="M137" s="12"/>
      <c r="N137" s="12"/>
      <c r="O137" s="12"/>
    </row>
    <row r="138" spans="1:74" ht="12.75">
      <c r="A138" s="1" t="s">
        <v>159</v>
      </c>
      <c r="B138" s="39">
        <v>16.38</v>
      </c>
      <c r="C138" s="32">
        <v>11.5</v>
      </c>
      <c r="D138" s="77">
        <v>16.05</v>
      </c>
      <c r="E138" s="35">
        <v>18.07</v>
      </c>
      <c r="F138" s="77">
        <v>15.9</v>
      </c>
      <c r="G138" s="81">
        <v>10.701090694935218</v>
      </c>
      <c r="H138" s="18">
        <v>16.171060698957696</v>
      </c>
      <c r="I138" s="114">
        <f t="shared" si="6"/>
        <v>15.759493670886073</v>
      </c>
      <c r="J138" s="93">
        <f t="shared" si="7"/>
        <v>996</v>
      </c>
      <c r="K138" s="98">
        <f t="shared" si="8"/>
        <v>60</v>
      </c>
      <c r="L138" s="12">
        <v>31</v>
      </c>
      <c r="M138" s="12">
        <v>10</v>
      </c>
      <c r="N138" s="12">
        <v>6</v>
      </c>
      <c r="O138" s="12">
        <v>12</v>
      </c>
      <c r="P138" s="59">
        <v>16</v>
      </c>
      <c r="Q138" s="59">
        <v>36</v>
      </c>
      <c r="R138" s="59">
        <v>15</v>
      </c>
      <c r="S138" s="59">
        <v>9</v>
      </c>
      <c r="T138" s="59">
        <v>24</v>
      </c>
      <c r="U138" s="59"/>
      <c r="V138" s="59">
        <v>4</v>
      </c>
      <c r="W138" s="59">
        <v>1</v>
      </c>
      <c r="X138" s="59">
        <v>21</v>
      </c>
      <c r="Y138">
        <v>5</v>
      </c>
      <c r="Z138" s="59">
        <v>12</v>
      </c>
      <c r="AA138" s="59">
        <v>9</v>
      </c>
      <c r="AB138">
        <v>27</v>
      </c>
      <c r="AC138">
        <v>23</v>
      </c>
      <c r="AD138">
        <v>2</v>
      </c>
      <c r="AE138">
        <v>50</v>
      </c>
      <c r="AF138">
        <v>17</v>
      </c>
      <c r="AG138">
        <v>4</v>
      </c>
      <c r="AH138">
        <v>24</v>
      </c>
      <c r="AI138">
        <v>11</v>
      </c>
      <c r="AJ138">
        <v>3</v>
      </c>
      <c r="AK138">
        <v>9</v>
      </c>
      <c r="AL138">
        <v>7</v>
      </c>
      <c r="AM138">
        <v>57</v>
      </c>
      <c r="AN138">
        <v>9</v>
      </c>
      <c r="AP138">
        <v>21</v>
      </c>
      <c r="AQ138">
        <v>9</v>
      </c>
      <c r="AR138">
        <v>5</v>
      </c>
      <c r="AS138">
        <v>33</v>
      </c>
      <c r="AT138">
        <v>24</v>
      </c>
      <c r="AU138">
        <v>46</v>
      </c>
      <c r="AV138">
        <v>10</v>
      </c>
      <c r="AW138">
        <v>22</v>
      </c>
      <c r="AX138">
        <v>6</v>
      </c>
      <c r="AZ138">
        <v>7</v>
      </c>
      <c r="BA138">
        <v>2</v>
      </c>
      <c r="BB138">
        <v>12</v>
      </c>
      <c r="BC138">
        <v>55</v>
      </c>
      <c r="BD138">
        <v>17</v>
      </c>
      <c r="BE138">
        <v>13</v>
      </c>
      <c r="BF138">
        <v>28</v>
      </c>
      <c r="BG138">
        <v>16</v>
      </c>
      <c r="BH138">
        <v>17</v>
      </c>
      <c r="BI138">
        <v>6</v>
      </c>
      <c r="BJ138">
        <v>13</v>
      </c>
      <c r="BK138">
        <v>20</v>
      </c>
      <c r="BL138">
        <v>21</v>
      </c>
      <c r="BM138">
        <v>7</v>
      </c>
      <c r="BN138">
        <v>33</v>
      </c>
      <c r="BO138">
        <v>15</v>
      </c>
      <c r="BP138">
        <v>2</v>
      </c>
      <c r="BQ138">
        <v>27</v>
      </c>
      <c r="BR138">
        <v>15</v>
      </c>
      <c r="BS138">
        <v>4</v>
      </c>
      <c r="BT138">
        <v>13</v>
      </c>
      <c r="BU138">
        <v>22</v>
      </c>
      <c r="BV138">
        <v>1</v>
      </c>
    </row>
    <row r="139" spans="1:21" ht="12.75">
      <c r="A139" s="1" t="s">
        <v>160</v>
      </c>
      <c r="B139" s="39"/>
      <c r="C139" s="29">
        <v>0.11</v>
      </c>
      <c r="D139" s="76">
        <v>0.01</v>
      </c>
      <c r="E139" s="35">
        <v>0.13</v>
      </c>
      <c r="F139" s="76">
        <v>0.03</v>
      </c>
      <c r="G139" s="126" t="s">
        <v>392</v>
      </c>
      <c r="H139" s="18"/>
      <c r="I139" s="114">
        <f t="shared" si="6"/>
        <v>0.047468354430379736</v>
      </c>
      <c r="J139" s="93">
        <f t="shared" si="7"/>
        <v>3</v>
      </c>
      <c r="K139" s="98">
        <f t="shared" si="8"/>
        <v>1</v>
      </c>
      <c r="L139" s="12"/>
      <c r="M139" s="12"/>
      <c r="N139" s="12"/>
      <c r="O139" s="12"/>
      <c r="Q139" s="20"/>
      <c r="R139" s="20"/>
      <c r="S139" s="20"/>
      <c r="T139" s="20"/>
      <c r="U139" s="20">
        <v>3</v>
      </c>
    </row>
    <row r="140" spans="1:74" ht="12.75">
      <c r="A140" s="1" t="s">
        <v>161</v>
      </c>
      <c r="B140" s="39">
        <v>45.28</v>
      </c>
      <c r="C140" s="29">
        <v>65.21</v>
      </c>
      <c r="D140" s="77">
        <v>75.44</v>
      </c>
      <c r="E140" s="35">
        <v>78.62</v>
      </c>
      <c r="F140" s="76">
        <v>49.23</v>
      </c>
      <c r="G140" s="81">
        <v>50.732658421672554</v>
      </c>
      <c r="H140" s="18">
        <v>70.75413856529737</v>
      </c>
      <c r="I140" s="114">
        <f t="shared" si="6"/>
        <v>71.1392405063291</v>
      </c>
      <c r="J140" s="93">
        <f t="shared" si="7"/>
        <v>4496</v>
      </c>
      <c r="K140" s="98">
        <f t="shared" si="8"/>
        <v>56</v>
      </c>
      <c r="L140" s="12">
        <v>35</v>
      </c>
      <c r="M140" s="12">
        <v>4</v>
      </c>
      <c r="N140" s="12"/>
      <c r="O140" s="12"/>
      <c r="P140">
        <v>33</v>
      </c>
      <c r="Q140" s="59">
        <v>68</v>
      </c>
      <c r="R140" s="59">
        <v>77</v>
      </c>
      <c r="S140" s="59">
        <v>38</v>
      </c>
      <c r="T140" s="59">
        <v>67</v>
      </c>
      <c r="U140" s="59"/>
      <c r="V140" s="59"/>
      <c r="W140" s="59">
        <v>42</v>
      </c>
      <c r="X140" s="59">
        <v>188</v>
      </c>
      <c r="Y140">
        <v>154</v>
      </c>
      <c r="Z140" s="59">
        <v>15</v>
      </c>
      <c r="AA140" s="59">
        <v>57</v>
      </c>
      <c r="AB140">
        <v>44</v>
      </c>
      <c r="AC140">
        <v>295</v>
      </c>
      <c r="AD140">
        <v>280</v>
      </c>
      <c r="AE140">
        <v>157</v>
      </c>
      <c r="AF140">
        <v>238</v>
      </c>
      <c r="AG140">
        <v>145</v>
      </c>
      <c r="AH140">
        <v>90</v>
      </c>
      <c r="AI140">
        <v>128</v>
      </c>
      <c r="AJ140">
        <v>160</v>
      </c>
      <c r="AK140">
        <v>19</v>
      </c>
      <c r="AL140">
        <v>81</v>
      </c>
      <c r="AM140">
        <v>79</v>
      </c>
      <c r="AN140">
        <v>57</v>
      </c>
      <c r="AO140">
        <v>80</v>
      </c>
      <c r="AP140">
        <v>92</v>
      </c>
      <c r="AQ140">
        <v>38</v>
      </c>
      <c r="AR140">
        <v>34</v>
      </c>
      <c r="AS140">
        <v>32</v>
      </c>
      <c r="AT140">
        <v>23</v>
      </c>
      <c r="AU140">
        <v>90</v>
      </c>
      <c r="AV140">
        <v>203</v>
      </c>
      <c r="AW140">
        <v>211</v>
      </c>
      <c r="AX140">
        <v>398</v>
      </c>
      <c r="AY140">
        <v>31</v>
      </c>
      <c r="AZ140">
        <v>96</v>
      </c>
      <c r="BA140">
        <v>29</v>
      </c>
      <c r="BB140">
        <v>30</v>
      </c>
      <c r="BC140">
        <v>99</v>
      </c>
      <c r="BD140">
        <v>15</v>
      </c>
      <c r="BE140">
        <v>47</v>
      </c>
      <c r="BF140">
        <v>16</v>
      </c>
      <c r="BG140">
        <v>58</v>
      </c>
      <c r="BH140">
        <v>13</v>
      </c>
      <c r="BJ140">
        <v>10</v>
      </c>
      <c r="BL140">
        <v>88</v>
      </c>
      <c r="BM140">
        <v>2</v>
      </c>
      <c r="BN140">
        <v>7</v>
      </c>
      <c r="BO140">
        <v>3</v>
      </c>
      <c r="BP140">
        <v>18</v>
      </c>
      <c r="BQ140">
        <v>90</v>
      </c>
      <c r="BR140">
        <v>21</v>
      </c>
      <c r="BT140">
        <v>1</v>
      </c>
      <c r="BU140">
        <v>29</v>
      </c>
      <c r="BV140">
        <v>41</v>
      </c>
    </row>
    <row r="141" spans="1:28" ht="13.5" thickBot="1">
      <c r="A141" s="1" t="s">
        <v>162</v>
      </c>
      <c r="B141" s="41">
        <v>0.01</v>
      </c>
      <c r="C141" s="33">
        <v>0.05</v>
      </c>
      <c r="D141" s="78">
        <v>0.01</v>
      </c>
      <c r="E141" s="37">
        <v>0.08</v>
      </c>
      <c r="F141" s="78">
        <v>0.16</v>
      </c>
      <c r="G141" s="82">
        <v>0.08325088339222617</v>
      </c>
      <c r="H141" s="113"/>
      <c r="I141" s="115">
        <f t="shared" si="6"/>
        <v>0</v>
      </c>
      <c r="J141" s="112">
        <f t="shared" si="7"/>
        <v>0</v>
      </c>
      <c r="K141" s="99">
        <f t="shared" si="8"/>
        <v>0</v>
      </c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20"/>
      <c r="AB141" s="20"/>
    </row>
    <row r="142" spans="1:75" ht="13.5" thickBot="1">
      <c r="A142" s="1" t="s">
        <v>163</v>
      </c>
      <c r="B142" s="20">
        <f aca="true" t="shared" si="9" ref="B142:G142">SUM(B5:B141)</f>
        <v>536.6999999999999</v>
      </c>
      <c r="C142" s="20">
        <f t="shared" si="9"/>
        <v>397.18000000000006</v>
      </c>
      <c r="D142" s="20">
        <f t="shared" si="9"/>
        <v>387.53000000000003</v>
      </c>
      <c r="E142" s="20">
        <f t="shared" si="9"/>
        <v>462.75</v>
      </c>
      <c r="F142" s="20">
        <f t="shared" si="9"/>
        <v>454.69000000000005</v>
      </c>
      <c r="G142" s="20">
        <f t="shared" si="9"/>
        <v>530.6477470971357</v>
      </c>
      <c r="H142" s="12">
        <v>428.525444512569</v>
      </c>
      <c r="I142" s="116">
        <f t="shared" si="6"/>
        <v>594.4303797468353</v>
      </c>
      <c r="J142" s="97">
        <f>SUM(J5:J141)</f>
        <v>37568</v>
      </c>
      <c r="K142" s="93"/>
      <c r="L142" s="119">
        <f aca="true" t="shared" si="10" ref="L142:BW142">SUM(L5:L141)</f>
        <v>900</v>
      </c>
      <c r="M142" s="120">
        <f t="shared" si="10"/>
        <v>338</v>
      </c>
      <c r="N142" s="120">
        <f t="shared" si="10"/>
        <v>90</v>
      </c>
      <c r="O142" s="120">
        <f t="shared" si="10"/>
        <v>150</v>
      </c>
      <c r="P142" s="120">
        <f t="shared" si="10"/>
        <v>316</v>
      </c>
      <c r="Q142" s="120">
        <f t="shared" si="10"/>
        <v>306</v>
      </c>
      <c r="R142" s="120">
        <f t="shared" si="10"/>
        <v>487</v>
      </c>
      <c r="S142" s="120">
        <f t="shared" si="10"/>
        <v>1127</v>
      </c>
      <c r="T142" s="120">
        <f t="shared" si="10"/>
        <v>202</v>
      </c>
      <c r="U142" s="120">
        <f t="shared" si="10"/>
        <v>1329</v>
      </c>
      <c r="V142" s="120">
        <f t="shared" si="10"/>
        <v>589</v>
      </c>
      <c r="W142" s="120">
        <f t="shared" si="10"/>
        <v>261</v>
      </c>
      <c r="X142" s="120">
        <f t="shared" si="10"/>
        <v>1191</v>
      </c>
      <c r="Y142" s="120">
        <f t="shared" si="10"/>
        <v>327</v>
      </c>
      <c r="Z142" s="120">
        <f t="shared" si="10"/>
        <v>193</v>
      </c>
      <c r="AA142" s="120">
        <f t="shared" si="10"/>
        <v>306</v>
      </c>
      <c r="AB142" s="120">
        <f t="shared" si="10"/>
        <v>429</v>
      </c>
      <c r="AC142" s="120">
        <f t="shared" si="10"/>
        <v>794</v>
      </c>
      <c r="AD142" s="120">
        <f t="shared" si="10"/>
        <v>427</v>
      </c>
      <c r="AE142" s="120">
        <f t="shared" si="10"/>
        <v>562</v>
      </c>
      <c r="AF142" s="120">
        <f t="shared" si="10"/>
        <v>1075</v>
      </c>
      <c r="AG142" s="120">
        <f t="shared" si="10"/>
        <v>518</v>
      </c>
      <c r="AH142" s="120">
        <f t="shared" si="10"/>
        <v>275</v>
      </c>
      <c r="AI142" s="120">
        <f t="shared" si="10"/>
        <v>920</v>
      </c>
      <c r="AJ142" s="120">
        <f t="shared" si="10"/>
        <v>365</v>
      </c>
      <c r="AK142" s="120">
        <f t="shared" si="10"/>
        <v>794</v>
      </c>
      <c r="AL142" s="120">
        <f t="shared" si="10"/>
        <v>274</v>
      </c>
      <c r="AM142" s="120">
        <f t="shared" si="10"/>
        <v>595</v>
      </c>
      <c r="AN142" s="120">
        <f t="shared" si="10"/>
        <v>211</v>
      </c>
      <c r="AO142" s="120">
        <f t="shared" si="10"/>
        <v>361</v>
      </c>
      <c r="AP142" s="120">
        <f t="shared" si="10"/>
        <v>328</v>
      </c>
      <c r="AQ142" s="120">
        <f t="shared" si="10"/>
        <v>354</v>
      </c>
      <c r="AR142" s="120">
        <f t="shared" si="10"/>
        <v>501</v>
      </c>
      <c r="AS142" s="120">
        <f t="shared" si="10"/>
        <v>1048</v>
      </c>
      <c r="AT142" s="120">
        <f t="shared" si="10"/>
        <v>600</v>
      </c>
      <c r="AU142" s="120">
        <f t="shared" si="10"/>
        <v>875</v>
      </c>
      <c r="AV142" s="120">
        <f t="shared" si="10"/>
        <v>824</v>
      </c>
      <c r="AW142" s="120">
        <f t="shared" si="10"/>
        <v>340</v>
      </c>
      <c r="AX142" s="120">
        <f t="shared" si="10"/>
        <v>2200</v>
      </c>
      <c r="AY142" s="120">
        <f t="shared" si="10"/>
        <v>478</v>
      </c>
      <c r="AZ142" s="120">
        <f t="shared" si="10"/>
        <v>422</v>
      </c>
      <c r="BA142" s="120">
        <f t="shared" si="10"/>
        <v>198</v>
      </c>
      <c r="BB142" s="120">
        <f t="shared" si="10"/>
        <v>1534</v>
      </c>
      <c r="BC142" s="120">
        <f t="shared" si="10"/>
        <v>2302</v>
      </c>
      <c r="BD142" s="120">
        <f t="shared" si="10"/>
        <v>554</v>
      </c>
      <c r="BE142" s="120">
        <f t="shared" si="10"/>
        <v>518</v>
      </c>
      <c r="BF142" s="120">
        <f t="shared" si="10"/>
        <v>285</v>
      </c>
      <c r="BG142" s="120">
        <f t="shared" si="10"/>
        <v>532</v>
      </c>
      <c r="BH142" s="120">
        <f t="shared" si="10"/>
        <v>295</v>
      </c>
      <c r="BI142" s="120">
        <f t="shared" si="10"/>
        <v>2870</v>
      </c>
      <c r="BJ142" s="120">
        <f t="shared" si="10"/>
        <v>153</v>
      </c>
      <c r="BK142" s="120">
        <f t="shared" si="10"/>
        <v>331</v>
      </c>
      <c r="BL142" s="120">
        <f t="shared" si="10"/>
        <v>417</v>
      </c>
      <c r="BM142" s="120">
        <f t="shared" si="10"/>
        <v>284</v>
      </c>
      <c r="BN142" s="120">
        <f t="shared" si="10"/>
        <v>650</v>
      </c>
      <c r="BO142" s="120">
        <f t="shared" si="10"/>
        <v>522</v>
      </c>
      <c r="BP142" s="120">
        <f t="shared" si="10"/>
        <v>212</v>
      </c>
      <c r="BQ142" s="120">
        <f>SUM(BQ5:BQ141)</f>
        <v>549</v>
      </c>
      <c r="BR142" s="120">
        <f>SUM(BR5:BR141)</f>
        <v>570</v>
      </c>
      <c r="BS142" s="120">
        <f>SUM(BS5:BS141)</f>
        <v>226</v>
      </c>
      <c r="BT142" s="120">
        <f>SUM(BT5:BT141)</f>
        <v>309</v>
      </c>
      <c r="BU142" s="120">
        <f t="shared" si="10"/>
        <v>304</v>
      </c>
      <c r="BV142" s="120">
        <f t="shared" si="10"/>
        <v>245</v>
      </c>
      <c r="BW142" s="121">
        <f t="shared" si="10"/>
        <v>20</v>
      </c>
    </row>
    <row r="143" spans="1:75" ht="13.5" thickBot="1">
      <c r="A143" s="1" t="s">
        <v>164</v>
      </c>
      <c r="B143" s="79">
        <f aca="true" t="shared" si="11" ref="B143:G143">COUNTIF(B5:B141,"&gt;0")</f>
        <v>69</v>
      </c>
      <c r="C143" s="79">
        <f t="shared" si="11"/>
        <v>81</v>
      </c>
      <c r="D143" s="79">
        <f t="shared" si="11"/>
        <v>85</v>
      </c>
      <c r="E143" s="79">
        <f t="shared" si="11"/>
        <v>88</v>
      </c>
      <c r="F143" s="79">
        <f t="shared" si="11"/>
        <v>91</v>
      </c>
      <c r="G143" s="79">
        <f t="shared" si="11"/>
        <v>98</v>
      </c>
      <c r="H143" s="79">
        <f>COUNTIF(H5:H141,"&gt;0")</f>
        <v>76</v>
      </c>
      <c r="I143" s="100">
        <f>COUNTIF(I5:I141,"&gt;0")</f>
        <v>71</v>
      </c>
      <c r="J143" s="101"/>
      <c r="K143" s="102"/>
      <c r="L143" s="122">
        <f>COUNTA(L5:L141)</f>
        <v>23</v>
      </c>
      <c r="M143" s="123">
        <f>COUNTA(M5:M141)</f>
        <v>22</v>
      </c>
      <c r="N143" s="123">
        <f>COUNTA(N5:N141)</f>
        <v>13</v>
      </c>
      <c r="O143" s="123">
        <f>COUNTA(O5:O141)</f>
        <v>18</v>
      </c>
      <c r="P143" s="123">
        <f aca="true" t="shared" si="12" ref="P143:BW143">COUNTA(P5:P141)</f>
        <v>21</v>
      </c>
      <c r="Q143" s="123">
        <f>COUNTA(Q5:Q141)</f>
        <v>16</v>
      </c>
      <c r="R143" s="123">
        <f>COUNTA(R5:R141)</f>
        <v>20</v>
      </c>
      <c r="S143" s="123">
        <f>COUNTA(S5:S141)</f>
        <v>24</v>
      </c>
      <c r="T143" s="123">
        <f>COUNTA(T5:T141)</f>
        <v>18</v>
      </c>
      <c r="U143" s="123">
        <f>COUNTA(U5:U141)</f>
        <v>34</v>
      </c>
      <c r="V143" s="123">
        <f t="shared" si="12"/>
        <v>12</v>
      </c>
      <c r="W143" s="123">
        <f>COUNTA(W5:W141)</f>
        <v>17</v>
      </c>
      <c r="X143" s="123">
        <f t="shared" si="12"/>
        <v>24</v>
      </c>
      <c r="Y143" s="123">
        <f t="shared" si="12"/>
        <v>18</v>
      </c>
      <c r="Z143" s="123">
        <f t="shared" si="12"/>
        <v>19</v>
      </c>
      <c r="AA143" s="123">
        <f>COUNTA(AA5:AA141)</f>
        <v>21</v>
      </c>
      <c r="AB143" s="123">
        <f t="shared" si="12"/>
        <v>19</v>
      </c>
      <c r="AC143" s="123">
        <f>COUNTA(AC5:AC141)</f>
        <v>20</v>
      </c>
      <c r="AD143" s="123">
        <f>COUNTA(AD5:AD141)</f>
        <v>17</v>
      </c>
      <c r="AE143" s="123">
        <f t="shared" si="12"/>
        <v>20</v>
      </c>
      <c r="AF143" s="123">
        <f t="shared" si="12"/>
        <v>24</v>
      </c>
      <c r="AG143" s="123">
        <f t="shared" si="12"/>
        <v>19</v>
      </c>
      <c r="AH143" s="123">
        <f t="shared" si="12"/>
        <v>19</v>
      </c>
      <c r="AI143" s="123">
        <f t="shared" si="12"/>
        <v>33</v>
      </c>
      <c r="AJ143" s="123">
        <f>COUNTA(AJ5:AJ141)</f>
        <v>13</v>
      </c>
      <c r="AK143" s="123">
        <f>COUNTA(AK5:AK141)</f>
        <v>29</v>
      </c>
      <c r="AL143" s="123">
        <f t="shared" si="12"/>
        <v>24</v>
      </c>
      <c r="AM143" s="123">
        <f>COUNTA(AM5:AM141)</f>
        <v>18</v>
      </c>
      <c r="AN143" s="123">
        <f>COUNTA(AN5:AN141)</f>
        <v>19</v>
      </c>
      <c r="AO143" s="123">
        <f t="shared" si="12"/>
        <v>18</v>
      </c>
      <c r="AP143" s="123">
        <f t="shared" si="12"/>
        <v>24</v>
      </c>
      <c r="AQ143" s="123">
        <f>COUNTA(AQ5:AQ141)</f>
        <v>25</v>
      </c>
      <c r="AR143" s="123">
        <f>COUNTA(AR5:AR141)</f>
        <v>19</v>
      </c>
      <c r="AS143" s="123">
        <f t="shared" si="12"/>
        <v>21</v>
      </c>
      <c r="AT143" s="123">
        <f t="shared" si="12"/>
        <v>20</v>
      </c>
      <c r="AU143" s="123">
        <f t="shared" si="12"/>
        <v>28</v>
      </c>
      <c r="AV143" s="123">
        <f t="shared" si="12"/>
        <v>23</v>
      </c>
      <c r="AW143" s="123">
        <f>COUNTA(AW5:AW141)</f>
        <v>18</v>
      </c>
      <c r="AX143" s="123">
        <f t="shared" si="12"/>
        <v>25</v>
      </c>
      <c r="AY143" s="123">
        <f t="shared" si="12"/>
        <v>14</v>
      </c>
      <c r="AZ143" s="123">
        <f t="shared" si="12"/>
        <v>20</v>
      </c>
      <c r="BA143" s="123">
        <f>COUNTA(BA5:BA141)</f>
        <v>15</v>
      </c>
      <c r="BB143" s="123">
        <f>COUNTA(BB5:BB141)</f>
        <v>24</v>
      </c>
      <c r="BC143" s="123">
        <f>COUNTA(BC5:BC141)</f>
        <v>20</v>
      </c>
      <c r="BD143" s="123">
        <f>COUNTA(BD5:BD141)</f>
        <v>22</v>
      </c>
      <c r="BE143" s="123">
        <f t="shared" si="12"/>
        <v>22</v>
      </c>
      <c r="BF143" s="123">
        <f t="shared" si="12"/>
        <v>17</v>
      </c>
      <c r="BG143" s="123">
        <f>COUNTA(BG5:BG141)</f>
        <v>26</v>
      </c>
      <c r="BH143" s="123">
        <f>COUNTA(BH5:BH141)</f>
        <v>18</v>
      </c>
      <c r="BI143" s="123">
        <f>COUNTA(BI5:BI141)</f>
        <v>19</v>
      </c>
      <c r="BJ143" s="123">
        <f t="shared" si="12"/>
        <v>14</v>
      </c>
      <c r="BK143" s="123">
        <f t="shared" si="12"/>
        <v>16</v>
      </c>
      <c r="BL143" s="123">
        <f>COUNTA(BL5:BL141)</f>
        <v>19</v>
      </c>
      <c r="BM143" s="123">
        <f>COUNTA(BM5:BM141)</f>
        <v>17</v>
      </c>
      <c r="BN143" s="123">
        <f>COUNTA(BN5:BN141)</f>
        <v>23</v>
      </c>
      <c r="BO143" s="123">
        <f t="shared" si="12"/>
        <v>26</v>
      </c>
      <c r="BP143" s="123">
        <f t="shared" si="12"/>
        <v>22</v>
      </c>
      <c r="BQ143" s="123">
        <f t="shared" si="12"/>
        <v>24</v>
      </c>
      <c r="BR143" s="123">
        <f t="shared" si="12"/>
        <v>15</v>
      </c>
      <c r="BS143" s="123">
        <f t="shared" si="12"/>
        <v>11</v>
      </c>
      <c r="BT143" s="123">
        <f t="shared" si="12"/>
        <v>13</v>
      </c>
      <c r="BU143" s="123">
        <f>COUNTA(BU5:BU141)</f>
        <v>20</v>
      </c>
      <c r="BV143" s="123">
        <f t="shared" si="12"/>
        <v>17</v>
      </c>
      <c r="BW143" s="124">
        <f t="shared" si="12"/>
        <v>6</v>
      </c>
    </row>
    <row r="144" ht="13.5" thickTop="1"/>
    <row r="145" spans="7:12" ht="12.75">
      <c r="G145" s="1" t="s">
        <v>403</v>
      </c>
      <c r="L145" s="138">
        <f>AVERAGE(L143:BW143)</f>
        <v>19.921875</v>
      </c>
    </row>
  </sheetData>
  <mergeCells count="1">
    <mergeCell ref="H2:I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41" sqref="J5:J141"/>
    </sheetView>
  </sheetViews>
  <sheetFormatPr defaultColWidth="9.140625" defaultRowHeight="12.75"/>
  <cols>
    <col min="1" max="1" width="18.57421875" style="1" customWidth="1"/>
    <col min="2" max="7" width="6.57421875" style="3" customWidth="1"/>
    <col min="8" max="8" width="8.140625" style="3" customWidth="1"/>
    <col min="9" max="9" width="6.7109375" style="3" customWidth="1"/>
    <col min="10" max="10" width="8.00390625" style="0" customWidth="1"/>
    <col min="11" max="12" width="5.7109375" style="0" customWidth="1"/>
    <col min="13" max="13" width="5.8515625" style="0" customWidth="1"/>
    <col min="14" max="28" width="5.7109375" style="0" customWidth="1"/>
  </cols>
  <sheetData>
    <row r="1" spans="1:11" ht="12.75">
      <c r="A1" s="1" t="s">
        <v>269</v>
      </c>
      <c r="B1" s="52"/>
      <c r="K1" s="48"/>
    </row>
    <row r="2" spans="1:28" ht="135">
      <c r="A2" s="4"/>
      <c r="B2" s="147" t="s">
        <v>261</v>
      </c>
      <c r="C2" s="148"/>
      <c r="D2" s="148"/>
      <c r="E2" s="148"/>
      <c r="F2" s="148"/>
      <c r="G2" s="148"/>
      <c r="H2" s="148"/>
      <c r="I2" s="45" t="s">
        <v>346</v>
      </c>
      <c r="J2" s="45" t="s">
        <v>246</v>
      </c>
      <c r="K2" s="49" t="s">
        <v>18</v>
      </c>
      <c r="L2" s="45" t="s">
        <v>1</v>
      </c>
      <c r="M2" s="44" t="s">
        <v>232</v>
      </c>
      <c r="N2" s="44" t="s">
        <v>233</v>
      </c>
      <c r="O2" s="44" t="s">
        <v>234</v>
      </c>
      <c r="P2" s="44" t="s">
        <v>251</v>
      </c>
      <c r="Q2" s="44" t="s">
        <v>236</v>
      </c>
      <c r="R2" s="44" t="s">
        <v>237</v>
      </c>
      <c r="S2" s="44" t="s">
        <v>238</v>
      </c>
      <c r="T2" s="44" t="s">
        <v>239</v>
      </c>
      <c r="U2" s="44" t="s">
        <v>240</v>
      </c>
      <c r="V2" s="44" t="s">
        <v>241</v>
      </c>
      <c r="W2" s="44" t="s">
        <v>242</v>
      </c>
      <c r="X2" s="44" t="s">
        <v>243</v>
      </c>
      <c r="Y2" s="44" t="s">
        <v>244</v>
      </c>
      <c r="Z2" s="44" t="s">
        <v>245</v>
      </c>
      <c r="AA2" s="44" t="s">
        <v>252</v>
      </c>
      <c r="AB2" s="44" t="s">
        <v>253</v>
      </c>
    </row>
    <row r="3" spans="1:26" ht="12.75">
      <c r="A3" s="7" t="s">
        <v>19</v>
      </c>
      <c r="B3" s="50" t="s">
        <v>20</v>
      </c>
      <c r="C3" s="10" t="s">
        <v>21</v>
      </c>
      <c r="D3" s="10" t="s">
        <v>22</v>
      </c>
      <c r="E3" s="10" t="s">
        <v>23</v>
      </c>
      <c r="F3" s="10" t="s">
        <v>260</v>
      </c>
      <c r="G3" s="10" t="s">
        <v>292</v>
      </c>
      <c r="H3" s="10" t="s">
        <v>317</v>
      </c>
      <c r="I3" s="10"/>
      <c r="J3" s="110" t="s">
        <v>345</v>
      </c>
      <c r="K3" s="109" t="s">
        <v>345</v>
      </c>
      <c r="L3" s="110" t="s">
        <v>345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8" ht="12.75">
      <c r="A4" s="47" t="s">
        <v>40</v>
      </c>
      <c r="B4" s="52">
        <v>189</v>
      </c>
      <c r="C4" s="3">
        <v>189</v>
      </c>
      <c r="D4" s="3">
        <v>189</v>
      </c>
      <c r="E4" s="3">
        <v>189</v>
      </c>
      <c r="F4" s="3">
        <v>189</v>
      </c>
      <c r="G4" s="3">
        <v>189</v>
      </c>
      <c r="H4" s="3">
        <v>189</v>
      </c>
      <c r="I4" s="3">
        <v>189</v>
      </c>
      <c r="J4" s="21">
        <v>189</v>
      </c>
      <c r="K4" s="51">
        <v>189</v>
      </c>
      <c r="L4" s="21">
        <f>COUNTA(M4:AB4)</f>
        <v>16</v>
      </c>
      <c r="M4">
        <v>10.3</v>
      </c>
      <c r="N4" s="34">
        <v>8.1</v>
      </c>
      <c r="O4" s="34">
        <v>17</v>
      </c>
      <c r="P4" s="34">
        <v>11</v>
      </c>
      <c r="Q4" s="56">
        <v>11</v>
      </c>
      <c r="R4" s="34">
        <v>11</v>
      </c>
      <c r="S4" s="34">
        <v>12.1</v>
      </c>
      <c r="T4" s="34">
        <v>10</v>
      </c>
      <c r="U4" s="34">
        <v>12</v>
      </c>
      <c r="V4" s="34">
        <v>12</v>
      </c>
      <c r="W4" s="34">
        <v>8</v>
      </c>
      <c r="X4" s="34">
        <v>9.1</v>
      </c>
      <c r="Y4" s="34">
        <v>9.1</v>
      </c>
      <c r="Z4" s="34">
        <v>16</v>
      </c>
      <c r="AA4" s="34">
        <v>15.6</v>
      </c>
      <c r="AB4" s="34">
        <v>15.6</v>
      </c>
    </row>
    <row r="5" spans="1:21" ht="12.75">
      <c r="A5" s="17" t="s">
        <v>41</v>
      </c>
      <c r="B5" s="53">
        <v>0</v>
      </c>
      <c r="C5" s="26">
        <v>0.05291005291005291</v>
      </c>
      <c r="D5" s="26">
        <v>0.47619047619047616</v>
      </c>
      <c r="E5" s="26">
        <v>0.31746031746031744</v>
      </c>
      <c r="F5" s="26">
        <v>0</v>
      </c>
      <c r="G5" s="26">
        <v>0.26638252530633993</v>
      </c>
      <c r="H5" s="26">
        <v>0.053276505061267986</v>
      </c>
      <c r="I5" s="25">
        <f>(B5+C5+D5+E5+F5+G5+H5)/7</f>
        <v>0.16660283956120778</v>
      </c>
      <c r="J5" s="136">
        <f aca="true" t="shared" si="0" ref="J5:J36">K5*10/$K$4</f>
        <v>0.05291005291005291</v>
      </c>
      <c r="K5" s="105">
        <f aca="true" t="shared" si="1" ref="K5:K36">SUM(M5:AB5)</f>
        <v>1</v>
      </c>
      <c r="L5" s="106">
        <f>COUNTA(M5:AB5)</f>
        <v>1</v>
      </c>
      <c r="U5">
        <v>1</v>
      </c>
    </row>
    <row r="6" spans="1:12" ht="12.75">
      <c r="A6" s="17" t="s">
        <v>42</v>
      </c>
      <c r="B6" s="53">
        <v>0</v>
      </c>
      <c r="C6" s="26">
        <v>0.10582010582010581</v>
      </c>
      <c r="D6" s="26">
        <v>0.10582010582010581</v>
      </c>
      <c r="E6" s="26">
        <v>0</v>
      </c>
      <c r="F6" s="26">
        <v>0</v>
      </c>
      <c r="G6" s="26">
        <v>0.053276505061267986</v>
      </c>
      <c r="H6" s="26">
        <v>0</v>
      </c>
      <c r="I6" s="25">
        <f aca="true" t="shared" si="2" ref="I6:I69">(B6+C6+D6+E6+F6+G6+H6)/7</f>
        <v>0.037845245243068516</v>
      </c>
      <c r="J6" s="137">
        <f t="shared" si="0"/>
        <v>0</v>
      </c>
      <c r="K6" s="105">
        <f t="shared" si="1"/>
        <v>0</v>
      </c>
      <c r="L6" s="106">
        <f aca="true" t="shared" si="3" ref="L6:L73">COUNTA(M6:AB6)</f>
        <v>0</v>
      </c>
    </row>
    <row r="7" spans="1:12" ht="12.75">
      <c r="A7" s="17" t="s">
        <v>43</v>
      </c>
      <c r="B7" s="53">
        <v>0.05291005291005291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5">
        <f t="shared" si="2"/>
        <v>0.007558578987150415</v>
      </c>
      <c r="J7" s="137">
        <f t="shared" si="0"/>
        <v>0</v>
      </c>
      <c r="K7" s="105">
        <f t="shared" si="1"/>
        <v>0</v>
      </c>
      <c r="L7" s="106">
        <f t="shared" si="3"/>
        <v>0</v>
      </c>
    </row>
    <row r="8" spans="1:12" ht="12.75">
      <c r="A8" s="17" t="s">
        <v>44</v>
      </c>
      <c r="B8" s="53">
        <v>0</v>
      </c>
      <c r="C8" s="26">
        <v>0</v>
      </c>
      <c r="D8" s="26">
        <v>0</v>
      </c>
      <c r="E8" s="26">
        <v>0</v>
      </c>
      <c r="F8" s="26">
        <v>0</v>
      </c>
      <c r="G8" s="26">
        <v>0.053276505061267986</v>
      </c>
      <c r="H8" s="26">
        <v>0</v>
      </c>
      <c r="I8" s="25">
        <f t="shared" si="2"/>
        <v>0.007610929294466855</v>
      </c>
      <c r="J8" s="137">
        <f t="shared" si="0"/>
        <v>0</v>
      </c>
      <c r="K8" s="105">
        <f t="shared" si="1"/>
        <v>0</v>
      </c>
      <c r="L8" s="106">
        <f t="shared" si="3"/>
        <v>0</v>
      </c>
    </row>
    <row r="9" spans="1:12" ht="12.75">
      <c r="A9" s="17" t="s">
        <v>45</v>
      </c>
      <c r="B9" s="53">
        <v>0</v>
      </c>
      <c r="C9" s="26">
        <v>0</v>
      </c>
      <c r="D9" s="26">
        <v>0.05291005291005291</v>
      </c>
      <c r="E9" s="26">
        <v>0</v>
      </c>
      <c r="F9" s="26">
        <v>0</v>
      </c>
      <c r="G9" s="26">
        <v>0</v>
      </c>
      <c r="H9" s="26">
        <v>0</v>
      </c>
      <c r="I9" s="25">
        <f t="shared" si="2"/>
        <v>0.007558578987150415</v>
      </c>
      <c r="J9" s="137">
        <f t="shared" si="0"/>
        <v>0</v>
      </c>
      <c r="K9" s="105">
        <f t="shared" si="1"/>
        <v>0</v>
      </c>
      <c r="L9" s="106">
        <f t="shared" si="3"/>
        <v>0</v>
      </c>
    </row>
    <row r="10" spans="1:12" ht="12.75">
      <c r="A10" s="1" t="s">
        <v>46</v>
      </c>
      <c r="B10" s="53">
        <v>0</v>
      </c>
      <c r="C10" s="26">
        <v>0</v>
      </c>
      <c r="D10" s="26">
        <v>0.05291005291005291</v>
      </c>
      <c r="E10" s="26">
        <v>0</v>
      </c>
      <c r="F10" s="26">
        <v>0</v>
      </c>
      <c r="G10" s="26">
        <v>0.053276505061267986</v>
      </c>
      <c r="H10" s="26">
        <v>0</v>
      </c>
      <c r="I10" s="25">
        <f t="shared" si="2"/>
        <v>0.015169508281617271</v>
      </c>
      <c r="J10" s="137">
        <f t="shared" si="0"/>
        <v>0</v>
      </c>
      <c r="K10" s="105">
        <f t="shared" si="1"/>
        <v>0</v>
      </c>
      <c r="L10" s="106">
        <f t="shared" si="3"/>
        <v>0</v>
      </c>
    </row>
    <row r="11" spans="1:12" ht="12.75">
      <c r="A11" s="1" t="s">
        <v>47</v>
      </c>
      <c r="B11" s="53">
        <v>0</v>
      </c>
      <c r="C11" s="26">
        <v>0</v>
      </c>
      <c r="D11" s="26">
        <v>0.05291005291005291</v>
      </c>
      <c r="E11" s="26">
        <v>0</v>
      </c>
      <c r="F11" s="26">
        <v>0</v>
      </c>
      <c r="G11" s="26">
        <v>0</v>
      </c>
      <c r="H11" s="26">
        <v>0</v>
      </c>
      <c r="I11" s="25">
        <f t="shared" si="2"/>
        <v>0.007558578987150415</v>
      </c>
      <c r="J11" s="137">
        <f t="shared" si="0"/>
        <v>0</v>
      </c>
      <c r="K11" s="105">
        <f t="shared" si="1"/>
        <v>0</v>
      </c>
      <c r="L11" s="106">
        <f t="shared" si="3"/>
        <v>0</v>
      </c>
    </row>
    <row r="12" spans="1:25" ht="12.75">
      <c r="A12" s="1" t="s">
        <v>48</v>
      </c>
      <c r="B12" s="53">
        <v>18.835978835978835</v>
      </c>
      <c r="C12" s="26">
        <v>25.66137566137566</v>
      </c>
      <c r="D12" s="26">
        <v>20.052910052910054</v>
      </c>
      <c r="E12" s="26">
        <v>23.12169312169312</v>
      </c>
      <c r="F12" s="26">
        <v>15.61001598295152</v>
      </c>
      <c r="G12" s="26">
        <v>4.581779435269047</v>
      </c>
      <c r="H12" s="26">
        <v>29.302077783697392</v>
      </c>
      <c r="I12" s="25">
        <f t="shared" si="2"/>
        <v>19.595118696267946</v>
      </c>
      <c r="J12" s="137">
        <f t="shared" si="0"/>
        <v>55.13227513227513</v>
      </c>
      <c r="K12" s="105">
        <f t="shared" si="1"/>
        <v>1042</v>
      </c>
      <c r="L12" s="106">
        <f t="shared" si="3"/>
        <v>6</v>
      </c>
      <c r="M12">
        <v>195</v>
      </c>
      <c r="O12">
        <v>830</v>
      </c>
      <c r="Q12">
        <v>9</v>
      </c>
      <c r="S12">
        <v>5</v>
      </c>
      <c r="U12">
        <v>2</v>
      </c>
      <c r="Y12">
        <v>1</v>
      </c>
    </row>
    <row r="13" spans="1:12" ht="12.75">
      <c r="A13" s="1" t="s">
        <v>49</v>
      </c>
      <c r="B13" s="53">
        <v>0.10582010582010581</v>
      </c>
      <c r="C13" s="26">
        <v>0.10582010582010581</v>
      </c>
      <c r="D13" s="26">
        <v>2.0105820105820107</v>
      </c>
      <c r="E13" s="26">
        <v>0.26455026455026454</v>
      </c>
      <c r="F13" s="26">
        <v>0.4262120404901439</v>
      </c>
      <c r="G13" s="26">
        <v>6.446457112413426</v>
      </c>
      <c r="H13" s="26">
        <v>0.6393180607352158</v>
      </c>
      <c r="I13" s="25">
        <f t="shared" si="2"/>
        <v>1.428394242915896</v>
      </c>
      <c r="J13" s="137">
        <f t="shared" si="0"/>
        <v>0</v>
      </c>
      <c r="K13" s="105">
        <f t="shared" si="1"/>
        <v>0</v>
      </c>
      <c r="L13" s="106">
        <f t="shared" si="3"/>
        <v>0</v>
      </c>
    </row>
    <row r="14" spans="1:26" ht="12.75">
      <c r="A14" s="1" t="s">
        <v>50</v>
      </c>
      <c r="B14" s="53">
        <v>35.29100529100529</v>
      </c>
      <c r="C14" s="26">
        <v>27.037037037037038</v>
      </c>
      <c r="D14" s="26">
        <v>34.02116402116402</v>
      </c>
      <c r="E14" s="26">
        <v>24.867724867724867</v>
      </c>
      <c r="F14" s="26">
        <v>24.347362812999467</v>
      </c>
      <c r="G14" s="26">
        <v>18.16728822589238</v>
      </c>
      <c r="H14" s="26">
        <v>29.515183803942463</v>
      </c>
      <c r="I14" s="25">
        <f t="shared" si="2"/>
        <v>27.606680865680794</v>
      </c>
      <c r="J14" s="137">
        <f t="shared" si="0"/>
        <v>29.682539682539684</v>
      </c>
      <c r="K14" s="105">
        <f t="shared" si="1"/>
        <v>561</v>
      </c>
      <c r="L14" s="106">
        <f t="shared" si="3"/>
        <v>10</v>
      </c>
      <c r="M14">
        <v>40</v>
      </c>
      <c r="N14">
        <v>8</v>
      </c>
      <c r="O14">
        <v>174</v>
      </c>
      <c r="Q14">
        <v>48</v>
      </c>
      <c r="S14">
        <v>75</v>
      </c>
      <c r="T14">
        <v>3</v>
      </c>
      <c r="U14">
        <v>38</v>
      </c>
      <c r="X14">
        <v>62</v>
      </c>
      <c r="Y14">
        <v>102</v>
      </c>
      <c r="Z14">
        <v>11</v>
      </c>
    </row>
    <row r="15" spans="1:26" ht="12.75">
      <c r="A15" s="1" t="s">
        <v>51</v>
      </c>
      <c r="B15" s="53">
        <v>7.777777777777778</v>
      </c>
      <c r="C15" s="26">
        <v>16.03174603174603</v>
      </c>
      <c r="D15" s="26">
        <v>13.015873015873016</v>
      </c>
      <c r="E15" s="26">
        <v>20.52910052910053</v>
      </c>
      <c r="F15" s="26">
        <v>31.646244006393182</v>
      </c>
      <c r="G15" s="26">
        <v>33.88385721896644</v>
      </c>
      <c r="H15" s="26">
        <v>13.159296750133192</v>
      </c>
      <c r="I15" s="25">
        <f t="shared" si="2"/>
        <v>19.434842189998594</v>
      </c>
      <c r="J15" s="137">
        <f t="shared" si="0"/>
        <v>12.804232804232804</v>
      </c>
      <c r="K15" s="105">
        <f t="shared" si="1"/>
        <v>242</v>
      </c>
      <c r="L15" s="106">
        <f t="shared" si="3"/>
        <v>10</v>
      </c>
      <c r="M15">
        <v>6</v>
      </c>
      <c r="N15">
        <v>2</v>
      </c>
      <c r="O15">
        <v>163</v>
      </c>
      <c r="Q15">
        <v>4</v>
      </c>
      <c r="S15">
        <v>37</v>
      </c>
      <c r="T15">
        <v>1</v>
      </c>
      <c r="U15">
        <v>12</v>
      </c>
      <c r="X15">
        <v>3</v>
      </c>
      <c r="Y15">
        <v>11</v>
      </c>
      <c r="Z15">
        <v>3</v>
      </c>
    </row>
    <row r="16" spans="1:12" ht="12.75">
      <c r="A16" s="1" t="s">
        <v>52</v>
      </c>
      <c r="B16" s="53">
        <v>0</v>
      </c>
      <c r="C16" s="26">
        <v>0.15873015873015872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5">
        <f t="shared" si="2"/>
        <v>0.022675736961451247</v>
      </c>
      <c r="J16" s="137">
        <f t="shared" si="0"/>
        <v>0</v>
      </c>
      <c r="K16" s="105">
        <f t="shared" si="1"/>
        <v>0</v>
      </c>
      <c r="L16" s="106">
        <f t="shared" si="3"/>
        <v>0</v>
      </c>
    </row>
    <row r="17" spans="1:12" ht="12.75">
      <c r="A17" s="1" t="s">
        <v>53</v>
      </c>
      <c r="B17" s="53">
        <v>0</v>
      </c>
      <c r="C17" s="26">
        <v>0</v>
      </c>
      <c r="D17" s="26">
        <v>0.05291005291005291</v>
      </c>
      <c r="E17" s="26">
        <v>0</v>
      </c>
      <c r="F17" s="26">
        <v>0</v>
      </c>
      <c r="G17" s="26">
        <v>0</v>
      </c>
      <c r="H17" s="26">
        <v>0</v>
      </c>
      <c r="I17" s="25">
        <f t="shared" si="2"/>
        <v>0.007558578987150415</v>
      </c>
      <c r="J17" s="137">
        <f t="shared" si="0"/>
        <v>0</v>
      </c>
      <c r="K17" s="105">
        <f t="shared" si="1"/>
        <v>0</v>
      </c>
      <c r="L17" s="106">
        <f t="shared" si="3"/>
        <v>0</v>
      </c>
    </row>
    <row r="18" spans="1:12" ht="12.75">
      <c r="A18" s="1" t="s">
        <v>54</v>
      </c>
      <c r="B18" s="53">
        <v>0</v>
      </c>
      <c r="C18" s="26">
        <v>0</v>
      </c>
      <c r="D18" s="26">
        <v>0.05291005291005291</v>
      </c>
      <c r="E18" s="26">
        <v>0</v>
      </c>
      <c r="F18" s="26">
        <v>0.10655301012253597</v>
      </c>
      <c r="G18" s="26">
        <v>0</v>
      </c>
      <c r="H18" s="26">
        <v>0</v>
      </c>
      <c r="I18" s="25">
        <f t="shared" si="2"/>
        <v>0.02278043757608413</v>
      </c>
      <c r="J18" s="137">
        <f t="shared" si="0"/>
        <v>0</v>
      </c>
      <c r="K18" s="105">
        <f t="shared" si="1"/>
        <v>0</v>
      </c>
      <c r="L18" s="106">
        <f t="shared" si="3"/>
        <v>0</v>
      </c>
    </row>
    <row r="19" spans="1:12" ht="12.75">
      <c r="A19" s="1" t="s">
        <v>55</v>
      </c>
      <c r="B19" s="53">
        <v>0</v>
      </c>
      <c r="C19" s="26">
        <v>0</v>
      </c>
      <c r="D19" s="26">
        <v>0.05291005291005291</v>
      </c>
      <c r="E19" s="26">
        <v>0</v>
      </c>
      <c r="F19" s="26">
        <v>0</v>
      </c>
      <c r="G19" s="26">
        <v>0</v>
      </c>
      <c r="H19" s="26">
        <v>0</v>
      </c>
      <c r="I19" s="25">
        <f t="shared" si="2"/>
        <v>0.007558578987150415</v>
      </c>
      <c r="J19" s="137">
        <f t="shared" si="0"/>
        <v>0</v>
      </c>
      <c r="K19" s="105">
        <f t="shared" si="1"/>
        <v>0</v>
      </c>
      <c r="L19" s="106">
        <f t="shared" si="3"/>
        <v>0</v>
      </c>
    </row>
    <row r="20" spans="1:28" ht="12.75">
      <c r="A20" s="1" t="s">
        <v>56</v>
      </c>
      <c r="B20" s="53">
        <v>60.15873015873016</v>
      </c>
      <c r="C20" s="26">
        <v>26.03174603174603</v>
      </c>
      <c r="D20" s="26">
        <v>72.80423280423281</v>
      </c>
      <c r="E20" s="26">
        <v>27.3015873015873</v>
      </c>
      <c r="F20" s="26">
        <v>55.0879062333511</v>
      </c>
      <c r="G20" s="26">
        <v>124.02770378263186</v>
      </c>
      <c r="H20" s="26">
        <v>131.2733084709643</v>
      </c>
      <c r="I20" s="25">
        <f t="shared" si="2"/>
        <v>70.95503068332052</v>
      </c>
      <c r="J20" s="137">
        <f t="shared" si="0"/>
        <v>68.62433862433862</v>
      </c>
      <c r="K20" s="105">
        <f t="shared" si="1"/>
        <v>1297</v>
      </c>
      <c r="L20" s="106">
        <f t="shared" si="3"/>
        <v>13</v>
      </c>
      <c r="M20">
        <v>40</v>
      </c>
      <c r="N20">
        <v>5</v>
      </c>
      <c r="O20">
        <v>231</v>
      </c>
      <c r="Q20">
        <v>36</v>
      </c>
      <c r="S20">
        <v>72</v>
      </c>
      <c r="T20">
        <v>354</v>
      </c>
      <c r="U20">
        <v>93</v>
      </c>
      <c r="W20">
        <v>22</v>
      </c>
      <c r="X20">
        <v>3</v>
      </c>
      <c r="Y20">
        <v>48</v>
      </c>
      <c r="Z20">
        <v>260</v>
      </c>
      <c r="AA20">
        <v>3</v>
      </c>
      <c r="AB20">
        <v>130</v>
      </c>
    </row>
    <row r="21" spans="1:12" ht="12.75">
      <c r="A21" s="1" t="s">
        <v>219</v>
      </c>
      <c r="B21" s="53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5">
        <f t="shared" si="2"/>
        <v>0</v>
      </c>
      <c r="J21" s="137">
        <f t="shared" si="0"/>
        <v>0</v>
      </c>
      <c r="K21" s="105">
        <f t="shared" si="1"/>
        <v>0</v>
      </c>
      <c r="L21" s="106">
        <f t="shared" si="3"/>
        <v>0</v>
      </c>
    </row>
    <row r="22" spans="1:12" ht="12.75">
      <c r="A22" s="1" t="s">
        <v>57</v>
      </c>
      <c r="B22" s="53">
        <v>0</v>
      </c>
      <c r="C22" s="26">
        <v>0.05291005291005291</v>
      </c>
      <c r="D22" s="26">
        <v>0</v>
      </c>
      <c r="E22" s="26">
        <v>0</v>
      </c>
      <c r="F22" s="26">
        <v>0</v>
      </c>
      <c r="G22" s="26">
        <v>0.053276505061267986</v>
      </c>
      <c r="H22" s="26">
        <v>0.10655301012253597</v>
      </c>
      <c r="I22" s="25">
        <f t="shared" si="2"/>
        <v>0.030391366870550978</v>
      </c>
      <c r="J22" s="137">
        <f t="shared" si="0"/>
        <v>0</v>
      </c>
      <c r="K22" s="105">
        <f t="shared" si="1"/>
        <v>0</v>
      </c>
      <c r="L22" s="106">
        <f t="shared" si="3"/>
        <v>0</v>
      </c>
    </row>
    <row r="23" spans="1:26" ht="12.75">
      <c r="A23" s="1" t="s">
        <v>58</v>
      </c>
      <c r="B23" s="53">
        <v>349.15343915343914</v>
      </c>
      <c r="C23" s="26">
        <v>129.20634920634922</v>
      </c>
      <c r="D23" s="26">
        <v>506.2433862433862</v>
      </c>
      <c r="E23" s="26">
        <v>294.92063492063494</v>
      </c>
      <c r="F23" s="26">
        <v>344.6457112413426</v>
      </c>
      <c r="G23" s="26">
        <v>578.6893979754929</v>
      </c>
      <c r="H23" s="26">
        <v>2281.885988279169</v>
      </c>
      <c r="I23" s="25">
        <f t="shared" si="2"/>
        <v>640.6778438599734</v>
      </c>
      <c r="J23" s="137">
        <f t="shared" si="0"/>
        <v>403.3862433862434</v>
      </c>
      <c r="K23" s="105">
        <f t="shared" si="1"/>
        <v>7624</v>
      </c>
      <c r="L23" s="106">
        <f t="shared" si="3"/>
        <v>4</v>
      </c>
      <c r="O23">
        <v>21</v>
      </c>
      <c r="S23">
        <v>2</v>
      </c>
      <c r="Y23">
        <v>7600</v>
      </c>
      <c r="Z23">
        <v>1</v>
      </c>
    </row>
    <row r="24" spans="1:25" ht="12.75">
      <c r="A24" s="1" t="s">
        <v>59</v>
      </c>
      <c r="B24" s="53">
        <v>0.15873015873015872</v>
      </c>
      <c r="C24" s="26">
        <v>1.693121693121693</v>
      </c>
      <c r="D24" s="26">
        <v>0.9523809523809523</v>
      </c>
      <c r="E24" s="26">
        <v>1.0582010582010581</v>
      </c>
      <c r="F24" s="26">
        <v>0.6925945657964838</v>
      </c>
      <c r="G24" s="26">
        <v>0.6393180607352158</v>
      </c>
      <c r="H24" s="26">
        <v>1.2786361214704316</v>
      </c>
      <c r="I24" s="25">
        <f t="shared" si="2"/>
        <v>0.9247118014908561</v>
      </c>
      <c r="J24" s="137">
        <f t="shared" si="0"/>
        <v>0.21164021164021163</v>
      </c>
      <c r="K24" s="105">
        <f t="shared" si="1"/>
        <v>4</v>
      </c>
      <c r="L24" s="106">
        <f t="shared" si="3"/>
        <v>2</v>
      </c>
      <c r="O24">
        <v>1</v>
      </c>
      <c r="Y24">
        <v>3</v>
      </c>
    </row>
    <row r="25" spans="1:15" ht="12.75">
      <c r="A25" s="1" t="s">
        <v>60</v>
      </c>
      <c r="B25" s="53">
        <v>0.05291005291005291</v>
      </c>
      <c r="C25" s="26">
        <v>0</v>
      </c>
      <c r="D25" s="26">
        <v>0.05291005291005291</v>
      </c>
      <c r="E25" s="26">
        <v>0.21164021164021163</v>
      </c>
      <c r="F25" s="26">
        <v>0</v>
      </c>
      <c r="G25" s="26">
        <v>0</v>
      </c>
      <c r="H25" s="26">
        <v>0</v>
      </c>
      <c r="I25" s="25">
        <f t="shared" si="2"/>
        <v>0.045351473922902494</v>
      </c>
      <c r="J25" s="137">
        <f t="shared" si="0"/>
        <v>0.05291005291005291</v>
      </c>
      <c r="K25" s="105">
        <f t="shared" si="1"/>
        <v>1</v>
      </c>
      <c r="L25" s="106">
        <f t="shared" si="3"/>
        <v>1</v>
      </c>
      <c r="O25">
        <v>1</v>
      </c>
    </row>
    <row r="26" spans="1:21" ht="12.75">
      <c r="A26" s="1" t="s">
        <v>61</v>
      </c>
      <c r="B26" s="53">
        <v>20.423280423280424</v>
      </c>
      <c r="C26" s="26">
        <v>69.04761904761905</v>
      </c>
      <c r="D26" s="26">
        <v>79.8941798941799</v>
      </c>
      <c r="E26" s="26">
        <v>32.698412698412696</v>
      </c>
      <c r="F26" s="26">
        <v>9.802876931273309</v>
      </c>
      <c r="G26" s="26">
        <v>75.06659563132659</v>
      </c>
      <c r="H26" s="26">
        <v>24.02770378263186</v>
      </c>
      <c r="I26" s="25">
        <f t="shared" si="2"/>
        <v>44.42295262981769</v>
      </c>
      <c r="J26" s="137">
        <f t="shared" si="0"/>
        <v>24.70899470899471</v>
      </c>
      <c r="K26" s="105">
        <f t="shared" si="1"/>
        <v>467</v>
      </c>
      <c r="L26" s="106">
        <f t="shared" si="3"/>
        <v>4</v>
      </c>
      <c r="O26">
        <v>242</v>
      </c>
      <c r="Q26">
        <v>106</v>
      </c>
      <c r="S26">
        <v>2</v>
      </c>
      <c r="U26">
        <v>117</v>
      </c>
    </row>
    <row r="27" spans="1:12" ht="12.75">
      <c r="A27" s="1" t="s">
        <v>62</v>
      </c>
      <c r="B27" s="53">
        <v>0</v>
      </c>
      <c r="C27" s="26">
        <v>2.1164021164021163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5">
        <f t="shared" si="2"/>
        <v>0.3023431594860166</v>
      </c>
      <c r="J27" s="137">
        <f t="shared" si="0"/>
        <v>0</v>
      </c>
      <c r="K27" s="105">
        <f t="shared" si="1"/>
        <v>0</v>
      </c>
      <c r="L27" s="106">
        <f t="shared" si="3"/>
        <v>0</v>
      </c>
    </row>
    <row r="28" spans="1:12" ht="12.75">
      <c r="A28" s="1" t="s">
        <v>63</v>
      </c>
      <c r="B28" s="53">
        <v>0.05291005291005291</v>
      </c>
      <c r="C28" s="26">
        <v>0.5291005291005291</v>
      </c>
      <c r="D28" s="26">
        <v>1.3227513227513228</v>
      </c>
      <c r="E28" s="26">
        <v>1.3227513227513228</v>
      </c>
      <c r="F28" s="26">
        <v>0.26638252530633993</v>
      </c>
      <c r="G28" s="26">
        <v>0.6925945657964838</v>
      </c>
      <c r="H28" s="26">
        <v>0.8524240809802878</v>
      </c>
      <c r="I28" s="25">
        <f t="shared" si="2"/>
        <v>0.7198449142280483</v>
      </c>
      <c r="J28" s="137">
        <f t="shared" si="0"/>
        <v>0</v>
      </c>
      <c r="K28" s="105">
        <f t="shared" si="1"/>
        <v>0</v>
      </c>
      <c r="L28" s="106">
        <f t="shared" si="3"/>
        <v>0</v>
      </c>
    </row>
    <row r="29" spans="1:17" ht="12.75">
      <c r="A29" s="1" t="s">
        <v>64</v>
      </c>
      <c r="B29" s="53">
        <v>0.47619047619047616</v>
      </c>
      <c r="C29" s="26">
        <v>0.8465608465608465</v>
      </c>
      <c r="D29" s="26">
        <v>5.502645502645502</v>
      </c>
      <c r="E29" s="26">
        <v>0.7936507936507936</v>
      </c>
      <c r="F29" s="26">
        <v>0.10655301012253597</v>
      </c>
      <c r="G29" s="26">
        <v>0.37293553542887586</v>
      </c>
      <c r="H29" s="26">
        <v>0.15982951518380395</v>
      </c>
      <c r="I29" s="25">
        <f t="shared" si="2"/>
        <v>1.179766525683262</v>
      </c>
      <c r="J29" s="137">
        <f t="shared" si="0"/>
        <v>0.21164021164021163</v>
      </c>
      <c r="K29" s="105">
        <f t="shared" si="1"/>
        <v>4</v>
      </c>
      <c r="L29" s="106">
        <f t="shared" si="3"/>
        <v>1</v>
      </c>
      <c r="Q29">
        <v>4</v>
      </c>
    </row>
    <row r="30" spans="1:26" ht="12.75">
      <c r="A30" s="1" t="s">
        <v>65</v>
      </c>
      <c r="B30" s="53">
        <v>100.42328042328042</v>
      </c>
      <c r="C30" s="26">
        <v>93.80952380952381</v>
      </c>
      <c r="D30" s="26">
        <v>179.57671957671957</v>
      </c>
      <c r="E30" s="26">
        <v>157.77777777777777</v>
      </c>
      <c r="F30" s="26">
        <v>124.61374533830582</v>
      </c>
      <c r="G30" s="26">
        <v>164.0916355887054</v>
      </c>
      <c r="H30" s="26">
        <v>213.95844432605222</v>
      </c>
      <c r="I30" s="25">
        <f t="shared" si="2"/>
        <v>147.750160977195</v>
      </c>
      <c r="J30" s="137">
        <f t="shared" si="0"/>
        <v>683.8624338624338</v>
      </c>
      <c r="K30" s="105">
        <f t="shared" si="1"/>
        <v>12925</v>
      </c>
      <c r="L30" s="106">
        <f t="shared" si="3"/>
        <v>7</v>
      </c>
      <c r="M30">
        <v>2012</v>
      </c>
      <c r="O30">
        <v>9500</v>
      </c>
      <c r="Q30">
        <v>76</v>
      </c>
      <c r="S30">
        <v>305</v>
      </c>
      <c r="U30">
        <v>50</v>
      </c>
      <c r="Y30">
        <v>382</v>
      </c>
      <c r="Z30">
        <v>600</v>
      </c>
    </row>
    <row r="31" spans="1:26" ht="12.75">
      <c r="A31" s="1" t="s">
        <v>66</v>
      </c>
      <c r="B31" s="53">
        <v>1.216931216931217</v>
      </c>
      <c r="C31" s="26">
        <v>1.0052910052910053</v>
      </c>
      <c r="D31" s="26">
        <v>1.6402116402116402</v>
      </c>
      <c r="E31" s="26">
        <v>1.164021164021164</v>
      </c>
      <c r="F31" s="26">
        <v>1.6515716568993075</v>
      </c>
      <c r="G31" s="26">
        <v>3.462972828982419</v>
      </c>
      <c r="H31" s="26">
        <v>2.2908897176345233</v>
      </c>
      <c r="I31" s="25">
        <f t="shared" si="2"/>
        <v>1.7759841757101822</v>
      </c>
      <c r="J31" s="137">
        <f t="shared" si="0"/>
        <v>2.2751322751322753</v>
      </c>
      <c r="K31" s="105">
        <f t="shared" si="1"/>
        <v>43</v>
      </c>
      <c r="L31" s="106">
        <f t="shared" si="3"/>
        <v>4</v>
      </c>
      <c r="O31">
        <v>22</v>
      </c>
      <c r="S31">
        <v>5</v>
      </c>
      <c r="Y31">
        <v>15</v>
      </c>
      <c r="Z31">
        <v>1</v>
      </c>
    </row>
    <row r="32" spans="1:21" ht="12.75">
      <c r="A32" s="1" t="s">
        <v>67</v>
      </c>
      <c r="B32" s="53">
        <v>1.4285714285714286</v>
      </c>
      <c r="C32" s="26">
        <v>3.121693121693122</v>
      </c>
      <c r="D32" s="26">
        <v>4.550264550264551</v>
      </c>
      <c r="E32" s="26">
        <v>3.6507936507936507</v>
      </c>
      <c r="F32" s="26">
        <v>1.9712306872669154</v>
      </c>
      <c r="G32" s="26">
        <v>5.647309536494406</v>
      </c>
      <c r="H32" s="26">
        <v>0.7458710708577517</v>
      </c>
      <c r="I32" s="25">
        <f t="shared" si="2"/>
        <v>3.016533435134547</v>
      </c>
      <c r="J32" s="137">
        <f t="shared" si="0"/>
        <v>5.608465608465608</v>
      </c>
      <c r="K32" s="105">
        <f t="shared" si="1"/>
        <v>106</v>
      </c>
      <c r="L32" s="106">
        <f t="shared" si="3"/>
        <v>4</v>
      </c>
      <c r="O32">
        <v>42</v>
      </c>
      <c r="Q32">
        <v>45</v>
      </c>
      <c r="S32">
        <v>2</v>
      </c>
      <c r="U32">
        <v>17</v>
      </c>
    </row>
    <row r="33" spans="1:26" ht="12.75">
      <c r="A33" s="1" t="s">
        <v>68</v>
      </c>
      <c r="B33" s="53">
        <v>33.22751322751323</v>
      </c>
      <c r="C33" s="26">
        <v>21.21693121693122</v>
      </c>
      <c r="D33" s="26">
        <v>56.98412698412698</v>
      </c>
      <c r="E33" s="26">
        <v>21.48148148148148</v>
      </c>
      <c r="F33" s="26">
        <v>25.14651038891849</v>
      </c>
      <c r="G33" s="26">
        <v>39.477890250399575</v>
      </c>
      <c r="H33" s="26">
        <v>36.814064997336175</v>
      </c>
      <c r="I33" s="25">
        <f t="shared" si="2"/>
        <v>33.47835979238674</v>
      </c>
      <c r="J33" s="137">
        <f t="shared" si="0"/>
        <v>154.65608465608466</v>
      </c>
      <c r="K33" s="105">
        <f t="shared" si="1"/>
        <v>2923</v>
      </c>
      <c r="L33" s="106">
        <f t="shared" si="3"/>
        <v>11</v>
      </c>
      <c r="M33">
        <v>74</v>
      </c>
      <c r="O33">
        <v>303</v>
      </c>
      <c r="P33">
        <v>2</v>
      </c>
      <c r="Q33">
        <v>34</v>
      </c>
      <c r="S33">
        <v>127</v>
      </c>
      <c r="T33">
        <v>39</v>
      </c>
      <c r="U33">
        <v>53</v>
      </c>
      <c r="W33">
        <v>13</v>
      </c>
      <c r="X33">
        <v>88</v>
      </c>
      <c r="Y33">
        <v>2100</v>
      </c>
      <c r="Z33">
        <v>90</v>
      </c>
    </row>
    <row r="34" spans="1:28" ht="12.75">
      <c r="A34" s="1" t="s">
        <v>69</v>
      </c>
      <c r="B34" s="53">
        <v>4.126984126984127</v>
      </c>
      <c r="C34" s="26">
        <v>3.121693121693122</v>
      </c>
      <c r="D34" s="26">
        <v>2.433862433862434</v>
      </c>
      <c r="E34" s="26">
        <v>1.5343915343915344</v>
      </c>
      <c r="F34" s="26">
        <v>4.901438465636654</v>
      </c>
      <c r="G34" s="26">
        <v>5.753862546616943</v>
      </c>
      <c r="H34" s="26">
        <v>4.635055940330314</v>
      </c>
      <c r="I34" s="25">
        <f t="shared" si="2"/>
        <v>3.786755452787876</v>
      </c>
      <c r="J34" s="137">
        <f t="shared" si="0"/>
        <v>5.079365079365079</v>
      </c>
      <c r="K34" s="105">
        <f t="shared" si="1"/>
        <v>96</v>
      </c>
      <c r="L34" s="106">
        <f t="shared" si="3"/>
        <v>14</v>
      </c>
      <c r="M34">
        <v>9</v>
      </c>
      <c r="N34">
        <v>11</v>
      </c>
      <c r="O34">
        <v>16</v>
      </c>
      <c r="Q34">
        <v>4</v>
      </c>
      <c r="R34">
        <v>1</v>
      </c>
      <c r="S34">
        <v>5</v>
      </c>
      <c r="T34">
        <v>2</v>
      </c>
      <c r="U34">
        <v>4</v>
      </c>
      <c r="V34">
        <v>3</v>
      </c>
      <c r="X34">
        <v>12</v>
      </c>
      <c r="Y34">
        <v>18</v>
      </c>
      <c r="Z34">
        <v>5</v>
      </c>
      <c r="AA34">
        <v>2</v>
      </c>
      <c r="AB34">
        <v>4</v>
      </c>
    </row>
    <row r="35" spans="1:28" ht="12.75">
      <c r="A35" s="1" t="s">
        <v>70</v>
      </c>
      <c r="B35" s="53">
        <v>0.10582010582010581</v>
      </c>
      <c r="C35" s="26">
        <v>0.15873015873015872</v>
      </c>
      <c r="D35" s="26">
        <v>0.10582010582010581</v>
      </c>
      <c r="E35" s="26">
        <v>0.15873015873015872</v>
      </c>
      <c r="F35" s="26">
        <v>0.26638252530633993</v>
      </c>
      <c r="G35" s="26">
        <v>0.053276505061267986</v>
      </c>
      <c r="H35" s="26">
        <v>0.15982951518380395</v>
      </c>
      <c r="I35" s="25">
        <f t="shared" si="2"/>
        <v>0.14408415352170584</v>
      </c>
      <c r="J35" s="137">
        <f t="shared" si="0"/>
        <v>0.21164021164021163</v>
      </c>
      <c r="K35" s="105">
        <f t="shared" si="1"/>
        <v>4</v>
      </c>
      <c r="L35" s="106">
        <f t="shared" si="3"/>
        <v>4</v>
      </c>
      <c r="O35">
        <v>1</v>
      </c>
      <c r="T35">
        <v>1</v>
      </c>
      <c r="Z35">
        <v>1</v>
      </c>
      <c r="AB35">
        <v>1</v>
      </c>
    </row>
    <row r="36" spans="1:28" ht="12.75">
      <c r="A36" s="1" t="s">
        <v>71</v>
      </c>
      <c r="B36" s="53">
        <v>0.8994708994708994</v>
      </c>
      <c r="C36" s="26">
        <v>0.5291005291005291</v>
      </c>
      <c r="D36" s="26">
        <v>1.0052910052910053</v>
      </c>
      <c r="E36" s="26">
        <v>0.31746031746031744</v>
      </c>
      <c r="F36" s="26">
        <v>0.37293553542887586</v>
      </c>
      <c r="G36" s="26">
        <v>0.8524240809802878</v>
      </c>
      <c r="H36" s="26">
        <v>0.4262120404901439</v>
      </c>
      <c r="I36" s="25">
        <f t="shared" si="2"/>
        <v>0.6289849154602941</v>
      </c>
      <c r="J36" s="137">
        <f t="shared" si="0"/>
        <v>0.9523809523809523</v>
      </c>
      <c r="K36" s="105">
        <f t="shared" si="1"/>
        <v>18</v>
      </c>
      <c r="L36" s="106">
        <f t="shared" si="3"/>
        <v>11</v>
      </c>
      <c r="N36">
        <v>1</v>
      </c>
      <c r="O36">
        <v>1</v>
      </c>
      <c r="P36">
        <v>2</v>
      </c>
      <c r="R36">
        <v>2</v>
      </c>
      <c r="T36">
        <v>1</v>
      </c>
      <c r="V36">
        <v>1</v>
      </c>
      <c r="W36">
        <v>1</v>
      </c>
      <c r="X36">
        <v>2</v>
      </c>
      <c r="Z36">
        <v>3</v>
      </c>
      <c r="AA36">
        <v>1</v>
      </c>
      <c r="AB36">
        <v>3</v>
      </c>
    </row>
    <row r="37" spans="1:28" ht="12.75">
      <c r="A37" s="1" t="s">
        <v>72</v>
      </c>
      <c r="B37" s="53">
        <v>0.10582010582010581</v>
      </c>
      <c r="C37" s="26">
        <v>0.21164021164021163</v>
      </c>
      <c r="D37" s="26">
        <v>0.10582010582010581</v>
      </c>
      <c r="E37" s="26">
        <v>0</v>
      </c>
      <c r="F37" s="26">
        <v>0.053276505061267986</v>
      </c>
      <c r="G37" s="26">
        <v>0.7458710708577517</v>
      </c>
      <c r="H37" s="26">
        <v>0.47948854555141185</v>
      </c>
      <c r="I37" s="25">
        <f t="shared" si="2"/>
        <v>0.24313093496440782</v>
      </c>
      <c r="J37" s="137">
        <f aca="true" t="shared" si="4" ref="J37:J68">K37*10/$K$4</f>
        <v>0.26455026455026454</v>
      </c>
      <c r="K37" s="105">
        <f aca="true" t="shared" si="5" ref="K37:K68">SUM(M37:AB37)</f>
        <v>5</v>
      </c>
      <c r="L37" s="106">
        <f t="shared" si="3"/>
        <v>4</v>
      </c>
      <c r="P37">
        <v>1</v>
      </c>
      <c r="T37">
        <v>2</v>
      </c>
      <c r="V37">
        <v>1</v>
      </c>
      <c r="AB37">
        <v>1</v>
      </c>
    </row>
    <row r="38" spans="1:12" ht="12.75">
      <c r="A38" s="1" t="s">
        <v>73</v>
      </c>
      <c r="B38" s="53">
        <v>0</v>
      </c>
      <c r="C38" s="26">
        <v>0</v>
      </c>
      <c r="D38" s="26">
        <v>0.10582010582010581</v>
      </c>
      <c r="E38" s="26">
        <v>0</v>
      </c>
      <c r="F38" s="26">
        <v>0</v>
      </c>
      <c r="G38" s="26">
        <v>0</v>
      </c>
      <c r="H38" s="26">
        <v>0</v>
      </c>
      <c r="I38" s="25">
        <f t="shared" si="2"/>
        <v>0.01511715797430083</v>
      </c>
      <c r="J38" s="137">
        <f t="shared" si="4"/>
        <v>0</v>
      </c>
      <c r="K38" s="105">
        <f t="shared" si="5"/>
        <v>0</v>
      </c>
      <c r="L38" s="106">
        <f t="shared" si="3"/>
        <v>0</v>
      </c>
    </row>
    <row r="39" spans="1:12" ht="12.75">
      <c r="A39" s="1" t="s">
        <v>74</v>
      </c>
      <c r="B39" s="53">
        <v>0.21164021164021163</v>
      </c>
      <c r="C39" s="26">
        <v>0.31746031746031744</v>
      </c>
      <c r="D39" s="26">
        <v>0.15873015873015872</v>
      </c>
      <c r="E39" s="26">
        <v>0</v>
      </c>
      <c r="F39" s="26">
        <v>0.3196590303676079</v>
      </c>
      <c r="G39" s="26">
        <v>0.053276505061267986</v>
      </c>
      <c r="H39" s="26">
        <v>0.053276505061267986</v>
      </c>
      <c r="I39" s="25">
        <f t="shared" si="2"/>
        <v>0.15914896118869024</v>
      </c>
      <c r="J39" s="137">
        <f t="shared" si="4"/>
        <v>0</v>
      </c>
      <c r="K39" s="105">
        <f t="shared" si="5"/>
        <v>0</v>
      </c>
      <c r="L39" s="106">
        <f t="shared" si="3"/>
        <v>0</v>
      </c>
    </row>
    <row r="40" spans="1:12" ht="12.75">
      <c r="A40" s="1" t="s">
        <v>298</v>
      </c>
      <c r="B40" s="53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5">
        <f t="shared" si="2"/>
        <v>0</v>
      </c>
      <c r="J40" s="137">
        <f t="shared" si="4"/>
        <v>0</v>
      </c>
      <c r="K40" s="105">
        <f t="shared" si="5"/>
        <v>0</v>
      </c>
      <c r="L40" s="106">
        <f>COUNTA(M40:AB40)</f>
        <v>0</v>
      </c>
    </row>
    <row r="41" spans="1:12" ht="12.75">
      <c r="A41" s="1" t="s">
        <v>75</v>
      </c>
      <c r="B41" s="53">
        <v>0.05291005291005291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5">
        <f t="shared" si="2"/>
        <v>0.007558578987150415</v>
      </c>
      <c r="J41" s="137">
        <f t="shared" si="4"/>
        <v>0</v>
      </c>
      <c r="K41" s="105">
        <f t="shared" si="5"/>
        <v>0</v>
      </c>
      <c r="L41" s="106">
        <f t="shared" si="3"/>
        <v>0</v>
      </c>
    </row>
    <row r="42" spans="1:12" ht="12.75">
      <c r="A42" s="1" t="s">
        <v>76</v>
      </c>
      <c r="B42" s="53">
        <v>0</v>
      </c>
      <c r="C42" s="26">
        <v>0</v>
      </c>
      <c r="D42" s="26">
        <v>0.05291005291005291</v>
      </c>
      <c r="E42" s="26">
        <v>0.05291005291005291</v>
      </c>
      <c r="F42" s="26">
        <v>0</v>
      </c>
      <c r="G42" s="26">
        <v>0</v>
      </c>
      <c r="H42" s="26">
        <v>0</v>
      </c>
      <c r="I42" s="25">
        <f t="shared" si="2"/>
        <v>0.01511715797430083</v>
      </c>
      <c r="J42" s="137">
        <f t="shared" si="4"/>
        <v>0</v>
      </c>
      <c r="K42" s="105">
        <f t="shared" si="5"/>
        <v>0</v>
      </c>
      <c r="L42" s="106">
        <f t="shared" si="3"/>
        <v>0</v>
      </c>
    </row>
    <row r="43" spans="1:12" ht="12.75">
      <c r="A43" s="1" t="s">
        <v>77</v>
      </c>
      <c r="B43" s="53">
        <v>0.05291005291005291</v>
      </c>
      <c r="C43" s="26">
        <v>0</v>
      </c>
      <c r="D43" s="26">
        <v>0.05291005291005291</v>
      </c>
      <c r="E43" s="26">
        <v>0</v>
      </c>
      <c r="F43" s="26">
        <v>0</v>
      </c>
      <c r="G43" s="26">
        <v>0</v>
      </c>
      <c r="H43" s="26">
        <v>0</v>
      </c>
      <c r="I43" s="25">
        <f t="shared" si="2"/>
        <v>0.01511715797430083</v>
      </c>
      <c r="J43" s="137">
        <f t="shared" si="4"/>
        <v>0</v>
      </c>
      <c r="K43" s="105">
        <f t="shared" si="5"/>
        <v>0</v>
      </c>
      <c r="L43" s="106">
        <f t="shared" si="3"/>
        <v>0</v>
      </c>
    </row>
    <row r="44" spans="1:12" ht="12.75">
      <c r="A44" s="1" t="s">
        <v>215</v>
      </c>
      <c r="B44" s="53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5">
        <f t="shared" si="2"/>
        <v>0</v>
      </c>
      <c r="J44" s="137">
        <f t="shared" si="4"/>
        <v>0</v>
      </c>
      <c r="K44" s="105">
        <f t="shared" si="5"/>
        <v>0</v>
      </c>
      <c r="L44" s="106">
        <f t="shared" si="3"/>
        <v>0</v>
      </c>
    </row>
    <row r="45" spans="1:12" ht="12.75">
      <c r="A45" s="1" t="s">
        <v>78</v>
      </c>
      <c r="B45" s="53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5">
        <f t="shared" si="2"/>
        <v>0</v>
      </c>
      <c r="J45" s="137">
        <f t="shared" si="4"/>
        <v>0</v>
      </c>
      <c r="K45" s="105">
        <f t="shared" si="5"/>
        <v>0</v>
      </c>
      <c r="L45" s="106">
        <f t="shared" si="3"/>
        <v>0</v>
      </c>
    </row>
    <row r="46" spans="1:12" ht="12.75">
      <c r="A46" s="1" t="s">
        <v>79</v>
      </c>
      <c r="B46" s="53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5">
        <f t="shared" si="2"/>
        <v>0</v>
      </c>
      <c r="J46" s="137">
        <f t="shared" si="4"/>
        <v>0</v>
      </c>
      <c r="K46" s="105">
        <f t="shared" si="5"/>
        <v>0</v>
      </c>
      <c r="L46" s="106">
        <f t="shared" si="3"/>
        <v>0</v>
      </c>
    </row>
    <row r="47" spans="1:12" ht="12.75">
      <c r="A47" s="1" t="s">
        <v>80</v>
      </c>
      <c r="B47" s="53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5">
        <f t="shared" si="2"/>
        <v>0</v>
      </c>
      <c r="J47" s="137">
        <f t="shared" si="4"/>
        <v>0</v>
      </c>
      <c r="K47" s="105">
        <f t="shared" si="5"/>
        <v>0</v>
      </c>
      <c r="L47" s="106">
        <f t="shared" si="3"/>
        <v>0</v>
      </c>
    </row>
    <row r="48" spans="1:28" ht="12.75">
      <c r="A48" s="1" t="s">
        <v>81</v>
      </c>
      <c r="B48" s="53">
        <v>0</v>
      </c>
      <c r="C48" s="26">
        <v>0</v>
      </c>
      <c r="D48" s="26">
        <v>0.42328042328042326</v>
      </c>
      <c r="E48" s="26">
        <v>0.26455026455026454</v>
      </c>
      <c r="F48" s="26">
        <v>0.15982951518380395</v>
      </c>
      <c r="G48" s="26">
        <v>0.10655301012253597</v>
      </c>
      <c r="H48" s="26">
        <v>0.10655301012253597</v>
      </c>
      <c r="I48" s="25">
        <f t="shared" si="2"/>
        <v>0.15153803189422338</v>
      </c>
      <c r="J48" s="137">
        <f t="shared" si="4"/>
        <v>0.10582010582010581</v>
      </c>
      <c r="K48" s="105">
        <f t="shared" si="5"/>
        <v>2</v>
      </c>
      <c r="L48" s="106">
        <f t="shared" si="3"/>
        <v>2</v>
      </c>
      <c r="X48">
        <v>1</v>
      </c>
      <c r="AB48">
        <v>1</v>
      </c>
    </row>
    <row r="49" spans="1:12" ht="12.75">
      <c r="A49" s="1" t="s">
        <v>293</v>
      </c>
      <c r="B49" s="53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5">
        <f t="shared" si="2"/>
        <v>0</v>
      </c>
      <c r="J49" s="137">
        <f t="shared" si="4"/>
        <v>0</v>
      </c>
      <c r="K49" s="105">
        <f t="shared" si="5"/>
        <v>0</v>
      </c>
      <c r="L49" s="106">
        <f>COUNTA(M49:AB49)</f>
        <v>0</v>
      </c>
    </row>
    <row r="50" spans="1:26" ht="12.75">
      <c r="A50" s="1" t="s">
        <v>82</v>
      </c>
      <c r="B50" s="53">
        <v>1.3227513227513228</v>
      </c>
      <c r="C50" s="26">
        <v>2.433862433862434</v>
      </c>
      <c r="D50" s="26">
        <v>3.015873015873016</v>
      </c>
      <c r="E50" s="26">
        <v>6.507936507936508</v>
      </c>
      <c r="F50" s="26">
        <v>2.7703782631859353</v>
      </c>
      <c r="G50" s="26">
        <v>21.15077250932339</v>
      </c>
      <c r="H50" s="26">
        <v>7.511987213638786</v>
      </c>
      <c r="I50" s="25">
        <f t="shared" si="2"/>
        <v>6.387651609510199</v>
      </c>
      <c r="J50" s="137">
        <f t="shared" si="4"/>
        <v>0.15873015873015872</v>
      </c>
      <c r="K50" s="105">
        <f t="shared" si="5"/>
        <v>3</v>
      </c>
      <c r="L50" s="106">
        <f t="shared" si="3"/>
        <v>1</v>
      </c>
      <c r="Z50">
        <v>3</v>
      </c>
    </row>
    <row r="51" spans="1:12" ht="12.75">
      <c r="A51" s="1" t="s">
        <v>341</v>
      </c>
      <c r="B51" s="53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0.10655301012253597</v>
      </c>
      <c r="I51" s="25">
        <f t="shared" si="2"/>
        <v>0.01522185858893371</v>
      </c>
      <c r="J51" s="137">
        <f t="shared" si="4"/>
        <v>0</v>
      </c>
      <c r="K51" s="105">
        <f t="shared" si="5"/>
        <v>0</v>
      </c>
      <c r="L51" s="106">
        <f>COUNTA(M51:AB51)</f>
        <v>0</v>
      </c>
    </row>
    <row r="52" spans="1:12" ht="12.75">
      <c r="A52" s="1" t="s">
        <v>83</v>
      </c>
      <c r="B52" s="53">
        <v>0</v>
      </c>
      <c r="C52" s="26">
        <v>0</v>
      </c>
      <c r="D52" s="26">
        <v>0.10582010582010581</v>
      </c>
      <c r="E52" s="26">
        <v>0</v>
      </c>
      <c r="F52" s="26">
        <v>0.10655301012253597</v>
      </c>
      <c r="G52" s="26">
        <v>0.10655301012253597</v>
      </c>
      <c r="H52" s="26">
        <v>0.37293553542887586</v>
      </c>
      <c r="I52" s="25">
        <f t="shared" si="2"/>
        <v>0.09883738021343623</v>
      </c>
      <c r="J52" s="137">
        <f t="shared" si="4"/>
        <v>0</v>
      </c>
      <c r="K52" s="105">
        <f t="shared" si="5"/>
        <v>0</v>
      </c>
      <c r="L52" s="106">
        <f t="shared" si="3"/>
        <v>0</v>
      </c>
    </row>
    <row r="53" spans="1:20" ht="12.75">
      <c r="A53" s="1" t="s">
        <v>84</v>
      </c>
      <c r="B53" s="53">
        <v>0.05291005291005291</v>
      </c>
      <c r="C53" s="26">
        <v>0.05291005291005291</v>
      </c>
      <c r="D53" s="26">
        <v>0.26455026455026454</v>
      </c>
      <c r="E53" s="26">
        <v>0.05291005291005291</v>
      </c>
      <c r="F53" s="26">
        <v>0.8524240809802878</v>
      </c>
      <c r="G53" s="26">
        <v>1.2253596164091636</v>
      </c>
      <c r="H53" s="26">
        <v>0.6393180607352158</v>
      </c>
      <c r="I53" s="25">
        <f t="shared" si="2"/>
        <v>0.4486260259150129</v>
      </c>
      <c r="J53" s="137">
        <f t="shared" si="4"/>
        <v>0.10582010582010581</v>
      </c>
      <c r="K53" s="105">
        <f t="shared" si="5"/>
        <v>2</v>
      </c>
      <c r="L53" s="106">
        <f t="shared" si="3"/>
        <v>2</v>
      </c>
      <c r="M53">
        <v>1</v>
      </c>
      <c r="T53">
        <v>1</v>
      </c>
    </row>
    <row r="54" spans="1:12" ht="12.75">
      <c r="A54" s="1" t="s">
        <v>85</v>
      </c>
      <c r="B54" s="53">
        <v>0</v>
      </c>
      <c r="C54" s="26">
        <v>0</v>
      </c>
      <c r="D54" s="26">
        <v>0.05291005291005291</v>
      </c>
      <c r="E54" s="26">
        <v>0</v>
      </c>
      <c r="F54" s="26">
        <v>0</v>
      </c>
      <c r="G54" s="26">
        <v>0.3196590303676079</v>
      </c>
      <c r="H54" s="26">
        <v>0.15982951518380395</v>
      </c>
      <c r="I54" s="25">
        <f t="shared" si="2"/>
        <v>0.0760569426373521</v>
      </c>
      <c r="J54" s="137">
        <f t="shared" si="4"/>
        <v>0</v>
      </c>
      <c r="K54" s="105">
        <f t="shared" si="5"/>
        <v>0</v>
      </c>
      <c r="L54" s="106">
        <f t="shared" si="3"/>
        <v>0</v>
      </c>
    </row>
    <row r="55" spans="1:12" ht="12.75">
      <c r="A55" s="1" t="s">
        <v>86</v>
      </c>
      <c r="B55" s="53">
        <v>0</v>
      </c>
      <c r="C55" s="26">
        <v>0.05291005291005291</v>
      </c>
      <c r="D55" s="26">
        <v>0.21164021164021163</v>
      </c>
      <c r="E55" s="26">
        <v>0.37037037037037035</v>
      </c>
      <c r="F55" s="26">
        <v>0.053276505061267986</v>
      </c>
      <c r="G55" s="26">
        <v>0.6393180607352158</v>
      </c>
      <c r="H55" s="26">
        <v>0.21310602024507194</v>
      </c>
      <c r="I55" s="25">
        <f t="shared" si="2"/>
        <v>0.2200887458517415</v>
      </c>
      <c r="J55" s="137">
        <f t="shared" si="4"/>
        <v>0</v>
      </c>
      <c r="K55" s="105">
        <f t="shared" si="5"/>
        <v>0</v>
      </c>
      <c r="L55" s="106">
        <f t="shared" si="3"/>
        <v>0</v>
      </c>
    </row>
    <row r="56" spans="1:21" ht="12.75">
      <c r="A56" s="1" t="s">
        <v>87</v>
      </c>
      <c r="B56" s="53">
        <v>0.05291005291005291</v>
      </c>
      <c r="C56" s="26">
        <v>1.0052910052910053</v>
      </c>
      <c r="D56" s="26">
        <v>2.1164021164021163</v>
      </c>
      <c r="E56" s="26">
        <v>1.5873015873015872</v>
      </c>
      <c r="F56" s="26">
        <v>0</v>
      </c>
      <c r="G56" s="26">
        <v>0</v>
      </c>
      <c r="H56" s="26">
        <v>2.717101758124667</v>
      </c>
      <c r="I56" s="25">
        <f t="shared" si="2"/>
        <v>1.068429502861347</v>
      </c>
      <c r="J56" s="137">
        <f t="shared" si="4"/>
        <v>0.7407407407407407</v>
      </c>
      <c r="K56" s="105">
        <f t="shared" si="5"/>
        <v>14</v>
      </c>
      <c r="L56" s="106">
        <f t="shared" si="3"/>
        <v>1</v>
      </c>
      <c r="U56">
        <v>14</v>
      </c>
    </row>
    <row r="57" spans="1:12" ht="12.75">
      <c r="A57" s="1" t="s">
        <v>88</v>
      </c>
      <c r="B57" s="53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5">
        <f t="shared" si="2"/>
        <v>0</v>
      </c>
      <c r="J57" s="137">
        <f t="shared" si="4"/>
        <v>0</v>
      </c>
      <c r="K57" s="105">
        <f t="shared" si="5"/>
        <v>0</v>
      </c>
      <c r="L57" s="106">
        <f t="shared" si="3"/>
        <v>0</v>
      </c>
    </row>
    <row r="58" spans="1:26" ht="12.75">
      <c r="A58" s="1" t="s">
        <v>287</v>
      </c>
      <c r="B58" s="53">
        <v>0</v>
      </c>
      <c r="C58" s="26">
        <v>0</v>
      </c>
      <c r="D58" s="26">
        <v>0</v>
      </c>
      <c r="E58" s="26">
        <v>0</v>
      </c>
      <c r="F58" s="26">
        <v>0.053276505061267986</v>
      </c>
      <c r="G58" s="26">
        <v>0</v>
      </c>
      <c r="H58" s="26">
        <v>0</v>
      </c>
      <c r="I58" s="25">
        <f t="shared" si="2"/>
        <v>0.007610929294466855</v>
      </c>
      <c r="J58" s="137">
        <f t="shared" si="4"/>
        <v>0.10582010582010581</v>
      </c>
      <c r="K58" s="105">
        <f t="shared" si="5"/>
        <v>2</v>
      </c>
      <c r="L58" s="106">
        <f>COUNTA(M58:AB58)</f>
        <v>2</v>
      </c>
      <c r="Y58">
        <v>1</v>
      </c>
      <c r="Z58">
        <v>1</v>
      </c>
    </row>
    <row r="59" spans="1:26" ht="12.75">
      <c r="A59" s="1" t="s">
        <v>89</v>
      </c>
      <c r="B59" s="53">
        <v>0</v>
      </c>
      <c r="C59" s="26">
        <v>0</v>
      </c>
      <c r="D59" s="26">
        <v>0</v>
      </c>
      <c r="E59" s="26">
        <v>0</v>
      </c>
      <c r="F59" s="26">
        <v>0.21310602024507194</v>
      </c>
      <c r="G59" s="26">
        <v>0</v>
      </c>
      <c r="H59" s="26">
        <v>0.053276505061267986</v>
      </c>
      <c r="I59" s="25">
        <f t="shared" si="2"/>
        <v>0.03805464647233427</v>
      </c>
      <c r="J59" s="137">
        <f t="shared" si="4"/>
        <v>0.10582010582010581</v>
      </c>
      <c r="K59" s="105">
        <f t="shared" si="5"/>
        <v>2</v>
      </c>
      <c r="L59" s="106">
        <f t="shared" si="3"/>
        <v>2</v>
      </c>
      <c r="Y59">
        <v>1</v>
      </c>
      <c r="Z59">
        <v>1</v>
      </c>
    </row>
    <row r="60" spans="1:26" ht="12.75">
      <c r="A60" s="1" t="s">
        <v>90</v>
      </c>
      <c r="B60" s="53">
        <v>14.656084656084657</v>
      </c>
      <c r="C60" s="26">
        <v>23.49206349206349</v>
      </c>
      <c r="D60" s="26">
        <v>10.582010582010582</v>
      </c>
      <c r="E60" s="26">
        <v>21.64021164021164</v>
      </c>
      <c r="F60" s="26">
        <v>32.711774107618545</v>
      </c>
      <c r="G60" s="26">
        <v>11.134789557805009</v>
      </c>
      <c r="H60" s="26">
        <v>7.032498668087374</v>
      </c>
      <c r="I60" s="25">
        <f t="shared" si="2"/>
        <v>17.321347529125898</v>
      </c>
      <c r="J60" s="137">
        <f t="shared" si="4"/>
        <v>17.83068783068783</v>
      </c>
      <c r="K60" s="105">
        <f t="shared" si="5"/>
        <v>337</v>
      </c>
      <c r="L60" s="106">
        <f t="shared" si="3"/>
        <v>7</v>
      </c>
      <c r="N60">
        <v>1</v>
      </c>
      <c r="O60">
        <v>139</v>
      </c>
      <c r="Q60">
        <v>5</v>
      </c>
      <c r="S60">
        <v>12</v>
      </c>
      <c r="U60">
        <v>14</v>
      </c>
      <c r="Y60">
        <v>143</v>
      </c>
      <c r="Z60">
        <v>23</v>
      </c>
    </row>
    <row r="61" spans="1:12" ht="12.75">
      <c r="A61" s="1" t="s">
        <v>91</v>
      </c>
      <c r="B61" s="53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0.053276505061267986</v>
      </c>
      <c r="H61" s="26">
        <v>0</v>
      </c>
      <c r="I61" s="25">
        <f t="shared" si="2"/>
        <v>0.007610929294466855</v>
      </c>
      <c r="J61" s="137">
        <f t="shared" si="4"/>
        <v>0</v>
      </c>
      <c r="K61" s="105">
        <f t="shared" si="5"/>
        <v>0</v>
      </c>
      <c r="L61" s="106">
        <f t="shared" si="3"/>
        <v>0</v>
      </c>
    </row>
    <row r="62" spans="1:26" ht="12.75">
      <c r="A62" s="1" t="s">
        <v>92</v>
      </c>
      <c r="B62" s="53">
        <v>45.767195767195766</v>
      </c>
      <c r="C62" s="26">
        <v>40.63492063492063</v>
      </c>
      <c r="D62" s="26">
        <v>17.037037037037038</v>
      </c>
      <c r="E62" s="26">
        <v>15.396825396825397</v>
      </c>
      <c r="F62" s="26">
        <v>14.224826851358552</v>
      </c>
      <c r="G62" s="26">
        <v>14.757591901971232</v>
      </c>
      <c r="H62" s="26">
        <v>12.200319659030368</v>
      </c>
      <c r="I62" s="25">
        <f t="shared" si="2"/>
        <v>22.85981674976271</v>
      </c>
      <c r="J62" s="137">
        <f t="shared" si="4"/>
        <v>12.486772486772487</v>
      </c>
      <c r="K62" s="105">
        <f t="shared" si="5"/>
        <v>236</v>
      </c>
      <c r="L62" s="106">
        <f t="shared" si="3"/>
        <v>10</v>
      </c>
      <c r="M62">
        <v>1</v>
      </c>
      <c r="N62">
        <v>2</v>
      </c>
      <c r="O62">
        <v>59</v>
      </c>
      <c r="Q62">
        <v>6</v>
      </c>
      <c r="S62">
        <v>2</v>
      </c>
      <c r="T62">
        <v>6</v>
      </c>
      <c r="U62">
        <v>8</v>
      </c>
      <c r="X62">
        <v>4</v>
      </c>
      <c r="Y62">
        <v>72</v>
      </c>
      <c r="Z62">
        <v>76</v>
      </c>
    </row>
    <row r="63" spans="1:26" ht="12.75">
      <c r="A63" s="1" t="s">
        <v>93</v>
      </c>
      <c r="B63" s="53">
        <v>5.767195767195767</v>
      </c>
      <c r="C63" s="26">
        <v>2.751322751322751</v>
      </c>
      <c r="D63" s="26">
        <v>6.560846560846561</v>
      </c>
      <c r="E63" s="26">
        <v>2.857142857142857</v>
      </c>
      <c r="F63" s="26">
        <v>3.143313798614811</v>
      </c>
      <c r="G63" s="26">
        <v>3.143313798614811</v>
      </c>
      <c r="H63" s="26">
        <v>3.409696323921151</v>
      </c>
      <c r="I63" s="25">
        <f t="shared" si="2"/>
        <v>3.9475474082369586</v>
      </c>
      <c r="J63" s="137">
        <f t="shared" si="4"/>
        <v>6.71957671957672</v>
      </c>
      <c r="K63" s="105">
        <f t="shared" si="5"/>
        <v>127</v>
      </c>
      <c r="L63" s="106">
        <f t="shared" si="3"/>
        <v>10</v>
      </c>
      <c r="M63">
        <v>2</v>
      </c>
      <c r="N63">
        <v>3</v>
      </c>
      <c r="O63">
        <v>47</v>
      </c>
      <c r="Q63">
        <v>3</v>
      </c>
      <c r="S63">
        <v>2</v>
      </c>
      <c r="T63">
        <v>1</v>
      </c>
      <c r="U63">
        <v>3</v>
      </c>
      <c r="X63">
        <v>2</v>
      </c>
      <c r="Y63">
        <v>53</v>
      </c>
      <c r="Z63">
        <v>11</v>
      </c>
    </row>
    <row r="64" spans="1:12" ht="12.75">
      <c r="A64" s="1" t="s">
        <v>94</v>
      </c>
      <c r="B64" s="53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0.053276505061267986</v>
      </c>
      <c r="H64" s="26">
        <v>0</v>
      </c>
      <c r="I64" s="25">
        <f t="shared" si="2"/>
        <v>0.007610929294466855</v>
      </c>
      <c r="J64" s="137">
        <f t="shared" si="4"/>
        <v>0</v>
      </c>
      <c r="K64" s="105">
        <f t="shared" si="5"/>
        <v>0</v>
      </c>
      <c r="L64" s="106">
        <f t="shared" si="3"/>
        <v>0</v>
      </c>
    </row>
    <row r="65" spans="1:12" ht="12.75">
      <c r="A65" s="1" t="s">
        <v>235</v>
      </c>
      <c r="B65" s="53">
        <v>0</v>
      </c>
      <c r="C65" s="26">
        <v>0</v>
      </c>
      <c r="D65" s="26">
        <v>0</v>
      </c>
      <c r="E65" s="26">
        <v>0.31746031746031744</v>
      </c>
      <c r="F65" s="26">
        <v>0</v>
      </c>
      <c r="G65" s="26">
        <v>0.10655301012253597</v>
      </c>
      <c r="H65" s="26">
        <v>0.053276505061267986</v>
      </c>
      <c r="I65" s="25">
        <f t="shared" si="2"/>
        <v>0.06818426180630306</v>
      </c>
      <c r="J65" s="137">
        <f t="shared" si="4"/>
        <v>0</v>
      </c>
      <c r="K65" s="105">
        <f t="shared" si="5"/>
        <v>0</v>
      </c>
      <c r="L65" s="106">
        <f t="shared" si="3"/>
        <v>0</v>
      </c>
    </row>
    <row r="66" spans="1:21" ht="12.75">
      <c r="A66" s="1" t="s">
        <v>95</v>
      </c>
      <c r="B66" s="53">
        <v>0.8994708994708994</v>
      </c>
      <c r="C66" s="26">
        <v>1.5343915343915344</v>
      </c>
      <c r="D66" s="26">
        <v>3.1746031746031744</v>
      </c>
      <c r="E66" s="26">
        <v>1.2698412698412698</v>
      </c>
      <c r="F66" s="26">
        <v>0.15982951518380395</v>
      </c>
      <c r="G66" s="26">
        <v>1.0122535961640917</v>
      </c>
      <c r="H66" s="26">
        <v>0.6393180607352158</v>
      </c>
      <c r="I66" s="25">
        <f t="shared" si="2"/>
        <v>1.2413868643414272</v>
      </c>
      <c r="J66" s="137">
        <f t="shared" si="4"/>
        <v>4.1798941798941796</v>
      </c>
      <c r="K66" s="105">
        <f t="shared" si="5"/>
        <v>79</v>
      </c>
      <c r="L66" s="106">
        <f t="shared" si="3"/>
        <v>4</v>
      </c>
      <c r="O66">
        <v>21</v>
      </c>
      <c r="Q66">
        <v>11</v>
      </c>
      <c r="S66">
        <v>3</v>
      </c>
      <c r="U66">
        <v>44</v>
      </c>
    </row>
    <row r="67" spans="1:26" ht="12.75">
      <c r="A67" s="1" t="s">
        <v>96</v>
      </c>
      <c r="B67" s="53">
        <v>0.31746031746031744</v>
      </c>
      <c r="C67" s="26">
        <v>0.5291005291005291</v>
      </c>
      <c r="D67" s="26">
        <v>0</v>
      </c>
      <c r="E67" s="26">
        <v>0.21164021164021163</v>
      </c>
      <c r="F67" s="26">
        <v>0.21310602024507194</v>
      </c>
      <c r="G67" s="26">
        <v>0.053276505061267986</v>
      </c>
      <c r="H67" s="26">
        <v>0.3196590303676079</v>
      </c>
      <c r="I67" s="25">
        <f t="shared" si="2"/>
        <v>0.2348918019821437</v>
      </c>
      <c r="J67" s="137">
        <f t="shared" si="4"/>
        <v>0.7936507936507936</v>
      </c>
      <c r="K67" s="105">
        <f t="shared" si="5"/>
        <v>15</v>
      </c>
      <c r="L67" s="106">
        <f t="shared" si="3"/>
        <v>2</v>
      </c>
      <c r="M67">
        <v>3</v>
      </c>
      <c r="Z67">
        <v>12</v>
      </c>
    </row>
    <row r="68" spans="1:12" ht="12.75">
      <c r="A68" s="1" t="s">
        <v>97</v>
      </c>
      <c r="B68" s="53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0.15982951518380395</v>
      </c>
      <c r="H68" s="26">
        <v>0</v>
      </c>
      <c r="I68" s="25">
        <f t="shared" si="2"/>
        <v>0.022832787883400565</v>
      </c>
      <c r="J68" s="137">
        <f t="shared" si="4"/>
        <v>0</v>
      </c>
      <c r="K68" s="105">
        <f t="shared" si="5"/>
        <v>0</v>
      </c>
      <c r="L68" s="106">
        <f t="shared" si="3"/>
        <v>0</v>
      </c>
    </row>
    <row r="69" spans="1:12" ht="12.75">
      <c r="A69" s="1" t="s">
        <v>98</v>
      </c>
      <c r="B69" s="53">
        <v>0</v>
      </c>
      <c r="C69" s="26">
        <v>0</v>
      </c>
      <c r="D69" s="26">
        <v>0.05291005291005291</v>
      </c>
      <c r="E69" s="26">
        <v>0</v>
      </c>
      <c r="F69" s="26">
        <v>0</v>
      </c>
      <c r="G69" s="26">
        <v>0</v>
      </c>
      <c r="H69" s="26">
        <v>0</v>
      </c>
      <c r="I69" s="25">
        <f t="shared" si="2"/>
        <v>0.007558578987150415</v>
      </c>
      <c r="J69" s="137">
        <f aca="true" t="shared" si="6" ref="J69:J100">K69*10/$K$4</f>
        <v>0</v>
      </c>
      <c r="K69" s="105">
        <f aca="true" t="shared" si="7" ref="K69:K100">SUM(M69:AB69)</f>
        <v>0</v>
      </c>
      <c r="L69" s="106">
        <f t="shared" si="3"/>
        <v>0</v>
      </c>
    </row>
    <row r="70" spans="1:12" ht="12.75">
      <c r="A70" s="1" t="s">
        <v>99</v>
      </c>
      <c r="B70" s="53">
        <v>0.582010582010582</v>
      </c>
      <c r="C70" s="26">
        <v>0.21164021164021163</v>
      </c>
      <c r="D70" s="26">
        <v>0.10582010582010581</v>
      </c>
      <c r="E70" s="26">
        <v>0.05291005291005291</v>
      </c>
      <c r="F70" s="26">
        <v>0</v>
      </c>
      <c r="G70" s="26">
        <v>0</v>
      </c>
      <c r="H70" s="26">
        <v>0</v>
      </c>
      <c r="I70" s="25">
        <f aca="true" t="shared" si="8" ref="I70:I134">(B70+C70+D70+E70+F70+G70+H70)/7</f>
        <v>0.13605442176870747</v>
      </c>
      <c r="J70" s="137">
        <f t="shared" si="6"/>
        <v>0</v>
      </c>
      <c r="K70" s="105">
        <f t="shared" si="7"/>
        <v>0</v>
      </c>
      <c r="L70" s="106">
        <f t="shared" si="3"/>
        <v>0</v>
      </c>
    </row>
    <row r="71" spans="1:12" ht="12.75">
      <c r="A71" s="1" t="s">
        <v>100</v>
      </c>
      <c r="B71" s="53">
        <v>0</v>
      </c>
      <c r="C71" s="26">
        <v>0</v>
      </c>
      <c r="D71" s="26">
        <v>0.15873015873015872</v>
      </c>
      <c r="E71" s="26">
        <v>0</v>
      </c>
      <c r="F71" s="26">
        <v>0</v>
      </c>
      <c r="G71" s="26">
        <v>0</v>
      </c>
      <c r="H71" s="26">
        <v>0.053276505061267986</v>
      </c>
      <c r="I71" s="25">
        <f t="shared" si="8"/>
        <v>0.030286666255918103</v>
      </c>
      <c r="J71" s="137">
        <f t="shared" si="6"/>
        <v>0</v>
      </c>
      <c r="K71" s="105">
        <f t="shared" si="7"/>
        <v>0</v>
      </c>
      <c r="L71" s="106">
        <f t="shared" si="3"/>
        <v>0</v>
      </c>
    </row>
    <row r="72" spans="1:12" ht="12.75">
      <c r="A72" s="1" t="s">
        <v>101</v>
      </c>
      <c r="B72" s="53">
        <v>0.05291005291005291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0.10655301012253597</v>
      </c>
      <c r="I72" s="25">
        <f t="shared" si="8"/>
        <v>0.02278043757608413</v>
      </c>
      <c r="J72" s="137">
        <f t="shared" si="6"/>
        <v>0</v>
      </c>
      <c r="K72" s="105">
        <f t="shared" si="7"/>
        <v>0</v>
      </c>
      <c r="L72" s="106">
        <f t="shared" si="3"/>
        <v>0</v>
      </c>
    </row>
    <row r="73" spans="1:12" ht="12.75">
      <c r="A73" s="1" t="s">
        <v>216</v>
      </c>
      <c r="B73" s="53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5">
        <f t="shared" si="8"/>
        <v>0</v>
      </c>
      <c r="J73" s="137">
        <f t="shared" si="6"/>
        <v>0</v>
      </c>
      <c r="K73" s="105">
        <f t="shared" si="7"/>
        <v>0</v>
      </c>
      <c r="L73" s="106">
        <f t="shared" si="3"/>
        <v>0</v>
      </c>
    </row>
    <row r="74" spans="1:14" ht="12.75">
      <c r="A74" s="1" t="s">
        <v>102</v>
      </c>
      <c r="B74" s="53">
        <v>0.31746031746031744</v>
      </c>
      <c r="C74" s="26">
        <v>0</v>
      </c>
      <c r="D74" s="26">
        <v>0.05291005291005291</v>
      </c>
      <c r="E74" s="26">
        <v>0</v>
      </c>
      <c r="F74" s="26">
        <v>0</v>
      </c>
      <c r="G74" s="26">
        <v>0</v>
      </c>
      <c r="H74" s="26">
        <v>0.053276505061267986</v>
      </c>
      <c r="I74" s="25">
        <f t="shared" si="8"/>
        <v>0.060520982204519756</v>
      </c>
      <c r="J74" s="137">
        <f t="shared" si="6"/>
        <v>0.05291005291005291</v>
      </c>
      <c r="K74" s="105">
        <f t="shared" si="7"/>
        <v>1</v>
      </c>
      <c r="L74" s="106">
        <f aca="true" t="shared" si="9" ref="L74:L139">COUNTA(M74:AB74)</f>
        <v>1</v>
      </c>
      <c r="N74">
        <v>1</v>
      </c>
    </row>
    <row r="75" spans="1:12" ht="12.75">
      <c r="A75" s="1" t="s">
        <v>103</v>
      </c>
      <c r="B75" s="53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5">
        <f t="shared" si="8"/>
        <v>0</v>
      </c>
      <c r="J75" s="137">
        <f t="shared" si="6"/>
        <v>0</v>
      </c>
      <c r="K75" s="105">
        <f t="shared" si="7"/>
        <v>0</v>
      </c>
      <c r="L75" s="106">
        <f t="shared" si="9"/>
        <v>0</v>
      </c>
    </row>
    <row r="76" spans="1:12" ht="12.75">
      <c r="A76" s="1" t="s">
        <v>104</v>
      </c>
      <c r="B76" s="53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5">
        <f t="shared" si="8"/>
        <v>0</v>
      </c>
      <c r="J76" s="137">
        <f t="shared" si="6"/>
        <v>0</v>
      </c>
      <c r="K76" s="105">
        <f t="shared" si="7"/>
        <v>0</v>
      </c>
      <c r="L76" s="106">
        <f t="shared" si="9"/>
        <v>0</v>
      </c>
    </row>
    <row r="77" spans="1:20" ht="12.75">
      <c r="A77" s="1" t="s">
        <v>225</v>
      </c>
      <c r="B77" s="53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5">
        <f t="shared" si="8"/>
        <v>0</v>
      </c>
      <c r="J77" s="137">
        <f t="shared" si="6"/>
        <v>0.05291005291005291</v>
      </c>
      <c r="K77" s="105">
        <f t="shared" si="7"/>
        <v>1</v>
      </c>
      <c r="L77" s="106">
        <f t="shared" si="9"/>
        <v>1</v>
      </c>
      <c r="T77">
        <v>1</v>
      </c>
    </row>
    <row r="78" spans="1:12" ht="12.75">
      <c r="A78" s="1" t="s">
        <v>310</v>
      </c>
      <c r="B78" s="53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0.10655301012253597</v>
      </c>
      <c r="H78" s="26">
        <v>0.053276505061267986</v>
      </c>
      <c r="I78" s="25">
        <f t="shared" si="8"/>
        <v>0.022832787883400565</v>
      </c>
      <c r="J78" s="137">
        <f t="shared" si="6"/>
        <v>0</v>
      </c>
      <c r="K78" s="105">
        <f t="shared" si="7"/>
        <v>0</v>
      </c>
      <c r="L78" s="106">
        <f>COUNTA(M78:AB78)</f>
        <v>0</v>
      </c>
    </row>
    <row r="79" spans="1:18" ht="12.75">
      <c r="A79" s="1" t="s">
        <v>105</v>
      </c>
      <c r="B79" s="53">
        <v>0.05291005291005291</v>
      </c>
      <c r="C79" s="26">
        <v>0.10582010582010581</v>
      </c>
      <c r="D79" s="26">
        <v>0.10582010582010581</v>
      </c>
      <c r="E79" s="26">
        <v>0.10582010582010581</v>
      </c>
      <c r="F79" s="26">
        <v>0</v>
      </c>
      <c r="G79" s="26">
        <v>0.053276505061267986</v>
      </c>
      <c r="H79" s="26">
        <v>0</v>
      </c>
      <c r="I79" s="25">
        <f t="shared" si="8"/>
        <v>0.060520982204519756</v>
      </c>
      <c r="J79" s="137">
        <f t="shared" si="6"/>
        <v>0.05291005291005291</v>
      </c>
      <c r="K79" s="105">
        <f t="shared" si="7"/>
        <v>1</v>
      </c>
      <c r="L79" s="106">
        <f t="shared" si="9"/>
        <v>1</v>
      </c>
      <c r="R79">
        <v>1</v>
      </c>
    </row>
    <row r="80" spans="1:28" ht="12.75">
      <c r="A80" s="1" t="s">
        <v>106</v>
      </c>
      <c r="B80" s="53">
        <v>0.9523809523809523</v>
      </c>
      <c r="C80" s="26">
        <v>0.31746031746031744</v>
      </c>
      <c r="D80" s="26">
        <v>0.8994708994708994</v>
      </c>
      <c r="E80" s="26">
        <v>0.7936507936507936</v>
      </c>
      <c r="F80" s="26">
        <v>0.4262120404901439</v>
      </c>
      <c r="G80" s="26">
        <v>0.7458710708577517</v>
      </c>
      <c r="H80" s="26">
        <v>0.5860415556739478</v>
      </c>
      <c r="I80" s="25">
        <f t="shared" si="8"/>
        <v>0.6744410899978294</v>
      </c>
      <c r="J80" s="137">
        <f t="shared" si="6"/>
        <v>0.42328042328042326</v>
      </c>
      <c r="K80" s="105">
        <f t="shared" si="7"/>
        <v>8</v>
      </c>
      <c r="L80" s="106">
        <f t="shared" si="9"/>
        <v>6</v>
      </c>
      <c r="O80">
        <v>1</v>
      </c>
      <c r="Q80">
        <v>1</v>
      </c>
      <c r="R80">
        <v>1</v>
      </c>
      <c r="T80">
        <v>1</v>
      </c>
      <c r="U80">
        <v>2</v>
      </c>
      <c r="AB80">
        <v>2</v>
      </c>
    </row>
    <row r="81" spans="1:28" ht="12.75">
      <c r="A81" s="1" t="s">
        <v>107</v>
      </c>
      <c r="B81" s="53">
        <v>6.825396825396825</v>
      </c>
      <c r="C81" s="26">
        <v>9.576719576719576</v>
      </c>
      <c r="D81" s="26">
        <v>10.74074074074074</v>
      </c>
      <c r="E81" s="26">
        <v>8.201058201058201</v>
      </c>
      <c r="F81" s="26">
        <v>6.659563132658498</v>
      </c>
      <c r="G81" s="26">
        <v>14.064997336174748</v>
      </c>
      <c r="H81" s="26">
        <v>16.355887053809273</v>
      </c>
      <c r="I81" s="25">
        <f t="shared" si="8"/>
        <v>10.346337552365409</v>
      </c>
      <c r="J81" s="137">
        <f t="shared" si="6"/>
        <v>14.973544973544973</v>
      </c>
      <c r="K81" s="105">
        <f t="shared" si="7"/>
        <v>283</v>
      </c>
      <c r="L81" s="106">
        <f t="shared" si="9"/>
        <v>16</v>
      </c>
      <c r="M81">
        <v>9</v>
      </c>
      <c r="N81">
        <v>18</v>
      </c>
      <c r="O81">
        <v>12</v>
      </c>
      <c r="P81">
        <v>28</v>
      </c>
      <c r="Q81">
        <v>21</v>
      </c>
      <c r="R81">
        <v>9</v>
      </c>
      <c r="S81">
        <v>6</v>
      </c>
      <c r="T81">
        <v>30</v>
      </c>
      <c r="U81">
        <v>18</v>
      </c>
      <c r="V81">
        <v>32</v>
      </c>
      <c r="W81">
        <v>14</v>
      </c>
      <c r="X81">
        <v>15</v>
      </c>
      <c r="Y81">
        <v>4</v>
      </c>
      <c r="Z81">
        <v>26</v>
      </c>
      <c r="AA81">
        <v>18</v>
      </c>
      <c r="AB81">
        <v>23</v>
      </c>
    </row>
    <row r="82" spans="1:12" ht="12.75">
      <c r="A82" s="1" t="s">
        <v>213</v>
      </c>
      <c r="B82" s="53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5">
        <f t="shared" si="8"/>
        <v>0</v>
      </c>
      <c r="J82" s="137">
        <f t="shared" si="6"/>
        <v>0</v>
      </c>
      <c r="K82" s="105">
        <f t="shared" si="7"/>
        <v>0</v>
      </c>
      <c r="L82" s="106">
        <f t="shared" si="9"/>
        <v>0</v>
      </c>
    </row>
    <row r="83" spans="1:27" ht="12.75">
      <c r="A83" s="1" t="s">
        <v>108</v>
      </c>
      <c r="B83" s="53">
        <v>0.05291005291005291</v>
      </c>
      <c r="C83" s="26">
        <v>0.05291005291005291</v>
      </c>
      <c r="D83" s="26">
        <v>0.10582010582010581</v>
      </c>
      <c r="E83" s="26">
        <v>0.37037037037037035</v>
      </c>
      <c r="F83" s="26">
        <v>0.053276505061267986</v>
      </c>
      <c r="G83" s="26">
        <v>0.21310602024507194</v>
      </c>
      <c r="H83" s="26">
        <v>0.10655301012253597</v>
      </c>
      <c r="I83" s="25">
        <f t="shared" si="8"/>
        <v>0.13642087391992255</v>
      </c>
      <c r="J83" s="137">
        <f t="shared" si="6"/>
        <v>0.37037037037037035</v>
      </c>
      <c r="K83" s="105">
        <f t="shared" si="7"/>
        <v>7</v>
      </c>
      <c r="L83" s="106">
        <f t="shared" si="9"/>
        <v>6</v>
      </c>
      <c r="O83">
        <v>1</v>
      </c>
      <c r="Q83">
        <v>1</v>
      </c>
      <c r="T83">
        <v>2</v>
      </c>
      <c r="U83">
        <v>1</v>
      </c>
      <c r="W83">
        <v>1</v>
      </c>
      <c r="AA83">
        <v>1</v>
      </c>
    </row>
    <row r="84" spans="1:12" ht="12.75">
      <c r="A84" s="1" t="s">
        <v>109</v>
      </c>
      <c r="B84" s="53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0.15982951518380395</v>
      </c>
      <c r="H84" s="26">
        <v>0</v>
      </c>
      <c r="I84" s="25">
        <f t="shared" si="8"/>
        <v>0.022832787883400565</v>
      </c>
      <c r="J84" s="137">
        <f t="shared" si="6"/>
        <v>0</v>
      </c>
      <c r="K84" s="105">
        <f t="shared" si="7"/>
        <v>0</v>
      </c>
      <c r="L84" s="106">
        <f t="shared" si="9"/>
        <v>0</v>
      </c>
    </row>
    <row r="85" spans="1:12" ht="12.75">
      <c r="A85" s="1" t="s">
        <v>217</v>
      </c>
      <c r="B85" s="53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0.053276505061267986</v>
      </c>
      <c r="H85" s="26">
        <v>0</v>
      </c>
      <c r="I85" s="25">
        <f t="shared" si="8"/>
        <v>0.007610929294466855</v>
      </c>
      <c r="J85" s="137">
        <f t="shared" si="6"/>
        <v>0</v>
      </c>
      <c r="K85" s="105">
        <f t="shared" si="7"/>
        <v>0</v>
      </c>
      <c r="L85" s="106">
        <f t="shared" si="9"/>
        <v>0</v>
      </c>
    </row>
    <row r="86" spans="1:12" ht="12.75">
      <c r="A86" s="1" t="s">
        <v>393</v>
      </c>
      <c r="B86" s="53"/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5">
        <f t="shared" si="8"/>
        <v>0</v>
      </c>
      <c r="J86" s="137">
        <f t="shared" si="6"/>
        <v>0</v>
      </c>
      <c r="K86" s="105">
        <f t="shared" si="7"/>
        <v>0</v>
      </c>
      <c r="L86" s="106">
        <f>COUNTA(M86:AB86)</f>
        <v>0</v>
      </c>
    </row>
    <row r="87" spans="1:12" ht="12.75">
      <c r="A87" s="1" t="s">
        <v>110</v>
      </c>
      <c r="B87" s="53">
        <v>0</v>
      </c>
      <c r="C87" s="26">
        <v>0</v>
      </c>
      <c r="D87" s="26">
        <v>0.05291005291005291</v>
      </c>
      <c r="E87" s="26">
        <v>0</v>
      </c>
      <c r="F87" s="26">
        <v>0</v>
      </c>
      <c r="G87" s="26">
        <v>0.21310602024507194</v>
      </c>
      <c r="H87" s="26">
        <v>0</v>
      </c>
      <c r="I87" s="25">
        <f t="shared" si="8"/>
        <v>0.03800229616501784</v>
      </c>
      <c r="J87" s="137">
        <f t="shared" si="6"/>
        <v>0</v>
      </c>
      <c r="K87" s="105">
        <f t="shared" si="7"/>
        <v>0</v>
      </c>
      <c r="L87" s="106">
        <f t="shared" si="9"/>
        <v>0</v>
      </c>
    </row>
    <row r="88" spans="1:12" ht="12.75">
      <c r="A88" s="1" t="s">
        <v>111</v>
      </c>
      <c r="B88" s="53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5">
        <f t="shared" si="8"/>
        <v>0</v>
      </c>
      <c r="J88" s="137">
        <f t="shared" si="6"/>
        <v>0</v>
      </c>
      <c r="K88" s="105">
        <f t="shared" si="7"/>
        <v>0</v>
      </c>
      <c r="L88" s="106">
        <f t="shared" si="9"/>
        <v>0</v>
      </c>
    </row>
    <row r="89" spans="1:12" ht="12.75">
      <c r="A89" s="1" t="s">
        <v>112</v>
      </c>
      <c r="B89" s="53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5">
        <f t="shared" si="8"/>
        <v>0</v>
      </c>
      <c r="J89" s="137">
        <f t="shared" si="6"/>
        <v>0</v>
      </c>
      <c r="K89" s="105">
        <f t="shared" si="7"/>
        <v>0</v>
      </c>
      <c r="L89" s="106">
        <f t="shared" si="9"/>
        <v>0</v>
      </c>
    </row>
    <row r="90" spans="1:25" ht="12.75">
      <c r="A90" s="1" t="s">
        <v>113</v>
      </c>
      <c r="B90" s="53">
        <v>0.42328042328042326</v>
      </c>
      <c r="C90" s="26">
        <v>19.206349206349206</v>
      </c>
      <c r="D90" s="26">
        <v>31.693121693121693</v>
      </c>
      <c r="E90" s="26">
        <v>13.968253968253968</v>
      </c>
      <c r="F90" s="26">
        <v>0.5860415556739478</v>
      </c>
      <c r="G90" s="26">
        <v>6.233351092168354</v>
      </c>
      <c r="H90" s="26">
        <v>4.262120404901439</v>
      </c>
      <c r="I90" s="25">
        <f t="shared" si="8"/>
        <v>10.910359763392718</v>
      </c>
      <c r="J90" s="137">
        <f t="shared" si="6"/>
        <v>2.2222222222222223</v>
      </c>
      <c r="K90" s="105">
        <f t="shared" si="7"/>
        <v>42</v>
      </c>
      <c r="L90" s="106">
        <f t="shared" si="9"/>
        <v>7</v>
      </c>
      <c r="M90">
        <v>4</v>
      </c>
      <c r="O90">
        <v>5</v>
      </c>
      <c r="Q90">
        <v>4</v>
      </c>
      <c r="R90">
        <v>7</v>
      </c>
      <c r="S90">
        <v>2</v>
      </c>
      <c r="U90">
        <v>7</v>
      </c>
      <c r="Y90">
        <v>13</v>
      </c>
    </row>
    <row r="91" spans="1:28" ht="12.75">
      <c r="A91" s="1" t="s">
        <v>114</v>
      </c>
      <c r="B91" s="53">
        <v>0</v>
      </c>
      <c r="C91" s="26">
        <v>0.05291005291005291</v>
      </c>
      <c r="D91" s="26">
        <v>0.10582010582010581</v>
      </c>
      <c r="E91" s="26">
        <v>0.15873015873015872</v>
      </c>
      <c r="F91" s="26">
        <v>0.15982951518380395</v>
      </c>
      <c r="G91" s="26">
        <v>0.10655301012253597</v>
      </c>
      <c r="H91" s="26">
        <v>0.3196590303676079</v>
      </c>
      <c r="I91" s="25">
        <f t="shared" si="8"/>
        <v>0.1290716961620379</v>
      </c>
      <c r="J91" s="137">
        <f t="shared" si="6"/>
        <v>0.5291005291005291</v>
      </c>
      <c r="K91" s="105">
        <f t="shared" si="7"/>
        <v>10</v>
      </c>
      <c r="L91" s="106">
        <f t="shared" si="9"/>
        <v>6</v>
      </c>
      <c r="M91">
        <v>1</v>
      </c>
      <c r="O91">
        <v>5</v>
      </c>
      <c r="W91">
        <v>1</v>
      </c>
      <c r="Y91">
        <v>1</v>
      </c>
      <c r="Z91">
        <v>1</v>
      </c>
      <c r="AB91">
        <v>1</v>
      </c>
    </row>
    <row r="92" spans="1:28" ht="12.75">
      <c r="A92" s="1" t="s">
        <v>115</v>
      </c>
      <c r="B92" s="53">
        <v>0.582010582010582</v>
      </c>
      <c r="C92" s="26">
        <v>1.0582010582010581</v>
      </c>
      <c r="D92" s="26">
        <v>1.6402116402116402</v>
      </c>
      <c r="E92" s="26">
        <v>1.5343915343915344</v>
      </c>
      <c r="F92" s="26">
        <v>1.8646776771443794</v>
      </c>
      <c r="G92" s="26">
        <v>3.462972828982419</v>
      </c>
      <c r="H92" s="26">
        <v>2.2908897176345233</v>
      </c>
      <c r="I92" s="25">
        <f t="shared" si="8"/>
        <v>1.776193576939448</v>
      </c>
      <c r="J92" s="137">
        <f t="shared" si="6"/>
        <v>0.15873015873015872</v>
      </c>
      <c r="K92" s="105">
        <f t="shared" si="7"/>
        <v>3</v>
      </c>
      <c r="L92" s="106">
        <f t="shared" si="9"/>
        <v>2</v>
      </c>
      <c r="N92">
        <v>2</v>
      </c>
      <c r="AB92">
        <v>1</v>
      </c>
    </row>
    <row r="93" spans="1:12" ht="12.75">
      <c r="A93" s="1" t="s">
        <v>116</v>
      </c>
      <c r="B93" s="53">
        <v>0</v>
      </c>
      <c r="C93" s="26">
        <v>0.05291005291005291</v>
      </c>
      <c r="D93" s="26">
        <v>0.10582010582010581</v>
      </c>
      <c r="E93" s="26">
        <v>0.15873015873015872</v>
      </c>
      <c r="F93" s="26">
        <v>0.053276505061267986</v>
      </c>
      <c r="G93" s="26">
        <v>0.053276505061267986</v>
      </c>
      <c r="H93" s="26">
        <v>0.053276505061267986</v>
      </c>
      <c r="I93" s="25">
        <f t="shared" si="8"/>
        <v>0.06818426180630305</v>
      </c>
      <c r="J93" s="137">
        <f t="shared" si="6"/>
        <v>0</v>
      </c>
      <c r="K93" s="105">
        <f t="shared" si="7"/>
        <v>0</v>
      </c>
      <c r="L93" s="106">
        <f t="shared" si="9"/>
        <v>0</v>
      </c>
    </row>
    <row r="94" spans="1:18" ht="12.75">
      <c r="A94" s="1" t="s">
        <v>117</v>
      </c>
      <c r="B94" s="53">
        <v>0.05291005291005291</v>
      </c>
      <c r="C94" s="26">
        <v>0.21164021164021163</v>
      </c>
      <c r="D94" s="26">
        <v>0.21164021164021163</v>
      </c>
      <c r="E94" s="26">
        <v>2.2222222222222223</v>
      </c>
      <c r="F94" s="26">
        <v>0.47948854555141185</v>
      </c>
      <c r="G94" s="26">
        <v>0.21310602024507194</v>
      </c>
      <c r="H94" s="26">
        <v>0.21310602024507194</v>
      </c>
      <c r="I94" s="25">
        <f t="shared" si="8"/>
        <v>0.5148733263506078</v>
      </c>
      <c r="J94" s="137">
        <f t="shared" si="6"/>
        <v>0.05291005291005291</v>
      </c>
      <c r="K94" s="105">
        <f t="shared" si="7"/>
        <v>1</v>
      </c>
      <c r="L94" s="106">
        <f t="shared" si="9"/>
        <v>1</v>
      </c>
      <c r="R94">
        <v>1</v>
      </c>
    </row>
    <row r="95" spans="1:28" ht="12.75">
      <c r="A95" s="1" t="s">
        <v>118</v>
      </c>
      <c r="B95" s="53">
        <v>9.682539682539682</v>
      </c>
      <c r="C95" s="26">
        <v>8.835978835978835</v>
      </c>
      <c r="D95" s="26">
        <v>17.83068783068783</v>
      </c>
      <c r="E95" s="26">
        <v>7.883597883597884</v>
      </c>
      <c r="F95" s="26">
        <v>15.982951518380395</v>
      </c>
      <c r="G95" s="26">
        <v>36.17474693660096</v>
      </c>
      <c r="H95" s="26">
        <v>35.69525839104955</v>
      </c>
      <c r="I95" s="25">
        <f t="shared" si="8"/>
        <v>18.86939443983359</v>
      </c>
      <c r="J95" s="137">
        <f t="shared" si="6"/>
        <v>20.8994708994709</v>
      </c>
      <c r="K95" s="105">
        <f t="shared" si="7"/>
        <v>395</v>
      </c>
      <c r="L95" s="106">
        <f t="shared" si="9"/>
        <v>16</v>
      </c>
      <c r="M95">
        <v>27</v>
      </c>
      <c r="N95">
        <v>11</v>
      </c>
      <c r="O95">
        <v>7</v>
      </c>
      <c r="P95">
        <v>15</v>
      </c>
      <c r="Q95">
        <v>14</v>
      </c>
      <c r="R95">
        <v>9</v>
      </c>
      <c r="S95">
        <v>5</v>
      </c>
      <c r="T95">
        <v>56</v>
      </c>
      <c r="U95">
        <v>9</v>
      </c>
      <c r="V95">
        <v>58</v>
      </c>
      <c r="W95">
        <v>22</v>
      </c>
      <c r="X95">
        <v>23</v>
      </c>
      <c r="Y95">
        <v>12</v>
      </c>
      <c r="Z95">
        <v>83</v>
      </c>
      <c r="AA95">
        <v>32</v>
      </c>
      <c r="AB95">
        <v>12</v>
      </c>
    </row>
    <row r="96" spans="1:28" ht="12.75">
      <c r="A96" s="1" t="s">
        <v>119</v>
      </c>
      <c r="B96" s="53">
        <v>2.1164021164021163</v>
      </c>
      <c r="C96" s="26">
        <v>7.195767195767195</v>
      </c>
      <c r="D96" s="26">
        <v>79.15343915343915</v>
      </c>
      <c r="E96" s="26">
        <v>99.84126984126983</v>
      </c>
      <c r="F96" s="26">
        <v>1.8114011720831114</v>
      </c>
      <c r="G96" s="26">
        <v>10.229088971763453</v>
      </c>
      <c r="H96" s="26">
        <v>25.199786893979756</v>
      </c>
      <c r="I96" s="25">
        <f t="shared" si="8"/>
        <v>32.22102219210066</v>
      </c>
      <c r="J96" s="137">
        <f t="shared" si="6"/>
        <v>5.026455026455026</v>
      </c>
      <c r="K96" s="105">
        <f t="shared" si="7"/>
        <v>95</v>
      </c>
      <c r="L96" s="106">
        <f t="shared" si="9"/>
        <v>8</v>
      </c>
      <c r="N96">
        <v>3</v>
      </c>
      <c r="O96">
        <v>11</v>
      </c>
      <c r="Q96">
        <v>3</v>
      </c>
      <c r="T96">
        <v>69</v>
      </c>
      <c r="U96">
        <v>5</v>
      </c>
      <c r="X96">
        <v>1</v>
      </c>
      <c r="Y96">
        <v>2</v>
      </c>
      <c r="AB96">
        <v>1</v>
      </c>
    </row>
    <row r="97" spans="1:12" ht="12.75">
      <c r="A97" s="1" t="s">
        <v>120</v>
      </c>
      <c r="B97" s="53">
        <v>0</v>
      </c>
      <c r="C97" s="26">
        <v>0.10582010582010581</v>
      </c>
      <c r="D97" s="26">
        <v>0.05291005291005291</v>
      </c>
      <c r="E97" s="26">
        <v>0.15873015873015872</v>
      </c>
      <c r="F97" s="26">
        <v>0.10655301012253597</v>
      </c>
      <c r="G97" s="26">
        <v>0.21310602024507194</v>
      </c>
      <c r="H97" s="26">
        <v>0.10655301012253597</v>
      </c>
      <c r="I97" s="25">
        <f t="shared" si="8"/>
        <v>0.10623890827863733</v>
      </c>
      <c r="J97" s="137">
        <f t="shared" si="6"/>
        <v>0</v>
      </c>
      <c r="K97" s="105">
        <f t="shared" si="7"/>
        <v>0</v>
      </c>
      <c r="L97" s="106">
        <f t="shared" si="9"/>
        <v>0</v>
      </c>
    </row>
    <row r="98" spans="1:12" ht="12.75">
      <c r="A98" s="1" t="s">
        <v>121</v>
      </c>
      <c r="B98" s="53">
        <v>0</v>
      </c>
      <c r="C98" s="26">
        <v>0</v>
      </c>
      <c r="D98" s="26">
        <v>0.05291005291005291</v>
      </c>
      <c r="E98" s="26">
        <v>0.42328042328042326</v>
      </c>
      <c r="F98" s="26">
        <v>0.053276505061267986</v>
      </c>
      <c r="G98" s="26">
        <v>0</v>
      </c>
      <c r="H98" s="26">
        <v>0.10655301012253597</v>
      </c>
      <c r="I98" s="25">
        <f t="shared" si="8"/>
        <v>0.0908599987677543</v>
      </c>
      <c r="J98" s="137">
        <f t="shared" si="6"/>
        <v>0</v>
      </c>
      <c r="K98" s="105">
        <f t="shared" si="7"/>
        <v>0</v>
      </c>
      <c r="L98" s="106">
        <f t="shared" si="9"/>
        <v>0</v>
      </c>
    </row>
    <row r="99" spans="1:20" ht="12.75">
      <c r="A99" s="1" t="s">
        <v>122</v>
      </c>
      <c r="B99" s="53">
        <v>0</v>
      </c>
      <c r="C99" s="26">
        <v>0.05291005291005291</v>
      </c>
      <c r="D99" s="26">
        <v>0.05291005291005291</v>
      </c>
      <c r="E99" s="26">
        <v>0</v>
      </c>
      <c r="F99" s="26">
        <v>0</v>
      </c>
      <c r="G99" s="26">
        <v>0.053276505061267986</v>
      </c>
      <c r="H99" s="26">
        <v>0.10655301012253597</v>
      </c>
      <c r="I99" s="25">
        <f t="shared" si="8"/>
        <v>0.037949945857701395</v>
      </c>
      <c r="J99" s="137">
        <f t="shared" si="6"/>
        <v>0.05291005291005291</v>
      </c>
      <c r="K99" s="105">
        <f t="shared" si="7"/>
        <v>1</v>
      </c>
      <c r="L99" s="106">
        <f t="shared" si="9"/>
        <v>1</v>
      </c>
      <c r="T99">
        <v>1</v>
      </c>
    </row>
    <row r="100" spans="1:12" ht="12.75">
      <c r="A100" s="1" t="s">
        <v>123</v>
      </c>
      <c r="B100" s="53">
        <v>0</v>
      </c>
      <c r="C100" s="26">
        <v>0.05291005291005291</v>
      </c>
      <c r="D100" s="26">
        <v>0.10582010582010581</v>
      </c>
      <c r="E100" s="26">
        <v>0.05291005291005291</v>
      </c>
      <c r="F100" s="26">
        <v>0</v>
      </c>
      <c r="G100" s="26">
        <v>0</v>
      </c>
      <c r="H100" s="26">
        <v>0.053276505061267986</v>
      </c>
      <c r="I100" s="25">
        <f t="shared" si="8"/>
        <v>0.037845245243068516</v>
      </c>
      <c r="J100" s="137">
        <f t="shared" si="6"/>
        <v>0</v>
      </c>
      <c r="K100" s="105">
        <f t="shared" si="7"/>
        <v>0</v>
      </c>
      <c r="L100" s="106">
        <f t="shared" si="9"/>
        <v>0</v>
      </c>
    </row>
    <row r="101" spans="1:28" ht="12.75">
      <c r="A101" s="1" t="s">
        <v>124</v>
      </c>
      <c r="B101" s="53">
        <v>14.285714285714286</v>
      </c>
      <c r="C101" s="26">
        <v>16.87830687830688</v>
      </c>
      <c r="D101" s="26">
        <v>16.93121693121693</v>
      </c>
      <c r="E101" s="26">
        <v>13.068783068783068</v>
      </c>
      <c r="F101" s="26">
        <v>17.208311134789557</v>
      </c>
      <c r="G101" s="26">
        <v>10.761854022376133</v>
      </c>
      <c r="H101" s="26">
        <v>16.782099094299415</v>
      </c>
      <c r="I101" s="25">
        <f t="shared" si="8"/>
        <v>15.130897916498038</v>
      </c>
      <c r="J101" s="137">
        <f aca="true" t="shared" si="10" ref="J101:J132">K101*10/$K$4</f>
        <v>10.899470899470899</v>
      </c>
      <c r="K101" s="105">
        <f aca="true" t="shared" si="11" ref="K101:K132">SUM(M101:AB101)</f>
        <v>206</v>
      </c>
      <c r="L101" s="106">
        <f t="shared" si="9"/>
        <v>15</v>
      </c>
      <c r="N101">
        <v>9</v>
      </c>
      <c r="O101">
        <v>35</v>
      </c>
      <c r="P101">
        <v>4</v>
      </c>
      <c r="Q101">
        <v>28</v>
      </c>
      <c r="R101">
        <v>9</v>
      </c>
      <c r="S101">
        <v>38</v>
      </c>
      <c r="T101">
        <v>12</v>
      </c>
      <c r="U101">
        <v>22</v>
      </c>
      <c r="V101">
        <v>9</v>
      </c>
      <c r="W101">
        <v>4</v>
      </c>
      <c r="X101">
        <v>3</v>
      </c>
      <c r="Y101">
        <v>2</v>
      </c>
      <c r="Z101">
        <v>3</v>
      </c>
      <c r="AA101">
        <v>16</v>
      </c>
      <c r="AB101">
        <v>12</v>
      </c>
    </row>
    <row r="102" spans="1:20" ht="12.75">
      <c r="A102" s="1" t="s">
        <v>125</v>
      </c>
      <c r="B102" s="53">
        <v>0.21164021164021163</v>
      </c>
      <c r="C102" s="26">
        <v>0.37037037037037035</v>
      </c>
      <c r="D102" s="26">
        <v>1.4285714285714286</v>
      </c>
      <c r="E102" s="26">
        <v>0</v>
      </c>
      <c r="F102" s="26">
        <v>0.21310602024507194</v>
      </c>
      <c r="G102" s="26">
        <v>0.3196590303676079</v>
      </c>
      <c r="H102" s="26">
        <v>0.37293553542887586</v>
      </c>
      <c r="I102" s="25">
        <f t="shared" si="8"/>
        <v>0.4166117995176524</v>
      </c>
      <c r="J102" s="137">
        <f t="shared" si="10"/>
        <v>0.47619047619047616</v>
      </c>
      <c r="K102" s="105">
        <f t="shared" si="11"/>
        <v>9</v>
      </c>
      <c r="L102" s="106">
        <f t="shared" si="9"/>
        <v>1</v>
      </c>
      <c r="T102">
        <v>9</v>
      </c>
    </row>
    <row r="103" spans="1:28" ht="12.75">
      <c r="A103" s="1" t="s">
        <v>126</v>
      </c>
      <c r="B103" s="53">
        <v>1.3227513227513228</v>
      </c>
      <c r="C103" s="26">
        <v>4.708994708994709</v>
      </c>
      <c r="D103" s="26">
        <v>2.9100529100529102</v>
      </c>
      <c r="E103" s="26">
        <v>2.0634920634920637</v>
      </c>
      <c r="F103" s="26">
        <v>2.5039957378795954</v>
      </c>
      <c r="G103" s="26">
        <v>0.6925945657964838</v>
      </c>
      <c r="H103" s="26">
        <v>2.0777836973894512</v>
      </c>
      <c r="I103" s="25">
        <f t="shared" si="8"/>
        <v>2.325666429479505</v>
      </c>
      <c r="J103" s="137">
        <f t="shared" si="10"/>
        <v>1.6402116402116402</v>
      </c>
      <c r="K103" s="105">
        <f t="shared" si="11"/>
        <v>31</v>
      </c>
      <c r="L103" s="106">
        <f t="shared" si="9"/>
        <v>4</v>
      </c>
      <c r="O103">
        <v>12</v>
      </c>
      <c r="R103">
        <v>10</v>
      </c>
      <c r="U103">
        <v>8</v>
      </c>
      <c r="AB103">
        <v>1</v>
      </c>
    </row>
    <row r="104" spans="1:28" ht="12.75">
      <c r="A104" s="1" t="s">
        <v>127</v>
      </c>
      <c r="B104" s="53">
        <v>4.973544973544974</v>
      </c>
      <c r="C104" s="26">
        <v>3.3333333333333335</v>
      </c>
      <c r="D104" s="26">
        <v>4.444444444444445</v>
      </c>
      <c r="E104" s="26">
        <v>3.5978835978835977</v>
      </c>
      <c r="F104" s="26">
        <v>2.8769312733084713</v>
      </c>
      <c r="G104" s="26">
        <v>2.5039957378795954</v>
      </c>
      <c r="H104" s="26">
        <v>1.6515716568993075</v>
      </c>
      <c r="I104" s="25">
        <f t="shared" si="8"/>
        <v>3.340243573899103</v>
      </c>
      <c r="J104" s="137">
        <f t="shared" si="10"/>
        <v>3.544973544973545</v>
      </c>
      <c r="K104" s="105">
        <f t="shared" si="11"/>
        <v>67</v>
      </c>
      <c r="L104" s="106">
        <f t="shared" si="9"/>
        <v>12</v>
      </c>
      <c r="O104">
        <v>9</v>
      </c>
      <c r="Q104">
        <v>3</v>
      </c>
      <c r="R104">
        <v>6</v>
      </c>
      <c r="S104">
        <v>8</v>
      </c>
      <c r="T104">
        <v>12</v>
      </c>
      <c r="U104">
        <v>11</v>
      </c>
      <c r="V104">
        <v>2</v>
      </c>
      <c r="W104">
        <v>6</v>
      </c>
      <c r="X104">
        <v>2</v>
      </c>
      <c r="Y104">
        <v>1</v>
      </c>
      <c r="AA104">
        <v>3</v>
      </c>
      <c r="AB104">
        <v>4</v>
      </c>
    </row>
    <row r="105" spans="1:12" ht="12.75">
      <c r="A105" s="1" t="s">
        <v>218</v>
      </c>
      <c r="B105" s="53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5">
        <f t="shared" si="8"/>
        <v>0</v>
      </c>
      <c r="J105" s="137">
        <f t="shared" si="10"/>
        <v>0</v>
      </c>
      <c r="K105" s="105">
        <f t="shared" si="11"/>
        <v>0</v>
      </c>
      <c r="L105" s="106">
        <f t="shared" si="9"/>
        <v>0</v>
      </c>
    </row>
    <row r="106" spans="1:26" ht="12.75">
      <c r="A106" s="1" t="s">
        <v>128</v>
      </c>
      <c r="B106" s="53">
        <v>1.216931216931217</v>
      </c>
      <c r="C106" s="26">
        <v>0.9523809523809523</v>
      </c>
      <c r="D106" s="26">
        <v>1.8518518518518519</v>
      </c>
      <c r="E106" s="26">
        <v>1.0052910052910053</v>
      </c>
      <c r="F106" s="26">
        <v>0.8524240809802878</v>
      </c>
      <c r="G106" s="26">
        <v>0.9589770911028237</v>
      </c>
      <c r="H106" s="26">
        <v>1.1720831113478956</v>
      </c>
      <c r="I106" s="25">
        <f t="shared" si="8"/>
        <v>1.1442770442694334</v>
      </c>
      <c r="J106" s="137">
        <f t="shared" si="10"/>
        <v>0.8465608465608465</v>
      </c>
      <c r="K106" s="105">
        <f t="shared" si="11"/>
        <v>16</v>
      </c>
      <c r="L106" s="106">
        <f t="shared" si="9"/>
        <v>7</v>
      </c>
      <c r="M106">
        <v>1</v>
      </c>
      <c r="O106">
        <v>4</v>
      </c>
      <c r="Q106">
        <v>3</v>
      </c>
      <c r="S106">
        <v>5</v>
      </c>
      <c r="U106">
        <v>1</v>
      </c>
      <c r="X106">
        <v>1</v>
      </c>
      <c r="Z106">
        <v>1</v>
      </c>
    </row>
    <row r="107" spans="1:28" ht="12.75">
      <c r="A107" s="1" t="s">
        <v>129</v>
      </c>
      <c r="B107" s="53">
        <v>5.873015873015873</v>
      </c>
      <c r="C107" s="26">
        <v>6.507936507936508</v>
      </c>
      <c r="D107" s="26">
        <v>6.931216931216931</v>
      </c>
      <c r="E107" s="26">
        <v>5.502645502645502</v>
      </c>
      <c r="F107" s="26">
        <v>3.676078849227491</v>
      </c>
      <c r="G107" s="26">
        <v>3.2498668087373472</v>
      </c>
      <c r="H107" s="26">
        <v>4.421949920085242</v>
      </c>
      <c r="I107" s="25">
        <f t="shared" si="8"/>
        <v>5.166101484694985</v>
      </c>
      <c r="J107" s="137">
        <f t="shared" si="10"/>
        <v>3.1746031746031744</v>
      </c>
      <c r="K107" s="105">
        <f t="shared" si="11"/>
        <v>60</v>
      </c>
      <c r="L107" s="106">
        <f t="shared" si="9"/>
        <v>14</v>
      </c>
      <c r="M107">
        <v>2</v>
      </c>
      <c r="N107">
        <v>3</v>
      </c>
      <c r="P107">
        <v>3</v>
      </c>
      <c r="Q107">
        <v>5</v>
      </c>
      <c r="R107">
        <v>4</v>
      </c>
      <c r="S107">
        <v>3</v>
      </c>
      <c r="T107">
        <v>9</v>
      </c>
      <c r="U107">
        <v>13</v>
      </c>
      <c r="V107">
        <v>2</v>
      </c>
      <c r="W107">
        <v>6</v>
      </c>
      <c r="X107">
        <v>3</v>
      </c>
      <c r="Z107">
        <v>1</v>
      </c>
      <c r="AA107">
        <v>4</v>
      </c>
      <c r="AB107">
        <v>2</v>
      </c>
    </row>
    <row r="108" spans="1:28" ht="12.75">
      <c r="A108" s="1" t="s">
        <v>130</v>
      </c>
      <c r="B108" s="53">
        <v>88.78306878306879</v>
      </c>
      <c r="C108" s="26">
        <v>109.47089947089947</v>
      </c>
      <c r="D108" s="26">
        <v>102.32804232804233</v>
      </c>
      <c r="E108" s="26">
        <v>105.29100529100529</v>
      </c>
      <c r="F108" s="26">
        <v>97.81566329248803</v>
      </c>
      <c r="G108" s="26">
        <v>79.96803409696325</v>
      </c>
      <c r="H108" s="26">
        <v>110.8151305274374</v>
      </c>
      <c r="I108" s="25">
        <f t="shared" si="8"/>
        <v>99.2102633985578</v>
      </c>
      <c r="J108" s="137">
        <f t="shared" si="10"/>
        <v>108.46560846560847</v>
      </c>
      <c r="K108" s="105">
        <f t="shared" si="11"/>
        <v>2050</v>
      </c>
      <c r="L108" s="106">
        <f t="shared" si="9"/>
        <v>16</v>
      </c>
      <c r="M108">
        <v>124</v>
      </c>
      <c r="N108">
        <v>88</v>
      </c>
      <c r="O108">
        <v>60</v>
      </c>
      <c r="P108">
        <v>136</v>
      </c>
      <c r="Q108">
        <v>128</v>
      </c>
      <c r="R108">
        <v>194</v>
      </c>
      <c r="S108">
        <v>72</v>
      </c>
      <c r="T108">
        <v>221</v>
      </c>
      <c r="U108">
        <v>112</v>
      </c>
      <c r="V108">
        <v>167</v>
      </c>
      <c r="W108">
        <v>92</v>
      </c>
      <c r="X108">
        <v>53</v>
      </c>
      <c r="Y108">
        <v>54</v>
      </c>
      <c r="Z108">
        <v>299</v>
      </c>
      <c r="AA108">
        <v>114</v>
      </c>
      <c r="AB108">
        <v>136</v>
      </c>
    </row>
    <row r="109" spans="1:28" ht="12.75">
      <c r="A109" s="1" t="s">
        <v>131</v>
      </c>
      <c r="B109" s="53">
        <v>147.88359788359787</v>
      </c>
      <c r="C109" s="26">
        <v>155.44973544973544</v>
      </c>
      <c r="D109" s="26">
        <v>165.2910052910053</v>
      </c>
      <c r="E109" s="26">
        <v>169.8941798941799</v>
      </c>
      <c r="F109" s="26">
        <v>196.27064464571126</v>
      </c>
      <c r="G109" s="26">
        <v>144.85881726158766</v>
      </c>
      <c r="H109" s="26">
        <v>134.789557805008</v>
      </c>
      <c r="I109" s="25">
        <f t="shared" si="8"/>
        <v>159.20536260440363</v>
      </c>
      <c r="J109" s="137">
        <f t="shared" si="10"/>
        <v>148.62433862433863</v>
      </c>
      <c r="K109" s="105">
        <f t="shared" si="11"/>
        <v>2809</v>
      </c>
      <c r="L109" s="106">
        <f t="shared" si="9"/>
        <v>16</v>
      </c>
      <c r="M109">
        <v>156</v>
      </c>
      <c r="N109">
        <v>78</v>
      </c>
      <c r="O109">
        <v>91</v>
      </c>
      <c r="P109">
        <v>199</v>
      </c>
      <c r="Q109">
        <v>153</v>
      </c>
      <c r="R109">
        <v>105</v>
      </c>
      <c r="S109">
        <v>67</v>
      </c>
      <c r="T109">
        <v>255</v>
      </c>
      <c r="U109">
        <v>135</v>
      </c>
      <c r="V109">
        <v>231</v>
      </c>
      <c r="W109">
        <v>152</v>
      </c>
      <c r="X109">
        <v>135</v>
      </c>
      <c r="Y109">
        <v>143</v>
      </c>
      <c r="Z109">
        <v>596</v>
      </c>
      <c r="AA109">
        <v>145</v>
      </c>
      <c r="AB109">
        <v>168</v>
      </c>
    </row>
    <row r="110" spans="1:20" ht="12.75">
      <c r="A110" s="1" t="s">
        <v>132</v>
      </c>
      <c r="B110" s="53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5">
        <f t="shared" si="8"/>
        <v>0</v>
      </c>
      <c r="J110" s="137">
        <f t="shared" si="10"/>
        <v>0.05291005291005291</v>
      </c>
      <c r="K110" s="105">
        <f t="shared" si="11"/>
        <v>1</v>
      </c>
      <c r="L110" s="106">
        <f t="shared" si="9"/>
        <v>1</v>
      </c>
      <c r="T110">
        <v>1</v>
      </c>
    </row>
    <row r="111" spans="1:27" ht="12.75">
      <c r="A111" s="1" t="s">
        <v>133</v>
      </c>
      <c r="B111" s="53">
        <v>0.47619047619047616</v>
      </c>
      <c r="C111" s="26">
        <v>4.444444444444445</v>
      </c>
      <c r="D111" s="26">
        <v>3.5978835978835977</v>
      </c>
      <c r="E111" s="26">
        <v>2.804232804232804</v>
      </c>
      <c r="F111" s="26">
        <v>2.450719232818327</v>
      </c>
      <c r="G111" s="26">
        <v>2.344166222695791</v>
      </c>
      <c r="H111" s="26">
        <v>2.5039957378795954</v>
      </c>
      <c r="I111" s="25">
        <f t="shared" si="8"/>
        <v>2.660233216592148</v>
      </c>
      <c r="J111" s="137">
        <f t="shared" si="10"/>
        <v>1.8518518518518519</v>
      </c>
      <c r="K111" s="105">
        <f t="shared" si="11"/>
        <v>35</v>
      </c>
      <c r="L111" s="106">
        <f t="shared" si="9"/>
        <v>10</v>
      </c>
      <c r="N111">
        <v>1</v>
      </c>
      <c r="O111">
        <v>9</v>
      </c>
      <c r="Q111">
        <v>2</v>
      </c>
      <c r="R111">
        <v>4</v>
      </c>
      <c r="S111">
        <v>4</v>
      </c>
      <c r="T111">
        <v>3</v>
      </c>
      <c r="U111">
        <v>5</v>
      </c>
      <c r="V111">
        <v>4</v>
      </c>
      <c r="W111">
        <v>1</v>
      </c>
      <c r="AA111">
        <v>2</v>
      </c>
    </row>
    <row r="112" spans="1:18" ht="12.75">
      <c r="A112" s="1" t="s">
        <v>134</v>
      </c>
      <c r="B112" s="53">
        <v>0</v>
      </c>
      <c r="C112" s="26">
        <v>0.15873015873015872</v>
      </c>
      <c r="D112" s="26">
        <v>0</v>
      </c>
      <c r="E112" s="26">
        <v>0.05291005291005291</v>
      </c>
      <c r="F112" s="26">
        <v>0.053276505061267986</v>
      </c>
      <c r="G112" s="26">
        <v>0.21310602024507194</v>
      </c>
      <c r="H112" s="26">
        <v>0.15982951518380395</v>
      </c>
      <c r="I112" s="25">
        <f t="shared" si="8"/>
        <v>0.09112175030433649</v>
      </c>
      <c r="J112" s="137">
        <f t="shared" si="10"/>
        <v>0.15873015873015872</v>
      </c>
      <c r="K112" s="105">
        <f t="shared" si="11"/>
        <v>3</v>
      </c>
      <c r="L112" s="106">
        <f t="shared" si="9"/>
        <v>2</v>
      </c>
      <c r="O112">
        <v>1</v>
      </c>
      <c r="R112">
        <v>2</v>
      </c>
    </row>
    <row r="113" spans="1:28" ht="12.75">
      <c r="A113" s="1" t="s">
        <v>135</v>
      </c>
      <c r="B113" s="53">
        <v>1.3756613756613756</v>
      </c>
      <c r="C113" s="26">
        <v>0.6349206349206349</v>
      </c>
      <c r="D113" s="26">
        <v>1.746031746031746</v>
      </c>
      <c r="E113" s="26">
        <v>1.4814814814814814</v>
      </c>
      <c r="F113" s="26">
        <v>0.47948854555141185</v>
      </c>
      <c r="G113" s="26">
        <v>2.0245071923281834</v>
      </c>
      <c r="H113" s="26">
        <v>2.0245071923281834</v>
      </c>
      <c r="I113" s="25">
        <f t="shared" si="8"/>
        <v>1.3952283097575737</v>
      </c>
      <c r="J113" s="137">
        <f t="shared" si="10"/>
        <v>2.9100529100529102</v>
      </c>
      <c r="K113" s="105">
        <f t="shared" si="11"/>
        <v>55</v>
      </c>
      <c r="L113" s="106">
        <f t="shared" si="9"/>
        <v>13</v>
      </c>
      <c r="M113">
        <v>2</v>
      </c>
      <c r="N113">
        <v>2</v>
      </c>
      <c r="O113">
        <v>1</v>
      </c>
      <c r="Q113">
        <v>1</v>
      </c>
      <c r="R113">
        <v>9</v>
      </c>
      <c r="T113">
        <v>9</v>
      </c>
      <c r="V113">
        <v>2</v>
      </c>
      <c r="W113">
        <v>5</v>
      </c>
      <c r="X113">
        <v>13</v>
      </c>
      <c r="Y113">
        <v>1</v>
      </c>
      <c r="Z113">
        <v>2</v>
      </c>
      <c r="AA113">
        <v>4</v>
      </c>
      <c r="AB113">
        <v>4</v>
      </c>
    </row>
    <row r="114" spans="1:28" ht="12.75">
      <c r="A114" s="1" t="s">
        <v>136</v>
      </c>
      <c r="B114" s="53">
        <v>29.894179894179896</v>
      </c>
      <c r="C114" s="26">
        <v>22.857142857142858</v>
      </c>
      <c r="D114" s="26">
        <v>32.06349206349206</v>
      </c>
      <c r="E114" s="26">
        <v>26.349206349206348</v>
      </c>
      <c r="F114" s="26">
        <v>25.679275439531168</v>
      </c>
      <c r="G114" s="26">
        <v>20.458177943526906</v>
      </c>
      <c r="H114" s="26">
        <v>28.60948321790091</v>
      </c>
      <c r="I114" s="25">
        <f t="shared" si="8"/>
        <v>26.55870825214002</v>
      </c>
      <c r="J114" s="137">
        <f t="shared" si="10"/>
        <v>25.132275132275133</v>
      </c>
      <c r="K114" s="105">
        <f t="shared" si="11"/>
        <v>475</v>
      </c>
      <c r="L114" s="106">
        <f t="shared" si="9"/>
        <v>16</v>
      </c>
      <c r="M114">
        <v>42</v>
      </c>
      <c r="N114">
        <v>6</v>
      </c>
      <c r="O114">
        <v>8</v>
      </c>
      <c r="P114">
        <v>30</v>
      </c>
      <c r="Q114">
        <v>19</v>
      </c>
      <c r="R114">
        <v>25</v>
      </c>
      <c r="S114">
        <v>9</v>
      </c>
      <c r="T114">
        <v>63</v>
      </c>
      <c r="U114">
        <v>23</v>
      </c>
      <c r="V114">
        <v>42</v>
      </c>
      <c r="W114">
        <v>6</v>
      </c>
      <c r="X114">
        <v>6</v>
      </c>
      <c r="Y114">
        <v>7</v>
      </c>
      <c r="Z114">
        <v>102</v>
      </c>
      <c r="AA114">
        <v>41</v>
      </c>
      <c r="AB114">
        <v>46</v>
      </c>
    </row>
    <row r="115" spans="1:20" ht="12.75">
      <c r="A115" s="1" t="s">
        <v>137</v>
      </c>
      <c r="B115" s="53">
        <v>0.10582010582010581</v>
      </c>
      <c r="C115" s="26">
        <v>0.21164021164021163</v>
      </c>
      <c r="D115" s="26">
        <v>0.8465608465608465</v>
      </c>
      <c r="E115" s="26">
        <v>0.42328042328042326</v>
      </c>
      <c r="F115" s="26">
        <v>0</v>
      </c>
      <c r="G115" s="26">
        <v>0.21310602024507194</v>
      </c>
      <c r="H115" s="26">
        <v>0</v>
      </c>
      <c r="I115" s="25">
        <f t="shared" si="8"/>
        <v>0.25720108679237985</v>
      </c>
      <c r="J115" s="137">
        <f t="shared" si="10"/>
        <v>0.15873015873015872</v>
      </c>
      <c r="K115" s="105">
        <f t="shared" si="11"/>
        <v>3</v>
      </c>
      <c r="L115" s="106">
        <f t="shared" si="9"/>
        <v>3</v>
      </c>
      <c r="M115">
        <v>1</v>
      </c>
      <c r="O115">
        <v>1</v>
      </c>
      <c r="T115">
        <v>1</v>
      </c>
    </row>
    <row r="116" spans="1:28" ht="12.75">
      <c r="A116" s="1" t="s">
        <v>138</v>
      </c>
      <c r="B116" s="53">
        <v>14.814814814814815</v>
      </c>
      <c r="C116" s="26">
        <v>17.83068783068783</v>
      </c>
      <c r="D116" s="26">
        <v>21.746031746031747</v>
      </c>
      <c r="E116" s="26">
        <v>23.915343915343914</v>
      </c>
      <c r="F116" s="26">
        <v>53.64944059669686</v>
      </c>
      <c r="G116" s="26">
        <v>82.09909429941396</v>
      </c>
      <c r="H116" s="26">
        <v>32.019179541822055</v>
      </c>
      <c r="I116" s="25">
        <f t="shared" si="8"/>
        <v>35.153513249258744</v>
      </c>
      <c r="J116" s="137">
        <f t="shared" si="10"/>
        <v>45.18518518518518</v>
      </c>
      <c r="K116" s="105">
        <f t="shared" si="11"/>
        <v>854</v>
      </c>
      <c r="L116" s="106">
        <f t="shared" si="9"/>
        <v>12</v>
      </c>
      <c r="M116">
        <v>2</v>
      </c>
      <c r="P116">
        <v>18</v>
      </c>
      <c r="R116">
        <v>38</v>
      </c>
      <c r="S116">
        <v>25</v>
      </c>
      <c r="T116">
        <v>5</v>
      </c>
      <c r="U116">
        <v>4</v>
      </c>
      <c r="V116">
        <v>131</v>
      </c>
      <c r="W116">
        <v>24</v>
      </c>
      <c r="Y116">
        <v>14</v>
      </c>
      <c r="Z116">
        <v>384</v>
      </c>
      <c r="AA116">
        <v>66</v>
      </c>
      <c r="AB116">
        <v>143</v>
      </c>
    </row>
    <row r="117" spans="1:13" ht="12.75">
      <c r="A117" s="1" t="s">
        <v>139</v>
      </c>
      <c r="B117" s="53">
        <v>0</v>
      </c>
      <c r="C117" s="26">
        <v>0.05291005291005291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5">
        <f t="shared" si="8"/>
        <v>0.007558578987150415</v>
      </c>
      <c r="J117" s="137">
        <f t="shared" si="10"/>
        <v>0.05291005291005291</v>
      </c>
      <c r="K117" s="105">
        <f t="shared" si="11"/>
        <v>1</v>
      </c>
      <c r="L117" s="106">
        <f t="shared" si="9"/>
        <v>1</v>
      </c>
      <c r="M117">
        <v>1</v>
      </c>
    </row>
    <row r="118" spans="1:28" ht="12.75">
      <c r="A118" s="1" t="s">
        <v>140</v>
      </c>
      <c r="B118" s="53">
        <v>42.32804232804233</v>
      </c>
      <c r="C118" s="26">
        <v>41.64021164021164</v>
      </c>
      <c r="D118" s="26">
        <v>36.34920634920635</v>
      </c>
      <c r="E118" s="26">
        <v>41.48148148148148</v>
      </c>
      <c r="F118" s="26">
        <v>35.055940330314336</v>
      </c>
      <c r="G118" s="26">
        <v>34.89611081513053</v>
      </c>
      <c r="H118" s="26">
        <v>29.08897176345232</v>
      </c>
      <c r="I118" s="25">
        <f t="shared" si="8"/>
        <v>37.26285210111986</v>
      </c>
      <c r="J118" s="137">
        <f t="shared" si="10"/>
        <v>33.28042328042328</v>
      </c>
      <c r="K118" s="105">
        <f t="shared" si="11"/>
        <v>629</v>
      </c>
      <c r="L118" s="106">
        <f t="shared" si="9"/>
        <v>16</v>
      </c>
      <c r="M118">
        <v>32</v>
      </c>
      <c r="N118">
        <v>4</v>
      </c>
      <c r="O118">
        <v>25</v>
      </c>
      <c r="P118">
        <v>70</v>
      </c>
      <c r="Q118">
        <v>11</v>
      </c>
      <c r="R118">
        <v>19</v>
      </c>
      <c r="S118">
        <v>4</v>
      </c>
      <c r="T118">
        <v>30</v>
      </c>
      <c r="U118">
        <v>8</v>
      </c>
      <c r="V118">
        <v>60</v>
      </c>
      <c r="W118">
        <v>10</v>
      </c>
      <c r="X118">
        <v>8</v>
      </c>
      <c r="Y118">
        <v>32</v>
      </c>
      <c r="Z118">
        <v>225</v>
      </c>
      <c r="AA118">
        <v>55</v>
      </c>
      <c r="AB118">
        <v>36</v>
      </c>
    </row>
    <row r="119" spans="1:28" ht="12.75">
      <c r="A119" s="1" t="s">
        <v>141</v>
      </c>
      <c r="B119" s="53">
        <v>7.619047619047619</v>
      </c>
      <c r="C119" s="26">
        <v>4.973544973544974</v>
      </c>
      <c r="D119" s="26">
        <v>4.285714285714286</v>
      </c>
      <c r="E119" s="26">
        <v>4.761904761904762</v>
      </c>
      <c r="F119" s="26">
        <v>6.9792221630261055</v>
      </c>
      <c r="G119" s="26">
        <v>7.298881193393714</v>
      </c>
      <c r="H119" s="26">
        <v>5.167820990942994</v>
      </c>
      <c r="I119" s="25">
        <f t="shared" si="8"/>
        <v>5.8694479982249215</v>
      </c>
      <c r="J119" s="137">
        <f t="shared" si="10"/>
        <v>5.026455026455026</v>
      </c>
      <c r="K119" s="105">
        <f t="shared" si="11"/>
        <v>95</v>
      </c>
      <c r="L119" s="106">
        <f t="shared" si="9"/>
        <v>14</v>
      </c>
      <c r="M119">
        <v>4</v>
      </c>
      <c r="N119">
        <v>3</v>
      </c>
      <c r="O119">
        <v>9</v>
      </c>
      <c r="P119">
        <v>10</v>
      </c>
      <c r="Q119">
        <v>7</v>
      </c>
      <c r="R119">
        <v>17</v>
      </c>
      <c r="S119">
        <v>2</v>
      </c>
      <c r="T119">
        <v>7</v>
      </c>
      <c r="U119">
        <v>1</v>
      </c>
      <c r="V119">
        <v>2</v>
      </c>
      <c r="W119">
        <v>2</v>
      </c>
      <c r="Y119">
        <v>2</v>
      </c>
      <c r="AA119">
        <v>10</v>
      </c>
      <c r="AB119">
        <v>19</v>
      </c>
    </row>
    <row r="120" spans="1:12" ht="12.75">
      <c r="A120" s="1" t="s">
        <v>142</v>
      </c>
      <c r="B120" s="53">
        <v>0.37037037037037035</v>
      </c>
      <c r="C120" s="26">
        <v>0.05291005291005291</v>
      </c>
      <c r="D120" s="26">
        <v>0.5291005291005291</v>
      </c>
      <c r="E120" s="26">
        <v>3.544973544973545</v>
      </c>
      <c r="F120" s="26">
        <v>0.10655301012253597</v>
      </c>
      <c r="G120" s="26">
        <v>0.053276505061267986</v>
      </c>
      <c r="H120" s="26">
        <v>0</v>
      </c>
      <c r="I120" s="25">
        <f t="shared" si="8"/>
        <v>0.6653120017911859</v>
      </c>
      <c r="J120" s="137">
        <f t="shared" si="10"/>
        <v>0</v>
      </c>
      <c r="K120" s="105">
        <f t="shared" si="11"/>
        <v>0</v>
      </c>
      <c r="L120" s="106">
        <f t="shared" si="9"/>
        <v>0</v>
      </c>
    </row>
    <row r="121" spans="1:28" ht="12.75">
      <c r="A121" s="1" t="s">
        <v>143</v>
      </c>
      <c r="B121" s="53">
        <v>8.835978835978835</v>
      </c>
      <c r="C121" s="26">
        <v>7.4603174603174605</v>
      </c>
      <c r="D121" s="26">
        <v>11.640211640211641</v>
      </c>
      <c r="E121" s="26">
        <v>7.830687830687831</v>
      </c>
      <c r="F121" s="26">
        <v>6.712839637719766</v>
      </c>
      <c r="G121" s="26">
        <v>10.06925945657965</v>
      </c>
      <c r="H121" s="26">
        <v>12.466702184336707</v>
      </c>
      <c r="I121" s="25">
        <f t="shared" si="8"/>
        <v>9.287999577975985</v>
      </c>
      <c r="J121" s="137">
        <f t="shared" si="10"/>
        <v>13.65079365079365</v>
      </c>
      <c r="K121" s="105">
        <f t="shared" si="11"/>
        <v>258</v>
      </c>
      <c r="L121" s="106">
        <f t="shared" si="9"/>
        <v>12</v>
      </c>
      <c r="M121">
        <v>2</v>
      </c>
      <c r="O121">
        <v>21</v>
      </c>
      <c r="Q121">
        <v>28</v>
      </c>
      <c r="S121">
        <v>7</v>
      </c>
      <c r="T121">
        <v>1</v>
      </c>
      <c r="U121">
        <v>27</v>
      </c>
      <c r="V121">
        <v>51</v>
      </c>
      <c r="W121">
        <v>21</v>
      </c>
      <c r="X121">
        <v>2</v>
      </c>
      <c r="Z121">
        <v>23</v>
      </c>
      <c r="AA121">
        <v>11</v>
      </c>
      <c r="AB121">
        <v>64</v>
      </c>
    </row>
    <row r="122" spans="1:28" ht="12.75">
      <c r="A122" s="1" t="s">
        <v>144</v>
      </c>
      <c r="B122" s="53">
        <v>40.476190476190474</v>
      </c>
      <c r="C122" s="26">
        <v>28.624338624338623</v>
      </c>
      <c r="D122" s="26">
        <v>43.06878306878307</v>
      </c>
      <c r="E122" s="26">
        <v>42.43386243386244</v>
      </c>
      <c r="F122" s="26">
        <v>39.264784230154504</v>
      </c>
      <c r="G122" s="26">
        <v>37.240277037826324</v>
      </c>
      <c r="H122" s="26">
        <v>46.45711241342568</v>
      </c>
      <c r="I122" s="25">
        <f t="shared" si="8"/>
        <v>39.65219261208302</v>
      </c>
      <c r="J122" s="137">
        <f t="shared" si="10"/>
        <v>53.91534391534392</v>
      </c>
      <c r="K122" s="105">
        <f t="shared" si="11"/>
        <v>1019</v>
      </c>
      <c r="L122" s="106">
        <f t="shared" si="9"/>
        <v>15</v>
      </c>
      <c r="M122">
        <v>39</v>
      </c>
      <c r="O122">
        <v>2</v>
      </c>
      <c r="P122">
        <v>102</v>
      </c>
      <c r="Q122">
        <v>48</v>
      </c>
      <c r="R122">
        <v>27</v>
      </c>
      <c r="S122">
        <v>100</v>
      </c>
      <c r="T122">
        <v>37</v>
      </c>
      <c r="U122">
        <v>48</v>
      </c>
      <c r="V122">
        <v>145</v>
      </c>
      <c r="W122">
        <v>127</v>
      </c>
      <c r="X122">
        <v>8</v>
      </c>
      <c r="Y122">
        <v>4</v>
      </c>
      <c r="Z122">
        <v>147</v>
      </c>
      <c r="AA122">
        <v>124</v>
      </c>
      <c r="AB122">
        <v>61</v>
      </c>
    </row>
    <row r="123" spans="1:28" ht="12.75">
      <c r="A123" s="1" t="s">
        <v>145</v>
      </c>
      <c r="B123" s="53">
        <v>4.074074074074074</v>
      </c>
      <c r="C123" s="26">
        <v>2.2222222222222223</v>
      </c>
      <c r="D123" s="26">
        <v>12.486772486772487</v>
      </c>
      <c r="E123" s="26">
        <v>2.9100529100529102</v>
      </c>
      <c r="F123" s="26">
        <v>3.2498668087373472</v>
      </c>
      <c r="G123" s="26">
        <v>4.635055940330314</v>
      </c>
      <c r="H123" s="26">
        <v>2.450719232818327</v>
      </c>
      <c r="I123" s="25">
        <f t="shared" si="8"/>
        <v>4.575537667858241</v>
      </c>
      <c r="J123" s="137">
        <f t="shared" si="10"/>
        <v>6.878306878306878</v>
      </c>
      <c r="K123" s="105">
        <f t="shared" si="11"/>
        <v>130</v>
      </c>
      <c r="L123" s="106">
        <f t="shared" si="9"/>
        <v>14</v>
      </c>
      <c r="M123">
        <v>11</v>
      </c>
      <c r="N123">
        <v>1</v>
      </c>
      <c r="O123">
        <v>4</v>
      </c>
      <c r="P123">
        <v>2</v>
      </c>
      <c r="Q123">
        <v>27</v>
      </c>
      <c r="S123">
        <v>1</v>
      </c>
      <c r="U123">
        <v>1</v>
      </c>
      <c r="V123">
        <v>19</v>
      </c>
      <c r="W123">
        <v>4</v>
      </c>
      <c r="X123">
        <v>8</v>
      </c>
      <c r="Y123">
        <v>1</v>
      </c>
      <c r="Z123">
        <v>36</v>
      </c>
      <c r="AA123">
        <v>11</v>
      </c>
      <c r="AB123">
        <v>4</v>
      </c>
    </row>
    <row r="124" spans="1:26" ht="12.75">
      <c r="A124" s="1" t="s">
        <v>146</v>
      </c>
      <c r="B124" s="53">
        <v>0.42328042328042326</v>
      </c>
      <c r="C124" s="26">
        <v>0.8994708994708994</v>
      </c>
      <c r="D124" s="26">
        <v>2.751322751322751</v>
      </c>
      <c r="E124" s="26">
        <v>1.5343915343915344</v>
      </c>
      <c r="F124" s="26">
        <v>0.9589770911028237</v>
      </c>
      <c r="G124" s="26">
        <v>0.8524240809802878</v>
      </c>
      <c r="H124" s="26">
        <v>2.5039957378795954</v>
      </c>
      <c r="I124" s="25">
        <f t="shared" si="8"/>
        <v>1.4176946454897592</v>
      </c>
      <c r="J124" s="137">
        <f t="shared" si="10"/>
        <v>0.47619047619047616</v>
      </c>
      <c r="K124" s="105">
        <f t="shared" si="11"/>
        <v>9</v>
      </c>
      <c r="L124" s="106">
        <f t="shared" si="9"/>
        <v>5</v>
      </c>
      <c r="M124">
        <v>1</v>
      </c>
      <c r="O124">
        <v>1</v>
      </c>
      <c r="T124">
        <v>3</v>
      </c>
      <c r="V124">
        <v>2</v>
      </c>
      <c r="Z124">
        <v>2</v>
      </c>
    </row>
    <row r="125" spans="1:13" ht="12.75">
      <c r="A125" s="1" t="s">
        <v>147</v>
      </c>
      <c r="B125" s="53">
        <v>0</v>
      </c>
      <c r="C125" s="26">
        <v>0.37037037037037035</v>
      </c>
      <c r="D125" s="26">
        <v>0.15873015873015872</v>
      </c>
      <c r="E125" s="26">
        <v>0</v>
      </c>
      <c r="F125" s="26">
        <v>0</v>
      </c>
      <c r="G125" s="26">
        <v>0</v>
      </c>
      <c r="H125" s="26">
        <v>0</v>
      </c>
      <c r="I125" s="25">
        <f t="shared" si="8"/>
        <v>0.07558578987150415</v>
      </c>
      <c r="J125" s="137">
        <f t="shared" si="10"/>
        <v>0.05291005291005291</v>
      </c>
      <c r="K125" s="105">
        <f t="shared" si="11"/>
        <v>1</v>
      </c>
      <c r="L125" s="106">
        <f t="shared" si="9"/>
        <v>1</v>
      </c>
      <c r="M125">
        <v>1</v>
      </c>
    </row>
    <row r="126" spans="1:28" ht="12.75">
      <c r="A126" s="1" t="s">
        <v>148</v>
      </c>
      <c r="B126" s="53">
        <v>107.51322751322752</v>
      </c>
      <c r="C126" s="26">
        <v>90.63492063492063</v>
      </c>
      <c r="D126" s="26">
        <v>208.57142857142858</v>
      </c>
      <c r="E126" s="26">
        <v>153.43915343915344</v>
      </c>
      <c r="F126" s="26">
        <v>110.9749600426212</v>
      </c>
      <c r="G126" s="26">
        <v>78.47629195524775</v>
      </c>
      <c r="H126" s="26">
        <v>35.69525839104955</v>
      </c>
      <c r="I126" s="25">
        <f t="shared" si="8"/>
        <v>112.18646293537836</v>
      </c>
      <c r="J126" s="137">
        <f t="shared" si="10"/>
        <v>157.1957671957672</v>
      </c>
      <c r="K126" s="105">
        <f t="shared" si="11"/>
        <v>2971</v>
      </c>
      <c r="L126" s="106">
        <f t="shared" si="9"/>
        <v>16</v>
      </c>
      <c r="M126">
        <v>302</v>
      </c>
      <c r="N126">
        <v>12</v>
      </c>
      <c r="O126">
        <v>115</v>
      </c>
      <c r="P126">
        <v>65</v>
      </c>
      <c r="Q126">
        <v>34</v>
      </c>
      <c r="R126">
        <v>99</v>
      </c>
      <c r="S126">
        <v>35</v>
      </c>
      <c r="T126">
        <v>290</v>
      </c>
      <c r="U126">
        <v>33</v>
      </c>
      <c r="V126">
        <v>499</v>
      </c>
      <c r="W126">
        <v>86</v>
      </c>
      <c r="X126">
        <v>46</v>
      </c>
      <c r="Y126">
        <v>87</v>
      </c>
      <c r="Z126">
        <v>893</v>
      </c>
      <c r="AA126">
        <v>178</v>
      </c>
      <c r="AB126">
        <v>197</v>
      </c>
    </row>
    <row r="127" spans="1:28" ht="12.75">
      <c r="A127" s="1" t="s">
        <v>149</v>
      </c>
      <c r="B127" s="53">
        <v>1.9576719576719577</v>
      </c>
      <c r="C127" s="26">
        <v>2.0105820105820107</v>
      </c>
      <c r="D127" s="26">
        <v>1.0052910052910053</v>
      </c>
      <c r="E127" s="26">
        <v>0.9523809523809523</v>
      </c>
      <c r="F127" s="26">
        <v>1.9712306872669154</v>
      </c>
      <c r="G127" s="26">
        <v>1.8114011720831114</v>
      </c>
      <c r="H127" s="26">
        <v>1.9712306872669154</v>
      </c>
      <c r="I127" s="25">
        <f t="shared" si="8"/>
        <v>1.668541210363267</v>
      </c>
      <c r="J127" s="137">
        <f t="shared" si="10"/>
        <v>3.015873015873016</v>
      </c>
      <c r="K127" s="105">
        <f t="shared" si="11"/>
        <v>57</v>
      </c>
      <c r="L127" s="106">
        <f t="shared" si="9"/>
        <v>6</v>
      </c>
      <c r="M127">
        <v>4</v>
      </c>
      <c r="T127">
        <v>18</v>
      </c>
      <c r="W127">
        <v>8</v>
      </c>
      <c r="Z127">
        <v>8</v>
      </c>
      <c r="AA127">
        <v>1</v>
      </c>
      <c r="AB127">
        <v>18</v>
      </c>
    </row>
    <row r="128" spans="1:28" ht="12.75">
      <c r="A128" s="1" t="s">
        <v>150</v>
      </c>
      <c r="B128" s="53">
        <v>1.164021164021164</v>
      </c>
      <c r="C128" s="26">
        <v>66.24338624338624</v>
      </c>
      <c r="D128" s="26">
        <v>3.015873015873016</v>
      </c>
      <c r="E128" s="26">
        <v>44.33862433862434</v>
      </c>
      <c r="F128" s="26">
        <v>9.909429941395844</v>
      </c>
      <c r="G128" s="26">
        <v>31.113478955780504</v>
      </c>
      <c r="H128" s="26">
        <v>18.540223761321258</v>
      </c>
      <c r="I128" s="25">
        <f t="shared" si="8"/>
        <v>24.90357677434319</v>
      </c>
      <c r="J128" s="137">
        <f t="shared" si="10"/>
        <v>30.264550264550266</v>
      </c>
      <c r="K128" s="105">
        <f t="shared" si="11"/>
        <v>572</v>
      </c>
      <c r="L128" s="106">
        <f t="shared" si="9"/>
        <v>14</v>
      </c>
      <c r="M128">
        <v>13</v>
      </c>
      <c r="O128">
        <v>51</v>
      </c>
      <c r="Q128">
        <v>26</v>
      </c>
      <c r="R128">
        <v>43</v>
      </c>
      <c r="S128">
        <v>161</v>
      </c>
      <c r="T128">
        <v>150</v>
      </c>
      <c r="U128">
        <v>25</v>
      </c>
      <c r="V128">
        <v>6</v>
      </c>
      <c r="W128">
        <v>1</v>
      </c>
      <c r="X128">
        <v>37</v>
      </c>
      <c r="Y128">
        <v>31</v>
      </c>
      <c r="Z128">
        <v>21</v>
      </c>
      <c r="AA128">
        <v>5</v>
      </c>
      <c r="AB128">
        <v>2</v>
      </c>
    </row>
    <row r="129" spans="1:12" ht="12.75">
      <c r="A129" s="1" t="s">
        <v>151</v>
      </c>
      <c r="B129" s="53">
        <v>0.05291005291005291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5">
        <f t="shared" si="8"/>
        <v>0.007558578987150415</v>
      </c>
      <c r="J129" s="137">
        <f t="shared" si="10"/>
        <v>0</v>
      </c>
      <c r="K129" s="105">
        <f t="shared" si="11"/>
        <v>0</v>
      </c>
      <c r="L129" s="106">
        <f t="shared" si="9"/>
        <v>0</v>
      </c>
    </row>
    <row r="130" spans="1:12" ht="12.75">
      <c r="A130" s="1" t="s">
        <v>152</v>
      </c>
      <c r="B130" s="53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0.10655301012253597</v>
      </c>
      <c r="H130" s="26">
        <v>0</v>
      </c>
      <c r="I130" s="25">
        <f t="shared" si="8"/>
        <v>0.01522185858893371</v>
      </c>
      <c r="J130" s="137">
        <f t="shared" si="10"/>
        <v>0</v>
      </c>
      <c r="K130" s="105">
        <f t="shared" si="11"/>
        <v>0</v>
      </c>
      <c r="L130" s="106">
        <f t="shared" si="9"/>
        <v>0</v>
      </c>
    </row>
    <row r="131" spans="1:28" ht="12.75">
      <c r="A131" s="1" t="s">
        <v>153</v>
      </c>
      <c r="B131" s="53">
        <v>5.8201058201058204</v>
      </c>
      <c r="C131" s="26">
        <v>17.24867724867725</v>
      </c>
      <c r="D131" s="26">
        <v>34.232804232804234</v>
      </c>
      <c r="E131" s="26">
        <v>42.38095238095238</v>
      </c>
      <c r="F131" s="26">
        <v>0.5327650506126799</v>
      </c>
      <c r="G131" s="26">
        <v>13.905167820990943</v>
      </c>
      <c r="H131" s="26">
        <v>19.925412892914228</v>
      </c>
      <c r="I131" s="25">
        <f t="shared" si="8"/>
        <v>19.149412206722506</v>
      </c>
      <c r="J131" s="137">
        <f t="shared" si="10"/>
        <v>32.592592592592595</v>
      </c>
      <c r="K131" s="105">
        <f t="shared" si="11"/>
        <v>616</v>
      </c>
      <c r="L131" s="106">
        <f t="shared" si="9"/>
        <v>15</v>
      </c>
      <c r="M131">
        <v>96</v>
      </c>
      <c r="O131">
        <v>45</v>
      </c>
      <c r="P131">
        <v>2</v>
      </c>
      <c r="Q131">
        <v>1</v>
      </c>
      <c r="R131">
        <v>6</v>
      </c>
      <c r="S131">
        <v>2</v>
      </c>
      <c r="T131">
        <v>64</v>
      </c>
      <c r="U131">
        <v>3</v>
      </c>
      <c r="V131">
        <v>92</v>
      </c>
      <c r="W131">
        <v>42</v>
      </c>
      <c r="X131">
        <v>23</v>
      </c>
      <c r="Y131">
        <v>9</v>
      </c>
      <c r="Z131">
        <v>212</v>
      </c>
      <c r="AA131">
        <v>3</v>
      </c>
      <c r="AB131">
        <v>16</v>
      </c>
    </row>
    <row r="132" spans="1:26" ht="12.75">
      <c r="A132" s="1" t="s">
        <v>154</v>
      </c>
      <c r="B132" s="53">
        <v>0</v>
      </c>
      <c r="C132" s="26">
        <v>0.37037037037037035</v>
      </c>
      <c r="D132" s="26">
        <v>0</v>
      </c>
      <c r="E132" s="26">
        <v>0</v>
      </c>
      <c r="F132" s="26">
        <v>0</v>
      </c>
      <c r="G132" s="26">
        <v>0.053276505061267986</v>
      </c>
      <c r="H132" s="26">
        <v>0</v>
      </c>
      <c r="I132" s="25">
        <f t="shared" si="8"/>
        <v>0.060520982204519756</v>
      </c>
      <c r="J132" s="137">
        <f t="shared" si="10"/>
        <v>0.10582010582010581</v>
      </c>
      <c r="K132" s="105">
        <f t="shared" si="11"/>
        <v>2</v>
      </c>
      <c r="L132" s="106">
        <f t="shared" si="9"/>
        <v>2</v>
      </c>
      <c r="T132">
        <v>1</v>
      </c>
      <c r="Z132">
        <v>1</v>
      </c>
    </row>
    <row r="133" spans="1:12" ht="12.75">
      <c r="A133" s="1" t="s">
        <v>214</v>
      </c>
      <c r="B133" s="53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5">
        <f t="shared" si="8"/>
        <v>0</v>
      </c>
      <c r="J133" s="137">
        <f aca="true" t="shared" si="12" ref="J133:J142">K133*10/$K$4</f>
        <v>0</v>
      </c>
      <c r="K133" s="105">
        <f aca="true" t="shared" si="13" ref="K133:K142">SUM(M133:AB133)</f>
        <v>0</v>
      </c>
      <c r="L133" s="106">
        <f t="shared" si="9"/>
        <v>0</v>
      </c>
    </row>
    <row r="134" spans="1:28" ht="12.75">
      <c r="A134" s="1" t="s">
        <v>155</v>
      </c>
      <c r="B134" s="53">
        <v>0.6349206349206349</v>
      </c>
      <c r="C134" s="26">
        <v>31.693121693121693</v>
      </c>
      <c r="D134" s="26">
        <v>0.7407407407407407</v>
      </c>
      <c r="E134" s="26">
        <v>6.243386243386244</v>
      </c>
      <c r="F134" s="26">
        <v>0.053276505061267986</v>
      </c>
      <c r="G134" s="26">
        <v>0.26638252530633993</v>
      </c>
      <c r="H134" s="26">
        <v>0</v>
      </c>
      <c r="I134" s="25">
        <f t="shared" si="8"/>
        <v>5.661689763219561</v>
      </c>
      <c r="J134" s="137">
        <f t="shared" si="12"/>
        <v>9.312169312169312</v>
      </c>
      <c r="K134" s="105">
        <f t="shared" si="13"/>
        <v>176</v>
      </c>
      <c r="L134" s="106">
        <f t="shared" si="9"/>
        <v>11</v>
      </c>
      <c r="O134">
        <v>4</v>
      </c>
      <c r="Q134">
        <v>41</v>
      </c>
      <c r="R134">
        <v>14</v>
      </c>
      <c r="T134">
        <v>23</v>
      </c>
      <c r="U134">
        <v>80</v>
      </c>
      <c r="V134">
        <v>3</v>
      </c>
      <c r="X134">
        <v>5</v>
      </c>
      <c r="Y134">
        <v>2</v>
      </c>
      <c r="Z134">
        <v>2</v>
      </c>
      <c r="AA134">
        <v>1</v>
      </c>
      <c r="AB134">
        <v>1</v>
      </c>
    </row>
    <row r="135" spans="1:20" ht="12.75">
      <c r="A135" s="1" t="s">
        <v>156</v>
      </c>
      <c r="B135" s="53">
        <v>0.21164021164021163</v>
      </c>
      <c r="C135" s="26">
        <v>1.0582010582010581</v>
      </c>
      <c r="D135" s="26">
        <v>2.5925925925925926</v>
      </c>
      <c r="E135" s="26">
        <v>2.2751322751322753</v>
      </c>
      <c r="F135" s="26">
        <v>0.4262120404901439</v>
      </c>
      <c r="G135" s="26">
        <v>0.4262120404901439</v>
      </c>
      <c r="H135" s="26">
        <v>0.053276505061267986</v>
      </c>
      <c r="I135" s="25">
        <f aca="true" t="shared" si="14" ref="I135:I143">(B135+C135+D135+E135+F135+G135+H135)/7</f>
        <v>1.0061809605153849</v>
      </c>
      <c r="J135" s="137">
        <f t="shared" si="12"/>
        <v>0.26455026455026454</v>
      </c>
      <c r="K135" s="105">
        <f t="shared" si="13"/>
        <v>5</v>
      </c>
      <c r="L135" s="106">
        <f t="shared" si="9"/>
        <v>2</v>
      </c>
      <c r="O135">
        <v>4</v>
      </c>
      <c r="T135">
        <v>1</v>
      </c>
    </row>
    <row r="136" spans="1:26" ht="12.75">
      <c r="A136" s="1" t="s">
        <v>157</v>
      </c>
      <c r="B136" s="53">
        <v>0.9523809523809523</v>
      </c>
      <c r="C136" s="26">
        <v>1.5343915343915344</v>
      </c>
      <c r="D136" s="26">
        <v>0.8465608465608465</v>
      </c>
      <c r="E136" s="26">
        <v>1.4814814814814814</v>
      </c>
      <c r="F136" s="26">
        <v>1.3851891315929676</v>
      </c>
      <c r="G136" s="26">
        <v>1.8114011720831114</v>
      </c>
      <c r="H136" s="26">
        <v>1.8646776771443794</v>
      </c>
      <c r="I136" s="25">
        <f t="shared" si="14"/>
        <v>1.4108689708050393</v>
      </c>
      <c r="J136" s="137">
        <f t="shared" si="12"/>
        <v>1.9576719576719577</v>
      </c>
      <c r="K136" s="105">
        <f t="shared" si="13"/>
        <v>37</v>
      </c>
      <c r="L136" s="106">
        <f t="shared" si="9"/>
        <v>5</v>
      </c>
      <c r="O136">
        <v>16</v>
      </c>
      <c r="P136">
        <v>16</v>
      </c>
      <c r="S136">
        <v>2</v>
      </c>
      <c r="T136">
        <v>2</v>
      </c>
      <c r="Z136">
        <v>1</v>
      </c>
    </row>
    <row r="137" spans="1:12" ht="12.75">
      <c r="A137" s="1" t="s">
        <v>158</v>
      </c>
      <c r="B137" s="53">
        <v>0</v>
      </c>
      <c r="C137" s="26">
        <v>0</v>
      </c>
      <c r="D137" s="26">
        <v>0</v>
      </c>
      <c r="E137" s="26">
        <v>0</v>
      </c>
      <c r="F137" s="26">
        <v>0</v>
      </c>
      <c r="G137" s="26">
        <v>2.717101758124667</v>
      </c>
      <c r="H137" s="26">
        <v>0</v>
      </c>
      <c r="I137" s="25">
        <f t="shared" si="14"/>
        <v>0.3881573940178096</v>
      </c>
      <c r="J137" s="137">
        <f t="shared" si="12"/>
        <v>0</v>
      </c>
      <c r="K137" s="105">
        <f t="shared" si="13"/>
        <v>0</v>
      </c>
      <c r="L137" s="106">
        <f t="shared" si="9"/>
        <v>0</v>
      </c>
    </row>
    <row r="138" spans="1:28" ht="12.75">
      <c r="A138" s="1" t="s">
        <v>159</v>
      </c>
      <c r="B138" s="53">
        <v>13.862433862433862</v>
      </c>
      <c r="C138" s="26">
        <v>18.994708994708994</v>
      </c>
      <c r="D138" s="26">
        <v>23.280423280423282</v>
      </c>
      <c r="E138" s="26">
        <v>12.857142857142858</v>
      </c>
      <c r="F138" s="26">
        <v>11.028236547682473</v>
      </c>
      <c r="G138" s="26">
        <v>22.53596164091636</v>
      </c>
      <c r="H138" s="26">
        <v>30.68726691529036</v>
      </c>
      <c r="I138" s="25">
        <f t="shared" si="14"/>
        <v>19.035167728371167</v>
      </c>
      <c r="J138" s="137">
        <f t="shared" si="12"/>
        <v>37.72486772486773</v>
      </c>
      <c r="K138" s="105">
        <f t="shared" si="13"/>
        <v>713</v>
      </c>
      <c r="L138" s="106">
        <f t="shared" si="9"/>
        <v>16</v>
      </c>
      <c r="M138">
        <v>56</v>
      </c>
      <c r="N138">
        <v>41</v>
      </c>
      <c r="O138">
        <v>19</v>
      </c>
      <c r="P138">
        <v>28</v>
      </c>
      <c r="Q138">
        <v>13</v>
      </c>
      <c r="R138">
        <v>86</v>
      </c>
      <c r="S138">
        <v>22</v>
      </c>
      <c r="T138">
        <v>98</v>
      </c>
      <c r="U138">
        <v>9</v>
      </c>
      <c r="V138">
        <v>123</v>
      </c>
      <c r="W138">
        <v>39</v>
      </c>
      <c r="X138">
        <v>20</v>
      </c>
      <c r="Y138">
        <v>4</v>
      </c>
      <c r="Z138">
        <v>35</v>
      </c>
      <c r="AA138">
        <v>77</v>
      </c>
      <c r="AB138">
        <v>43</v>
      </c>
    </row>
    <row r="139" spans="1:12" ht="12.75">
      <c r="A139" s="1" t="s">
        <v>160</v>
      </c>
      <c r="B139" s="53">
        <v>0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5">
        <f t="shared" si="14"/>
        <v>0</v>
      </c>
      <c r="J139" s="137">
        <f t="shared" si="12"/>
        <v>0</v>
      </c>
      <c r="K139" s="105">
        <f t="shared" si="13"/>
        <v>0</v>
      </c>
      <c r="L139" s="106">
        <f t="shared" si="9"/>
        <v>0</v>
      </c>
    </row>
    <row r="140" spans="1:28" ht="12.75">
      <c r="A140" s="1" t="s">
        <v>161</v>
      </c>
      <c r="B140" s="53">
        <v>188.78306878306879</v>
      </c>
      <c r="C140" s="26">
        <v>79.31216931216932</v>
      </c>
      <c r="D140" s="26">
        <v>194.76190476190476</v>
      </c>
      <c r="E140" s="26">
        <v>103.33333333333333</v>
      </c>
      <c r="F140" s="26">
        <v>130.90037293553544</v>
      </c>
      <c r="G140" s="26">
        <v>191.31592967501334</v>
      </c>
      <c r="H140" s="26">
        <v>196.05753862546618</v>
      </c>
      <c r="I140" s="25">
        <f t="shared" si="14"/>
        <v>154.92347391807016</v>
      </c>
      <c r="J140" s="137">
        <f t="shared" si="12"/>
        <v>130.47619047619048</v>
      </c>
      <c r="K140" s="105">
        <f t="shared" si="13"/>
        <v>2466</v>
      </c>
      <c r="L140" s="106">
        <f>COUNTA(M140:AB140)</f>
        <v>16</v>
      </c>
      <c r="M140">
        <v>95</v>
      </c>
      <c r="N140">
        <v>8</v>
      </c>
      <c r="O140">
        <v>42</v>
      </c>
      <c r="P140">
        <v>132</v>
      </c>
      <c r="Q140">
        <v>308</v>
      </c>
      <c r="R140">
        <v>57</v>
      </c>
      <c r="S140">
        <v>43</v>
      </c>
      <c r="T140">
        <v>222</v>
      </c>
      <c r="U140">
        <v>71</v>
      </c>
      <c r="V140">
        <v>339</v>
      </c>
      <c r="W140">
        <v>119</v>
      </c>
      <c r="X140">
        <v>115</v>
      </c>
      <c r="Y140">
        <v>40</v>
      </c>
      <c r="Z140">
        <v>358</v>
      </c>
      <c r="AA140">
        <v>296</v>
      </c>
      <c r="AB140">
        <v>221</v>
      </c>
    </row>
    <row r="141" spans="1:20" ht="12.75">
      <c r="A141" s="1" t="s">
        <v>162</v>
      </c>
      <c r="B141" s="53">
        <v>0.31746031746031744</v>
      </c>
      <c r="C141" s="26">
        <v>0.05291005291005291</v>
      </c>
      <c r="D141" s="26">
        <v>0.05291005291005291</v>
      </c>
      <c r="E141" s="26">
        <v>0.10582010582010581</v>
      </c>
      <c r="F141" s="26">
        <v>0</v>
      </c>
      <c r="G141" s="26">
        <v>0.053276505061267986</v>
      </c>
      <c r="H141" s="26">
        <v>0.053276505061267986</v>
      </c>
      <c r="I141" s="25">
        <f t="shared" si="14"/>
        <v>0.09080764846043787</v>
      </c>
      <c r="J141" s="137">
        <f t="shared" si="12"/>
        <v>0.05291005291005291</v>
      </c>
      <c r="K141" s="105">
        <f t="shared" si="13"/>
        <v>1</v>
      </c>
      <c r="L141" s="106">
        <f>COUNTA(M141:AB141)</f>
        <v>1</v>
      </c>
      <c r="T141">
        <v>1</v>
      </c>
    </row>
    <row r="142" spans="1:28" ht="12.75">
      <c r="A142" s="1" t="s">
        <v>163</v>
      </c>
      <c r="B142" s="64">
        <f aca="true" t="shared" si="15" ref="B142:G142">SUM(B5:B141)</f>
        <v>1461.5343915343915</v>
      </c>
      <c r="C142" s="64">
        <f t="shared" si="15"/>
        <v>1281.0052910052912</v>
      </c>
      <c r="D142" s="64">
        <f t="shared" si="15"/>
        <v>2112.857142857143</v>
      </c>
      <c r="E142" s="64">
        <f t="shared" si="15"/>
        <v>1627.3015873015875</v>
      </c>
      <c r="F142" s="64">
        <f t="shared" si="15"/>
        <v>1488.1726158763988</v>
      </c>
      <c r="G142" s="64">
        <f t="shared" si="15"/>
        <v>1979.861481086842</v>
      </c>
      <c r="H142" s="104">
        <v>3633.4576451784765</v>
      </c>
      <c r="I142" s="103">
        <f t="shared" si="14"/>
        <v>1940.59859354859</v>
      </c>
      <c r="J142" s="104">
        <f t="shared" si="12"/>
        <v>2405.3968253968255</v>
      </c>
      <c r="K142" s="51">
        <f t="shared" si="13"/>
        <v>45462</v>
      </c>
      <c r="L142" s="54"/>
      <c r="M142" s="55">
        <f aca="true" t="shared" si="16" ref="M142:Z142">SUM(M5:M141)</f>
        <v>3411</v>
      </c>
      <c r="N142" s="55">
        <f t="shared" si="16"/>
        <v>324</v>
      </c>
      <c r="O142" s="55">
        <f t="shared" si="16"/>
        <v>12445</v>
      </c>
      <c r="P142" s="55">
        <f t="shared" si="16"/>
        <v>865</v>
      </c>
      <c r="Q142" s="55">
        <f t="shared" si="16"/>
        <v>1321</v>
      </c>
      <c r="R142" s="55">
        <f t="shared" si="16"/>
        <v>805</v>
      </c>
      <c r="S142" s="55">
        <f t="shared" si="16"/>
        <v>1279</v>
      </c>
      <c r="T142" s="55">
        <f t="shared" si="16"/>
        <v>2119</v>
      </c>
      <c r="U142" s="55">
        <f t="shared" si="16"/>
        <v>1152</v>
      </c>
      <c r="V142" s="55">
        <f t="shared" si="16"/>
        <v>2026</v>
      </c>
      <c r="W142" s="55">
        <f t="shared" si="16"/>
        <v>829</v>
      </c>
      <c r="X142" s="55">
        <f t="shared" si="16"/>
        <v>704</v>
      </c>
      <c r="Y142" s="55">
        <f t="shared" si="16"/>
        <v>11016</v>
      </c>
      <c r="Z142" s="55">
        <f t="shared" si="16"/>
        <v>4564</v>
      </c>
      <c r="AA142" s="55">
        <f>SUM(AA5:AA141)</f>
        <v>1224</v>
      </c>
      <c r="AB142" s="55">
        <f>SUM(AB5:AB141)</f>
        <v>1378</v>
      </c>
    </row>
    <row r="143" spans="1:28" ht="12.75">
      <c r="A143" s="1" t="s">
        <v>164</v>
      </c>
      <c r="B143" s="73">
        <f aca="true" t="shared" si="17" ref="B143:H143">COUNTIF(B5:B141,"&gt;0")</f>
        <v>74</v>
      </c>
      <c r="C143" s="73">
        <f t="shared" si="17"/>
        <v>82</v>
      </c>
      <c r="D143" s="73">
        <f t="shared" si="17"/>
        <v>93</v>
      </c>
      <c r="E143" s="73">
        <f t="shared" si="17"/>
        <v>76</v>
      </c>
      <c r="F143" s="73">
        <f t="shared" si="17"/>
        <v>73</v>
      </c>
      <c r="G143" s="73">
        <f t="shared" si="17"/>
        <v>90</v>
      </c>
      <c r="H143" s="73">
        <f t="shared" si="17"/>
        <v>82</v>
      </c>
      <c r="I143" s="103">
        <f t="shared" si="14"/>
        <v>81.42857142857143</v>
      </c>
      <c r="J143" s="22"/>
      <c r="K143" s="73">
        <f>COUNTIF(K5:K141,"&gt;0")</f>
        <v>76</v>
      </c>
      <c r="L143" s="22"/>
      <c r="M143" s="22">
        <f aca="true" t="shared" si="18" ref="M143:Z143">COUNTA(M5:M141)</f>
        <v>37</v>
      </c>
      <c r="N143" s="22">
        <f t="shared" si="18"/>
        <v>26</v>
      </c>
      <c r="O143" s="22">
        <f t="shared" si="18"/>
        <v>51</v>
      </c>
      <c r="P143" s="22">
        <f>COUNTA(P5:P141)</f>
        <v>20</v>
      </c>
      <c r="Q143" s="22">
        <f t="shared" si="18"/>
        <v>40</v>
      </c>
      <c r="R143" s="22">
        <f t="shared" si="18"/>
        <v>28</v>
      </c>
      <c r="S143" s="22">
        <f t="shared" si="18"/>
        <v>38</v>
      </c>
      <c r="T143" s="22">
        <f t="shared" si="18"/>
        <v>46</v>
      </c>
      <c r="U143" s="22">
        <f t="shared" si="18"/>
        <v>42</v>
      </c>
      <c r="V143" s="22">
        <f t="shared" si="18"/>
        <v>26</v>
      </c>
      <c r="W143" s="22">
        <f t="shared" si="18"/>
        <v>27</v>
      </c>
      <c r="X143" s="22">
        <f t="shared" si="18"/>
        <v>30</v>
      </c>
      <c r="Y143" s="22">
        <f t="shared" si="18"/>
        <v>37</v>
      </c>
      <c r="Z143" s="22">
        <f t="shared" si="18"/>
        <v>42</v>
      </c>
      <c r="AA143" s="22">
        <f>COUNTA(AA5:AA141)</f>
        <v>27</v>
      </c>
      <c r="AB143" s="22">
        <f>COUNTA(AB5:AB141)</f>
        <v>33</v>
      </c>
    </row>
  </sheetData>
  <mergeCells count="1">
    <mergeCell ref="B2:H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9" sqref="M9"/>
    </sheetView>
  </sheetViews>
  <sheetFormatPr defaultColWidth="9.140625" defaultRowHeight="12.75"/>
  <cols>
    <col min="1" max="1" width="18.57421875" style="1" customWidth="1"/>
    <col min="2" max="2" width="7.00390625" style="1" customWidth="1"/>
    <col min="3" max="3" width="6.7109375" style="1" customWidth="1"/>
    <col min="4" max="4" width="5.57421875" style="1" customWidth="1"/>
    <col min="5" max="5" width="6.7109375" style="1" customWidth="1"/>
    <col min="6" max="6" width="6.28125" style="1" customWidth="1"/>
    <col min="7" max="7" width="6.8515625" style="2" customWidth="1"/>
    <col min="8" max="8" width="6.7109375" style="0" customWidth="1"/>
    <col min="9" max="9" width="8.28125" style="3" customWidth="1"/>
    <col min="10" max="10" width="7.8515625" style="67" customWidth="1"/>
  </cols>
  <sheetData>
    <row r="1" spans="1:10" ht="135.75" customHeight="1">
      <c r="A1" s="4"/>
      <c r="B1" s="28" t="s">
        <v>262</v>
      </c>
      <c r="C1" s="28" t="s">
        <v>263</v>
      </c>
      <c r="D1" s="28" t="s">
        <v>264</v>
      </c>
      <c r="E1" s="28" t="s">
        <v>265</v>
      </c>
      <c r="F1" s="28" t="s">
        <v>266</v>
      </c>
      <c r="G1" s="28" t="s">
        <v>316</v>
      </c>
      <c r="H1" s="69" t="s">
        <v>268</v>
      </c>
      <c r="I1" s="45" t="s">
        <v>267</v>
      </c>
      <c r="J1" s="58" t="s">
        <v>348</v>
      </c>
    </row>
    <row r="2" spans="1:10" ht="13.5" thickBot="1">
      <c r="A2" s="7" t="s">
        <v>19</v>
      </c>
      <c r="B2" s="27" t="s">
        <v>220</v>
      </c>
      <c r="C2" s="30" t="s">
        <v>221</v>
      </c>
      <c r="D2" s="30" t="s">
        <v>222</v>
      </c>
      <c r="E2" s="30" t="s">
        <v>223</v>
      </c>
      <c r="F2" s="30" t="s">
        <v>224</v>
      </c>
      <c r="G2" s="27" t="s">
        <v>226</v>
      </c>
      <c r="H2" s="107" t="s">
        <v>345</v>
      </c>
      <c r="I2" s="108" t="s">
        <v>345</v>
      </c>
      <c r="J2" s="66" t="s">
        <v>226</v>
      </c>
    </row>
    <row r="3" spans="1:10" ht="13.5" thickBot="1">
      <c r="A3" s="11" t="s">
        <v>40</v>
      </c>
      <c r="B3" s="42">
        <v>165</v>
      </c>
      <c r="C3" s="62">
        <v>472</v>
      </c>
      <c r="D3" s="62">
        <v>570</v>
      </c>
      <c r="E3" s="62">
        <v>449</v>
      </c>
      <c r="F3" s="43">
        <v>517</v>
      </c>
      <c r="G3" s="68">
        <v>581</v>
      </c>
      <c r="H3" s="75">
        <v>612.2</v>
      </c>
      <c r="I3" s="65">
        <v>189</v>
      </c>
      <c r="J3" s="70">
        <v>189</v>
      </c>
    </row>
    <row r="4" spans="1:10" ht="12.75">
      <c r="A4" s="17" t="s">
        <v>41</v>
      </c>
      <c r="B4" s="38"/>
      <c r="C4" s="31"/>
      <c r="D4" s="35"/>
      <c r="E4" s="31"/>
      <c r="F4" s="35"/>
      <c r="G4" s="80"/>
      <c r="H4" s="139">
        <v>0</v>
      </c>
      <c r="I4" s="140">
        <v>0.05291005291005291</v>
      </c>
      <c r="J4" s="71">
        <v>0.16660283956120778</v>
      </c>
    </row>
    <row r="5" spans="1:10" ht="12.75">
      <c r="A5" s="17" t="s">
        <v>42</v>
      </c>
      <c r="B5" s="39"/>
      <c r="C5" s="29"/>
      <c r="D5" s="35"/>
      <c r="E5" s="29"/>
      <c r="F5" s="35"/>
      <c r="G5" s="81"/>
      <c r="H5" s="139">
        <v>0</v>
      </c>
      <c r="I5" s="140">
        <v>0</v>
      </c>
      <c r="J5" s="71">
        <v>0.037845245243068516</v>
      </c>
    </row>
    <row r="6" spans="1:10" ht="12.75">
      <c r="A6" s="17" t="s">
        <v>43</v>
      </c>
      <c r="B6" s="39"/>
      <c r="C6" s="29"/>
      <c r="D6" s="35"/>
      <c r="E6" s="29"/>
      <c r="F6" s="35"/>
      <c r="G6" s="81"/>
      <c r="H6" s="139">
        <v>0</v>
      </c>
      <c r="I6" s="140">
        <v>0</v>
      </c>
      <c r="J6" s="71">
        <v>0.007558578987150415</v>
      </c>
    </row>
    <row r="7" spans="1:10" ht="12.75">
      <c r="A7" s="17" t="s">
        <v>44</v>
      </c>
      <c r="B7" s="39"/>
      <c r="C7" s="29"/>
      <c r="D7" s="35"/>
      <c r="E7" s="29"/>
      <c r="F7" s="35"/>
      <c r="G7" s="81"/>
      <c r="H7" s="139">
        <v>0</v>
      </c>
      <c r="I7" s="140">
        <v>0</v>
      </c>
      <c r="J7" s="71">
        <v>0.007610929294466855</v>
      </c>
    </row>
    <row r="8" spans="1:10" ht="12.75">
      <c r="A8" s="17" t="s">
        <v>45</v>
      </c>
      <c r="B8" s="39"/>
      <c r="C8" s="29"/>
      <c r="D8" s="35"/>
      <c r="E8" s="29"/>
      <c r="F8" s="35"/>
      <c r="G8" s="81"/>
      <c r="H8" s="139">
        <v>0</v>
      </c>
      <c r="I8" s="140">
        <v>0</v>
      </c>
      <c r="J8" s="71">
        <v>0.007558578987150415</v>
      </c>
    </row>
    <row r="9" spans="1:10" ht="12.75">
      <c r="A9" s="1" t="s">
        <v>46</v>
      </c>
      <c r="B9" s="39"/>
      <c r="C9" s="29"/>
      <c r="D9" s="35">
        <v>0.01</v>
      </c>
      <c r="E9" s="29"/>
      <c r="F9" s="35">
        <v>0.01</v>
      </c>
      <c r="G9" s="81">
        <v>0.009000000000000001</v>
      </c>
      <c r="H9" s="139">
        <v>0</v>
      </c>
      <c r="I9" s="140">
        <v>0</v>
      </c>
      <c r="J9" s="71">
        <v>0.015169508281617271</v>
      </c>
    </row>
    <row r="10" spans="1:10" ht="12.75">
      <c r="A10" s="1" t="s">
        <v>47</v>
      </c>
      <c r="B10" s="39"/>
      <c r="C10" s="29"/>
      <c r="D10" s="35"/>
      <c r="E10" s="29"/>
      <c r="F10" s="35"/>
      <c r="G10" s="81"/>
      <c r="H10" s="139">
        <v>0</v>
      </c>
      <c r="I10" s="140">
        <v>0</v>
      </c>
      <c r="J10" s="71">
        <v>0.007558578987150415</v>
      </c>
    </row>
    <row r="11" spans="1:10" ht="12.75">
      <c r="A11" s="1" t="s">
        <v>48</v>
      </c>
      <c r="B11" s="39"/>
      <c r="C11" s="29"/>
      <c r="D11" s="35"/>
      <c r="E11" s="29">
        <v>0.02</v>
      </c>
      <c r="F11" s="35">
        <v>0.19</v>
      </c>
      <c r="G11" s="81">
        <v>0.07677856301531215</v>
      </c>
      <c r="H11" s="139">
        <v>0.2286834367853643</v>
      </c>
      <c r="I11" s="140">
        <v>55.13227513227513</v>
      </c>
      <c r="J11" s="71">
        <v>19.595118696267946</v>
      </c>
    </row>
    <row r="12" spans="1:10" ht="12.75">
      <c r="A12" s="1" t="s">
        <v>49</v>
      </c>
      <c r="B12" s="39"/>
      <c r="C12" s="29"/>
      <c r="D12" s="35"/>
      <c r="E12" s="29"/>
      <c r="F12" s="35"/>
      <c r="G12" s="81">
        <v>0.06777856301531214</v>
      </c>
      <c r="H12" s="139">
        <v>0</v>
      </c>
      <c r="I12" s="140">
        <v>0</v>
      </c>
      <c r="J12" s="71">
        <v>1.428394242915896</v>
      </c>
    </row>
    <row r="13" spans="1:10" ht="12.75">
      <c r="A13" s="1" t="s">
        <v>50</v>
      </c>
      <c r="B13" s="39"/>
      <c r="C13" s="29">
        <v>0.02</v>
      </c>
      <c r="D13" s="35">
        <v>0.15</v>
      </c>
      <c r="E13" s="29">
        <v>0.55</v>
      </c>
      <c r="F13" s="35">
        <v>2.91</v>
      </c>
      <c r="G13" s="81">
        <v>1.9244970553592462</v>
      </c>
      <c r="H13" s="139">
        <v>2.1398235870630513</v>
      </c>
      <c r="I13" s="140">
        <v>29.682539682539684</v>
      </c>
      <c r="J13" s="71">
        <v>27.606680865680794</v>
      </c>
    </row>
    <row r="14" spans="1:10" ht="12.75">
      <c r="A14" s="1" t="s">
        <v>51</v>
      </c>
      <c r="B14" s="39">
        <v>0.03</v>
      </c>
      <c r="C14" s="29">
        <v>0.04</v>
      </c>
      <c r="D14" s="35">
        <v>0.06</v>
      </c>
      <c r="E14" s="29">
        <v>0.04</v>
      </c>
      <c r="F14" s="36">
        <v>0.1</v>
      </c>
      <c r="G14" s="81">
        <v>1.0006513545347469</v>
      </c>
      <c r="H14" s="139">
        <v>0</v>
      </c>
      <c r="I14" s="140">
        <v>12.804232804232804</v>
      </c>
      <c r="J14" s="71">
        <v>19.434842189998594</v>
      </c>
    </row>
    <row r="15" spans="1:10" ht="12.75">
      <c r="A15" s="1" t="s">
        <v>52</v>
      </c>
      <c r="B15" s="39"/>
      <c r="C15" s="29"/>
      <c r="D15" s="35"/>
      <c r="E15" s="29"/>
      <c r="F15" s="35"/>
      <c r="G15" s="81"/>
      <c r="H15" s="139">
        <v>0</v>
      </c>
      <c r="I15" s="140">
        <v>0</v>
      </c>
      <c r="J15" s="71">
        <v>0.022675736961451247</v>
      </c>
    </row>
    <row r="16" spans="1:10" ht="12.75">
      <c r="A16" s="1" t="s">
        <v>53</v>
      </c>
      <c r="B16" s="39"/>
      <c r="C16" s="29"/>
      <c r="D16" s="35"/>
      <c r="E16" s="29">
        <v>0.42</v>
      </c>
      <c r="F16" s="35">
        <v>0.25</v>
      </c>
      <c r="G16" s="81">
        <v>0.097</v>
      </c>
      <c r="H16" s="139">
        <v>0</v>
      </c>
      <c r="I16" s="140">
        <v>0</v>
      </c>
      <c r="J16" s="71">
        <v>0.007558578987150415</v>
      </c>
    </row>
    <row r="17" spans="1:10" ht="12.75">
      <c r="A17" s="1" t="s">
        <v>54</v>
      </c>
      <c r="B17" s="39"/>
      <c r="C17" s="29"/>
      <c r="D17" s="35"/>
      <c r="E17" s="29"/>
      <c r="F17" s="35"/>
      <c r="G17" s="81"/>
      <c r="H17" s="139">
        <v>0</v>
      </c>
      <c r="I17" s="140">
        <v>0</v>
      </c>
      <c r="J17" s="71">
        <v>0.02278043757608413</v>
      </c>
    </row>
    <row r="18" spans="1:10" ht="12.75">
      <c r="A18" s="1" t="s">
        <v>55</v>
      </c>
      <c r="B18" s="39"/>
      <c r="C18" s="29">
        <v>0.01</v>
      </c>
      <c r="D18" s="35"/>
      <c r="E18" s="29">
        <v>0.01</v>
      </c>
      <c r="F18" s="35"/>
      <c r="G18" s="81">
        <v>0.01</v>
      </c>
      <c r="H18" s="139">
        <v>0</v>
      </c>
      <c r="I18" s="140">
        <v>0</v>
      </c>
      <c r="J18" s="71">
        <v>0.007558578987150415</v>
      </c>
    </row>
    <row r="19" spans="1:10" ht="12.75">
      <c r="A19" s="1" t="s">
        <v>56</v>
      </c>
      <c r="B19" s="39">
        <v>28.83</v>
      </c>
      <c r="C19" s="29">
        <v>15.08</v>
      </c>
      <c r="D19" s="35">
        <v>6.53</v>
      </c>
      <c r="E19" s="29">
        <v>22.83</v>
      </c>
      <c r="F19" s="35">
        <v>25.21</v>
      </c>
      <c r="G19" s="81">
        <v>38.40210011778563</v>
      </c>
      <c r="H19" s="139">
        <v>54.2469781117282</v>
      </c>
      <c r="I19" s="140">
        <v>68.62433862433862</v>
      </c>
      <c r="J19" s="71">
        <v>70.95503068332052</v>
      </c>
    </row>
    <row r="20" spans="1:10" ht="12.75">
      <c r="A20" s="1" t="s">
        <v>219</v>
      </c>
      <c r="B20" s="39"/>
      <c r="C20" s="29"/>
      <c r="D20" s="35"/>
      <c r="E20" s="29">
        <v>0.01</v>
      </c>
      <c r="F20" s="35"/>
      <c r="G20" s="81"/>
      <c r="H20" s="139">
        <v>0</v>
      </c>
      <c r="I20" s="140">
        <v>0</v>
      </c>
      <c r="J20" s="71"/>
    </row>
    <row r="21" spans="1:10" ht="12.75">
      <c r="A21" s="1" t="s">
        <v>57</v>
      </c>
      <c r="B21" s="39"/>
      <c r="C21" s="29"/>
      <c r="D21" s="35"/>
      <c r="E21" s="29"/>
      <c r="F21" s="35"/>
      <c r="G21" s="81"/>
      <c r="H21" s="139">
        <v>0</v>
      </c>
      <c r="I21" s="140">
        <v>0</v>
      </c>
      <c r="J21" s="71">
        <v>0.030391366870550978</v>
      </c>
    </row>
    <row r="22" spans="1:10" ht="12.75">
      <c r="A22" s="1" t="s">
        <v>58</v>
      </c>
      <c r="B22" s="39"/>
      <c r="C22" s="29">
        <v>0.09</v>
      </c>
      <c r="D22" s="35">
        <v>0.05</v>
      </c>
      <c r="E22" s="29">
        <v>0.21</v>
      </c>
      <c r="F22" s="35">
        <v>0.43</v>
      </c>
      <c r="G22" s="81">
        <v>3.5488633686690223</v>
      </c>
      <c r="H22" s="139">
        <v>0.24501796798431888</v>
      </c>
      <c r="I22" s="140">
        <v>403.3862433862434</v>
      </c>
      <c r="J22" s="71">
        <v>640.6778438599734</v>
      </c>
    </row>
    <row r="23" spans="1:10" ht="12.75">
      <c r="A23" s="1" t="s">
        <v>59</v>
      </c>
      <c r="B23" s="39"/>
      <c r="C23" s="29">
        <v>0.02</v>
      </c>
      <c r="D23" s="35"/>
      <c r="E23" s="29"/>
      <c r="F23" s="35">
        <v>0.01</v>
      </c>
      <c r="G23" s="81">
        <v>0.02347232037691402</v>
      </c>
      <c r="H23" s="139">
        <v>0.24501796798431888</v>
      </c>
      <c r="I23" s="140">
        <v>0.21164021164021163</v>
      </c>
      <c r="J23" s="71">
        <v>0.9247118014908561</v>
      </c>
    </row>
    <row r="24" spans="1:10" ht="12.75">
      <c r="A24" s="1" t="s">
        <v>60</v>
      </c>
      <c r="B24" s="39"/>
      <c r="C24" s="29">
        <v>0.06</v>
      </c>
      <c r="D24" s="35">
        <v>0.02</v>
      </c>
      <c r="E24" s="29">
        <v>0.11</v>
      </c>
      <c r="F24" s="35">
        <v>0.09</v>
      </c>
      <c r="G24" s="81">
        <v>0.033900094108402244</v>
      </c>
      <c r="H24" s="139">
        <v>0</v>
      </c>
      <c r="I24" s="140">
        <v>0.05291005291005291</v>
      </c>
      <c r="J24" s="71">
        <v>0.045351473922902494</v>
      </c>
    </row>
    <row r="25" spans="1:10" ht="12.75">
      <c r="A25" s="1" t="s">
        <v>61</v>
      </c>
      <c r="B25" s="39"/>
      <c r="C25" s="29">
        <v>0.39</v>
      </c>
      <c r="D25" s="35">
        <v>0.04</v>
      </c>
      <c r="E25" s="29">
        <v>0.08</v>
      </c>
      <c r="F25" s="35">
        <v>0.08</v>
      </c>
      <c r="G25" s="81">
        <v>0.038</v>
      </c>
      <c r="H25" s="139">
        <v>0.34302515517804644</v>
      </c>
      <c r="I25" s="140">
        <v>24.70899470899471</v>
      </c>
      <c r="J25" s="71">
        <v>44.42295262981769</v>
      </c>
    </row>
    <row r="26" spans="1:10" ht="12.75">
      <c r="A26" s="1" t="s">
        <v>62</v>
      </c>
      <c r="B26" s="39"/>
      <c r="C26" s="29"/>
      <c r="D26" s="35"/>
      <c r="E26" s="29"/>
      <c r="F26" s="35"/>
      <c r="G26" s="81"/>
      <c r="H26" s="139">
        <v>0</v>
      </c>
      <c r="I26" s="140">
        <v>0</v>
      </c>
      <c r="J26" s="71">
        <v>0.3023431594860166</v>
      </c>
    </row>
    <row r="27" spans="1:10" ht="12.75">
      <c r="A27" s="1" t="s">
        <v>63</v>
      </c>
      <c r="B27" s="39"/>
      <c r="C27" s="29">
        <v>0.01</v>
      </c>
      <c r="D27" s="35">
        <v>0.13</v>
      </c>
      <c r="E27" s="29"/>
      <c r="F27" s="35"/>
      <c r="G27" s="81">
        <v>0.023889281507656065</v>
      </c>
      <c r="H27" s="139">
        <v>0.04900359359686378</v>
      </c>
      <c r="I27" s="140">
        <v>0</v>
      </c>
      <c r="J27" s="71">
        <v>0.7198449142280483</v>
      </c>
    </row>
    <row r="28" spans="1:10" ht="12.75">
      <c r="A28" s="1" t="s">
        <v>64</v>
      </c>
      <c r="B28" s="39"/>
      <c r="C28" s="29">
        <v>0.07</v>
      </c>
      <c r="D28" s="35"/>
      <c r="E28" s="29">
        <v>0.01</v>
      </c>
      <c r="F28" s="35"/>
      <c r="G28" s="81">
        <v>0.020999999999999998</v>
      </c>
      <c r="H28" s="139">
        <v>0.44103234237177397</v>
      </c>
      <c r="I28" s="140">
        <v>0.21164021164021163</v>
      </c>
      <c r="J28" s="71">
        <v>1.179766525683262</v>
      </c>
    </row>
    <row r="29" spans="1:10" ht="12.75">
      <c r="A29" s="1" t="s">
        <v>65</v>
      </c>
      <c r="B29" s="39"/>
      <c r="C29" s="29">
        <v>0.15</v>
      </c>
      <c r="D29" s="35">
        <v>0.39</v>
      </c>
      <c r="E29" s="29">
        <v>0.22</v>
      </c>
      <c r="F29" s="35">
        <v>1.18</v>
      </c>
      <c r="G29" s="81">
        <v>2.9256808009422857</v>
      </c>
      <c r="H29" s="139">
        <v>8.983992159425025</v>
      </c>
      <c r="I29" s="140">
        <v>683.8624338624338</v>
      </c>
      <c r="J29" s="71">
        <v>147.750160977195</v>
      </c>
    </row>
    <row r="30" spans="1:10" ht="12.75">
      <c r="A30" s="1" t="s">
        <v>66</v>
      </c>
      <c r="B30" s="39"/>
      <c r="C30" s="29"/>
      <c r="D30" s="35">
        <v>0.03</v>
      </c>
      <c r="E30" s="29"/>
      <c r="F30" s="35"/>
      <c r="G30" s="81">
        <v>0.06747232037691402</v>
      </c>
      <c r="H30" s="139">
        <v>0.016334531198954592</v>
      </c>
      <c r="I30" s="140">
        <v>2.2751322751322753</v>
      </c>
      <c r="J30" s="71">
        <v>1.7759841757101822</v>
      </c>
    </row>
    <row r="31" spans="1:10" ht="12.75">
      <c r="A31" s="1" t="s">
        <v>67</v>
      </c>
      <c r="B31" s="39"/>
      <c r="C31" s="29"/>
      <c r="D31" s="35">
        <v>0.02</v>
      </c>
      <c r="E31" s="29">
        <v>0.16</v>
      </c>
      <c r="F31" s="36">
        <v>0.1</v>
      </c>
      <c r="G31" s="81">
        <v>0.009944640753828034</v>
      </c>
      <c r="H31" s="139">
        <v>0.09800718719372756</v>
      </c>
      <c r="I31" s="140">
        <v>5.608465608465608</v>
      </c>
      <c r="J31" s="71">
        <v>3.016533435134547</v>
      </c>
    </row>
    <row r="32" spans="1:10" ht="12.75">
      <c r="A32" s="1" t="s">
        <v>68</v>
      </c>
      <c r="B32" s="39">
        <v>1.93</v>
      </c>
      <c r="C32" s="29">
        <v>0.56</v>
      </c>
      <c r="D32" s="35">
        <v>3.11</v>
      </c>
      <c r="E32" s="29">
        <v>7.42</v>
      </c>
      <c r="F32" s="35">
        <v>13.01</v>
      </c>
      <c r="G32" s="81">
        <v>12.747590106007067</v>
      </c>
      <c r="H32" s="139">
        <v>1.6987912446912776</v>
      </c>
      <c r="I32" s="140">
        <v>154.65608465608466</v>
      </c>
      <c r="J32" s="71">
        <v>33.47835979238674</v>
      </c>
    </row>
    <row r="33" spans="1:10" ht="12.75">
      <c r="A33" s="1" t="s">
        <v>69</v>
      </c>
      <c r="B33" s="39"/>
      <c r="C33" s="29">
        <v>0.01</v>
      </c>
      <c r="D33" s="35"/>
      <c r="E33" s="29"/>
      <c r="F33" s="35">
        <v>0.15</v>
      </c>
      <c r="G33" s="81">
        <v>0.5064499411071848</v>
      </c>
      <c r="H33" s="139">
        <v>0.5553740607644562</v>
      </c>
      <c r="I33" s="140">
        <v>5.079365079365079</v>
      </c>
      <c r="J33" s="71">
        <v>3.786755452787876</v>
      </c>
    </row>
    <row r="34" spans="1:10" ht="12.75">
      <c r="A34" s="1" t="s">
        <v>70</v>
      </c>
      <c r="B34" s="39">
        <v>0.09</v>
      </c>
      <c r="C34" s="29">
        <v>0.11</v>
      </c>
      <c r="D34" s="35">
        <v>0.17</v>
      </c>
      <c r="E34" s="29">
        <v>0.18</v>
      </c>
      <c r="F34" s="35">
        <v>0.12</v>
      </c>
      <c r="G34" s="81">
        <v>0.14077856301531216</v>
      </c>
      <c r="H34" s="139">
        <v>0.1796798431885005</v>
      </c>
      <c r="I34" s="140">
        <v>0.21164021164021163</v>
      </c>
      <c r="J34" s="71">
        <v>0.14408415352170584</v>
      </c>
    </row>
    <row r="35" spans="1:10" ht="12.75">
      <c r="A35" s="1" t="s">
        <v>71</v>
      </c>
      <c r="B35" s="39">
        <v>0.17</v>
      </c>
      <c r="C35" s="29">
        <v>0.24</v>
      </c>
      <c r="D35" s="35">
        <v>0.21</v>
      </c>
      <c r="E35" s="29">
        <v>0.24</v>
      </c>
      <c r="F35" s="36">
        <v>0.2</v>
      </c>
      <c r="G35" s="81">
        <v>0.2301401648998822</v>
      </c>
      <c r="H35" s="139">
        <v>0.26135249918327347</v>
      </c>
      <c r="I35" s="140">
        <v>0.9523809523809523</v>
      </c>
      <c r="J35" s="71">
        <v>0.6289849154602941</v>
      </c>
    </row>
    <row r="36" spans="1:10" ht="12.75">
      <c r="A36" s="1" t="s">
        <v>72</v>
      </c>
      <c r="B36" s="39"/>
      <c r="C36" s="29">
        <v>0.01</v>
      </c>
      <c r="D36" s="35"/>
      <c r="E36" s="29">
        <v>0.01</v>
      </c>
      <c r="F36" s="35"/>
      <c r="G36" s="81">
        <v>0.04377856301531213</v>
      </c>
      <c r="H36" s="139">
        <v>0</v>
      </c>
      <c r="I36" s="140">
        <v>0.26455026455026454</v>
      </c>
      <c r="J36" s="71">
        <v>0.24313093496440782</v>
      </c>
    </row>
    <row r="37" spans="1:10" ht="12.75">
      <c r="A37" s="1" t="s">
        <v>73</v>
      </c>
      <c r="B37" s="39">
        <v>0.01</v>
      </c>
      <c r="C37" s="29"/>
      <c r="D37" s="35"/>
      <c r="E37" s="29">
        <v>0.01</v>
      </c>
      <c r="F37" s="35"/>
      <c r="G37" s="81">
        <v>0.01178937561605831</v>
      </c>
      <c r="H37" s="139">
        <v>0</v>
      </c>
      <c r="I37" s="140">
        <v>0</v>
      </c>
      <c r="J37" s="71">
        <v>0.01511715797430083</v>
      </c>
    </row>
    <row r="38" spans="1:10" ht="12.75">
      <c r="A38" s="1" t="s">
        <v>74</v>
      </c>
      <c r="B38" s="39"/>
      <c r="C38" s="29"/>
      <c r="D38" s="35">
        <v>0.01</v>
      </c>
      <c r="E38" s="29">
        <v>0.01</v>
      </c>
      <c r="F38" s="35">
        <v>0.02</v>
      </c>
      <c r="G38" s="81">
        <v>0.021472320376914013</v>
      </c>
      <c r="H38" s="139">
        <v>0.032669062397909183</v>
      </c>
      <c r="I38" s="140">
        <v>0</v>
      </c>
      <c r="J38" s="71">
        <v>0.15914896118869024</v>
      </c>
    </row>
    <row r="39" spans="1:10" ht="12.75">
      <c r="A39" s="1" t="s">
        <v>298</v>
      </c>
      <c r="B39" s="39"/>
      <c r="C39" s="29"/>
      <c r="D39" s="35"/>
      <c r="E39" s="29"/>
      <c r="F39" s="35"/>
      <c r="G39" s="81"/>
      <c r="H39" s="139">
        <v>0.016334531198954592</v>
      </c>
      <c r="I39" s="140">
        <v>0</v>
      </c>
      <c r="J39" s="71"/>
    </row>
    <row r="40" spans="1:10" ht="12.75">
      <c r="A40" s="1" t="s">
        <v>75</v>
      </c>
      <c r="B40" s="39">
        <v>0.04</v>
      </c>
      <c r="C40" s="29">
        <v>0.03</v>
      </c>
      <c r="D40" s="35">
        <v>0.01</v>
      </c>
      <c r="E40" s="29"/>
      <c r="F40" s="35"/>
      <c r="G40" s="81">
        <v>0.008889281507656065</v>
      </c>
      <c r="H40" s="139">
        <v>0</v>
      </c>
      <c r="I40" s="140">
        <v>0</v>
      </c>
      <c r="J40" s="71">
        <v>0.007558578987150415</v>
      </c>
    </row>
    <row r="41" spans="1:10" ht="12.75">
      <c r="A41" s="1" t="s">
        <v>76</v>
      </c>
      <c r="B41" s="39">
        <v>0.03</v>
      </c>
      <c r="C41" s="29">
        <v>0.03</v>
      </c>
      <c r="D41" s="35">
        <v>0.01</v>
      </c>
      <c r="E41" s="29">
        <v>0.03</v>
      </c>
      <c r="F41" s="35"/>
      <c r="G41" s="81">
        <v>0.013000000000000001</v>
      </c>
      <c r="H41" s="139">
        <v>0</v>
      </c>
      <c r="I41" s="140">
        <v>0</v>
      </c>
      <c r="J41" s="71">
        <v>0.01511715797430083</v>
      </c>
    </row>
    <row r="42" spans="1:10" ht="12.75">
      <c r="A42" s="1" t="s">
        <v>77</v>
      </c>
      <c r="B42" s="39">
        <v>0.19</v>
      </c>
      <c r="C42" s="29">
        <v>0.85</v>
      </c>
      <c r="D42" s="35">
        <v>0.54</v>
      </c>
      <c r="E42" s="29">
        <v>0.33</v>
      </c>
      <c r="F42" s="35">
        <v>0.23</v>
      </c>
      <c r="G42" s="81">
        <v>0.2908080094228504</v>
      </c>
      <c r="H42" s="139">
        <v>0.31035609278013726</v>
      </c>
      <c r="I42" s="140">
        <v>0</v>
      </c>
      <c r="J42" s="71">
        <v>0.01511715797430083</v>
      </c>
    </row>
    <row r="43" spans="1:10" ht="12.75">
      <c r="A43" s="1" t="s">
        <v>215</v>
      </c>
      <c r="B43" s="39"/>
      <c r="C43" s="29">
        <v>0.03</v>
      </c>
      <c r="D43" s="35"/>
      <c r="E43" s="29"/>
      <c r="F43" s="35"/>
      <c r="G43" s="81"/>
      <c r="H43" s="139">
        <v>0</v>
      </c>
      <c r="I43" s="140">
        <v>0</v>
      </c>
      <c r="J43" s="71"/>
    </row>
    <row r="44" spans="1:10" ht="12.75">
      <c r="A44" s="1" t="s">
        <v>78</v>
      </c>
      <c r="B44" s="39">
        <v>3.89</v>
      </c>
      <c r="C44" s="29">
        <v>7.47</v>
      </c>
      <c r="D44" s="35">
        <v>2.84</v>
      </c>
      <c r="E44" s="29">
        <v>1.94</v>
      </c>
      <c r="F44" s="35">
        <v>0.64</v>
      </c>
      <c r="G44" s="81">
        <v>0.18494464075382805</v>
      </c>
      <c r="H44" s="139">
        <v>0.08167265599477296</v>
      </c>
      <c r="I44" s="140">
        <v>0</v>
      </c>
      <c r="J44" s="71"/>
    </row>
    <row r="45" spans="1:10" ht="12.75">
      <c r="A45" s="1" t="s">
        <v>79</v>
      </c>
      <c r="B45" s="39">
        <v>0.72</v>
      </c>
      <c r="C45" s="29">
        <v>2.07</v>
      </c>
      <c r="D45" s="35">
        <v>0.49</v>
      </c>
      <c r="E45" s="29">
        <v>0.13</v>
      </c>
      <c r="F45" s="35">
        <v>0.04</v>
      </c>
      <c r="G45" s="81">
        <v>0.04</v>
      </c>
      <c r="H45" s="139">
        <v>0</v>
      </c>
      <c r="I45" s="140">
        <v>0</v>
      </c>
      <c r="J45" s="71"/>
    </row>
    <row r="46" spans="1:10" ht="12.75">
      <c r="A46" s="1" t="s">
        <v>80</v>
      </c>
      <c r="B46" s="39">
        <v>0.03</v>
      </c>
      <c r="C46" s="29">
        <v>0.33</v>
      </c>
      <c r="D46" s="35">
        <v>0.05</v>
      </c>
      <c r="E46" s="29">
        <v>0.01</v>
      </c>
      <c r="F46" s="35">
        <v>0.02</v>
      </c>
      <c r="G46" s="81">
        <v>0.007472320376914017</v>
      </c>
      <c r="H46" s="139">
        <v>0.016334531198954592</v>
      </c>
      <c r="I46" s="140">
        <v>0</v>
      </c>
      <c r="J46" s="71"/>
    </row>
    <row r="47" spans="1:10" ht="12.75">
      <c r="A47" s="1" t="s">
        <v>81</v>
      </c>
      <c r="B47" s="39">
        <v>0.28</v>
      </c>
      <c r="C47" s="29">
        <v>1.69</v>
      </c>
      <c r="D47" s="35">
        <v>2.49</v>
      </c>
      <c r="E47" s="29">
        <v>2.98</v>
      </c>
      <c r="F47" s="35">
        <v>0.75</v>
      </c>
      <c r="G47" s="81">
        <v>1.5324864546525323</v>
      </c>
      <c r="H47" s="139">
        <v>0.49003593596863776</v>
      </c>
      <c r="I47" s="140">
        <v>0.10582010582010581</v>
      </c>
      <c r="J47" s="71">
        <v>0.15153803189422338</v>
      </c>
    </row>
    <row r="48" spans="1:10" ht="12.75">
      <c r="A48" s="1" t="s">
        <v>293</v>
      </c>
      <c r="B48" s="39"/>
      <c r="C48" s="29"/>
      <c r="D48" s="35"/>
      <c r="E48" s="29"/>
      <c r="F48" s="35"/>
      <c r="G48" s="81"/>
      <c r="H48" s="139">
        <v>0</v>
      </c>
      <c r="I48" s="140">
        <v>0</v>
      </c>
      <c r="J48" s="71"/>
    </row>
    <row r="49" spans="1:10" ht="12.75">
      <c r="A49" s="1" t="s">
        <v>82</v>
      </c>
      <c r="B49" s="39"/>
      <c r="C49" s="29"/>
      <c r="D49" s="36">
        <v>3.2</v>
      </c>
      <c r="E49" s="29">
        <v>0.33</v>
      </c>
      <c r="F49" s="35">
        <v>0.48</v>
      </c>
      <c r="G49" s="81">
        <v>0.6873239104829212</v>
      </c>
      <c r="H49" s="139">
        <v>0.032669062397909183</v>
      </c>
      <c r="I49" s="140">
        <v>0.15873015873015872</v>
      </c>
      <c r="J49" s="71">
        <v>6.387651609510199</v>
      </c>
    </row>
    <row r="50" spans="1:10" ht="12.75">
      <c r="A50" s="1" t="s">
        <v>341</v>
      </c>
      <c r="B50" s="39"/>
      <c r="C50" s="29"/>
      <c r="D50" s="36"/>
      <c r="E50" s="29"/>
      <c r="F50" s="35"/>
      <c r="G50" s="81"/>
      <c r="H50" s="139">
        <v>0</v>
      </c>
      <c r="I50" s="140">
        <v>0</v>
      </c>
      <c r="J50" s="71">
        <v>0.01522185858893371</v>
      </c>
    </row>
    <row r="51" spans="1:10" ht="12.75">
      <c r="A51" s="1" t="s">
        <v>83</v>
      </c>
      <c r="B51" s="39"/>
      <c r="C51" s="29"/>
      <c r="D51" s="35"/>
      <c r="E51" s="29"/>
      <c r="F51" s="35"/>
      <c r="G51" s="81">
        <v>0.007944640753828034</v>
      </c>
      <c r="H51" s="139">
        <v>0</v>
      </c>
      <c r="I51" s="140">
        <v>0</v>
      </c>
      <c r="J51" s="71">
        <v>0.09883738021343623</v>
      </c>
    </row>
    <row r="52" spans="1:10" ht="12.75">
      <c r="A52" s="1" t="s">
        <v>84</v>
      </c>
      <c r="B52" s="39"/>
      <c r="C52" s="29"/>
      <c r="D52" s="35"/>
      <c r="E52" s="29"/>
      <c r="F52" s="35"/>
      <c r="G52" s="81">
        <v>0.005</v>
      </c>
      <c r="H52" s="139">
        <v>0</v>
      </c>
      <c r="I52" s="140">
        <v>0.10582010582010581</v>
      </c>
      <c r="J52" s="71">
        <v>0.4486260259150129</v>
      </c>
    </row>
    <row r="53" spans="1:10" ht="12.75">
      <c r="A53" s="1" t="s">
        <v>85</v>
      </c>
      <c r="B53" s="39"/>
      <c r="C53" s="29"/>
      <c r="D53" s="35"/>
      <c r="E53" s="29"/>
      <c r="F53" s="35"/>
      <c r="G53" s="81"/>
      <c r="H53" s="139">
        <v>0</v>
      </c>
      <c r="I53" s="140">
        <v>0</v>
      </c>
      <c r="J53" s="71">
        <v>0.0760569426373521</v>
      </c>
    </row>
    <row r="54" spans="1:10" ht="12.75">
      <c r="A54" s="1" t="s">
        <v>86</v>
      </c>
      <c r="B54" s="39"/>
      <c r="C54" s="29"/>
      <c r="D54" s="35"/>
      <c r="E54" s="29"/>
      <c r="F54" s="35"/>
      <c r="G54" s="81"/>
      <c r="H54" s="139">
        <v>0</v>
      </c>
      <c r="I54" s="140">
        <v>0</v>
      </c>
      <c r="J54" s="71">
        <v>0.2200887458517415</v>
      </c>
    </row>
    <row r="55" spans="1:10" ht="12.75">
      <c r="A55" s="1" t="s">
        <v>87</v>
      </c>
      <c r="B55" s="39"/>
      <c r="C55" s="29"/>
      <c r="D55" s="35"/>
      <c r="E55" s="29"/>
      <c r="F55" s="35"/>
      <c r="G55" s="81">
        <v>0.028000000000000004</v>
      </c>
      <c r="H55" s="139">
        <v>0.11434171839268215</v>
      </c>
      <c r="I55" s="140">
        <v>0.7407407407407407</v>
      </c>
      <c r="J55" s="71">
        <v>1.068429502861347</v>
      </c>
    </row>
    <row r="56" spans="1:10" ht="12.75">
      <c r="A56" s="1" t="s">
        <v>88</v>
      </c>
      <c r="B56" s="39"/>
      <c r="C56" s="29"/>
      <c r="D56" s="35"/>
      <c r="E56" s="29"/>
      <c r="F56" s="35"/>
      <c r="G56" s="81"/>
      <c r="H56" s="139">
        <v>0</v>
      </c>
      <c r="I56" s="140">
        <v>0</v>
      </c>
      <c r="J56" s="71"/>
    </row>
    <row r="57" spans="1:10" ht="12.75">
      <c r="A57" s="1" t="s">
        <v>287</v>
      </c>
      <c r="B57" s="39"/>
      <c r="C57" s="29"/>
      <c r="D57" s="35"/>
      <c r="E57" s="29"/>
      <c r="F57" s="35"/>
      <c r="G57" s="81"/>
      <c r="H57" s="139">
        <v>0</v>
      </c>
      <c r="I57" s="140">
        <v>0.10582010582010581</v>
      </c>
      <c r="J57" s="71">
        <v>0.007610929294466855</v>
      </c>
    </row>
    <row r="58" spans="1:10" ht="12.75">
      <c r="A58" s="1" t="s">
        <v>89</v>
      </c>
      <c r="B58" s="40">
        <v>0.1</v>
      </c>
      <c r="C58" s="32">
        <v>0.02</v>
      </c>
      <c r="D58" s="35">
        <v>0.15</v>
      </c>
      <c r="E58" s="29">
        <v>0.12</v>
      </c>
      <c r="F58" s="35">
        <v>0.19</v>
      </c>
      <c r="G58" s="81">
        <v>0.022</v>
      </c>
      <c r="H58" s="139">
        <v>0</v>
      </c>
      <c r="I58" s="140">
        <v>0.10582010582010581</v>
      </c>
      <c r="J58" s="71">
        <v>0.03805464647233427</v>
      </c>
    </row>
    <row r="59" spans="1:10" ht="12.75">
      <c r="A59" s="1" t="s">
        <v>90</v>
      </c>
      <c r="B59" s="39">
        <v>2.42</v>
      </c>
      <c r="C59" s="29">
        <v>0.48</v>
      </c>
      <c r="D59" s="35">
        <v>0.32</v>
      </c>
      <c r="E59" s="29">
        <v>2.13</v>
      </c>
      <c r="F59" s="35">
        <v>1.95</v>
      </c>
      <c r="G59" s="81">
        <v>0.6936454652532391</v>
      </c>
      <c r="H59" s="139">
        <v>0.2776870303822281</v>
      </c>
      <c r="I59" s="140">
        <v>17.83068783068783</v>
      </c>
      <c r="J59" s="71">
        <v>17.321347529125898</v>
      </c>
    </row>
    <row r="60" spans="1:10" ht="12.75">
      <c r="A60" s="1" t="s">
        <v>91</v>
      </c>
      <c r="B60" s="39"/>
      <c r="C60" s="29"/>
      <c r="D60" s="35"/>
      <c r="E60" s="29"/>
      <c r="F60" s="35"/>
      <c r="G60" s="81"/>
      <c r="H60" s="139">
        <v>0</v>
      </c>
      <c r="I60" s="140">
        <v>0</v>
      </c>
      <c r="J60" s="71">
        <v>0.007610929294466855</v>
      </c>
    </row>
    <row r="61" spans="1:10" ht="12.75">
      <c r="A61" s="1" t="s">
        <v>92</v>
      </c>
      <c r="B61" s="39">
        <v>18.31</v>
      </c>
      <c r="C61" s="29">
        <v>8.32</v>
      </c>
      <c r="D61" s="35">
        <v>2.59</v>
      </c>
      <c r="E61" s="29">
        <v>10.81</v>
      </c>
      <c r="F61" s="35">
        <v>33.27</v>
      </c>
      <c r="G61" s="81">
        <v>30.95531330977621</v>
      </c>
      <c r="H61" s="139">
        <v>6.19078732440379</v>
      </c>
      <c r="I61" s="140">
        <v>12.486772486772487</v>
      </c>
      <c r="J61" s="71">
        <v>22.85981674976271</v>
      </c>
    </row>
    <row r="62" spans="1:10" ht="12.75">
      <c r="A62" s="1" t="s">
        <v>93</v>
      </c>
      <c r="B62" s="39">
        <v>0.48</v>
      </c>
      <c r="C62" s="29">
        <v>0.15</v>
      </c>
      <c r="D62" s="35">
        <v>0.12</v>
      </c>
      <c r="E62" s="32">
        <v>0.4</v>
      </c>
      <c r="F62" s="36">
        <v>2.6</v>
      </c>
      <c r="G62" s="81">
        <v>3.1332167255594814</v>
      </c>
      <c r="H62" s="139">
        <v>0.5880431231623653</v>
      </c>
      <c r="I62" s="140">
        <v>6.71957671957672</v>
      </c>
      <c r="J62" s="71">
        <v>3.9475474082369586</v>
      </c>
    </row>
    <row r="63" spans="1:10" ht="12.75">
      <c r="A63" s="1" t="s">
        <v>94</v>
      </c>
      <c r="B63" s="39"/>
      <c r="C63" s="29"/>
      <c r="D63" s="35"/>
      <c r="E63" s="29"/>
      <c r="F63" s="35"/>
      <c r="G63" s="81"/>
      <c r="H63" s="139">
        <v>0</v>
      </c>
      <c r="I63" s="140">
        <v>0</v>
      </c>
      <c r="J63" s="71">
        <v>0.007610929294466855</v>
      </c>
    </row>
    <row r="64" spans="1:10" ht="12.75">
      <c r="A64" s="1" t="s">
        <v>235</v>
      </c>
      <c r="B64" s="39"/>
      <c r="C64" s="29"/>
      <c r="D64" s="35"/>
      <c r="E64" s="29"/>
      <c r="F64" s="35"/>
      <c r="G64" s="81"/>
      <c r="H64" s="139">
        <v>0</v>
      </c>
      <c r="I64" s="140">
        <v>0</v>
      </c>
      <c r="J64" s="71">
        <v>0.06818426180630306</v>
      </c>
    </row>
    <row r="65" spans="1:10" ht="12.75">
      <c r="A65" s="1" t="s">
        <v>95</v>
      </c>
      <c r="B65" s="39"/>
      <c r="C65" s="29"/>
      <c r="D65" s="35">
        <v>0.14</v>
      </c>
      <c r="E65" s="29">
        <v>0.15</v>
      </c>
      <c r="F65" s="35">
        <v>0.02</v>
      </c>
      <c r="G65" s="81">
        <v>0.024</v>
      </c>
      <c r="H65" s="139">
        <v>0.5553740607644562</v>
      </c>
      <c r="I65" s="140">
        <v>4.1798941798941796</v>
      </c>
      <c r="J65" s="71">
        <v>1.2413868643414272</v>
      </c>
    </row>
    <row r="66" spans="1:10" ht="12.75">
      <c r="A66" s="1" t="s">
        <v>96</v>
      </c>
      <c r="B66" s="39">
        <v>15.51</v>
      </c>
      <c r="C66" s="29">
        <v>17.35</v>
      </c>
      <c r="D66" s="36">
        <v>14.22</v>
      </c>
      <c r="E66" s="29">
        <v>17.72</v>
      </c>
      <c r="F66" s="35">
        <v>15.77</v>
      </c>
      <c r="G66" s="81">
        <v>13.31953121319199</v>
      </c>
      <c r="H66" s="139">
        <v>4.965697484482196</v>
      </c>
      <c r="I66" s="140">
        <v>0.7936507936507936</v>
      </c>
      <c r="J66" s="71">
        <v>0.2348918019821437</v>
      </c>
    </row>
    <row r="67" spans="1:10" ht="12.75">
      <c r="A67" s="1" t="s">
        <v>97</v>
      </c>
      <c r="B67" s="39"/>
      <c r="C67" s="29"/>
      <c r="D67" s="35">
        <v>0.02</v>
      </c>
      <c r="E67" s="29">
        <v>0.02</v>
      </c>
      <c r="F67" s="35">
        <v>0.01</v>
      </c>
      <c r="G67" s="81">
        <v>0.009944640753828034</v>
      </c>
      <c r="H67" s="139">
        <v>0</v>
      </c>
      <c r="I67" s="140">
        <v>0</v>
      </c>
      <c r="J67" s="71">
        <v>0.022832787883400565</v>
      </c>
    </row>
    <row r="68" spans="1:10" ht="12.75">
      <c r="A68" s="1" t="s">
        <v>98</v>
      </c>
      <c r="B68" s="39"/>
      <c r="C68" s="29"/>
      <c r="D68" s="35"/>
      <c r="E68" s="29"/>
      <c r="F68" s="35">
        <v>0.02</v>
      </c>
      <c r="G68" s="81">
        <v>0.008</v>
      </c>
      <c r="H68" s="139">
        <v>0</v>
      </c>
      <c r="I68" s="140">
        <v>0</v>
      </c>
      <c r="J68" s="71">
        <v>0.007558578987150415</v>
      </c>
    </row>
    <row r="69" spans="1:10" ht="12.75">
      <c r="A69" s="1" t="s">
        <v>99</v>
      </c>
      <c r="B69" s="39"/>
      <c r="C69" s="29"/>
      <c r="D69" s="35">
        <v>0.18</v>
      </c>
      <c r="E69" s="29">
        <v>0.24</v>
      </c>
      <c r="F69" s="36">
        <v>0.2</v>
      </c>
      <c r="G69" s="81">
        <v>0.10636160188457008</v>
      </c>
      <c r="H69" s="139">
        <v>0.032669062397909183</v>
      </c>
      <c r="I69" s="140">
        <v>0</v>
      </c>
      <c r="J69" s="71">
        <v>0.13605442176870747</v>
      </c>
    </row>
    <row r="70" spans="1:10" ht="12.75">
      <c r="A70" s="1" t="s">
        <v>100</v>
      </c>
      <c r="B70" s="39"/>
      <c r="C70" s="29"/>
      <c r="D70" s="35">
        <v>0.01</v>
      </c>
      <c r="E70" s="29">
        <v>0.02</v>
      </c>
      <c r="F70" s="35">
        <v>0.02</v>
      </c>
      <c r="G70" s="81">
        <v>0.014416961130742052</v>
      </c>
      <c r="H70" s="139">
        <v>0.016334531198954592</v>
      </c>
      <c r="I70" s="140">
        <v>0</v>
      </c>
      <c r="J70" s="71">
        <v>0.030286666255918103</v>
      </c>
    </row>
    <row r="71" spans="1:10" ht="12.75">
      <c r="A71" s="1" t="s">
        <v>101</v>
      </c>
      <c r="B71" s="39"/>
      <c r="C71" s="29"/>
      <c r="D71" s="35"/>
      <c r="E71" s="29"/>
      <c r="F71" s="35"/>
      <c r="G71" s="81"/>
      <c r="H71" s="139">
        <v>0.016334531198954592</v>
      </c>
      <c r="I71" s="140">
        <v>0</v>
      </c>
      <c r="J71" s="71">
        <v>0.02278043757608413</v>
      </c>
    </row>
    <row r="72" spans="1:10" ht="12.75">
      <c r="A72" s="1" t="s">
        <v>216</v>
      </c>
      <c r="B72" s="39"/>
      <c r="C72" s="29">
        <v>0.01</v>
      </c>
      <c r="D72" s="35">
        <v>0.01</v>
      </c>
      <c r="E72" s="29">
        <v>0.01</v>
      </c>
      <c r="F72" s="35">
        <v>0.01</v>
      </c>
      <c r="G72" s="81">
        <v>0</v>
      </c>
      <c r="H72" s="139">
        <v>0</v>
      </c>
      <c r="I72" s="140">
        <v>0</v>
      </c>
      <c r="J72" s="71"/>
    </row>
    <row r="73" spans="1:10" ht="12.75">
      <c r="A73" s="1" t="s">
        <v>102</v>
      </c>
      <c r="B73" s="39"/>
      <c r="C73" s="29">
        <v>0.02</v>
      </c>
      <c r="D73" s="35">
        <v>0.02</v>
      </c>
      <c r="E73" s="29">
        <v>0.01</v>
      </c>
      <c r="F73" s="35">
        <v>0.04</v>
      </c>
      <c r="G73" s="81">
        <v>0.05594464075382803</v>
      </c>
      <c r="H73" s="139">
        <v>0</v>
      </c>
      <c r="I73" s="140">
        <v>0.05291005291005291</v>
      </c>
      <c r="J73" s="71">
        <v>0.060520982204519756</v>
      </c>
    </row>
    <row r="74" spans="1:10" ht="12.75">
      <c r="A74" s="1" t="s">
        <v>103</v>
      </c>
      <c r="B74" s="39">
        <v>0.02</v>
      </c>
      <c r="C74" s="29"/>
      <c r="D74" s="35"/>
      <c r="E74" s="29"/>
      <c r="F74" s="35">
        <v>0.01</v>
      </c>
      <c r="G74" s="81"/>
      <c r="H74" s="139">
        <v>0</v>
      </c>
      <c r="I74" s="140">
        <v>0</v>
      </c>
      <c r="J74" s="71"/>
    </row>
    <row r="75" spans="1:10" ht="12.75">
      <c r="A75" s="1" t="s">
        <v>104</v>
      </c>
      <c r="B75" s="39"/>
      <c r="C75" s="29"/>
      <c r="D75" s="35"/>
      <c r="E75" s="29"/>
      <c r="F75" s="35"/>
      <c r="G75" s="81"/>
      <c r="H75" s="139">
        <v>0</v>
      </c>
      <c r="I75" s="140">
        <v>0</v>
      </c>
      <c r="J75" s="71"/>
    </row>
    <row r="76" spans="1:10" ht="12.75">
      <c r="A76" s="1" t="s">
        <v>225</v>
      </c>
      <c r="B76" s="39"/>
      <c r="C76" s="29"/>
      <c r="D76" s="35">
        <v>0.01</v>
      </c>
      <c r="E76" s="29"/>
      <c r="F76" s="35"/>
      <c r="G76" s="81"/>
      <c r="H76" s="139">
        <v>0</v>
      </c>
      <c r="I76" s="140">
        <v>0.05291005291005291</v>
      </c>
      <c r="J76" s="71"/>
    </row>
    <row r="77" spans="1:10" ht="12.75">
      <c r="A77" s="1" t="s">
        <v>310</v>
      </c>
      <c r="B77" s="39"/>
      <c r="C77" s="29"/>
      <c r="D77" s="35"/>
      <c r="E77" s="29"/>
      <c r="F77" s="35"/>
      <c r="G77" s="81"/>
      <c r="H77" s="139">
        <v>0</v>
      </c>
      <c r="I77" s="140">
        <v>0</v>
      </c>
      <c r="J77" s="71">
        <v>0.022832787883400565</v>
      </c>
    </row>
    <row r="78" spans="1:10" ht="12.75">
      <c r="A78" s="1" t="s">
        <v>105</v>
      </c>
      <c r="B78" s="39">
        <v>0.17</v>
      </c>
      <c r="C78" s="29">
        <v>0.14</v>
      </c>
      <c r="D78" s="35">
        <v>0.13</v>
      </c>
      <c r="E78" s="29">
        <v>0.21</v>
      </c>
      <c r="F78" s="35">
        <v>0.19</v>
      </c>
      <c r="G78" s="81">
        <v>0.2160294464075383</v>
      </c>
      <c r="H78" s="139">
        <v>0.2123489055864097</v>
      </c>
      <c r="I78" s="140">
        <v>0.05291005291005291</v>
      </c>
      <c r="J78" s="71">
        <v>0.060520982204519756</v>
      </c>
    </row>
    <row r="79" spans="1:10" ht="12.75">
      <c r="A79" s="1" t="s">
        <v>106</v>
      </c>
      <c r="B79" s="39">
        <v>0.64</v>
      </c>
      <c r="C79" s="29">
        <v>0.42</v>
      </c>
      <c r="D79" s="35">
        <v>0.29</v>
      </c>
      <c r="E79" s="29">
        <v>0.19</v>
      </c>
      <c r="F79" s="35">
        <v>0.29</v>
      </c>
      <c r="G79" s="81">
        <v>0.5081436984687867</v>
      </c>
      <c r="H79" s="139">
        <v>0.19601437438745511</v>
      </c>
      <c r="I79" s="140">
        <v>0.42328042328042326</v>
      </c>
      <c r="J79" s="71">
        <v>0.6744410899978294</v>
      </c>
    </row>
    <row r="80" spans="1:10" ht="12.75">
      <c r="A80" s="1" t="s">
        <v>107</v>
      </c>
      <c r="B80" s="39">
        <v>7.03</v>
      </c>
      <c r="C80" s="29">
        <v>1.21</v>
      </c>
      <c r="D80" s="35">
        <v>1.98</v>
      </c>
      <c r="E80" s="29">
        <v>1.85</v>
      </c>
      <c r="F80" s="35">
        <v>2.46</v>
      </c>
      <c r="G80" s="81">
        <v>4.337148409893993</v>
      </c>
      <c r="H80" s="139">
        <v>7.121855602744202</v>
      </c>
      <c r="I80" s="140">
        <v>14.973544973544973</v>
      </c>
      <c r="J80" s="71">
        <v>10.346337552365409</v>
      </c>
    </row>
    <row r="81" spans="1:10" ht="12.75">
      <c r="A81" s="1" t="s">
        <v>213</v>
      </c>
      <c r="B81" s="39">
        <v>0.07</v>
      </c>
      <c r="C81" s="29"/>
      <c r="D81" s="35"/>
      <c r="E81" s="29"/>
      <c r="F81" s="35"/>
      <c r="G81" s="81"/>
      <c r="H81" s="139">
        <v>0</v>
      </c>
      <c r="I81" s="140">
        <v>0</v>
      </c>
      <c r="J81" s="71"/>
    </row>
    <row r="82" spans="1:10" ht="12.75">
      <c r="A82" s="1" t="s">
        <v>108</v>
      </c>
      <c r="B82" s="39">
        <v>0.22</v>
      </c>
      <c r="C82" s="29">
        <v>0.06</v>
      </c>
      <c r="D82" s="35">
        <v>0.06</v>
      </c>
      <c r="E82" s="29">
        <v>0.04</v>
      </c>
      <c r="F82" s="35">
        <v>0.02</v>
      </c>
      <c r="G82" s="81">
        <v>0.0618339222614841</v>
      </c>
      <c r="H82" s="139">
        <v>0.016334531198954592</v>
      </c>
      <c r="I82" s="140">
        <v>0.37037037037037035</v>
      </c>
      <c r="J82" s="71">
        <v>0.13642087391992255</v>
      </c>
    </row>
    <row r="83" spans="1:10" ht="12.75">
      <c r="A83" s="1" t="s">
        <v>109</v>
      </c>
      <c r="B83" s="39">
        <v>0.03</v>
      </c>
      <c r="C83" s="29">
        <v>0.03</v>
      </c>
      <c r="D83" s="35">
        <v>0.04</v>
      </c>
      <c r="E83" s="29">
        <v>0.01</v>
      </c>
      <c r="F83" s="35">
        <v>0.03</v>
      </c>
      <c r="G83" s="81">
        <v>0.027778563015312136</v>
      </c>
      <c r="H83" s="139">
        <v>0.016334531198954592</v>
      </c>
      <c r="I83" s="140">
        <v>0</v>
      </c>
      <c r="J83" s="71">
        <v>0.022832787883400565</v>
      </c>
    </row>
    <row r="84" spans="1:10" ht="12.75">
      <c r="A84" s="1" t="s">
        <v>217</v>
      </c>
      <c r="B84" s="39"/>
      <c r="C84" s="29">
        <v>0.03</v>
      </c>
      <c r="D84" s="35">
        <v>0.01</v>
      </c>
      <c r="E84" s="29">
        <v>0.01</v>
      </c>
      <c r="F84" s="35">
        <v>0.01</v>
      </c>
      <c r="G84" s="81"/>
      <c r="H84" s="139">
        <v>0</v>
      </c>
      <c r="I84" s="140">
        <v>0</v>
      </c>
      <c r="J84" s="71">
        <v>0.007610929294466855</v>
      </c>
    </row>
    <row r="85" spans="1:10" ht="12.75">
      <c r="A85" s="1" t="s">
        <v>393</v>
      </c>
      <c r="B85" s="39"/>
      <c r="C85" s="29"/>
      <c r="D85" s="35"/>
      <c r="E85" s="29"/>
      <c r="F85" s="35"/>
      <c r="G85" s="81"/>
      <c r="H85" s="139">
        <v>0</v>
      </c>
      <c r="I85" s="140">
        <v>0</v>
      </c>
      <c r="J85" s="71"/>
    </row>
    <row r="86" spans="1:10" ht="12.75">
      <c r="A86" s="1" t="s">
        <v>110</v>
      </c>
      <c r="B86" s="39"/>
      <c r="C86" s="29"/>
      <c r="D86" s="35"/>
      <c r="E86" s="29"/>
      <c r="F86" s="35"/>
      <c r="G86" s="81">
        <v>0.002</v>
      </c>
      <c r="H86" s="139">
        <v>0</v>
      </c>
      <c r="I86" s="140">
        <v>0</v>
      </c>
      <c r="J86" s="71">
        <v>0.03800229616501784</v>
      </c>
    </row>
    <row r="87" spans="1:10" ht="12.75">
      <c r="A87" s="1" t="s">
        <v>111</v>
      </c>
      <c r="B87" s="39"/>
      <c r="C87" s="29"/>
      <c r="D87" s="35"/>
      <c r="E87" s="29"/>
      <c r="F87" s="35"/>
      <c r="G87" s="81">
        <v>0.011472320376914018</v>
      </c>
      <c r="H87" s="139">
        <v>0</v>
      </c>
      <c r="I87" s="140">
        <v>0</v>
      </c>
      <c r="J87" s="71"/>
    </row>
    <row r="88" spans="1:10" ht="12.75">
      <c r="A88" s="1" t="s">
        <v>112</v>
      </c>
      <c r="B88" s="39"/>
      <c r="C88" s="29"/>
      <c r="D88" s="35"/>
      <c r="E88" s="29"/>
      <c r="F88" s="35"/>
      <c r="G88" s="81"/>
      <c r="H88" s="139">
        <v>0</v>
      </c>
      <c r="I88" s="140">
        <v>0</v>
      </c>
      <c r="J88" s="71"/>
    </row>
    <row r="89" spans="1:10" ht="12.75">
      <c r="A89" s="1" t="s">
        <v>113</v>
      </c>
      <c r="B89" s="39">
        <v>1.01</v>
      </c>
      <c r="C89" s="29">
        <v>0.89</v>
      </c>
      <c r="D89" s="35">
        <v>3.36</v>
      </c>
      <c r="E89" s="29">
        <v>1.54</v>
      </c>
      <c r="F89" s="35">
        <v>16.77</v>
      </c>
      <c r="G89" s="81">
        <v>9.93325441696113</v>
      </c>
      <c r="H89" s="139">
        <v>6.778830447566156</v>
      </c>
      <c r="I89" s="140">
        <v>2.2222222222222223</v>
      </c>
      <c r="J89" s="71">
        <v>10.910359763392718</v>
      </c>
    </row>
    <row r="90" spans="1:10" ht="12.75">
      <c r="A90" s="1" t="s">
        <v>114</v>
      </c>
      <c r="B90" s="39"/>
      <c r="C90" s="29">
        <v>0.03</v>
      </c>
      <c r="D90" s="35">
        <v>0.05</v>
      </c>
      <c r="E90" s="29">
        <v>0.05</v>
      </c>
      <c r="F90" s="35">
        <v>0.13</v>
      </c>
      <c r="G90" s="81">
        <v>0.06894464075382804</v>
      </c>
      <c r="H90" s="139">
        <v>0.13067624959163673</v>
      </c>
      <c r="I90" s="140">
        <v>0.5291005291005291</v>
      </c>
      <c r="J90" s="71">
        <v>0.1290716961620379</v>
      </c>
    </row>
    <row r="91" spans="1:10" ht="12.75">
      <c r="A91" s="1" t="s">
        <v>115</v>
      </c>
      <c r="B91" s="39">
        <v>0.12</v>
      </c>
      <c r="C91" s="29">
        <v>0.01</v>
      </c>
      <c r="D91" s="35"/>
      <c r="E91" s="29"/>
      <c r="F91" s="35">
        <v>0.01</v>
      </c>
      <c r="G91" s="81">
        <v>0.028889281507656066</v>
      </c>
      <c r="H91" s="139">
        <v>0</v>
      </c>
      <c r="I91" s="140">
        <v>0.15873015873015872</v>
      </c>
      <c r="J91" s="71">
        <v>1.776193576939448</v>
      </c>
    </row>
    <row r="92" spans="1:10" ht="12.75">
      <c r="A92" s="1" t="s">
        <v>116</v>
      </c>
      <c r="B92" s="39"/>
      <c r="C92" s="29"/>
      <c r="D92" s="35">
        <v>0.01</v>
      </c>
      <c r="E92" s="29">
        <v>0.02</v>
      </c>
      <c r="F92" s="35">
        <v>0.01</v>
      </c>
      <c r="G92" s="81">
        <v>0.005</v>
      </c>
      <c r="H92" s="139">
        <v>0</v>
      </c>
      <c r="I92" s="140">
        <v>0</v>
      </c>
      <c r="J92" s="71">
        <v>0.06818426180630305</v>
      </c>
    </row>
    <row r="93" spans="1:10" ht="12.75">
      <c r="A93" s="1" t="s">
        <v>117</v>
      </c>
      <c r="B93" s="39"/>
      <c r="C93" s="29"/>
      <c r="D93" s="35"/>
      <c r="E93" s="29"/>
      <c r="F93" s="35">
        <v>0.02</v>
      </c>
      <c r="G93" s="81">
        <v>0.02594464075382803</v>
      </c>
      <c r="H93" s="139">
        <v>0</v>
      </c>
      <c r="I93" s="140">
        <v>0.05291005291005291</v>
      </c>
      <c r="J93" s="71">
        <v>0.5148733263506078</v>
      </c>
    </row>
    <row r="94" spans="1:10" ht="12.75">
      <c r="A94" s="1" t="s">
        <v>118</v>
      </c>
      <c r="B94" s="39">
        <v>0.47</v>
      </c>
      <c r="C94" s="29">
        <v>0.83</v>
      </c>
      <c r="D94" s="35">
        <v>0.49</v>
      </c>
      <c r="E94" s="29">
        <v>0.64</v>
      </c>
      <c r="F94" s="35">
        <v>1.35</v>
      </c>
      <c r="G94" s="81">
        <v>3.0427844522968197</v>
      </c>
      <c r="H94" s="139">
        <v>3.3322443645867366</v>
      </c>
      <c r="I94" s="140">
        <v>20.8994708994709</v>
      </c>
      <c r="J94" s="71">
        <v>18.86939443983359</v>
      </c>
    </row>
    <row r="95" spans="1:10" ht="12.75">
      <c r="A95" s="1" t="s">
        <v>119</v>
      </c>
      <c r="B95" s="39">
        <v>52.09</v>
      </c>
      <c r="C95" s="29">
        <v>25.73</v>
      </c>
      <c r="D95" s="35">
        <v>5.86</v>
      </c>
      <c r="E95" s="29">
        <v>57.54</v>
      </c>
      <c r="F95" s="35">
        <v>45.23</v>
      </c>
      <c r="G95" s="81">
        <v>29.827500588928153</v>
      </c>
      <c r="H95" s="139">
        <v>0.5880431231623653</v>
      </c>
      <c r="I95" s="140">
        <v>5.026455026455026</v>
      </c>
      <c r="J95" s="71">
        <v>32.22102219210066</v>
      </c>
    </row>
    <row r="96" spans="1:10" ht="12.75">
      <c r="A96" s="1" t="s">
        <v>120</v>
      </c>
      <c r="B96" s="39"/>
      <c r="C96" s="29"/>
      <c r="D96" s="35"/>
      <c r="E96" s="29"/>
      <c r="F96" s="35"/>
      <c r="G96" s="81"/>
      <c r="H96" s="139">
        <v>0</v>
      </c>
      <c r="I96" s="140">
        <v>0</v>
      </c>
      <c r="J96" s="71">
        <v>0.10623890827863733</v>
      </c>
    </row>
    <row r="97" spans="1:10" ht="12.75">
      <c r="A97" s="1" t="s">
        <v>121</v>
      </c>
      <c r="B97" s="39">
        <v>0.06</v>
      </c>
      <c r="C97" s="29">
        <v>0.01</v>
      </c>
      <c r="D97" s="35">
        <v>0.01</v>
      </c>
      <c r="E97" s="29">
        <v>0.01</v>
      </c>
      <c r="F97" s="35">
        <v>0.01</v>
      </c>
      <c r="G97" s="81">
        <v>0.007472320376914017</v>
      </c>
      <c r="H97" s="139">
        <v>0</v>
      </c>
      <c r="I97" s="140">
        <v>0</v>
      </c>
      <c r="J97" s="71">
        <v>0.0908599987677543</v>
      </c>
    </row>
    <row r="98" spans="1:10" ht="12.75">
      <c r="A98" s="1" t="s">
        <v>122</v>
      </c>
      <c r="B98" s="39"/>
      <c r="C98" s="29"/>
      <c r="D98" s="35"/>
      <c r="E98" s="29"/>
      <c r="F98" s="35"/>
      <c r="G98" s="81"/>
      <c r="H98" s="139">
        <v>0</v>
      </c>
      <c r="I98" s="140">
        <v>0.05291005291005291</v>
      </c>
      <c r="J98" s="71">
        <v>0.037949945857701395</v>
      </c>
    </row>
    <row r="99" spans="1:10" ht="12.75">
      <c r="A99" s="1" t="s">
        <v>123</v>
      </c>
      <c r="B99" s="39"/>
      <c r="C99" s="29"/>
      <c r="D99" s="35"/>
      <c r="E99" s="29"/>
      <c r="F99" s="35"/>
      <c r="G99" s="81"/>
      <c r="H99" s="139">
        <v>0</v>
      </c>
      <c r="I99" s="140">
        <v>0</v>
      </c>
      <c r="J99" s="71">
        <v>0.037845245243068516</v>
      </c>
    </row>
    <row r="100" spans="1:10" ht="12.75">
      <c r="A100" s="1" t="s">
        <v>124</v>
      </c>
      <c r="B100" s="40">
        <v>7.2</v>
      </c>
      <c r="C100" s="29">
        <v>8.25</v>
      </c>
      <c r="D100" s="36">
        <v>11.19</v>
      </c>
      <c r="E100" s="29">
        <v>9.69</v>
      </c>
      <c r="F100" s="35">
        <v>11.59</v>
      </c>
      <c r="G100" s="81">
        <v>6.326455830388693</v>
      </c>
      <c r="H100" s="139">
        <v>5.178046390068606</v>
      </c>
      <c r="I100" s="140">
        <v>10.899470899470899</v>
      </c>
      <c r="J100" s="71">
        <v>15.130897916498038</v>
      </c>
    </row>
    <row r="101" spans="1:10" ht="12.75">
      <c r="A101" s="1" t="s">
        <v>125</v>
      </c>
      <c r="B101" s="39"/>
      <c r="C101" s="29"/>
      <c r="D101" s="35"/>
      <c r="E101" s="29"/>
      <c r="F101" s="35"/>
      <c r="G101" s="81">
        <v>0.11963052024536122</v>
      </c>
      <c r="H101" s="139">
        <v>0.032669062397909183</v>
      </c>
      <c r="I101" s="140">
        <v>0.47619047619047616</v>
      </c>
      <c r="J101" s="71">
        <v>0.4166117995176524</v>
      </c>
    </row>
    <row r="102" spans="1:10" ht="12.75">
      <c r="A102" s="1" t="s">
        <v>126</v>
      </c>
      <c r="B102" s="39">
        <v>0.79</v>
      </c>
      <c r="C102" s="29">
        <v>1.29</v>
      </c>
      <c r="D102" s="35">
        <v>2.29</v>
      </c>
      <c r="E102" s="29">
        <v>0.52</v>
      </c>
      <c r="F102" s="35">
        <v>0.97</v>
      </c>
      <c r="G102" s="81">
        <v>1.5173529022190537</v>
      </c>
      <c r="H102" s="139">
        <v>0.6697157791571383</v>
      </c>
      <c r="I102" s="140">
        <v>1.6402116402116402</v>
      </c>
      <c r="J102" s="71">
        <v>2.325666429479505</v>
      </c>
    </row>
    <row r="103" spans="1:10" ht="12.75">
      <c r="A103" s="1" t="s">
        <v>127</v>
      </c>
      <c r="B103" s="39">
        <v>10.23</v>
      </c>
      <c r="C103" s="29">
        <v>8.59</v>
      </c>
      <c r="D103" s="36">
        <v>8.7</v>
      </c>
      <c r="E103" s="29">
        <v>7.61</v>
      </c>
      <c r="F103" s="35">
        <v>4.68</v>
      </c>
      <c r="G103" s="81">
        <v>3.697294464075383</v>
      </c>
      <c r="H103" s="139">
        <v>4.214309049330285</v>
      </c>
      <c r="I103" s="140">
        <v>3.544973544973545</v>
      </c>
      <c r="J103" s="71">
        <v>3.340243573899103</v>
      </c>
    </row>
    <row r="104" spans="1:10" ht="12.75">
      <c r="A104" s="1" t="s">
        <v>218</v>
      </c>
      <c r="B104" s="39"/>
      <c r="C104" s="29">
        <v>0.01</v>
      </c>
      <c r="D104" s="35"/>
      <c r="E104" s="29"/>
      <c r="F104" s="35"/>
      <c r="G104" s="81"/>
      <c r="H104" s="139">
        <v>0</v>
      </c>
      <c r="I104" s="140">
        <v>0</v>
      </c>
      <c r="J104" s="71"/>
    </row>
    <row r="105" spans="1:10" ht="12.75">
      <c r="A105" s="1" t="s">
        <v>128</v>
      </c>
      <c r="B105" s="39">
        <v>7.16</v>
      </c>
      <c r="C105" s="29">
        <v>3.98</v>
      </c>
      <c r="D105" s="35">
        <v>5.02</v>
      </c>
      <c r="E105" s="29">
        <v>4.32</v>
      </c>
      <c r="F105" s="36">
        <v>3.6</v>
      </c>
      <c r="G105" s="81">
        <v>3.4144346289752647</v>
      </c>
      <c r="H105" s="139">
        <v>3.511924207775237</v>
      </c>
      <c r="I105" s="140">
        <v>0.8465608465608465</v>
      </c>
      <c r="J105" s="71">
        <v>1.1442770442694334</v>
      </c>
    </row>
    <row r="106" spans="1:10" ht="12.75">
      <c r="A106" s="1" t="s">
        <v>129</v>
      </c>
      <c r="B106" s="39">
        <v>2.11</v>
      </c>
      <c r="C106" s="32">
        <v>1.9</v>
      </c>
      <c r="D106" s="35">
        <v>2.39</v>
      </c>
      <c r="E106" s="32">
        <v>1.8</v>
      </c>
      <c r="F106" s="36">
        <v>2.3</v>
      </c>
      <c r="G106" s="81">
        <v>2.106434628975265</v>
      </c>
      <c r="H106" s="139">
        <v>2.4501796798431887</v>
      </c>
      <c r="I106" s="140">
        <v>3.1746031746031744</v>
      </c>
      <c r="J106" s="71">
        <v>5.166101484694985</v>
      </c>
    </row>
    <row r="107" spans="1:10" ht="12.75">
      <c r="A107" s="1" t="s">
        <v>130</v>
      </c>
      <c r="B107" s="39">
        <v>2.85</v>
      </c>
      <c r="C107" s="29">
        <v>2.54</v>
      </c>
      <c r="D107" s="36">
        <v>5</v>
      </c>
      <c r="E107" s="29">
        <v>10.74</v>
      </c>
      <c r="F107" s="35">
        <v>23.02</v>
      </c>
      <c r="G107" s="81">
        <v>40.44371613663133</v>
      </c>
      <c r="H107" s="139">
        <v>67.7719699444626</v>
      </c>
      <c r="I107" s="140">
        <v>108.46560846560847</v>
      </c>
      <c r="J107" s="71">
        <v>99.2102633985578</v>
      </c>
    </row>
    <row r="108" spans="1:10" ht="12.75">
      <c r="A108" s="1" t="s">
        <v>131</v>
      </c>
      <c r="B108" s="39">
        <v>33.08</v>
      </c>
      <c r="C108" s="29">
        <v>33.74</v>
      </c>
      <c r="D108" s="36">
        <v>49.43</v>
      </c>
      <c r="E108" s="29">
        <v>40.04</v>
      </c>
      <c r="F108" s="35">
        <v>44.77</v>
      </c>
      <c r="G108" s="81">
        <v>57.653077738515904</v>
      </c>
      <c r="H108" s="139">
        <v>83.6327997386475</v>
      </c>
      <c r="I108" s="140">
        <v>148.62433862433863</v>
      </c>
      <c r="J108" s="71">
        <v>159.20536260440363</v>
      </c>
    </row>
    <row r="109" spans="1:10" ht="12.75">
      <c r="A109" s="1" t="s">
        <v>132</v>
      </c>
      <c r="B109" s="39"/>
      <c r="C109" s="29"/>
      <c r="D109" s="35">
        <v>0.02</v>
      </c>
      <c r="E109" s="29"/>
      <c r="F109" s="35">
        <v>0.04</v>
      </c>
      <c r="G109" s="81">
        <v>0.022944640753828034</v>
      </c>
      <c r="H109" s="139">
        <v>0.04900359359686378</v>
      </c>
      <c r="I109" s="140">
        <v>0.05291005291005291</v>
      </c>
      <c r="J109" s="71"/>
    </row>
    <row r="110" spans="1:10" ht="12.75">
      <c r="A110" s="1" t="s">
        <v>133</v>
      </c>
      <c r="B110" s="39">
        <v>1.48</v>
      </c>
      <c r="C110" s="29">
        <v>1.13</v>
      </c>
      <c r="D110" s="35">
        <v>0.87</v>
      </c>
      <c r="E110" s="29">
        <v>0.96</v>
      </c>
      <c r="F110" s="35">
        <v>1.04</v>
      </c>
      <c r="G110" s="81">
        <v>1.2495936395759721</v>
      </c>
      <c r="H110" s="139">
        <v>0.7350539039529567</v>
      </c>
      <c r="I110" s="140">
        <v>1.8518518518518519</v>
      </c>
      <c r="J110" s="71">
        <v>2.660233216592148</v>
      </c>
    </row>
    <row r="111" spans="1:10" ht="12.75">
      <c r="A111" s="1" t="s">
        <v>134</v>
      </c>
      <c r="B111" s="39">
        <v>0.09</v>
      </c>
      <c r="C111" s="29">
        <v>0.04</v>
      </c>
      <c r="D111" s="35">
        <v>0.11</v>
      </c>
      <c r="E111" s="29">
        <v>0.09</v>
      </c>
      <c r="F111" s="36">
        <v>0.1</v>
      </c>
      <c r="G111" s="81">
        <v>0.19702944640753828</v>
      </c>
      <c r="H111" s="139">
        <v>0.09800718719372756</v>
      </c>
      <c r="I111" s="140">
        <v>0.15873015873015872</v>
      </c>
      <c r="J111" s="71">
        <v>0.09112175030433649</v>
      </c>
    </row>
    <row r="112" spans="1:10" ht="12.75">
      <c r="A112" s="1" t="s">
        <v>135</v>
      </c>
      <c r="B112" s="39">
        <v>2.66</v>
      </c>
      <c r="C112" s="29">
        <v>1.93</v>
      </c>
      <c r="D112" s="35">
        <v>1.99</v>
      </c>
      <c r="E112" s="29">
        <v>2.07</v>
      </c>
      <c r="F112" s="36">
        <v>1.7</v>
      </c>
      <c r="G112" s="81">
        <v>2.141689045936396</v>
      </c>
      <c r="H112" s="139">
        <v>6.811499509964065</v>
      </c>
      <c r="I112" s="140">
        <v>2.9100529100529102</v>
      </c>
      <c r="J112" s="71">
        <v>1.3952283097575737</v>
      </c>
    </row>
    <row r="113" spans="1:10" ht="12.75">
      <c r="A113" s="1" t="s">
        <v>136</v>
      </c>
      <c r="B113" s="39">
        <v>4.56</v>
      </c>
      <c r="C113" s="29">
        <v>5.73</v>
      </c>
      <c r="D113" s="35">
        <v>7.09</v>
      </c>
      <c r="E113" s="29">
        <v>12.12</v>
      </c>
      <c r="F113" s="35">
        <v>10.94</v>
      </c>
      <c r="G113" s="81">
        <v>12.16944522968198</v>
      </c>
      <c r="H113" s="139">
        <v>14.276380267886314</v>
      </c>
      <c r="I113" s="140">
        <v>25.132275132275133</v>
      </c>
      <c r="J113" s="71">
        <v>26.55870825214002</v>
      </c>
    </row>
    <row r="114" spans="1:10" ht="12.75">
      <c r="A114" s="1" t="s">
        <v>137</v>
      </c>
      <c r="B114" s="39">
        <v>0.01</v>
      </c>
      <c r="C114" s="29">
        <v>0.02</v>
      </c>
      <c r="D114" s="35"/>
      <c r="E114" s="29">
        <v>0.03</v>
      </c>
      <c r="F114" s="35">
        <v>0.04</v>
      </c>
      <c r="G114" s="81">
        <v>0.006999999999999999</v>
      </c>
      <c r="H114" s="139">
        <v>0</v>
      </c>
      <c r="I114" s="140">
        <v>0.15873015873015872</v>
      </c>
      <c r="J114" s="71">
        <v>0.25720108679237985</v>
      </c>
    </row>
    <row r="115" spans="1:10" ht="12.75">
      <c r="A115" s="1" t="s">
        <v>138</v>
      </c>
      <c r="B115" s="40">
        <v>90.6</v>
      </c>
      <c r="C115" s="29">
        <v>44.43</v>
      </c>
      <c r="D115" s="36">
        <v>15.29</v>
      </c>
      <c r="E115" s="29">
        <v>13.13</v>
      </c>
      <c r="F115" s="35">
        <v>15.94</v>
      </c>
      <c r="G115" s="81">
        <v>37.92022732626619</v>
      </c>
      <c r="H115" s="139">
        <v>55.227049983665474</v>
      </c>
      <c r="I115" s="140">
        <v>45.18518518518518</v>
      </c>
      <c r="J115" s="71">
        <v>35.153513249258744</v>
      </c>
    </row>
    <row r="116" spans="1:10" ht="12.75">
      <c r="A116" s="1" t="s">
        <v>139</v>
      </c>
      <c r="B116" s="39">
        <v>0.25</v>
      </c>
      <c r="C116" s="29">
        <v>0.05</v>
      </c>
      <c r="D116" s="35">
        <v>0.03</v>
      </c>
      <c r="E116" s="29">
        <v>0.02</v>
      </c>
      <c r="F116" s="35"/>
      <c r="G116" s="81">
        <v>0.004</v>
      </c>
      <c r="H116" s="139">
        <v>0</v>
      </c>
      <c r="I116" s="140">
        <v>0.05291005291005291</v>
      </c>
      <c r="J116" s="71">
        <v>0.007558578987150415</v>
      </c>
    </row>
    <row r="117" spans="1:10" ht="12.75">
      <c r="A117" s="1" t="s">
        <v>140</v>
      </c>
      <c r="B117" s="39">
        <v>47.42</v>
      </c>
      <c r="C117" s="29">
        <v>53.63</v>
      </c>
      <c r="D117" s="36">
        <v>40.11</v>
      </c>
      <c r="E117" s="29">
        <v>41.99</v>
      </c>
      <c r="F117" s="35">
        <v>24.56</v>
      </c>
      <c r="G117" s="81">
        <v>23.514391048292115</v>
      </c>
      <c r="H117" s="139">
        <v>31.80333224436459</v>
      </c>
      <c r="I117" s="140">
        <v>33.28042328042328</v>
      </c>
      <c r="J117" s="71">
        <v>37.26285210111986</v>
      </c>
    </row>
    <row r="118" spans="1:10" ht="12.75">
      <c r="A118" s="1" t="s">
        <v>141</v>
      </c>
      <c r="B118" s="39">
        <v>0.03</v>
      </c>
      <c r="C118" s="29">
        <v>0.18</v>
      </c>
      <c r="D118" s="35">
        <v>0.28</v>
      </c>
      <c r="E118" s="29">
        <v>0.75</v>
      </c>
      <c r="F118" s="36">
        <v>0.9</v>
      </c>
      <c r="G118" s="81">
        <v>2.4040471142520614</v>
      </c>
      <c r="H118" s="139">
        <v>4.786017641293696</v>
      </c>
      <c r="I118" s="140">
        <v>5.026455026455026</v>
      </c>
      <c r="J118" s="71">
        <v>5.8694479982249215</v>
      </c>
    </row>
    <row r="119" spans="1:10" ht="12.75">
      <c r="A119" s="1" t="s">
        <v>142</v>
      </c>
      <c r="B119" s="40">
        <v>2.5</v>
      </c>
      <c r="C119" s="32">
        <v>1.02</v>
      </c>
      <c r="D119" s="35">
        <v>0.46</v>
      </c>
      <c r="E119" s="29">
        <v>0.13</v>
      </c>
      <c r="F119" s="35">
        <v>0.01</v>
      </c>
      <c r="G119" s="81">
        <v>0.099</v>
      </c>
      <c r="H119" s="139">
        <v>0</v>
      </c>
      <c r="I119" s="140">
        <v>0</v>
      </c>
      <c r="J119" s="71">
        <v>0.6653120017911859</v>
      </c>
    </row>
    <row r="120" spans="1:10" ht="12.75">
      <c r="A120" s="1" t="s">
        <v>143</v>
      </c>
      <c r="B120" s="39">
        <v>27.78</v>
      </c>
      <c r="C120" s="29">
        <v>43.99</v>
      </c>
      <c r="D120" s="36">
        <v>62.92</v>
      </c>
      <c r="E120" s="32">
        <v>37.8</v>
      </c>
      <c r="F120" s="36">
        <v>16.8</v>
      </c>
      <c r="G120" s="81">
        <v>10.316457008244994</v>
      </c>
      <c r="H120" s="139">
        <v>15.174779483828816</v>
      </c>
      <c r="I120" s="140">
        <v>13.65079365079365</v>
      </c>
      <c r="J120" s="71">
        <v>9.287999577975985</v>
      </c>
    </row>
    <row r="121" spans="1:10" ht="12.75">
      <c r="A121" s="1" t="s">
        <v>144</v>
      </c>
      <c r="B121" s="39"/>
      <c r="C121" s="29">
        <v>0.02</v>
      </c>
      <c r="D121" s="35"/>
      <c r="E121" s="29">
        <v>0.14</v>
      </c>
      <c r="F121" s="35">
        <v>0.09</v>
      </c>
      <c r="G121" s="81">
        <v>2.496676089517079</v>
      </c>
      <c r="H121" s="139">
        <v>20.499836654688014</v>
      </c>
      <c r="I121" s="140">
        <v>53.91534391534392</v>
      </c>
      <c r="J121" s="71">
        <v>39.65219261208302</v>
      </c>
    </row>
    <row r="122" spans="1:10" ht="12.75">
      <c r="A122" s="1" t="s">
        <v>145</v>
      </c>
      <c r="B122" s="39">
        <v>0.56</v>
      </c>
      <c r="C122" s="29">
        <v>1.74</v>
      </c>
      <c r="D122" s="35">
        <v>0.97</v>
      </c>
      <c r="E122" s="29">
        <v>1.25</v>
      </c>
      <c r="F122" s="36">
        <v>0.44</v>
      </c>
      <c r="G122" s="81">
        <v>0.33453121319199053</v>
      </c>
      <c r="H122" s="139">
        <v>1.0944135903299577</v>
      </c>
      <c r="I122" s="140">
        <v>6.878306878306878</v>
      </c>
      <c r="J122" s="71">
        <v>4.575537667858241</v>
      </c>
    </row>
    <row r="123" spans="1:10" ht="12.75">
      <c r="A123" s="1" t="s">
        <v>146</v>
      </c>
      <c r="B123" s="39">
        <v>0.53</v>
      </c>
      <c r="C123" s="29">
        <v>1.94</v>
      </c>
      <c r="D123" s="36">
        <v>1.7</v>
      </c>
      <c r="E123" s="29">
        <v>1.31</v>
      </c>
      <c r="F123" s="35">
        <v>0.75</v>
      </c>
      <c r="G123" s="81">
        <v>0.3024723203769141</v>
      </c>
      <c r="H123" s="139">
        <v>0.08167265599477296</v>
      </c>
      <c r="I123" s="140">
        <v>0.47619047619047616</v>
      </c>
      <c r="J123" s="71">
        <v>1.4176946454897592</v>
      </c>
    </row>
    <row r="124" spans="1:10" ht="12.75">
      <c r="A124" s="1" t="s">
        <v>147</v>
      </c>
      <c r="B124" s="39">
        <v>0.11</v>
      </c>
      <c r="C124" s="29"/>
      <c r="D124" s="35"/>
      <c r="E124" s="29">
        <v>0.01</v>
      </c>
      <c r="F124" s="36">
        <v>0.03</v>
      </c>
      <c r="G124" s="81"/>
      <c r="H124" s="139">
        <v>0.016334531198954592</v>
      </c>
      <c r="I124" s="140">
        <v>0.05291005291005291</v>
      </c>
      <c r="J124" s="71">
        <v>0.07558578987150415</v>
      </c>
    </row>
    <row r="125" spans="1:10" ht="12.75">
      <c r="A125" s="1" t="s">
        <v>148</v>
      </c>
      <c r="B125" s="39">
        <v>7.38</v>
      </c>
      <c r="C125" s="29">
        <v>3.47</v>
      </c>
      <c r="D125" s="35">
        <v>5.97</v>
      </c>
      <c r="E125" s="29">
        <v>17.45</v>
      </c>
      <c r="F125" s="35">
        <v>34.78</v>
      </c>
      <c r="G125" s="81">
        <v>69.49336395759717</v>
      </c>
      <c r="H125" s="139">
        <v>72.86834367853643</v>
      </c>
      <c r="I125" s="140">
        <v>157.1957671957672</v>
      </c>
      <c r="J125" s="71">
        <v>112.18646293537836</v>
      </c>
    </row>
    <row r="126" spans="1:10" ht="12.75">
      <c r="A126" s="1" t="s">
        <v>149</v>
      </c>
      <c r="B126" s="39">
        <v>1.01</v>
      </c>
      <c r="C126" s="29">
        <v>1.17</v>
      </c>
      <c r="D126" s="35">
        <v>0.42</v>
      </c>
      <c r="E126" s="32">
        <v>0.3</v>
      </c>
      <c r="F126" s="35">
        <v>0.74</v>
      </c>
      <c r="G126" s="81">
        <v>1.4537926972909305</v>
      </c>
      <c r="H126" s="139">
        <v>2.074485462267233</v>
      </c>
      <c r="I126" s="140">
        <v>3.015873015873016</v>
      </c>
      <c r="J126" s="71">
        <v>1.668541210363267</v>
      </c>
    </row>
    <row r="127" spans="1:10" ht="12.75">
      <c r="A127" s="1" t="s">
        <v>150</v>
      </c>
      <c r="B127" s="39">
        <v>27.38</v>
      </c>
      <c r="C127" s="29">
        <v>3.55</v>
      </c>
      <c r="D127" s="35">
        <v>4.02</v>
      </c>
      <c r="E127" s="29">
        <v>3.81</v>
      </c>
      <c r="F127" s="35">
        <v>7.25</v>
      </c>
      <c r="G127" s="81">
        <v>10.572916372202593</v>
      </c>
      <c r="H127" s="139">
        <v>4.1816399869323755</v>
      </c>
      <c r="I127" s="140">
        <v>30.264550264550266</v>
      </c>
      <c r="J127" s="71">
        <v>24.90357677434319</v>
      </c>
    </row>
    <row r="128" spans="1:10" ht="12.75">
      <c r="A128" s="1" t="s">
        <v>151</v>
      </c>
      <c r="B128" s="39">
        <v>0.25</v>
      </c>
      <c r="C128" s="29">
        <v>0.45</v>
      </c>
      <c r="D128" s="35">
        <v>0.11</v>
      </c>
      <c r="E128" s="29">
        <v>4.73</v>
      </c>
      <c r="F128" s="35">
        <v>0.36</v>
      </c>
      <c r="G128" s="81">
        <v>0.03241696113074204</v>
      </c>
      <c r="H128" s="139">
        <v>0</v>
      </c>
      <c r="I128" s="140">
        <v>0</v>
      </c>
      <c r="J128" s="71">
        <v>0.007558578987150415</v>
      </c>
    </row>
    <row r="129" spans="1:10" ht="12.75">
      <c r="A129" s="1" t="s">
        <v>152</v>
      </c>
      <c r="B129" s="39">
        <v>0.16</v>
      </c>
      <c r="C129" s="29">
        <v>0.07</v>
      </c>
      <c r="D129" s="35">
        <v>0.07</v>
      </c>
      <c r="E129" s="29">
        <v>0.23</v>
      </c>
      <c r="F129" s="35">
        <v>0.06</v>
      </c>
      <c r="G129" s="81">
        <v>0.061</v>
      </c>
      <c r="H129" s="139">
        <v>0</v>
      </c>
      <c r="I129" s="140">
        <v>0</v>
      </c>
      <c r="J129" s="71">
        <v>0.01522185858893371</v>
      </c>
    </row>
    <row r="130" spans="1:10" ht="12.75">
      <c r="A130" s="1" t="s">
        <v>153</v>
      </c>
      <c r="B130" s="39">
        <v>55.41</v>
      </c>
      <c r="C130" s="29">
        <v>7.07</v>
      </c>
      <c r="D130" s="36">
        <v>16.46</v>
      </c>
      <c r="E130" s="29">
        <v>19.06</v>
      </c>
      <c r="F130" s="35">
        <v>10.91</v>
      </c>
      <c r="G130" s="81">
        <v>14.193605418138986</v>
      </c>
      <c r="H130" s="139">
        <v>9.915060437765437</v>
      </c>
      <c r="I130" s="140">
        <v>32.592592592592595</v>
      </c>
      <c r="J130" s="71">
        <v>19.149412206722506</v>
      </c>
    </row>
    <row r="131" spans="1:10" ht="12.75">
      <c r="A131" s="1" t="s">
        <v>154</v>
      </c>
      <c r="B131" s="39">
        <v>0.04</v>
      </c>
      <c r="C131" s="29">
        <v>0.01</v>
      </c>
      <c r="D131" s="35">
        <v>0.03</v>
      </c>
      <c r="E131" s="29">
        <v>0.05</v>
      </c>
      <c r="F131" s="35">
        <v>0.03</v>
      </c>
      <c r="G131" s="81">
        <v>0.015472320376914015</v>
      </c>
      <c r="H131" s="139">
        <v>0.06533812479581837</v>
      </c>
      <c r="I131" s="140">
        <v>0.10582010582010581</v>
      </c>
      <c r="J131" s="71">
        <v>0.060520982204519756</v>
      </c>
    </row>
    <row r="132" spans="1:10" ht="12.75">
      <c r="A132" s="1" t="s">
        <v>214</v>
      </c>
      <c r="B132" s="39">
        <v>0.04</v>
      </c>
      <c r="C132" s="29"/>
      <c r="D132" s="35"/>
      <c r="E132" s="29"/>
      <c r="F132" s="35"/>
      <c r="G132" s="81"/>
      <c r="H132" s="139">
        <v>0</v>
      </c>
      <c r="I132" s="140">
        <v>0</v>
      </c>
      <c r="J132" s="71"/>
    </row>
    <row r="133" spans="1:10" ht="12.75">
      <c r="A133" s="1" t="s">
        <v>155</v>
      </c>
      <c r="B133" s="39">
        <v>2.07</v>
      </c>
      <c r="C133" s="29">
        <v>1.51</v>
      </c>
      <c r="D133" s="35">
        <v>0.99</v>
      </c>
      <c r="E133" s="29">
        <v>0.51</v>
      </c>
      <c r="F133" s="36">
        <v>1.2</v>
      </c>
      <c r="G133" s="81">
        <v>1.4846042402826858</v>
      </c>
      <c r="H133" s="139">
        <v>0.4083632799738648</v>
      </c>
      <c r="I133" s="140">
        <v>9.312169312169312</v>
      </c>
      <c r="J133" s="71">
        <v>5.661689763219561</v>
      </c>
    </row>
    <row r="134" spans="1:10" ht="12.75">
      <c r="A134" s="1" t="s">
        <v>156</v>
      </c>
      <c r="B134" s="39">
        <v>2.24</v>
      </c>
      <c r="C134" s="29">
        <v>1.56</v>
      </c>
      <c r="D134" s="35">
        <v>1.05</v>
      </c>
      <c r="E134" s="29">
        <v>0.88</v>
      </c>
      <c r="F134" s="35">
        <v>2.62</v>
      </c>
      <c r="G134" s="81">
        <v>2.0387338044758545</v>
      </c>
      <c r="H134" s="139">
        <v>0.14701078079059132</v>
      </c>
      <c r="I134" s="140">
        <v>0.26455026455026454</v>
      </c>
      <c r="J134" s="71">
        <v>1.0061809605153849</v>
      </c>
    </row>
    <row r="135" spans="1:10" ht="12.75">
      <c r="A135" s="1" t="s">
        <v>157</v>
      </c>
      <c r="B135" s="39">
        <v>0.12</v>
      </c>
      <c r="C135" s="29"/>
      <c r="D135" s="35">
        <v>0.08</v>
      </c>
      <c r="E135" s="29">
        <v>0.14</v>
      </c>
      <c r="F135" s="35">
        <v>0.05</v>
      </c>
      <c r="G135" s="81">
        <v>0.020999999999999998</v>
      </c>
      <c r="H135" s="139">
        <v>0</v>
      </c>
      <c r="I135" s="140">
        <v>1.9576719576719577</v>
      </c>
      <c r="J135" s="71">
        <v>1.4108689708050393</v>
      </c>
    </row>
    <row r="136" spans="1:10" ht="12.75">
      <c r="A136" s="1" t="s">
        <v>158</v>
      </c>
      <c r="B136" s="40">
        <v>0.5</v>
      </c>
      <c r="C136" s="29">
        <v>0.13</v>
      </c>
      <c r="D136" s="35">
        <v>0.29</v>
      </c>
      <c r="E136" s="29">
        <v>0.12</v>
      </c>
      <c r="F136" s="35">
        <v>0.06</v>
      </c>
      <c r="G136" s="81">
        <v>0.05747232037691402</v>
      </c>
      <c r="H136" s="139">
        <v>0</v>
      </c>
      <c r="I136" s="140">
        <v>0</v>
      </c>
      <c r="J136" s="71">
        <v>0.3881573940178096</v>
      </c>
    </row>
    <row r="137" spans="1:10" ht="12.75">
      <c r="A137" s="1" t="s">
        <v>159</v>
      </c>
      <c r="B137" s="39">
        <v>16.38</v>
      </c>
      <c r="C137" s="32">
        <v>11.5</v>
      </c>
      <c r="D137" s="36">
        <v>16.05</v>
      </c>
      <c r="E137" s="29">
        <v>18.07</v>
      </c>
      <c r="F137" s="36">
        <v>15.9</v>
      </c>
      <c r="G137" s="81">
        <v>10.701090694935218</v>
      </c>
      <c r="H137" s="139">
        <v>15.942502450179681</v>
      </c>
      <c r="I137" s="140">
        <v>37.72486772486773</v>
      </c>
      <c r="J137" s="71">
        <v>19.035167728371167</v>
      </c>
    </row>
    <row r="138" spans="1:10" ht="12.75">
      <c r="A138" s="1" t="s">
        <v>160</v>
      </c>
      <c r="B138" s="39"/>
      <c r="C138" s="29">
        <v>0.11</v>
      </c>
      <c r="D138" s="35">
        <v>0.01</v>
      </c>
      <c r="E138" s="29">
        <v>0.13</v>
      </c>
      <c r="F138" s="35">
        <v>0.03</v>
      </c>
      <c r="G138" s="81"/>
      <c r="H138" s="139">
        <v>0.04900359359686378</v>
      </c>
      <c r="I138" s="140">
        <v>0</v>
      </c>
      <c r="J138" s="71">
        <v>0</v>
      </c>
    </row>
    <row r="139" spans="1:10" ht="12.75">
      <c r="A139" s="1" t="s">
        <v>161</v>
      </c>
      <c r="B139" s="39">
        <v>45.28</v>
      </c>
      <c r="C139" s="29">
        <v>65.21</v>
      </c>
      <c r="D139" s="36">
        <v>75.44</v>
      </c>
      <c r="E139" s="29">
        <v>78.62</v>
      </c>
      <c r="F139" s="35">
        <v>49.23</v>
      </c>
      <c r="G139" s="81">
        <v>50.732658421672554</v>
      </c>
      <c r="H139" s="139">
        <v>72.59065664815421</v>
      </c>
      <c r="I139" s="140">
        <v>130.47619047619048</v>
      </c>
      <c r="J139" s="71">
        <v>154.92347391807016</v>
      </c>
    </row>
    <row r="140" spans="1:10" ht="13.5" thickBot="1">
      <c r="A140" s="1" t="s">
        <v>162</v>
      </c>
      <c r="B140" s="41">
        <v>0.01</v>
      </c>
      <c r="C140" s="33">
        <v>0.05</v>
      </c>
      <c r="D140" s="37">
        <v>0.01</v>
      </c>
      <c r="E140" s="33">
        <v>0.08</v>
      </c>
      <c r="F140" s="37">
        <v>0.16</v>
      </c>
      <c r="G140" s="82">
        <v>0.08325088339222617</v>
      </c>
      <c r="H140" s="141">
        <v>0</v>
      </c>
      <c r="I140" s="142">
        <v>0.05291005291005291</v>
      </c>
      <c r="J140" s="72">
        <v>0.09080764846043787</v>
      </c>
    </row>
    <row r="141" spans="1:10" ht="12.75">
      <c r="A141" s="1" t="s">
        <v>163</v>
      </c>
      <c r="B141" s="20">
        <f aca="true" t="shared" si="0" ref="B141:G141">SUM(B4:B140)</f>
        <v>535.26</v>
      </c>
      <c r="C141" s="20">
        <f t="shared" si="0"/>
        <v>397.12000000000006</v>
      </c>
      <c r="D141" s="20">
        <f t="shared" si="0"/>
        <v>387.50000000000006</v>
      </c>
      <c r="E141" s="20">
        <f t="shared" si="0"/>
        <v>462.73</v>
      </c>
      <c r="F141" s="20">
        <f t="shared" si="0"/>
        <v>454.55000000000007</v>
      </c>
      <c r="G141" s="20">
        <f t="shared" si="0"/>
        <v>530.6337470971358</v>
      </c>
      <c r="H141" s="12">
        <f>SUM(H4:H140)</f>
        <v>598.2195360993139</v>
      </c>
      <c r="I141" s="143">
        <f>SUM(I4:I140)</f>
        <v>2405.396825396825</v>
      </c>
      <c r="J141" s="143">
        <f>SUM(J4:J140)</f>
        <v>1940.5985935485887</v>
      </c>
    </row>
    <row r="142" spans="1:10" ht="12.75">
      <c r="A142" s="1" t="s">
        <v>164</v>
      </c>
      <c r="B142" s="22"/>
      <c r="C142" s="22"/>
      <c r="D142" s="22"/>
      <c r="E142" s="22"/>
      <c r="F142" s="22"/>
      <c r="G142" s="22"/>
      <c r="H142" s="60">
        <f>COUNTIF(H4:H140,"&gt;0")</f>
        <v>71</v>
      </c>
      <c r="I142" s="57">
        <f>COUNTIF(I4:I140,"&gt;0")</f>
        <v>76</v>
      </c>
      <c r="J142" s="66"/>
    </row>
    <row r="143" ht="12.75">
      <c r="J143" s="6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E64" sqref="E64"/>
    </sheetView>
  </sheetViews>
  <sheetFormatPr defaultColWidth="9.140625" defaultRowHeight="12.75"/>
  <cols>
    <col min="1" max="1" width="29.57421875" style="0" customWidth="1"/>
  </cols>
  <sheetData>
    <row r="1" spans="1:4" ht="12.75">
      <c r="A1" s="118" t="s">
        <v>165</v>
      </c>
      <c r="B1" s="118" t="s">
        <v>166</v>
      </c>
      <c r="C1" s="85"/>
      <c r="D1" s="85"/>
    </row>
    <row r="2" spans="1:2" s="1" customFormat="1" ht="12.75">
      <c r="A2" s="1" t="s">
        <v>305</v>
      </c>
      <c r="B2" s="1" t="s">
        <v>306</v>
      </c>
    </row>
    <row r="3" spans="1:2" s="1" customFormat="1" ht="12.75">
      <c r="A3" s="1" t="s">
        <v>376</v>
      </c>
      <c r="B3" s="1" t="s">
        <v>295</v>
      </c>
    </row>
    <row r="4" spans="1:2" s="1" customFormat="1" ht="12.75">
      <c r="A4" s="1" t="s">
        <v>277</v>
      </c>
      <c r="B4" s="1" t="s">
        <v>278</v>
      </c>
    </row>
    <row r="5" spans="1:2" s="1" customFormat="1" ht="12.75">
      <c r="A5" s="1" t="s">
        <v>331</v>
      </c>
      <c r="B5" s="1" t="s">
        <v>365</v>
      </c>
    </row>
    <row r="6" spans="1:2" s="1" customFormat="1" ht="12.75">
      <c r="A6" s="1" t="s">
        <v>167</v>
      </c>
      <c r="B6" s="1" t="s">
        <v>203</v>
      </c>
    </row>
    <row r="7" spans="1:2" s="1" customFormat="1" ht="12.75">
      <c r="A7" s="1" t="s">
        <v>254</v>
      </c>
      <c r="B7" s="1" t="s">
        <v>343</v>
      </c>
    </row>
    <row r="8" spans="1:2" s="1" customFormat="1" ht="12.75">
      <c r="A8" s="1" t="s">
        <v>332</v>
      </c>
      <c r="B8" s="1" t="s">
        <v>333</v>
      </c>
    </row>
    <row r="9" spans="1:2" s="1" customFormat="1" ht="12.75">
      <c r="A9" s="1" t="s">
        <v>294</v>
      </c>
      <c r="B9" s="1" t="s">
        <v>295</v>
      </c>
    </row>
    <row r="10" spans="1:2" s="1" customFormat="1" ht="12.75">
      <c r="A10" s="1" t="s">
        <v>368</v>
      </c>
      <c r="B10" s="1" t="s">
        <v>369</v>
      </c>
    </row>
    <row r="11" spans="1:2" s="1" customFormat="1" ht="12.75">
      <c r="A11" s="1" t="s">
        <v>388</v>
      </c>
      <c r="B11" s="1" t="s">
        <v>389</v>
      </c>
    </row>
    <row r="12" spans="1:2" s="1" customFormat="1" ht="12.75">
      <c r="A12" s="1" t="s">
        <v>168</v>
      </c>
      <c r="B12" s="1" t="s">
        <v>193</v>
      </c>
    </row>
    <row r="13" spans="1:2" s="1" customFormat="1" ht="12.75">
      <c r="A13" s="1" t="s">
        <v>282</v>
      </c>
      <c r="B13" s="1" t="s">
        <v>283</v>
      </c>
    </row>
    <row r="14" spans="1:11" s="1" customFormat="1" ht="12.75">
      <c r="A14" s="1" t="s">
        <v>169</v>
      </c>
      <c r="B14" s="1" t="s">
        <v>335</v>
      </c>
      <c r="G14" s="85"/>
      <c r="H14" s="85" t="s">
        <v>198</v>
      </c>
      <c r="I14" s="85"/>
      <c r="J14" s="85"/>
      <c r="K14" s="85"/>
    </row>
    <row r="15" spans="1:8" s="85" customFormat="1" ht="12.75">
      <c r="A15" s="1" t="s">
        <v>170</v>
      </c>
      <c r="B15" s="1" t="s">
        <v>273</v>
      </c>
      <c r="C15" s="1"/>
      <c r="H15" s="85" t="s">
        <v>200</v>
      </c>
    </row>
    <row r="16" spans="1:8" s="1" customFormat="1" ht="12.75">
      <c r="A16" s="1" t="s">
        <v>205</v>
      </c>
      <c r="B16" s="1" t="s">
        <v>274</v>
      </c>
      <c r="H16" s="85" t="s">
        <v>199</v>
      </c>
    </row>
    <row r="17" spans="1:2" s="85" customFormat="1" ht="12.75">
      <c r="A17" s="1" t="s">
        <v>397</v>
      </c>
      <c r="B17" s="1" t="s">
        <v>398</v>
      </c>
    </row>
    <row r="18" spans="1:2" s="1" customFormat="1" ht="12.75">
      <c r="A18" s="1" t="s">
        <v>171</v>
      </c>
      <c r="B18" s="1" t="s">
        <v>172</v>
      </c>
    </row>
    <row r="19" spans="1:2" s="1" customFormat="1" ht="12.75">
      <c r="A19" s="1" t="s">
        <v>372</v>
      </c>
      <c r="B19" s="1" t="s">
        <v>373</v>
      </c>
    </row>
    <row r="20" spans="1:2" s="1" customFormat="1" ht="12.75">
      <c r="A20" s="1" t="s">
        <v>307</v>
      </c>
      <c r="B20" s="1" t="s">
        <v>306</v>
      </c>
    </row>
    <row r="21" spans="1:2" s="1" customFormat="1" ht="12.75">
      <c r="A21" s="1" t="s">
        <v>173</v>
      </c>
      <c r="B21" s="1" t="s">
        <v>390</v>
      </c>
    </row>
    <row r="22" spans="1:2" s="1" customFormat="1" ht="12.75">
      <c r="A22" s="1" t="s">
        <v>231</v>
      </c>
      <c r="B22" s="1" t="s">
        <v>325</v>
      </c>
    </row>
    <row r="23" spans="1:2" s="1" customFormat="1" ht="12.75">
      <c r="A23" s="1" t="s">
        <v>174</v>
      </c>
      <c r="B23" s="1" t="s">
        <v>382</v>
      </c>
    </row>
    <row r="24" spans="1:2" s="1" customFormat="1" ht="12.75">
      <c r="A24" s="1" t="s">
        <v>175</v>
      </c>
      <c r="B24" s="1" t="s">
        <v>318</v>
      </c>
    </row>
    <row r="25" spans="1:2" s="1" customFormat="1" ht="12.75">
      <c r="A25" s="1" t="s">
        <v>248</v>
      </c>
      <c r="B25" s="1" t="s">
        <v>400</v>
      </c>
    </row>
    <row r="26" spans="1:2" s="1" customFormat="1" ht="12.75">
      <c r="A26" s="1" t="s">
        <v>300</v>
      </c>
      <c r="B26" s="1" t="s">
        <v>401</v>
      </c>
    </row>
    <row r="27" spans="1:2" s="1" customFormat="1" ht="12.75">
      <c r="A27" s="1" t="s">
        <v>256</v>
      </c>
      <c r="B27" s="1" t="s">
        <v>363</v>
      </c>
    </row>
    <row r="28" spans="1:2" s="1" customFormat="1" ht="12.75">
      <c r="A28" s="1" t="s">
        <v>212</v>
      </c>
      <c r="B28" s="1" t="s">
        <v>334</v>
      </c>
    </row>
    <row r="29" spans="1:2" s="1" customFormat="1" ht="12.75">
      <c r="A29" s="1" t="s">
        <v>380</v>
      </c>
      <c r="B29" s="1" t="s">
        <v>381</v>
      </c>
    </row>
    <row r="30" spans="1:2" s="1" customFormat="1" ht="12.75">
      <c r="A30" s="1" t="s">
        <v>410</v>
      </c>
      <c r="B30" s="1" t="s">
        <v>411</v>
      </c>
    </row>
    <row r="31" spans="1:2" s="1" customFormat="1" ht="12.75">
      <c r="A31" s="1" t="s">
        <v>229</v>
      </c>
      <c r="B31" s="1" t="s">
        <v>230</v>
      </c>
    </row>
    <row r="32" spans="1:2" s="1" customFormat="1" ht="12.75">
      <c r="A32" s="1" t="s">
        <v>176</v>
      </c>
      <c r="B32" s="1" t="s">
        <v>351</v>
      </c>
    </row>
    <row r="33" spans="1:2" s="1" customFormat="1" ht="12.75">
      <c r="A33" s="1" t="s">
        <v>404</v>
      </c>
      <c r="B33" s="1" t="s">
        <v>405</v>
      </c>
    </row>
    <row r="34" spans="1:2" s="1" customFormat="1" ht="12.75">
      <c r="A34" s="1" t="s">
        <v>177</v>
      </c>
      <c r="B34" s="1" t="s">
        <v>391</v>
      </c>
    </row>
    <row r="35" spans="1:2" s="1" customFormat="1" ht="12.75">
      <c r="A35" s="1" t="s">
        <v>384</v>
      </c>
      <c r="B35" s="1" t="s">
        <v>385</v>
      </c>
    </row>
    <row r="36" spans="1:2" s="1" customFormat="1" ht="12.75">
      <c r="A36" s="1" t="s">
        <v>208</v>
      </c>
      <c r="B36" s="1" t="s">
        <v>275</v>
      </c>
    </row>
    <row r="37" spans="1:2" s="1" customFormat="1" ht="12.75">
      <c r="A37" s="1" t="s">
        <v>209</v>
      </c>
      <c r="B37" s="1" t="s">
        <v>275</v>
      </c>
    </row>
    <row r="38" spans="1:2" s="1" customFormat="1" ht="12.75">
      <c r="A38" s="1" t="s">
        <v>279</v>
      </c>
      <c r="B38" s="1" t="s">
        <v>377</v>
      </c>
    </row>
    <row r="39" spans="1:2" s="1" customFormat="1" ht="12.75">
      <c r="A39" s="1" t="s">
        <v>196</v>
      </c>
      <c r="B39" s="1" t="s">
        <v>323</v>
      </c>
    </row>
    <row r="40" spans="1:2" s="1" customFormat="1" ht="12.75">
      <c r="A40" s="1" t="s">
        <v>322</v>
      </c>
      <c r="B40" s="1" t="s">
        <v>323</v>
      </c>
    </row>
    <row r="41" spans="1:2" s="1" customFormat="1" ht="12.75">
      <c r="A41" s="1" t="s">
        <v>178</v>
      </c>
      <c r="B41" s="1" t="s">
        <v>179</v>
      </c>
    </row>
    <row r="42" spans="1:2" s="1" customFormat="1" ht="12.75">
      <c r="A42" s="1" t="s">
        <v>180</v>
      </c>
      <c r="B42" s="1" t="s">
        <v>193</v>
      </c>
    </row>
    <row r="43" spans="1:2" s="1" customFormat="1" ht="12.75">
      <c r="A43" s="1" t="s">
        <v>181</v>
      </c>
      <c r="B43" s="1" t="s">
        <v>353</v>
      </c>
    </row>
    <row r="44" spans="1:2" s="1" customFormat="1" ht="12.75">
      <c r="A44" s="1" t="s">
        <v>257</v>
      </c>
      <c r="B44" s="1" t="s">
        <v>258</v>
      </c>
    </row>
    <row r="45" spans="1:2" s="1" customFormat="1" ht="12.75">
      <c r="A45" s="1" t="s">
        <v>285</v>
      </c>
      <c r="B45" s="1" t="s">
        <v>340</v>
      </c>
    </row>
    <row r="46" spans="1:2" s="1" customFormat="1" ht="12.75">
      <c r="A46" s="1" t="s">
        <v>286</v>
      </c>
      <c r="B46" s="1" t="s">
        <v>340</v>
      </c>
    </row>
    <row r="47" spans="1:2" s="1" customFormat="1" ht="12.75">
      <c r="A47" s="1" t="s">
        <v>272</v>
      </c>
      <c r="B47" s="1" t="s">
        <v>326</v>
      </c>
    </row>
    <row r="48" spans="1:2" s="1" customFormat="1" ht="12.75">
      <c r="A48" s="1" t="s">
        <v>192</v>
      </c>
      <c r="B48" s="1" t="s">
        <v>354</v>
      </c>
    </row>
    <row r="49" spans="1:2" s="1" customFormat="1" ht="12.75">
      <c r="A49" s="1" t="s">
        <v>249</v>
      </c>
      <c r="B49" s="1" t="s">
        <v>336</v>
      </c>
    </row>
    <row r="50" spans="1:2" s="1" customFormat="1" ht="12.75">
      <c r="A50" s="1" t="s">
        <v>291</v>
      </c>
      <c r="B50" s="1" t="s">
        <v>399</v>
      </c>
    </row>
    <row r="51" spans="1:2" s="1" customFormat="1" ht="12.75">
      <c r="A51" s="1" t="s">
        <v>329</v>
      </c>
      <c r="B51" s="1" t="s">
        <v>321</v>
      </c>
    </row>
    <row r="52" spans="1:2" s="1" customFormat="1" ht="12.75">
      <c r="A52" s="1" t="s">
        <v>339</v>
      </c>
      <c r="B52" s="1" t="s">
        <v>349</v>
      </c>
    </row>
    <row r="53" spans="1:2" s="1" customFormat="1" ht="12.75">
      <c r="A53" s="1" t="s">
        <v>312</v>
      </c>
      <c r="B53" s="1" t="s">
        <v>344</v>
      </c>
    </row>
    <row r="54" spans="1:2" s="1" customFormat="1" ht="12.75">
      <c r="A54" s="1" t="s">
        <v>182</v>
      </c>
      <c r="B54" s="1" t="s">
        <v>352</v>
      </c>
    </row>
    <row r="55" spans="1:2" s="1" customFormat="1" ht="12.75">
      <c r="A55" s="1" t="s">
        <v>413</v>
      </c>
      <c r="B55" s="1" t="s">
        <v>414</v>
      </c>
    </row>
    <row r="56" spans="1:2" s="1" customFormat="1" ht="12.75">
      <c r="A56" s="1" t="s">
        <v>296</v>
      </c>
      <c r="B56" s="1" t="s">
        <v>357</v>
      </c>
    </row>
    <row r="57" spans="1:2" s="1" customFormat="1" ht="12.75">
      <c r="A57" s="1" t="s">
        <v>302</v>
      </c>
      <c r="B57" s="1" t="s">
        <v>303</v>
      </c>
    </row>
    <row r="58" spans="1:2" s="1" customFormat="1" ht="12.75">
      <c r="A58" s="1" t="s">
        <v>227</v>
      </c>
      <c r="B58" s="1" t="s">
        <v>364</v>
      </c>
    </row>
    <row r="59" spans="1:2" s="1" customFormat="1" ht="12.75">
      <c r="A59" s="1" t="s">
        <v>183</v>
      </c>
      <c r="B59" s="1" t="s">
        <v>184</v>
      </c>
    </row>
    <row r="60" spans="1:2" s="1" customFormat="1" ht="12.75">
      <c r="A60" s="1" t="s">
        <v>185</v>
      </c>
      <c r="B60" s="1" t="s">
        <v>184</v>
      </c>
    </row>
    <row r="61" spans="1:2" s="1" customFormat="1" ht="12.75">
      <c r="A61" s="1" t="s">
        <v>186</v>
      </c>
      <c r="B61" s="1" t="s">
        <v>197</v>
      </c>
    </row>
    <row r="62" spans="1:2" s="1" customFormat="1" ht="12.75">
      <c r="A62" s="1" t="s">
        <v>314</v>
      </c>
      <c r="B62" s="1" t="s">
        <v>315</v>
      </c>
    </row>
    <row r="63" spans="1:2" s="1" customFormat="1" ht="12.75">
      <c r="A63" s="1" t="s">
        <v>407</v>
      </c>
      <c r="B63" s="1" t="s">
        <v>408</v>
      </c>
    </row>
    <row r="64" spans="1:2" s="1" customFormat="1" ht="12.75">
      <c r="A64" s="1" t="s">
        <v>320</v>
      </c>
      <c r="B64" s="1" t="s">
        <v>321</v>
      </c>
    </row>
    <row r="65" spans="1:2" s="1" customFormat="1" ht="12.75">
      <c r="A65" s="1" t="s">
        <v>202</v>
      </c>
      <c r="B65" s="1" t="s">
        <v>203</v>
      </c>
    </row>
    <row r="66" spans="1:2" s="1" customFormat="1" ht="12.75">
      <c r="A66" s="1" t="s">
        <v>187</v>
      </c>
      <c r="B66" s="1" t="s">
        <v>394</v>
      </c>
    </row>
    <row r="71" spans="1:8" s="3" customFormat="1" ht="72.75" customHeight="1">
      <c r="A71" s="135" t="s">
        <v>311</v>
      </c>
      <c r="B71" s="149" t="s">
        <v>402</v>
      </c>
      <c r="C71" s="149"/>
      <c r="D71" s="149"/>
      <c r="E71" s="149"/>
      <c r="H71" s="3" t="s">
        <v>342</v>
      </c>
    </row>
    <row r="72" spans="2:5" ht="12.75">
      <c r="B72" s="149"/>
      <c r="C72" s="149"/>
      <c r="D72" s="149"/>
      <c r="E72" s="149"/>
    </row>
    <row r="73" spans="2:5" ht="12.75">
      <c r="B73" s="23"/>
      <c r="C73" s="24"/>
      <c r="D73" s="24"/>
      <c r="E73" s="24"/>
    </row>
    <row r="74" spans="2:5" ht="12.75">
      <c r="B74" s="23"/>
      <c r="C74" s="24"/>
      <c r="D74" s="24"/>
      <c r="E74" s="24"/>
    </row>
  </sheetData>
  <mergeCells count="1">
    <mergeCell ref="B71:E7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2006-12-30T17:46:41Z</dcterms:created>
  <dcterms:modified xsi:type="dcterms:W3CDTF">2020-04-11T14:14:44Z</dcterms:modified>
  <cp:category/>
  <cp:version/>
  <cp:contentType/>
  <cp:contentStatus/>
</cp:coreProperties>
</file>