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360" windowHeight="5370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'Tulokset'!$A:$A,'Tulokset'!$2:$4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64" authorId="0">
      <text>
        <r>
          <rPr>
            <b/>
            <sz val="9"/>
            <rFont val="Tahoma"/>
            <family val="0"/>
          </rPr>
          <t>Esko Gustafsson: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F, jossa 2010-luvun keskiarvo</t>
        </r>
      </text>
    </comment>
    <comment ref="A166" authorId="0">
      <text>
        <r>
          <rPr>
            <sz val="9"/>
            <rFont val="Tahoma"/>
            <family val="0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2010-luvun lajimäärään solussa F166
</t>
        </r>
      </text>
    </comment>
    <comment ref="F164" authorId="0">
      <text>
        <r>
          <rPr>
            <sz val="9"/>
            <rFont val="Tahoma"/>
            <family val="0"/>
          </rPr>
          <t xml:space="preserve">Luku EI OLE 2010-luvun lajisumma, vaan keskiarvo 2010-luvun eri syksyjen lajimäärästä. 
</t>
        </r>
      </text>
    </comment>
  </commentList>
</comments>
</file>

<file path=xl/sharedStrings.xml><?xml version="1.0" encoding="utf-8"?>
<sst xmlns="http://schemas.openxmlformats.org/spreadsheetml/2006/main" count="547" uniqueCount="379">
  <si>
    <t>Monellako reitillä lajia esiintyi</t>
  </si>
  <si>
    <t>Empo - Vuolahti</t>
  </si>
  <si>
    <t>Koivukylä</t>
  </si>
  <si>
    <t>Laupunen</t>
  </si>
  <si>
    <t>Pehtjärvi</t>
  </si>
  <si>
    <t>Seppälä</t>
  </si>
  <si>
    <t>Littoistenjärvi</t>
  </si>
  <si>
    <t>Laajokivarsi</t>
  </si>
  <si>
    <t>Keskusta-Parsila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</si>
  <si>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</si>
  <si>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</si>
  <si>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</si>
  <si>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</si>
  <si>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</si>
  <si>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</si>
  <si>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</si>
  <si>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</si>
  <si>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</si>
  <si>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</si>
  <si>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</si>
  <si>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</si>
  <si>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</si>
  <si>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</si>
  <si>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</si>
  <si>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</si>
  <si>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</si>
  <si>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</si>
  <si>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</si>
  <si>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</si>
  <si>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</si>
  <si>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</si>
  <si>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</si>
  <si>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</si>
  <si>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</si>
  <si>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</si>
  <si>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</si>
  <si>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</si>
  <si>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</si>
  <si>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</si>
  <si>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</si>
  <si>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</si>
  <si>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</si>
  <si>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</si>
  <si>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</si>
  <si>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</si>
  <si>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</si>
  <si>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</si>
  <si>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</si>
  <si>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</si>
  <si>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</si>
  <si>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</si>
  <si>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</si>
  <si>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</si>
  <si>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</si>
  <si>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</si>
  <si>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</si>
  <si>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</si>
  <si>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</si>
  <si>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</si>
  <si>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</si>
  <si>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</si>
  <si>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</si>
  <si>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</si>
  <si>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</si>
  <si>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</si>
  <si>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</si>
  <si>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</si>
  <si>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</si>
  <si>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</si>
  <si>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</si>
  <si>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</si>
  <si>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</si>
  <si>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</si>
  <si>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</si>
  <si>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</si>
  <si>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</si>
  <si>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</si>
  <si>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</si>
  <si>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</si>
  <si>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</si>
  <si>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</si>
  <si>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</si>
  <si>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</si>
  <si>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</si>
  <si>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</si>
  <si>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</si>
  <si>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</si>
  <si>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</si>
  <si>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</si>
  <si>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</si>
  <si>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</si>
  <si>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</si>
  <si>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</si>
  <si>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</si>
  <si>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</si>
  <si>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</si>
  <si>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</si>
  <si>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</si>
  <si>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</si>
  <si>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</si>
  <si>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</si>
  <si>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</si>
  <si>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</si>
  <si>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</si>
  <si>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</si>
  <si>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</si>
  <si>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</si>
  <si>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</si>
  <si>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</si>
  <si>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</si>
  <si>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</si>
  <si>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</si>
  <si>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</si>
  <si>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</si>
  <si>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</si>
  <si>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</si>
  <si>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</si>
  <si>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</si>
  <si>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</si>
  <si>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</si>
  <si>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</si>
  <si>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</si>
  <si>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</si>
  <si>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</si>
  <si>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</si>
  <si>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</si>
  <si>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</si>
  <si>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</si>
  <si>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</si>
  <si>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</si>
  <si>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</si>
  <si>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</si>
  <si>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</si>
  <si>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</si>
  <si>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</si>
  <si>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</si>
  <si>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</si>
  <si>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</si>
  <si>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</si>
  <si>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</si>
  <si>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</si>
  <si>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</si>
  <si>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</si>
  <si>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</si>
  <si>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</si>
  <si>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</si>
  <si>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</si>
  <si>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</si>
  <si>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</si>
  <si>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</si>
  <si>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</si>
  <si>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</si>
  <si>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</si>
  <si>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</si>
  <si>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</si>
  <si>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</si>
  <si>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</si>
  <si>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</si>
  <si>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</si>
  <si>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</si>
  <si>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</si>
  <si>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</si>
  <si>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</si>
  <si>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</si>
  <si>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</si>
  <si>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</si>
  <si>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</si>
  <si>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</si>
  <si>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</si>
  <si>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</si>
  <si>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</si>
  <si>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</si>
  <si>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</si>
  <si>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</si>
  <si>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</si>
  <si>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</si>
  <si>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</si>
  <si>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</si>
  <si>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</si>
  <si>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</si>
  <si>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</si>
  <si>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</si>
  <si>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</si>
  <si>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</si>
  <si>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</si>
  <si>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Turku</t>
  </si>
  <si>
    <t>Rainer Grönholm*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</si>
  <si>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</si>
  <si>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</si>
  <si>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</si>
  <si>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</si>
  <si>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</si>
  <si>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</si>
  <si>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</si>
  <si>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</si>
  <si>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Keskusta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</si>
  <si>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</si>
  <si>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</si>
  <si>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</si>
  <si>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</si>
  <si>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</si>
  <si>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</si>
  <si>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</si>
  <si>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HAL</t>
  </si>
  <si>
    <t>Angelniemi</t>
  </si>
  <si>
    <t>Halikko</t>
  </si>
  <si>
    <t>Valkoselkätikka</t>
  </si>
  <si>
    <t>Lyhytnokkahanhi</t>
  </si>
  <si>
    <t>Pikkulokki</t>
  </si>
  <si>
    <t>Mustaleppälintu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</si>
  <si>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</si>
  <si>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</si>
  <si>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</si>
  <si>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</si>
  <si>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</si>
  <si>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</si>
  <si>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</si>
  <si>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</si>
  <si>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</si>
  <si>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</si>
  <si>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</si>
  <si>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</si>
  <si>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</si>
  <si>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</si>
  <si>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Ruokorauma</t>
  </si>
  <si>
    <t>Röödilä</t>
  </si>
  <si>
    <t>*Timo Nurmi</t>
  </si>
  <si>
    <t>ALA</t>
  </si>
  <si>
    <t>Alastaro</t>
  </si>
  <si>
    <t>2009</t>
  </si>
  <si>
    <t>Syyslaskentojen 1999/00-08/09 yks./10km keskiarvo</t>
  </si>
  <si>
    <t>Vahto</t>
  </si>
  <si>
    <t>HOU</t>
  </si>
  <si>
    <t>Kivimo</t>
  </si>
  <si>
    <t>Houtskari</t>
  </si>
  <si>
    <t>Kalle Rainio*</t>
  </si>
  <si>
    <t>Helmipöllö</t>
  </si>
  <si>
    <t>TAI</t>
  </si>
  <si>
    <t>Keskusta-Kolkanaukko</t>
  </si>
  <si>
    <t>Taivassalo</t>
  </si>
  <si>
    <t>Särkisalo</t>
  </si>
  <si>
    <t>Finnby-Förby</t>
  </si>
  <si>
    <t>NAA</t>
  </si>
  <si>
    <t>Luolalanjärvi</t>
  </si>
  <si>
    <t>Naantali</t>
  </si>
  <si>
    <t>Muhkuri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</si>
  <si>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</si>
  <si>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</si>
  <si>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</si>
  <si>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</si>
  <si>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</si>
  <si>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</si>
  <si>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</si>
  <si>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</si>
  <si>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</si>
  <si>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</si>
  <si>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</si>
  <si>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</si>
  <si>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</si>
  <si>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</si>
  <si>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</si>
  <si>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Jarmo Laine, Emma Kosonen</t>
  </si>
  <si>
    <t>*Erkki Hellman</t>
  </si>
  <si>
    <t>Heikki Lehtonen*</t>
  </si>
  <si>
    <t>KOR</t>
  </si>
  <si>
    <t>Utö</t>
  </si>
  <si>
    <t>Korppoo</t>
  </si>
  <si>
    <t>Suopöllö</t>
  </si>
  <si>
    <t>Mustapääkerttu</t>
  </si>
  <si>
    <t>SÅR</t>
  </si>
  <si>
    <t>Finby ja Förby</t>
  </si>
  <si>
    <t>Vartsala</t>
  </si>
  <si>
    <t>MAR</t>
  </si>
  <si>
    <t>Marttila</t>
  </si>
  <si>
    <t>+</t>
  </si>
  <si>
    <t>2012</t>
  </si>
  <si>
    <t>Muuttohaukka</t>
  </si>
  <si>
    <t>Isokirvinen</t>
  </si>
  <si>
    <t>Lapinsirkku</t>
  </si>
  <si>
    <t>*Seppo Kallio, Sirpa Kallio</t>
  </si>
  <si>
    <t>*Markus Rantala</t>
  </si>
  <si>
    <t>Viirupöllö</t>
  </si>
  <si>
    <t>Katariinanlaakso-Alalemu</t>
  </si>
  <si>
    <t>K-laakso-Alalemu</t>
  </si>
  <si>
    <t>NAU</t>
  </si>
  <si>
    <t>Ängsö</t>
  </si>
  <si>
    <t>*Päivi Sirkiä, Peter Uppstu</t>
  </si>
  <si>
    <t>Mustanmerenlokki</t>
  </si>
  <si>
    <t>2013</t>
  </si>
  <si>
    <t>Ruokki</t>
  </si>
  <si>
    <t>Kashmirinuunilintu</t>
  </si>
  <si>
    <t>Halikonlahti</t>
  </si>
  <si>
    <t>Haarapääsky</t>
  </si>
  <si>
    <t>Kirjosiipikäpylintu</t>
  </si>
  <si>
    <t>*Ilona Heiskari</t>
  </si>
  <si>
    <t>*Asko Suoranta</t>
  </si>
  <si>
    <t>Halinen-Lonttinen</t>
  </si>
  <si>
    <t>MAS</t>
  </si>
  <si>
    <t>Ohensaari</t>
  </si>
  <si>
    <t>Masku</t>
  </si>
  <si>
    <t>Attu</t>
  </si>
  <si>
    <t>*Pettersson Kaj-Ove, Blomqvist Bertil, Duncker Marcus</t>
  </si>
  <si>
    <t>Tirri Ina-Sabrina*</t>
  </si>
  <si>
    <t>Esa Lehikoinen</t>
  </si>
  <si>
    <t>Nauvo</t>
  </si>
  <si>
    <t>*Raimo Uusitalo</t>
  </si>
  <si>
    <t xml:space="preserve">
RIVIT 5 - 156:
Lajikohtainen yksilömäärä
/ 10 havainnointikm
</t>
  </si>
  <si>
    <t>Kunstenniemi</t>
  </si>
  <si>
    <t>*Jukka Lehtinen</t>
  </si>
  <si>
    <t>Laidike</t>
  </si>
  <si>
    <t>Suomusjärvi</t>
  </si>
  <si>
    <t>*Leino Timo, Soitula Seppo</t>
  </si>
  <si>
    <t>2014</t>
  </si>
  <si>
    <t>Esko Gustafsson, Hannu Klemola, Veijo Peltola</t>
  </si>
  <si>
    <t>Tunturikiuru</t>
  </si>
  <si>
    <t>Luotokirvinen</t>
  </si>
  <si>
    <t>*Kim Kuntze, Meri Öhman</t>
  </si>
  <si>
    <t>*Petri Vainio</t>
  </si>
  <si>
    <t>Nousiainen</t>
  </si>
  <si>
    <t>Palo</t>
  </si>
  <si>
    <t>NOU</t>
  </si>
  <si>
    <t>Peltopyy</t>
  </si>
  <si>
    <t>Luonnonmaa</t>
  </si>
  <si>
    <t>*Ismo Hyvärinen</t>
  </si>
  <si>
    <t>Ruissalo, Keski</t>
  </si>
  <si>
    <t>*Markku Hyvönen, Reko Leino</t>
  </si>
  <si>
    <t>*Timo Lainema</t>
  </si>
  <si>
    <t>Veitenmäki</t>
  </si>
  <si>
    <t>*Juuti Jyri</t>
  </si>
  <si>
    <t>Mynälahti</t>
  </si>
  <si>
    <t>*Birger Grönholm, Timo Elovaara, Kimmo Jarpa, Rolf Karlson</t>
  </si>
  <si>
    <t>DRA</t>
  </si>
  <si>
    <t>Kasnäs</t>
  </si>
  <si>
    <t>Dragsfjärd</t>
  </si>
  <si>
    <t>Pansio-Perno</t>
  </si>
  <si>
    <t>*Markus Ahola</t>
  </si>
  <si>
    <t>Syyslaskentojen 2009/10-14/15 yks./10km keskiarvo</t>
  </si>
  <si>
    <t>Esko Gustafsson, Pyry Herva</t>
  </si>
  <si>
    <t>*Kaija Koskinen, Ari Koskinen, Kai Kankare</t>
  </si>
  <si>
    <t>*Arvi Uotila, Tuomas Uotila</t>
  </si>
  <si>
    <t>*Ville Räihä, Olli Kanerva</t>
  </si>
  <si>
    <t>*Rauno Laine, Jouni Nummenpää</t>
  </si>
  <si>
    <t>2015</t>
  </si>
  <si>
    <t>Pekka Salmi*, Jari Virtanen</t>
  </si>
  <si>
    <t>*Jouni Saario</t>
  </si>
  <si>
    <t>*Jorma Tenovuo ja 3 muuta henkilöä</t>
  </si>
  <si>
    <t>Härkälintu</t>
  </si>
  <si>
    <t>Tundrakurmitsa</t>
  </si>
  <si>
    <t>Lehikoinen Esa, Lehikoinen Marketta, Ala-Uotila Pirkko</t>
  </si>
  <si>
    <t>Hankkaa-Karistola</t>
  </si>
  <si>
    <t>*Kleemola Markku, Kleemola Lauri</t>
  </si>
  <si>
    <t>PAR</t>
  </si>
  <si>
    <t>*Kari Airikkala, Aila Lukin</t>
  </si>
  <si>
    <t>Taigauunilintu</t>
  </si>
  <si>
    <t>*Kari Lehtonen</t>
  </si>
  <si>
    <t>*Kai Kankare, Kaija Koskinen, Ari Koskinen, Jukka Holmström</t>
  </si>
  <si>
    <t>Halinen III</t>
  </si>
  <si>
    <t>*Päivi Sirkiä, Mia Rönkä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</si>
  <si>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</si>
  <si>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</si>
  <si>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</si>
  <si>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r>
      <t>Tulokset taulukossa</t>
    </r>
    <r>
      <rPr>
        <sz val="10"/>
        <rFont val="Arial"/>
        <family val="2"/>
      </rPr>
      <t xml:space="preserve"> on sarakkeessa A lajit (jotka on nähty 2000-luvulla), sarakkeissa B-F eri vuosikymmenten keskiarvot yks/10reittikm, sarakkeissa G-L lähivuosien keskiarvot</t>
    </r>
  </si>
  <si>
    <t>Riveillä 163 ja 164 on yhteensä lukuja</t>
  </si>
  <si>
    <t>Huomaa, että sarakkeessa F olevassa 2010 luvun keskiarvossa ei ole mukana kuluva syksy</t>
  </si>
  <si>
    <t>Sarakkeissa M-O on tämän syksyn tulokset: M yks/10 reittikm(=runsaus), N yhteensä yksilöt ja O reittien lkm (yleisyys), joilla ko. laji näkyi. Sarakkeesta P eteenpäin ovat reittikohtaiset tulokset</t>
  </si>
  <si>
    <t>Huomaa punaisella kolmiolla merkityt solut A164 ja A166. Vie kursori niiden päälle, niin näet lisätietoja tarjoavan kommentin</t>
  </si>
  <si>
    <t>*Ilkka Laitinen</t>
  </si>
  <si>
    <t>Heisala</t>
  </si>
  <si>
    <t>*Koskela Tapio, Talja Kristiina, Sihvo Kirsi, Korhonen Markku</t>
  </si>
  <si>
    <t>Osmo Kivivuori, Kari Ahtiainen, Petri Varjonen</t>
  </si>
  <si>
    <t>*Hannu Ekblom, Ekblom Raija, Timo Helle, Aino Loivaranta, Pekka Loivaranta. Kalevi Koskinen</t>
  </si>
  <si>
    <t>SUO</t>
  </si>
  <si>
    <t>*Leino Timo</t>
  </si>
  <si>
    <t>Huomaa punaisella kolmiolla merkitty solu F164. Vie kursori solun päälle, niin näet lisätietoja tarjoavan kommentin.</t>
  </si>
  <si>
    <t>*Lehtonen Raimo, Lehtonen Tommi, Moberg Hannu, Moberg Anssi</t>
  </si>
  <si>
    <t>*Jari Lähteenoja, Seppo Sällylä</t>
  </si>
  <si>
    <t>Vanhalinna II</t>
  </si>
  <si>
    <t>*Timo Alppi</t>
  </si>
  <si>
    <t>Hauninen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</si>
</sst>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9" xfId="18" applyFont="1" applyBorder="1" applyAlignment="1">
      <alignment horizontal="center" textRotation="90" wrapText="1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1" xfId="0" applyFont="1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5" xfId="0" applyFont="1" applyBorder="1" applyAlignment="1">
      <alignment horizontal="center" wrapText="1"/>
    </xf>
    <xf numFmtId="1" fontId="0" fillId="2" borderId="17" xfId="0" applyNumberFormat="1" applyFill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1" fillId="3" borderId="18" xfId="0" applyNumberFormat="1" applyFon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1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9"/>
  <sheetViews>
    <sheetView tabSelected="1" workbookViewId="0" topLeftCell="A1">
      <pane xSplit="1" ySplit="4" topLeftCell="B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73" sqref="P173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37" customWidth="1"/>
    <col min="6" max="6" width="6.57421875" style="37" customWidth="1"/>
    <col min="7" max="13" width="6.7109375" style="3" customWidth="1"/>
    <col min="14" max="14" width="8.140625" style="3" customWidth="1"/>
    <col min="15" max="15" width="7.140625" style="3" customWidth="1"/>
    <col min="16" max="18" width="7.140625" style="4" customWidth="1"/>
    <col min="19" max="20" width="5.7109375" style="4" customWidth="1"/>
    <col min="21" max="29" width="5.7109375" style="0" customWidth="1"/>
    <col min="30" max="36" width="5.7109375" style="5" customWidth="1"/>
    <col min="37" max="73" width="5.7109375" style="0" customWidth="1"/>
    <col min="74" max="75" width="5.7109375" style="5" customWidth="1"/>
    <col min="76" max="16384" width="5.7109375" style="0" customWidth="1"/>
  </cols>
  <sheetData>
    <row r="1" spans="7:12" ht="12.75">
      <c r="G1" s="61"/>
      <c r="H1" s="61"/>
      <c r="I1" s="61"/>
      <c r="J1" s="61"/>
      <c r="K1" s="61"/>
      <c r="L1" s="61"/>
    </row>
    <row r="2" spans="1:80" s="7" customFormat="1" ht="74.25" customHeight="1">
      <c r="A2" s="45" t="s">
        <v>247</v>
      </c>
      <c r="B2" s="33" t="s">
        <v>194</v>
      </c>
      <c r="C2" s="33" t="s">
        <v>192</v>
      </c>
      <c r="D2" s="33" t="s">
        <v>193</v>
      </c>
      <c r="E2" s="33" t="s">
        <v>230</v>
      </c>
      <c r="F2" s="66" t="s">
        <v>336</v>
      </c>
      <c r="G2" s="100" t="s">
        <v>306</v>
      </c>
      <c r="H2" s="100"/>
      <c r="I2" s="100"/>
      <c r="J2" s="100"/>
      <c r="K2" s="100"/>
      <c r="L2" s="100"/>
      <c r="M2" s="101"/>
      <c r="N2" s="84" t="s">
        <v>167</v>
      </c>
      <c r="O2" s="85" t="s">
        <v>0</v>
      </c>
      <c r="P2" s="44" t="s">
        <v>195</v>
      </c>
      <c r="Q2" s="44" t="s">
        <v>253</v>
      </c>
      <c r="R2" s="44" t="s">
        <v>332</v>
      </c>
      <c r="S2" s="44" t="s">
        <v>204</v>
      </c>
      <c r="T2" s="44" t="s">
        <v>233</v>
      </c>
      <c r="U2" s="7" t="s">
        <v>1</v>
      </c>
      <c r="V2" s="41" t="s">
        <v>283</v>
      </c>
      <c r="W2" s="41" t="s">
        <v>211</v>
      </c>
      <c r="X2" s="41" t="s">
        <v>327</v>
      </c>
      <c r="Y2" s="41" t="s">
        <v>265</v>
      </c>
      <c r="Z2" s="7" t="s">
        <v>2</v>
      </c>
      <c r="AA2" s="41" t="s">
        <v>200</v>
      </c>
      <c r="AB2" s="7" t="s">
        <v>3</v>
      </c>
      <c r="AC2" s="41" t="s">
        <v>271</v>
      </c>
      <c r="AD2" s="7" t="s">
        <v>4</v>
      </c>
      <c r="AE2" s="7" t="s">
        <v>5</v>
      </c>
      <c r="AF2" s="7" t="s">
        <v>6</v>
      </c>
      <c r="AG2" s="41" t="s">
        <v>376</v>
      </c>
      <c r="AH2" s="41" t="s">
        <v>195</v>
      </c>
      <c r="AI2" s="41" t="s">
        <v>298</v>
      </c>
      <c r="AJ2" s="41" t="s">
        <v>220</v>
      </c>
      <c r="AK2" s="7" t="s">
        <v>7</v>
      </c>
      <c r="AL2" s="41" t="s">
        <v>329</v>
      </c>
      <c r="AM2" s="7" t="s">
        <v>8</v>
      </c>
      <c r="AN2" s="41" t="s">
        <v>198</v>
      </c>
      <c r="AO2" s="41" t="s">
        <v>243</v>
      </c>
      <c r="AP2" s="41" t="s">
        <v>322</v>
      </c>
      <c r="AQ2" s="41" t="s">
        <v>285</v>
      </c>
      <c r="AR2" s="41" t="s">
        <v>319</v>
      </c>
      <c r="AS2" s="7" t="s">
        <v>9</v>
      </c>
      <c r="AT2" s="41" t="s">
        <v>300</v>
      </c>
      <c r="AU2" s="41" t="s">
        <v>367</v>
      </c>
      <c r="AV2" s="41" t="s">
        <v>10</v>
      </c>
      <c r="AW2" s="7" t="s">
        <v>11</v>
      </c>
      <c r="AX2" s="41" t="s">
        <v>378</v>
      </c>
      <c r="AY2" s="7" t="s">
        <v>12</v>
      </c>
      <c r="AZ2" s="7" t="s">
        <v>13</v>
      </c>
      <c r="BA2" s="7" t="s">
        <v>14</v>
      </c>
      <c r="BB2" s="41" t="s">
        <v>231</v>
      </c>
      <c r="BC2" s="7" t="s">
        <v>15</v>
      </c>
      <c r="BD2" s="7" t="s">
        <v>16</v>
      </c>
      <c r="BE2" s="41" t="s">
        <v>307</v>
      </c>
      <c r="BF2" s="41" t="s">
        <v>224</v>
      </c>
      <c r="BG2" s="41" t="s">
        <v>225</v>
      </c>
      <c r="BH2" s="41" t="s">
        <v>291</v>
      </c>
      <c r="BI2" s="41" t="s">
        <v>349</v>
      </c>
      <c r="BJ2" s="41" t="s">
        <v>195</v>
      </c>
      <c r="BK2" s="41" t="s">
        <v>214</v>
      </c>
      <c r="BL2" s="41" t="s">
        <v>309</v>
      </c>
      <c r="BM2" s="41" t="s">
        <v>270</v>
      </c>
      <c r="BN2" s="41" t="s">
        <v>238</v>
      </c>
      <c r="BO2" s="41"/>
      <c r="BP2" s="41" t="s">
        <v>296</v>
      </c>
      <c r="BQ2" s="41" t="s">
        <v>356</v>
      </c>
      <c r="BR2" s="7" t="s">
        <v>17</v>
      </c>
      <c r="BS2" s="41" t="s">
        <v>210</v>
      </c>
      <c r="BT2" s="41" t="s">
        <v>245</v>
      </c>
      <c r="BU2" s="41" t="s">
        <v>334</v>
      </c>
      <c r="BV2" s="7" t="s">
        <v>18</v>
      </c>
      <c r="BW2" s="7" t="s">
        <v>19</v>
      </c>
      <c r="BX2" s="7" t="s">
        <v>20</v>
      </c>
      <c r="BY2" s="7" t="s">
        <v>21</v>
      </c>
      <c r="BZ2" s="41" t="s">
        <v>217</v>
      </c>
      <c r="CA2" s="41" t="s">
        <v>255</v>
      </c>
      <c r="CB2" s="7" t="s">
        <v>22</v>
      </c>
    </row>
    <row r="3" spans="1:80" s="3" customFormat="1" ht="12.75">
      <c r="A3" s="8"/>
      <c r="B3" s="34" t="s">
        <v>188</v>
      </c>
      <c r="C3" s="35" t="s">
        <v>189</v>
      </c>
      <c r="D3" s="34" t="s">
        <v>190</v>
      </c>
      <c r="E3" s="36" t="s">
        <v>191</v>
      </c>
      <c r="F3" s="36" t="s">
        <v>257</v>
      </c>
      <c r="G3" s="42" t="s">
        <v>229</v>
      </c>
      <c r="H3" s="42" t="s">
        <v>246</v>
      </c>
      <c r="I3" s="42" t="s">
        <v>258</v>
      </c>
      <c r="J3" s="42" t="s">
        <v>275</v>
      </c>
      <c r="K3" s="42" t="s">
        <v>288</v>
      </c>
      <c r="L3" s="42" t="s">
        <v>312</v>
      </c>
      <c r="M3" s="65" t="s">
        <v>342</v>
      </c>
      <c r="N3" s="64" t="s">
        <v>342</v>
      </c>
      <c r="O3" s="51" t="s">
        <v>342</v>
      </c>
      <c r="P3" s="42" t="s">
        <v>227</v>
      </c>
      <c r="Q3" s="42" t="s">
        <v>252</v>
      </c>
      <c r="R3" s="42" t="s">
        <v>331</v>
      </c>
      <c r="S3" s="42" t="s">
        <v>203</v>
      </c>
      <c r="T3" s="42" t="s">
        <v>232</v>
      </c>
      <c r="U3" s="3" t="s">
        <v>23</v>
      </c>
      <c r="V3" s="3" t="s">
        <v>23</v>
      </c>
      <c r="W3" s="3" t="s">
        <v>23</v>
      </c>
      <c r="X3" s="3" t="s">
        <v>23</v>
      </c>
      <c r="Y3" s="3" t="s">
        <v>264</v>
      </c>
      <c r="Z3" s="3" t="s">
        <v>24</v>
      </c>
      <c r="AA3" s="3" t="s">
        <v>25</v>
      </c>
      <c r="AB3" s="3" t="s">
        <v>25</v>
      </c>
      <c r="AC3" s="3" t="s">
        <v>25</v>
      </c>
      <c r="AD3" s="2" t="s">
        <v>26</v>
      </c>
      <c r="AE3" s="2" t="s">
        <v>26</v>
      </c>
      <c r="AF3" s="2" t="s">
        <v>27</v>
      </c>
      <c r="AG3" s="3" t="s">
        <v>27</v>
      </c>
      <c r="AH3" s="3" t="s">
        <v>272</v>
      </c>
      <c r="AI3" s="3" t="s">
        <v>297</v>
      </c>
      <c r="AJ3" s="3" t="s">
        <v>219</v>
      </c>
      <c r="AK3" s="3" t="s">
        <v>28</v>
      </c>
      <c r="AL3" s="3" t="s">
        <v>28</v>
      </c>
      <c r="AM3" s="3" t="s">
        <v>29</v>
      </c>
      <c r="AN3" s="3" t="s">
        <v>29</v>
      </c>
      <c r="AO3" s="3" t="s">
        <v>242</v>
      </c>
      <c r="AP3" s="3" t="s">
        <v>242</v>
      </c>
      <c r="AQ3" s="3" t="s">
        <v>284</v>
      </c>
      <c r="AR3" s="3" t="s">
        <v>320</v>
      </c>
      <c r="AS3" s="3" t="s">
        <v>30</v>
      </c>
      <c r="AT3" s="3" t="s">
        <v>351</v>
      </c>
      <c r="AU3" s="3" t="s">
        <v>351</v>
      </c>
      <c r="AV3" s="3" t="s">
        <v>351</v>
      </c>
      <c r="AW3" s="3" t="s">
        <v>31</v>
      </c>
      <c r="AX3" s="3" t="s">
        <v>32</v>
      </c>
      <c r="AY3" s="3" t="s">
        <v>32</v>
      </c>
      <c r="AZ3" s="3" t="s">
        <v>32</v>
      </c>
      <c r="BA3" s="3" t="s">
        <v>33</v>
      </c>
      <c r="BB3" s="3" t="s">
        <v>33</v>
      </c>
      <c r="BC3" s="3" t="s">
        <v>34</v>
      </c>
      <c r="BD3" s="3" t="s">
        <v>34</v>
      </c>
      <c r="BE3" s="3" t="s">
        <v>34</v>
      </c>
      <c r="BF3" s="3" t="s">
        <v>34</v>
      </c>
      <c r="BG3" s="3" t="s">
        <v>34</v>
      </c>
      <c r="BH3" s="3" t="s">
        <v>215</v>
      </c>
      <c r="BI3" s="3" t="s">
        <v>215</v>
      </c>
      <c r="BJ3" s="3" t="s">
        <v>215</v>
      </c>
      <c r="BK3" s="3" t="s">
        <v>215</v>
      </c>
      <c r="BL3" s="3" t="s">
        <v>371</v>
      </c>
      <c r="BM3" s="3" t="s">
        <v>269</v>
      </c>
      <c r="BN3" s="3" t="s">
        <v>237</v>
      </c>
      <c r="BO3" s="3" t="s">
        <v>249</v>
      </c>
      <c r="BP3" s="3" t="s">
        <v>35</v>
      </c>
      <c r="BQ3" s="3" t="s">
        <v>35</v>
      </c>
      <c r="BR3" s="3" t="s">
        <v>35</v>
      </c>
      <c r="BS3" s="3" t="s">
        <v>35</v>
      </c>
      <c r="BT3" s="3" t="s">
        <v>35</v>
      </c>
      <c r="BU3" s="3" t="s">
        <v>35</v>
      </c>
      <c r="BV3" s="2" t="s">
        <v>35</v>
      </c>
      <c r="BW3" s="2" t="s">
        <v>35</v>
      </c>
      <c r="BX3" s="3" t="s">
        <v>35</v>
      </c>
      <c r="BY3" s="3" t="s">
        <v>35</v>
      </c>
      <c r="BZ3" s="3" t="s">
        <v>218</v>
      </c>
      <c r="CA3" s="3" t="s">
        <v>218</v>
      </c>
      <c r="CB3" s="3" t="s">
        <v>36</v>
      </c>
    </row>
    <row r="4" spans="1:80" ht="12.75">
      <c r="A4" s="9" t="s">
        <v>37</v>
      </c>
      <c r="B4" s="9"/>
      <c r="C4" s="9"/>
      <c r="D4" s="9"/>
      <c r="E4" s="60"/>
      <c r="F4" s="67"/>
      <c r="G4" s="62">
        <v>626</v>
      </c>
      <c r="H4" s="62">
        <v>609</v>
      </c>
      <c r="I4" s="62">
        <v>519.7</v>
      </c>
      <c r="J4" s="62">
        <v>530.4</v>
      </c>
      <c r="K4" s="62">
        <v>582.12</v>
      </c>
      <c r="L4" s="62">
        <v>591.6</v>
      </c>
      <c r="M4" s="86">
        <f>N4</f>
        <v>625.0999999999999</v>
      </c>
      <c r="N4" s="48">
        <f>SUM(P4:CB4)</f>
        <v>625.0999999999999</v>
      </c>
      <c r="O4" s="49">
        <f>COUNTA(P4:CB4)</f>
        <v>65</v>
      </c>
      <c r="P4" s="52">
        <v>10</v>
      </c>
      <c r="Q4" s="52">
        <v>13.2</v>
      </c>
      <c r="R4" s="52">
        <v>12</v>
      </c>
      <c r="S4" s="22">
        <v>11</v>
      </c>
      <c r="T4" s="22">
        <v>8.1</v>
      </c>
      <c r="U4" s="10">
        <v>12</v>
      </c>
      <c r="V4" s="10">
        <v>13.6</v>
      </c>
      <c r="W4" s="10">
        <v>10.3</v>
      </c>
      <c r="X4" s="10">
        <v>10</v>
      </c>
      <c r="Y4" s="10">
        <v>7</v>
      </c>
      <c r="Z4" s="10">
        <v>11</v>
      </c>
      <c r="AA4" s="10">
        <v>10.6</v>
      </c>
      <c r="AB4" s="11">
        <v>10.2</v>
      </c>
      <c r="AC4" s="11">
        <v>9.5</v>
      </c>
      <c r="AD4" s="12">
        <v>6.6</v>
      </c>
      <c r="AE4" s="50">
        <v>11.6</v>
      </c>
      <c r="AF4" s="12">
        <v>8.3</v>
      </c>
      <c r="AG4" s="22">
        <v>8.5</v>
      </c>
      <c r="AH4" s="24">
        <v>12</v>
      </c>
      <c r="AI4" s="24">
        <v>5.1</v>
      </c>
      <c r="AJ4" s="24">
        <v>11.7</v>
      </c>
      <c r="AK4" s="14">
        <v>11.3</v>
      </c>
      <c r="AL4" s="14">
        <v>7.3</v>
      </c>
      <c r="AM4" s="14">
        <v>11.6</v>
      </c>
      <c r="AN4" s="25">
        <v>9.8</v>
      </c>
      <c r="AO4" s="25">
        <v>5.5</v>
      </c>
      <c r="AP4" s="25">
        <v>13.2</v>
      </c>
      <c r="AQ4" s="25">
        <v>3.8</v>
      </c>
      <c r="AR4" s="25">
        <v>12.9</v>
      </c>
      <c r="AS4" s="25">
        <v>12.4</v>
      </c>
      <c r="AT4" s="25">
        <v>10.5</v>
      </c>
      <c r="AU4" s="25">
        <v>11.5</v>
      </c>
      <c r="AV4" s="25">
        <v>11.5</v>
      </c>
      <c r="AW4" s="25">
        <v>10.7</v>
      </c>
      <c r="AX4" s="25">
        <v>9.3</v>
      </c>
      <c r="AY4" s="25">
        <v>9.3</v>
      </c>
      <c r="AZ4" s="14">
        <v>6.2</v>
      </c>
      <c r="BA4" s="14">
        <v>11</v>
      </c>
      <c r="BB4" s="14">
        <v>9.2</v>
      </c>
      <c r="BC4" s="25">
        <v>10.7</v>
      </c>
      <c r="BD4" s="25">
        <v>10.4</v>
      </c>
      <c r="BE4" s="25">
        <v>16.6</v>
      </c>
      <c r="BF4" s="25">
        <v>10.5</v>
      </c>
      <c r="BG4" s="25">
        <v>7</v>
      </c>
      <c r="BH4" s="25">
        <v>6</v>
      </c>
      <c r="BI4" s="25">
        <v>7.7</v>
      </c>
      <c r="BJ4" s="25">
        <v>11</v>
      </c>
      <c r="BK4" s="25">
        <v>6</v>
      </c>
      <c r="BL4" s="13">
        <v>15</v>
      </c>
      <c r="BM4" s="25">
        <v>7.1</v>
      </c>
      <c r="BN4" s="25">
        <v>8</v>
      </c>
      <c r="BO4" s="25">
        <v>12</v>
      </c>
      <c r="BP4" s="25">
        <v>10</v>
      </c>
      <c r="BQ4" s="25">
        <v>6.4</v>
      </c>
      <c r="BR4" s="13">
        <v>7.6</v>
      </c>
      <c r="BS4" s="13">
        <v>9.4</v>
      </c>
      <c r="BT4" s="13">
        <v>7.5</v>
      </c>
      <c r="BU4" s="13">
        <v>9.8</v>
      </c>
      <c r="BV4" s="12">
        <v>6.2</v>
      </c>
      <c r="BW4" s="13">
        <v>8</v>
      </c>
      <c r="BX4" s="13">
        <v>8.3</v>
      </c>
      <c r="BY4" s="13">
        <v>7.5</v>
      </c>
      <c r="BZ4" s="13">
        <v>11</v>
      </c>
      <c r="CA4" s="13">
        <v>8</v>
      </c>
      <c r="CB4" s="13">
        <v>8.1</v>
      </c>
    </row>
    <row r="5" spans="1:80" ht="12.75">
      <c r="A5" s="15" t="s">
        <v>38</v>
      </c>
      <c r="B5" s="15"/>
      <c r="C5" s="68" t="s">
        <v>274</v>
      </c>
      <c r="D5" s="15"/>
      <c r="E5" s="56">
        <v>0.012</v>
      </c>
      <c r="F5" s="94">
        <f>(G5+H5+I5+J5+K5+L5)/6</f>
        <v>0.018451656524678835</v>
      </c>
      <c r="G5" s="40">
        <v>0.06</v>
      </c>
      <c r="H5" s="40"/>
      <c r="I5" s="40"/>
      <c r="J5" s="40"/>
      <c r="K5" s="40"/>
      <c r="L5" s="40">
        <v>0.05070993914807302</v>
      </c>
      <c r="M5" s="47">
        <f>N5*10/N$4</f>
        <v>0.015997440409534477</v>
      </c>
      <c r="N5" s="48">
        <f aca="true" t="shared" si="0" ref="N5:N76">SUM(P5:CB5)</f>
        <v>1</v>
      </c>
      <c r="O5" s="49">
        <f aca="true" t="shared" si="1" ref="O5:O76">COUNTA(P5:CB5)</f>
        <v>1</v>
      </c>
      <c r="P5" s="53"/>
      <c r="Q5" s="53"/>
      <c r="R5" s="53"/>
      <c r="S5" s="16"/>
      <c r="T5" s="16"/>
      <c r="U5" s="17"/>
      <c r="V5" s="17"/>
      <c r="W5" s="17"/>
      <c r="X5" s="17"/>
      <c r="Y5" s="18">
        <v>1</v>
      </c>
      <c r="Z5" s="17"/>
      <c r="AA5" s="18"/>
      <c r="AB5" s="18"/>
      <c r="AC5" s="18"/>
      <c r="AD5" s="19"/>
      <c r="AE5" s="19"/>
      <c r="AF5" s="87"/>
      <c r="AG5" s="87"/>
      <c r="AH5" s="19"/>
      <c r="AI5" s="19"/>
      <c r="AJ5" s="19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16"/>
      <c r="BD5" s="16"/>
      <c r="BE5" s="16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9"/>
      <c r="BW5" s="19"/>
      <c r="BX5" s="18"/>
      <c r="BY5" s="17"/>
      <c r="BZ5" s="17"/>
      <c r="CA5" s="17"/>
      <c r="CB5" s="16"/>
    </row>
    <row r="6" spans="1:80" ht="12.75">
      <c r="A6" s="15" t="s">
        <v>39</v>
      </c>
      <c r="B6" s="68" t="s">
        <v>274</v>
      </c>
      <c r="C6" s="15">
        <v>0.02</v>
      </c>
      <c r="D6" s="15">
        <v>0.01</v>
      </c>
      <c r="E6" s="69" t="s">
        <v>274</v>
      </c>
      <c r="F6" s="94">
        <f aca="true" t="shared" si="2" ref="F6:F71">(G6+H6+I6+J6+K6+L6)/6</f>
        <v>0.009231175611490984</v>
      </c>
      <c r="G6" s="40"/>
      <c r="H6" s="40"/>
      <c r="I6" s="40">
        <v>0.03848374061958823</v>
      </c>
      <c r="J6" s="40"/>
      <c r="K6" s="40"/>
      <c r="L6" s="40">
        <v>0.016903313049357674</v>
      </c>
      <c r="M6" s="47">
        <f aca="true" t="shared" si="3" ref="M6:M79">N6*10/N$4</f>
        <v>0</v>
      </c>
      <c r="N6" s="48">
        <f t="shared" si="0"/>
        <v>0</v>
      </c>
      <c r="O6" s="49">
        <f t="shared" si="1"/>
        <v>0</v>
      </c>
      <c r="P6" s="53"/>
      <c r="Q6" s="53"/>
      <c r="R6" s="53"/>
      <c r="S6" s="21"/>
      <c r="T6" s="21"/>
      <c r="U6" s="22"/>
      <c r="V6" s="22"/>
      <c r="W6" s="22"/>
      <c r="X6" s="22"/>
      <c r="Y6" s="23"/>
      <c r="Z6" s="22"/>
      <c r="AA6" s="22"/>
      <c r="AB6" s="23"/>
      <c r="AC6" s="23"/>
      <c r="AD6" s="24"/>
      <c r="AE6" s="24"/>
      <c r="AF6" s="24"/>
      <c r="AG6" s="24"/>
      <c r="AH6" s="24"/>
      <c r="AI6" s="24"/>
      <c r="AJ6" s="2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1"/>
      <c r="BD6" s="21"/>
      <c r="BE6" s="21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4"/>
      <c r="BW6" s="24"/>
      <c r="BX6" s="22"/>
      <c r="BY6" s="22"/>
      <c r="BZ6" s="22"/>
      <c r="CA6" s="22"/>
      <c r="CB6" s="21"/>
    </row>
    <row r="7" spans="1:79" ht="12.75">
      <c r="A7" s="1" t="s">
        <v>40</v>
      </c>
      <c r="B7" s="1">
        <v>0.34</v>
      </c>
      <c r="C7" s="1">
        <v>0.38</v>
      </c>
      <c r="D7" s="1">
        <v>0.32</v>
      </c>
      <c r="E7" s="56">
        <v>0.36083026502124216</v>
      </c>
      <c r="F7" s="94">
        <f t="shared" si="2"/>
        <v>0.3440179978260593</v>
      </c>
      <c r="G7" s="40">
        <v>0.22</v>
      </c>
      <c r="H7" s="40">
        <v>0.38</v>
      </c>
      <c r="I7" s="40">
        <v>0.46180488743505876</v>
      </c>
      <c r="J7" s="40">
        <v>0.13197586726998492</v>
      </c>
      <c r="K7" s="40">
        <v>0.515357658214801</v>
      </c>
      <c r="L7" s="40">
        <v>0.35496957403651114</v>
      </c>
      <c r="M7" s="47">
        <f t="shared" si="3"/>
        <v>0.14397696368581028</v>
      </c>
      <c r="N7" s="48">
        <f t="shared" si="0"/>
        <v>9</v>
      </c>
      <c r="O7" s="49">
        <f t="shared" si="1"/>
        <v>7</v>
      </c>
      <c r="P7" s="53"/>
      <c r="Q7" s="53"/>
      <c r="R7" s="53"/>
      <c r="S7" s="21"/>
      <c r="T7" s="21"/>
      <c r="U7" s="6"/>
      <c r="V7" s="6"/>
      <c r="W7" s="6"/>
      <c r="X7" s="6"/>
      <c r="Y7" s="6"/>
      <c r="Z7" s="6"/>
      <c r="AA7" s="6">
        <v>1</v>
      </c>
      <c r="AB7" s="6"/>
      <c r="AC7" s="6">
        <v>1</v>
      </c>
      <c r="AD7" s="27"/>
      <c r="AE7" s="27"/>
      <c r="AF7" s="27">
        <v>2</v>
      </c>
      <c r="AG7" s="27"/>
      <c r="AH7" s="27"/>
      <c r="AI7" s="27"/>
      <c r="AJ7" s="27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>
        <v>1</v>
      </c>
      <c r="AV7" s="26"/>
      <c r="AW7" s="26"/>
      <c r="AX7" s="26">
        <v>1</v>
      </c>
      <c r="AY7" s="26"/>
      <c r="AZ7" s="26"/>
      <c r="BA7" s="26"/>
      <c r="BB7" s="26"/>
      <c r="BD7">
        <v>2</v>
      </c>
      <c r="BF7" s="6"/>
      <c r="BG7" s="6"/>
      <c r="BH7" s="6"/>
      <c r="BI7" s="6"/>
      <c r="BJ7" s="6"/>
      <c r="BK7" s="6"/>
      <c r="BL7" s="6"/>
      <c r="BM7" s="6">
        <v>1</v>
      </c>
      <c r="BN7" s="6"/>
      <c r="BO7" s="6"/>
      <c r="BP7" s="6"/>
      <c r="BQ7" s="6"/>
      <c r="BR7" s="6"/>
      <c r="BS7" s="6"/>
      <c r="BT7" s="6"/>
      <c r="BU7" s="6"/>
      <c r="BV7" s="27"/>
      <c r="BW7" s="27"/>
      <c r="BX7" s="6"/>
      <c r="BY7" s="6"/>
      <c r="BZ7" s="6"/>
      <c r="CA7" s="6"/>
    </row>
    <row r="8" spans="1:79" ht="12.75">
      <c r="A8" s="1" t="s">
        <v>346</v>
      </c>
      <c r="E8" s="56"/>
      <c r="F8" s="94">
        <f t="shared" si="2"/>
        <v>0</v>
      </c>
      <c r="G8" s="40"/>
      <c r="H8" s="40"/>
      <c r="I8" s="40"/>
      <c r="J8" s="40"/>
      <c r="K8" s="40"/>
      <c r="L8" s="40"/>
      <c r="M8" s="47">
        <f>N8*10/N$4</f>
        <v>0.031994880819068955</v>
      </c>
      <c r="N8" s="48">
        <f>SUM(P8:CB8)</f>
        <v>2</v>
      </c>
      <c r="O8" s="49">
        <f>COUNTA(P8:CB8)</f>
        <v>1</v>
      </c>
      <c r="P8" s="53"/>
      <c r="Q8" s="53"/>
      <c r="R8" s="53"/>
      <c r="S8" s="21"/>
      <c r="T8" s="21"/>
      <c r="U8" s="6"/>
      <c r="V8" s="6"/>
      <c r="W8" s="6"/>
      <c r="X8" s="6"/>
      <c r="Y8" s="6">
        <v>2</v>
      </c>
      <c r="Z8" s="6"/>
      <c r="AA8" s="6"/>
      <c r="AB8" s="6"/>
      <c r="AC8" s="6"/>
      <c r="AD8" s="27"/>
      <c r="AE8" s="27"/>
      <c r="AF8" s="27"/>
      <c r="AG8" s="27"/>
      <c r="AH8" s="27"/>
      <c r="AI8" s="27"/>
      <c r="AJ8" s="27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27"/>
      <c r="BW8" s="27"/>
      <c r="BX8" s="6"/>
      <c r="BY8" s="6"/>
      <c r="BZ8" s="6"/>
      <c r="CA8" s="6"/>
    </row>
    <row r="9" spans="1:75" ht="12.75">
      <c r="A9" s="1" t="s">
        <v>41</v>
      </c>
      <c r="B9" s="38"/>
      <c r="C9" s="1">
        <v>0.15</v>
      </c>
      <c r="D9" s="1">
        <v>0.22</v>
      </c>
      <c r="E9" s="56">
        <v>0.7366522354845235</v>
      </c>
      <c r="F9" s="94">
        <f t="shared" si="2"/>
        <v>3.8459450762345013</v>
      </c>
      <c r="G9" s="40">
        <v>7.17</v>
      </c>
      <c r="H9" s="40">
        <v>1.38</v>
      </c>
      <c r="I9" s="40">
        <v>7.023282663074852</v>
      </c>
      <c r="J9" s="40">
        <v>0.773001508295626</v>
      </c>
      <c r="K9" s="40">
        <v>3.2811104239675664</v>
      </c>
      <c r="L9" s="40">
        <v>3.4482758620689653</v>
      </c>
      <c r="M9" s="47">
        <f t="shared" si="3"/>
        <v>1.8876979683250683</v>
      </c>
      <c r="N9" s="48">
        <f t="shared" si="0"/>
        <v>118</v>
      </c>
      <c r="O9" s="49">
        <f t="shared" si="1"/>
        <v>10</v>
      </c>
      <c r="P9" s="53"/>
      <c r="Q9" s="53">
        <v>41</v>
      </c>
      <c r="R9" s="53"/>
      <c r="S9" s="21"/>
      <c r="T9" s="21"/>
      <c r="U9" s="6"/>
      <c r="V9" s="6"/>
      <c r="W9" s="6"/>
      <c r="X9" s="6"/>
      <c r="Y9" s="6">
        <v>34</v>
      </c>
      <c r="Z9" s="6"/>
      <c r="AA9" s="6">
        <v>8</v>
      </c>
      <c r="AB9" s="6"/>
      <c r="AC9" s="6"/>
      <c r="AD9" s="27"/>
      <c r="AE9" s="39"/>
      <c r="AF9" s="27"/>
      <c r="AG9" s="27"/>
      <c r="AH9" s="27"/>
      <c r="AI9" s="27"/>
      <c r="AJ9" s="27"/>
      <c r="AK9">
        <v>1</v>
      </c>
      <c r="AL9">
        <v>5</v>
      </c>
      <c r="AP9">
        <v>1</v>
      </c>
      <c r="AR9" s="88"/>
      <c r="AW9">
        <v>16</v>
      </c>
      <c r="BD9">
        <v>9</v>
      </c>
      <c r="BE9">
        <v>2</v>
      </c>
      <c r="BW9" s="5">
        <v>1</v>
      </c>
    </row>
    <row r="10" spans="1:77" ht="12.75">
      <c r="A10" s="1" t="s">
        <v>42</v>
      </c>
      <c r="D10" s="38">
        <v>0.1</v>
      </c>
      <c r="E10" s="56">
        <v>0.2892378786019181</v>
      </c>
      <c r="F10" s="94">
        <f t="shared" si="2"/>
        <v>0.31876526156631657</v>
      </c>
      <c r="G10" s="40">
        <v>0.65</v>
      </c>
      <c r="H10" s="40">
        <v>0.03</v>
      </c>
      <c r="I10" s="40">
        <v>0.17317683278814702</v>
      </c>
      <c r="J10" s="40">
        <v>0.1885369532428356</v>
      </c>
      <c r="K10" s="40">
        <v>0.549714835429121</v>
      </c>
      <c r="L10" s="40">
        <v>0.3211629479377958</v>
      </c>
      <c r="M10" s="47">
        <f t="shared" si="3"/>
        <v>0.9438489841625342</v>
      </c>
      <c r="N10" s="98">
        <v>59</v>
      </c>
      <c r="O10" s="99">
        <v>16</v>
      </c>
      <c r="P10" s="53">
        <v>1</v>
      </c>
      <c r="Q10" s="53">
        <v>3</v>
      </c>
      <c r="R10" s="53"/>
      <c r="S10" s="21"/>
      <c r="T10" s="21"/>
      <c r="U10" s="6"/>
      <c r="V10" s="6">
        <v>2</v>
      </c>
      <c r="W10" s="6"/>
      <c r="X10" s="6"/>
      <c r="Y10" s="6"/>
      <c r="Z10" s="6"/>
      <c r="AA10" s="6"/>
      <c r="AB10" s="26"/>
      <c r="AC10" s="26"/>
      <c r="AD10" s="27"/>
      <c r="AE10" s="27"/>
      <c r="AF10" s="27">
        <v>14</v>
      </c>
      <c r="AG10" s="27"/>
      <c r="AH10" s="27"/>
      <c r="AI10" s="27"/>
      <c r="AJ10" s="27"/>
      <c r="AL10">
        <v>1</v>
      </c>
      <c r="AO10">
        <v>2</v>
      </c>
      <c r="AR10" s="88"/>
      <c r="AW10" s="26"/>
      <c r="AX10" s="26"/>
      <c r="AY10">
        <v>2</v>
      </c>
      <c r="AZ10">
        <v>14</v>
      </c>
      <c r="BC10">
        <v>2</v>
      </c>
      <c r="BH10">
        <v>10</v>
      </c>
      <c r="BK10">
        <v>1</v>
      </c>
      <c r="BP10">
        <v>1</v>
      </c>
      <c r="BW10" s="5">
        <v>2</v>
      </c>
      <c r="BX10">
        <v>2</v>
      </c>
      <c r="BY10">
        <v>1</v>
      </c>
    </row>
    <row r="11" spans="1:78" ht="12.75">
      <c r="A11" s="1" t="s">
        <v>43</v>
      </c>
      <c r="B11" s="1">
        <v>2.93</v>
      </c>
      <c r="C11" s="1">
        <v>3.14</v>
      </c>
      <c r="D11" s="1">
        <v>7.13</v>
      </c>
      <c r="E11" s="56">
        <v>3.7378201497066557</v>
      </c>
      <c r="F11" s="94">
        <f t="shared" si="2"/>
        <v>6.171267010008028</v>
      </c>
      <c r="G11" s="40">
        <v>5.27</v>
      </c>
      <c r="H11" s="40">
        <v>5.57</v>
      </c>
      <c r="I11" s="40">
        <v>5.060611891475852</v>
      </c>
      <c r="J11" s="40">
        <v>4.015837104072398</v>
      </c>
      <c r="K11" s="40">
        <v>7.696007696007695</v>
      </c>
      <c r="L11" s="40">
        <v>9.415145368492224</v>
      </c>
      <c r="M11" s="47">
        <f t="shared" si="3"/>
        <v>9.198528235482325</v>
      </c>
      <c r="N11" s="48">
        <f t="shared" si="0"/>
        <v>575</v>
      </c>
      <c r="O11" s="49">
        <f t="shared" si="1"/>
        <v>29</v>
      </c>
      <c r="P11" s="53"/>
      <c r="Q11" s="53">
        <v>14</v>
      </c>
      <c r="R11" s="53">
        <v>51</v>
      </c>
      <c r="S11" s="21"/>
      <c r="T11" s="21">
        <v>27</v>
      </c>
      <c r="U11" s="6">
        <v>5</v>
      </c>
      <c r="V11" s="6"/>
      <c r="W11" s="6"/>
      <c r="X11" s="6">
        <v>1</v>
      </c>
      <c r="Y11" s="6">
        <v>29</v>
      </c>
      <c r="Z11" s="6"/>
      <c r="AA11" s="6">
        <v>83</v>
      </c>
      <c r="AB11" s="6">
        <v>19</v>
      </c>
      <c r="AC11" s="6">
        <v>34</v>
      </c>
      <c r="AD11" s="27"/>
      <c r="AE11" s="27"/>
      <c r="AF11" s="27">
        <v>2</v>
      </c>
      <c r="AG11" s="27"/>
      <c r="AH11" s="27"/>
      <c r="AI11" s="27">
        <v>4</v>
      </c>
      <c r="AJ11" s="27"/>
      <c r="AO11">
        <v>2</v>
      </c>
      <c r="AQ11">
        <v>21</v>
      </c>
      <c r="AR11" s="88"/>
      <c r="AT11">
        <v>13</v>
      </c>
      <c r="AU11">
        <v>7</v>
      </c>
      <c r="AV11">
        <v>10</v>
      </c>
      <c r="AW11">
        <v>8</v>
      </c>
      <c r="AY11">
        <v>3</v>
      </c>
      <c r="AZ11">
        <v>13</v>
      </c>
      <c r="BC11">
        <v>12</v>
      </c>
      <c r="BD11">
        <v>4</v>
      </c>
      <c r="BE11">
        <v>6</v>
      </c>
      <c r="BF11">
        <v>10</v>
      </c>
      <c r="BM11">
        <v>39</v>
      </c>
      <c r="BN11">
        <v>90</v>
      </c>
      <c r="BU11">
        <v>3</v>
      </c>
      <c r="BW11" s="5">
        <v>2</v>
      </c>
      <c r="BX11">
        <v>15</v>
      </c>
      <c r="BZ11">
        <v>48</v>
      </c>
    </row>
    <row r="12" spans="1:44" ht="12.75">
      <c r="A12" s="1" t="s">
        <v>44</v>
      </c>
      <c r="E12" s="56">
        <v>0.009</v>
      </c>
      <c r="F12" s="94">
        <f t="shared" si="2"/>
        <v>0</v>
      </c>
      <c r="G12" s="40"/>
      <c r="H12" s="40"/>
      <c r="I12" s="40"/>
      <c r="J12" s="40"/>
      <c r="K12" s="40"/>
      <c r="L12" s="40"/>
      <c r="M12" s="47">
        <f t="shared" si="3"/>
        <v>0.015997440409534477</v>
      </c>
      <c r="N12" s="48">
        <f t="shared" si="0"/>
        <v>1</v>
      </c>
      <c r="O12" s="49">
        <f t="shared" si="1"/>
        <v>1</v>
      </c>
      <c r="P12" s="53"/>
      <c r="Q12" s="53"/>
      <c r="R12" s="53"/>
      <c r="S12" s="21"/>
      <c r="T12" s="21"/>
      <c r="U12" s="6"/>
      <c r="V12" s="6"/>
      <c r="W12" s="6"/>
      <c r="X12" s="6"/>
      <c r="Y12" s="6"/>
      <c r="Z12" s="6"/>
      <c r="AA12" s="6"/>
      <c r="AB12" s="6"/>
      <c r="AC12" s="6"/>
      <c r="AD12" s="27"/>
      <c r="AE12" s="27"/>
      <c r="AF12" s="27">
        <v>1</v>
      </c>
      <c r="AG12" s="27"/>
      <c r="AH12" s="27"/>
      <c r="AI12" s="27"/>
      <c r="AJ12" s="27"/>
      <c r="AR12" s="88"/>
    </row>
    <row r="13" spans="1:74" ht="12.75">
      <c r="A13" s="1" t="s">
        <v>45</v>
      </c>
      <c r="B13" s="38">
        <v>1</v>
      </c>
      <c r="C13" s="1">
        <v>0.87</v>
      </c>
      <c r="D13" s="1">
        <v>0.57</v>
      </c>
      <c r="E13" s="56">
        <v>2.390643940926563</v>
      </c>
      <c r="F13" s="94">
        <f t="shared" si="2"/>
        <v>3.9406974104786414</v>
      </c>
      <c r="G13" s="40">
        <v>2.75</v>
      </c>
      <c r="H13" s="40">
        <v>2.09</v>
      </c>
      <c r="I13" s="40">
        <v>5.2337887242639995</v>
      </c>
      <c r="J13" s="40">
        <v>2.017345399698341</v>
      </c>
      <c r="K13" s="40">
        <v>4.724111866969009</v>
      </c>
      <c r="L13" s="40">
        <v>6.8289384719405</v>
      </c>
      <c r="M13" s="47">
        <f t="shared" si="3"/>
        <v>7.006878899376101</v>
      </c>
      <c r="N13" s="48">
        <f t="shared" si="0"/>
        <v>438</v>
      </c>
      <c r="O13" s="49">
        <f t="shared" si="1"/>
        <v>17</v>
      </c>
      <c r="P13" s="53">
        <v>19</v>
      </c>
      <c r="Q13" s="53">
        <v>8</v>
      </c>
      <c r="R13" s="53"/>
      <c r="S13" s="21"/>
      <c r="T13" s="21"/>
      <c r="U13" s="6"/>
      <c r="V13" s="6"/>
      <c r="W13" s="6"/>
      <c r="X13" s="6"/>
      <c r="Y13" s="6">
        <v>8</v>
      </c>
      <c r="Z13" s="6"/>
      <c r="AA13" s="6"/>
      <c r="AB13" s="6">
        <v>5</v>
      </c>
      <c r="AC13" s="6">
        <v>8</v>
      </c>
      <c r="AD13" s="27"/>
      <c r="AE13" s="27">
        <v>311</v>
      </c>
      <c r="AF13" s="27"/>
      <c r="AG13" s="27"/>
      <c r="AH13" s="27"/>
      <c r="AI13" s="27"/>
      <c r="AJ13" s="27"/>
      <c r="AK13">
        <v>1</v>
      </c>
      <c r="AL13">
        <v>47</v>
      </c>
      <c r="AR13" s="88"/>
      <c r="AW13">
        <v>2</v>
      </c>
      <c r="AY13">
        <v>2</v>
      </c>
      <c r="AZ13">
        <v>2</v>
      </c>
      <c r="BC13">
        <v>2</v>
      </c>
      <c r="BD13">
        <v>3</v>
      </c>
      <c r="BH13">
        <v>6</v>
      </c>
      <c r="BN13">
        <v>11</v>
      </c>
      <c r="BU13">
        <v>2</v>
      </c>
      <c r="BV13" s="5">
        <v>1</v>
      </c>
    </row>
    <row r="14" spans="1:66" ht="12.75">
      <c r="A14" s="1" t="s">
        <v>46</v>
      </c>
      <c r="D14" s="1">
        <v>0.05</v>
      </c>
      <c r="E14" s="56">
        <v>0.06899999999999999</v>
      </c>
      <c r="F14" s="94">
        <f t="shared" si="2"/>
        <v>0.05833333333333333</v>
      </c>
      <c r="G14" s="40">
        <v>0.35</v>
      </c>
      <c r="H14" s="40"/>
      <c r="I14" s="40"/>
      <c r="J14" s="40"/>
      <c r="K14" s="40"/>
      <c r="L14" s="40"/>
      <c r="M14" s="47">
        <f t="shared" si="3"/>
        <v>0.9758438649816031</v>
      </c>
      <c r="N14" s="48">
        <f t="shared" si="0"/>
        <v>61</v>
      </c>
      <c r="O14" s="49">
        <f t="shared" si="1"/>
        <v>2</v>
      </c>
      <c r="P14" s="53"/>
      <c r="Q14" s="53"/>
      <c r="R14" s="53"/>
      <c r="S14" s="21"/>
      <c r="T14" s="21"/>
      <c r="U14" s="6"/>
      <c r="V14" s="6"/>
      <c r="W14" s="6"/>
      <c r="X14" s="6"/>
      <c r="Y14" s="6"/>
      <c r="Z14" s="6"/>
      <c r="AA14" s="6"/>
      <c r="AB14" s="6"/>
      <c r="AC14" s="6"/>
      <c r="AD14" s="27"/>
      <c r="AE14" s="27"/>
      <c r="AF14" s="27"/>
      <c r="AG14" s="27"/>
      <c r="AH14" s="27"/>
      <c r="AI14" s="27"/>
      <c r="AJ14" s="27"/>
      <c r="AR14" s="88"/>
      <c r="BH14">
        <v>1</v>
      </c>
      <c r="BN14">
        <v>60</v>
      </c>
    </row>
    <row r="15" spans="1:44" ht="12.75">
      <c r="A15" s="1" t="s">
        <v>207</v>
      </c>
      <c r="E15" s="69" t="s">
        <v>274</v>
      </c>
      <c r="F15" s="94">
        <f t="shared" si="2"/>
        <v>0</v>
      </c>
      <c r="G15" s="40"/>
      <c r="H15" s="40"/>
      <c r="I15" s="40"/>
      <c r="J15" s="40"/>
      <c r="K15" s="40"/>
      <c r="L15" s="40"/>
      <c r="M15" s="47">
        <f t="shared" si="3"/>
        <v>0.015997440409534477</v>
      </c>
      <c r="N15" s="48">
        <f t="shared" si="0"/>
        <v>1</v>
      </c>
      <c r="O15" s="49">
        <f t="shared" si="1"/>
        <v>1</v>
      </c>
      <c r="P15" s="53"/>
      <c r="Q15" s="53"/>
      <c r="R15" s="53"/>
      <c r="S15" s="21"/>
      <c r="T15" s="21"/>
      <c r="U15" s="6"/>
      <c r="V15" s="6"/>
      <c r="W15" s="6"/>
      <c r="X15" s="6"/>
      <c r="Y15" s="6">
        <v>1</v>
      </c>
      <c r="Z15" s="6"/>
      <c r="AA15" s="6"/>
      <c r="AB15" s="6"/>
      <c r="AC15" s="6"/>
      <c r="AD15" s="27"/>
      <c r="AE15" s="27"/>
      <c r="AF15" s="27"/>
      <c r="AG15" s="27"/>
      <c r="AH15" s="27"/>
      <c r="AI15" s="27"/>
      <c r="AJ15" s="27"/>
      <c r="AR15" s="88"/>
    </row>
    <row r="16" spans="1:52" ht="12.75">
      <c r="A16" s="1" t="s">
        <v>47</v>
      </c>
      <c r="E16" s="56">
        <v>0.037</v>
      </c>
      <c r="F16" s="94">
        <f t="shared" si="2"/>
        <v>0.006634218086110384</v>
      </c>
      <c r="G16" s="40">
        <v>0.02056343820686819</v>
      </c>
      <c r="H16" s="40"/>
      <c r="I16" s="40">
        <v>0.019241870309794115</v>
      </c>
      <c r="J16" s="40"/>
      <c r="K16" s="40"/>
      <c r="L16" s="40"/>
      <c r="M16" s="47">
        <f t="shared" si="3"/>
        <v>0.015997440409534477</v>
      </c>
      <c r="N16" s="48">
        <f t="shared" si="0"/>
        <v>1</v>
      </c>
      <c r="O16" s="49">
        <f t="shared" si="1"/>
        <v>1</v>
      </c>
      <c r="P16" s="53"/>
      <c r="Q16" s="53"/>
      <c r="R16" s="53"/>
      <c r="S16" s="21"/>
      <c r="T16" s="21"/>
      <c r="U16" s="6"/>
      <c r="V16" s="6"/>
      <c r="W16" s="6"/>
      <c r="X16" s="6"/>
      <c r="Y16" s="6"/>
      <c r="Z16" s="6"/>
      <c r="AA16" s="6"/>
      <c r="AB16" s="6"/>
      <c r="AC16" s="6"/>
      <c r="AD16" s="27"/>
      <c r="AE16" s="27"/>
      <c r="AF16" s="27"/>
      <c r="AG16" s="27"/>
      <c r="AH16" s="27"/>
      <c r="AI16" s="27"/>
      <c r="AJ16" s="27"/>
      <c r="AR16" s="88"/>
      <c r="AZ16">
        <v>1</v>
      </c>
    </row>
    <row r="17" spans="1:44" ht="12.75">
      <c r="A17" s="1" t="s">
        <v>48</v>
      </c>
      <c r="E17" s="56">
        <v>0.008</v>
      </c>
      <c r="F17" s="94">
        <f t="shared" si="2"/>
        <v>0.002817218841559612</v>
      </c>
      <c r="G17" s="40"/>
      <c r="H17" s="40"/>
      <c r="I17" s="40"/>
      <c r="J17" s="40"/>
      <c r="K17" s="40"/>
      <c r="L17" s="40">
        <v>0.016903313049357674</v>
      </c>
      <c r="M17" s="47">
        <f t="shared" si="3"/>
        <v>0</v>
      </c>
      <c r="N17" s="48">
        <f t="shared" si="0"/>
        <v>0</v>
      </c>
      <c r="O17" s="49">
        <f t="shared" si="1"/>
        <v>0</v>
      </c>
      <c r="P17" s="53"/>
      <c r="Q17" s="53"/>
      <c r="R17" s="53"/>
      <c r="S17" s="21"/>
      <c r="T17" s="21"/>
      <c r="U17" s="6"/>
      <c r="V17" s="6"/>
      <c r="W17" s="6"/>
      <c r="X17" s="6"/>
      <c r="Y17" s="6"/>
      <c r="Z17" s="6"/>
      <c r="AA17" s="6"/>
      <c r="AB17" s="6"/>
      <c r="AC17" s="6"/>
      <c r="AD17" s="27"/>
      <c r="AE17" s="27"/>
      <c r="AF17" s="27"/>
      <c r="AG17" s="27"/>
      <c r="AH17" s="27"/>
      <c r="AI17" s="27"/>
      <c r="AJ17" s="27"/>
      <c r="AR17" s="88"/>
    </row>
    <row r="18" spans="1:74" ht="12.75">
      <c r="A18" s="1" t="s">
        <v>49</v>
      </c>
      <c r="B18" s="1">
        <v>0.06</v>
      </c>
      <c r="C18" s="1">
        <v>1.84</v>
      </c>
      <c r="D18" s="1">
        <v>11.92</v>
      </c>
      <c r="E18" s="56">
        <v>13.697345943758851</v>
      </c>
      <c r="F18" s="94">
        <f t="shared" si="2"/>
        <v>3.4834357001503733</v>
      </c>
      <c r="G18" s="40">
        <v>1.56</v>
      </c>
      <c r="H18" s="40">
        <v>3.12</v>
      </c>
      <c r="I18" s="40">
        <v>1.6163171060227057</v>
      </c>
      <c r="J18" s="40">
        <v>4.864253393665159</v>
      </c>
      <c r="K18" s="40">
        <v>6.562220847935133</v>
      </c>
      <c r="L18" s="40">
        <v>3.1778228532792427</v>
      </c>
      <c r="M18" s="47">
        <f t="shared" si="3"/>
        <v>7.6627739561670145</v>
      </c>
      <c r="N18" s="48">
        <f t="shared" si="0"/>
        <v>479</v>
      </c>
      <c r="O18" s="49">
        <f t="shared" si="1"/>
        <v>9</v>
      </c>
      <c r="P18" s="53"/>
      <c r="Q18" s="53"/>
      <c r="R18" s="53"/>
      <c r="S18" s="21"/>
      <c r="T18" s="21"/>
      <c r="U18" s="6"/>
      <c r="V18" s="6">
        <v>80</v>
      </c>
      <c r="W18" s="6"/>
      <c r="X18" s="6"/>
      <c r="Y18" s="6"/>
      <c r="Z18" s="6"/>
      <c r="AA18" s="6"/>
      <c r="AB18" s="6"/>
      <c r="AC18" s="6"/>
      <c r="AD18" s="27"/>
      <c r="AE18" s="27"/>
      <c r="AF18" s="27"/>
      <c r="AG18" s="27"/>
      <c r="AH18" s="27"/>
      <c r="AI18" s="27">
        <v>207</v>
      </c>
      <c r="AJ18" s="27"/>
      <c r="AR18" s="88"/>
      <c r="AW18">
        <v>2</v>
      </c>
      <c r="AY18">
        <v>4</v>
      </c>
      <c r="AZ18">
        <v>109</v>
      </c>
      <c r="BC18">
        <v>57</v>
      </c>
      <c r="BL18">
        <v>1</v>
      </c>
      <c r="BM18">
        <v>1</v>
      </c>
      <c r="BV18" s="5">
        <v>18</v>
      </c>
    </row>
    <row r="19" spans="1:44" ht="12.75">
      <c r="A19" s="1" t="s">
        <v>50</v>
      </c>
      <c r="E19" s="56"/>
      <c r="F19" s="94">
        <f t="shared" si="2"/>
        <v>0.006854479402289396</v>
      </c>
      <c r="G19" s="40">
        <v>0.04112687641373638</v>
      </c>
      <c r="H19" s="40"/>
      <c r="I19" s="40"/>
      <c r="J19" s="40"/>
      <c r="K19" s="40"/>
      <c r="L19" s="40"/>
      <c r="M19" s="47">
        <f t="shared" si="3"/>
        <v>0</v>
      </c>
      <c r="N19" s="48">
        <f t="shared" si="0"/>
        <v>0</v>
      </c>
      <c r="O19" s="49">
        <f t="shared" si="1"/>
        <v>0</v>
      </c>
      <c r="P19" s="53"/>
      <c r="Q19" s="53"/>
      <c r="R19" s="53"/>
      <c r="S19" s="21"/>
      <c r="T19" s="21"/>
      <c r="U19" s="6"/>
      <c r="V19" s="6"/>
      <c r="W19" s="6"/>
      <c r="X19" s="6"/>
      <c r="Y19" s="6"/>
      <c r="Z19" s="6"/>
      <c r="AA19" s="6"/>
      <c r="AB19" s="6"/>
      <c r="AC19" s="6"/>
      <c r="AD19" s="27"/>
      <c r="AE19" s="27"/>
      <c r="AF19" s="27"/>
      <c r="AG19" s="27"/>
      <c r="AH19" s="27"/>
      <c r="AI19" s="27"/>
      <c r="AJ19" s="27"/>
      <c r="AR19" s="88"/>
    </row>
    <row r="20" spans="1:66" ht="12.75">
      <c r="A20" s="1" t="s">
        <v>51</v>
      </c>
      <c r="C20" s="38">
        <v>0.1</v>
      </c>
      <c r="D20" s="1">
        <v>0.07</v>
      </c>
      <c r="E20" s="56">
        <v>0.3849420140495571</v>
      </c>
      <c r="F20" s="94">
        <f t="shared" si="2"/>
        <v>0.38797968874992955</v>
      </c>
      <c r="G20" s="40"/>
      <c r="H20" s="40"/>
      <c r="I20" s="40">
        <v>2.3090244371752937</v>
      </c>
      <c r="J20" s="40">
        <v>0.018853695324283562</v>
      </c>
      <c r="K20" s="40"/>
      <c r="L20" s="40"/>
      <c r="M20" s="47">
        <f t="shared" si="3"/>
        <v>0.015997440409534477</v>
      </c>
      <c r="N20" s="48">
        <f t="shared" si="0"/>
        <v>1</v>
      </c>
      <c r="O20" s="49">
        <f t="shared" si="1"/>
        <v>1</v>
      </c>
      <c r="P20" s="53"/>
      <c r="Q20" s="53"/>
      <c r="R20" s="53"/>
      <c r="S20" s="21"/>
      <c r="T20" s="21"/>
      <c r="U20" s="6"/>
      <c r="V20" s="6"/>
      <c r="W20" s="6"/>
      <c r="X20" s="6"/>
      <c r="Y20" s="6"/>
      <c r="Z20" s="6"/>
      <c r="AA20" s="6"/>
      <c r="AB20" s="6"/>
      <c r="AC20" s="6"/>
      <c r="AD20" s="27"/>
      <c r="AE20" s="27"/>
      <c r="AF20" s="27"/>
      <c r="AG20" s="27"/>
      <c r="AH20" s="27"/>
      <c r="AI20" s="27"/>
      <c r="AJ20" s="27"/>
      <c r="AR20" s="88"/>
      <c r="BN20">
        <v>1</v>
      </c>
    </row>
    <row r="21" spans="1:78" ht="12.75">
      <c r="A21" s="1" t="s">
        <v>52</v>
      </c>
      <c r="B21" s="1">
        <v>0.21</v>
      </c>
      <c r="C21" s="1">
        <v>0.67</v>
      </c>
      <c r="D21" s="1">
        <v>0.55</v>
      </c>
      <c r="E21" s="56">
        <v>0.37076107626947197</v>
      </c>
      <c r="F21" s="94">
        <f t="shared" si="2"/>
        <v>0.4558001862898468</v>
      </c>
      <c r="G21" s="40">
        <v>0.19</v>
      </c>
      <c r="H21" s="40">
        <v>0.07</v>
      </c>
      <c r="I21" s="40">
        <v>0.4233211468154705</v>
      </c>
      <c r="J21" s="40">
        <v>0.1885369532428356</v>
      </c>
      <c r="K21" s="40">
        <v>0.22332165189308043</v>
      </c>
      <c r="L21" s="40">
        <v>1.6396213657876944</v>
      </c>
      <c r="M21" s="47">
        <f t="shared" si="3"/>
        <v>1.375779875219965</v>
      </c>
      <c r="N21" s="48">
        <f t="shared" si="0"/>
        <v>86</v>
      </c>
      <c r="O21" s="49">
        <f t="shared" si="1"/>
        <v>8</v>
      </c>
      <c r="P21" s="53"/>
      <c r="Q21" s="53"/>
      <c r="R21" s="53"/>
      <c r="S21" s="21"/>
      <c r="T21" s="21"/>
      <c r="U21" s="6"/>
      <c r="V21" s="6"/>
      <c r="W21" s="6"/>
      <c r="X21" s="6"/>
      <c r="Y21" s="6">
        <v>1</v>
      </c>
      <c r="Z21" s="6"/>
      <c r="AA21" s="6"/>
      <c r="AB21" s="6"/>
      <c r="AC21" s="6"/>
      <c r="AD21" s="27">
        <v>2</v>
      </c>
      <c r="AE21" s="27">
        <v>3</v>
      </c>
      <c r="AF21" s="27">
        <v>2</v>
      </c>
      <c r="AG21" s="27"/>
      <c r="AH21" s="27"/>
      <c r="AI21" s="27"/>
      <c r="AJ21" s="27"/>
      <c r="AR21" s="88"/>
      <c r="AY21">
        <v>15</v>
      </c>
      <c r="AZ21">
        <v>57</v>
      </c>
      <c r="BH21">
        <v>4</v>
      </c>
      <c r="BZ21">
        <v>2</v>
      </c>
    </row>
    <row r="22" spans="1:60" ht="12.75">
      <c r="A22" s="1" t="s">
        <v>53</v>
      </c>
      <c r="B22" s="1">
        <v>0.06</v>
      </c>
      <c r="C22" s="1">
        <v>0.22</v>
      </c>
      <c r="D22" s="1">
        <v>0.16</v>
      </c>
      <c r="E22" s="56">
        <v>0.17653044709690474</v>
      </c>
      <c r="F22" s="94">
        <f t="shared" si="2"/>
        <v>0.4913778534666322</v>
      </c>
      <c r="G22" s="40">
        <v>0.06</v>
      </c>
      <c r="H22" s="40">
        <v>0.3</v>
      </c>
      <c r="I22" s="40">
        <v>0.9620935154897057</v>
      </c>
      <c r="J22" s="40">
        <v>0.301659125188537</v>
      </c>
      <c r="K22" s="40">
        <v>0.3779289493575207</v>
      </c>
      <c r="L22" s="40">
        <v>0.9465855307640297</v>
      </c>
      <c r="M22" s="47">
        <f t="shared" si="3"/>
        <v>0.22396416573348268</v>
      </c>
      <c r="N22" s="48">
        <f t="shared" si="0"/>
        <v>14</v>
      </c>
      <c r="O22" s="49">
        <f t="shared" si="1"/>
        <v>6</v>
      </c>
      <c r="P22" s="53"/>
      <c r="Q22" s="53">
        <v>4</v>
      </c>
      <c r="R22" s="53"/>
      <c r="S22" s="21"/>
      <c r="T22" s="21"/>
      <c r="U22" s="6"/>
      <c r="V22" s="6"/>
      <c r="W22" s="6"/>
      <c r="X22" s="6"/>
      <c r="Y22" s="6">
        <v>3</v>
      </c>
      <c r="Z22" s="6"/>
      <c r="AA22" s="6"/>
      <c r="AB22" s="6"/>
      <c r="AC22" s="6"/>
      <c r="AD22" s="27"/>
      <c r="AE22" s="27"/>
      <c r="AF22" s="27">
        <v>2</v>
      </c>
      <c r="AG22" s="27"/>
      <c r="AH22" s="27"/>
      <c r="AI22" s="27"/>
      <c r="AJ22" s="27"/>
      <c r="AK22" s="28"/>
      <c r="AL22" s="29"/>
      <c r="AM22" s="28"/>
      <c r="AN22" s="28"/>
      <c r="AO22" s="28"/>
      <c r="AP22" s="29"/>
      <c r="AQ22" s="29">
        <v>2</v>
      </c>
      <c r="AR22" s="89"/>
      <c r="AS22" s="28"/>
      <c r="AT22" s="28"/>
      <c r="AU22" s="28"/>
      <c r="AV22" s="28"/>
      <c r="AW22" s="6"/>
      <c r="AX22" s="6"/>
      <c r="AZ22">
        <v>2</v>
      </c>
      <c r="BH22">
        <v>1</v>
      </c>
    </row>
    <row r="23" spans="1:79" ht="12.75">
      <c r="A23" s="1" t="s">
        <v>54</v>
      </c>
      <c r="B23" s="1">
        <v>32.21</v>
      </c>
      <c r="C23" s="38">
        <v>34.6</v>
      </c>
      <c r="D23" s="1">
        <v>19.34</v>
      </c>
      <c r="E23" s="56">
        <v>21.74350394497269</v>
      </c>
      <c r="F23" s="94">
        <f t="shared" si="2"/>
        <v>18.810237697661684</v>
      </c>
      <c r="G23" s="40">
        <v>17.45</v>
      </c>
      <c r="H23" s="40">
        <v>23.36</v>
      </c>
      <c r="I23" s="40">
        <v>16.201654800846644</v>
      </c>
      <c r="J23" s="40">
        <v>16.346153846153847</v>
      </c>
      <c r="K23" s="40">
        <v>23.242630385487523</v>
      </c>
      <c r="L23" s="40">
        <v>16.26098715348208</v>
      </c>
      <c r="M23" s="47">
        <f t="shared" si="3"/>
        <v>20.41273396256599</v>
      </c>
      <c r="N23" s="48">
        <f t="shared" si="0"/>
        <v>1276</v>
      </c>
      <c r="O23" s="49">
        <f t="shared" si="1"/>
        <v>45</v>
      </c>
      <c r="P23" s="53"/>
      <c r="Q23" s="53">
        <v>11</v>
      </c>
      <c r="R23" s="53">
        <v>24</v>
      </c>
      <c r="S23" s="21"/>
      <c r="T23" s="21">
        <v>34</v>
      </c>
      <c r="U23" s="6"/>
      <c r="V23" s="6">
        <v>12</v>
      </c>
      <c r="W23" s="6"/>
      <c r="X23" s="6">
        <v>5</v>
      </c>
      <c r="Y23" s="6">
        <v>56</v>
      </c>
      <c r="Z23" s="6"/>
      <c r="AA23" s="6">
        <v>21</v>
      </c>
      <c r="AB23" s="26"/>
      <c r="AC23" s="26">
        <v>54</v>
      </c>
      <c r="AD23" s="27">
        <v>160</v>
      </c>
      <c r="AE23" s="27">
        <v>6</v>
      </c>
      <c r="AF23" s="27">
        <v>160</v>
      </c>
      <c r="AG23" s="27"/>
      <c r="AH23" s="27"/>
      <c r="AI23" s="27">
        <v>16</v>
      </c>
      <c r="AJ23" s="27"/>
      <c r="AK23" s="27"/>
      <c r="AL23" s="27">
        <v>2</v>
      </c>
      <c r="AM23" s="27">
        <v>52</v>
      </c>
      <c r="AO23">
        <v>19</v>
      </c>
      <c r="AP23">
        <v>10</v>
      </c>
      <c r="AQ23">
        <v>2</v>
      </c>
      <c r="AR23" s="88"/>
      <c r="AT23">
        <v>24</v>
      </c>
      <c r="AU23">
        <v>52</v>
      </c>
      <c r="AV23">
        <v>26</v>
      </c>
      <c r="AW23">
        <v>26</v>
      </c>
      <c r="AX23">
        <v>3</v>
      </c>
      <c r="AY23">
        <v>4</v>
      </c>
      <c r="AZ23">
        <v>51</v>
      </c>
      <c r="BA23">
        <v>3</v>
      </c>
      <c r="BD23">
        <v>6</v>
      </c>
      <c r="BE23">
        <v>18</v>
      </c>
      <c r="BF23">
        <v>15</v>
      </c>
      <c r="BH23">
        <v>232</v>
      </c>
      <c r="BI23">
        <v>55</v>
      </c>
      <c r="BJ23">
        <v>3</v>
      </c>
      <c r="BK23">
        <v>13</v>
      </c>
      <c r="BM23">
        <v>7</v>
      </c>
      <c r="BN23">
        <v>3</v>
      </c>
      <c r="BP23">
        <v>6</v>
      </c>
      <c r="BQ23">
        <v>26</v>
      </c>
      <c r="BR23">
        <v>2</v>
      </c>
      <c r="BT23">
        <v>6</v>
      </c>
      <c r="BU23">
        <v>3</v>
      </c>
      <c r="BV23" s="5">
        <v>4</v>
      </c>
      <c r="BW23" s="5">
        <v>8</v>
      </c>
      <c r="BX23" s="5">
        <v>11</v>
      </c>
      <c r="BY23" s="5">
        <v>2</v>
      </c>
      <c r="BZ23" s="5">
        <v>22</v>
      </c>
      <c r="CA23" s="5">
        <v>1</v>
      </c>
    </row>
    <row r="24" spans="1:79" ht="12.75">
      <c r="A24" s="1" t="s">
        <v>259</v>
      </c>
      <c r="C24" s="38"/>
      <c r="E24" s="56"/>
      <c r="F24" s="94">
        <f t="shared" si="2"/>
        <v>0.08484343302732515</v>
      </c>
      <c r="G24" s="40"/>
      <c r="H24" s="40"/>
      <c r="I24" s="40">
        <v>0.2693861843371176</v>
      </c>
      <c r="J24" s="40"/>
      <c r="K24" s="40">
        <v>0.18896447467876035</v>
      </c>
      <c r="L24" s="40">
        <v>0.05070993914807302</v>
      </c>
      <c r="M24" s="47">
        <f>N24*10/N$4</f>
        <v>0.4319308910574309</v>
      </c>
      <c r="N24" s="48">
        <f>SUM(P24:CB24)</f>
        <v>27</v>
      </c>
      <c r="O24" s="49">
        <f>COUNTA(P24:CB24)</f>
        <v>2</v>
      </c>
      <c r="P24" s="53"/>
      <c r="Q24" s="53"/>
      <c r="R24" s="53"/>
      <c r="S24" s="21"/>
      <c r="T24" s="21"/>
      <c r="U24" s="6"/>
      <c r="V24" s="6"/>
      <c r="W24" s="6"/>
      <c r="X24" s="6"/>
      <c r="Y24" s="6"/>
      <c r="Z24" s="6"/>
      <c r="AA24" s="6"/>
      <c r="AB24" s="26"/>
      <c r="AC24" s="26"/>
      <c r="AD24" s="27"/>
      <c r="AE24" s="27"/>
      <c r="AF24" s="27"/>
      <c r="AG24" s="27"/>
      <c r="AH24" s="27"/>
      <c r="AI24" s="27"/>
      <c r="AJ24" s="27"/>
      <c r="AM24" s="27"/>
      <c r="AR24" s="88"/>
      <c r="AY24">
        <v>6</v>
      </c>
      <c r="AZ24">
        <v>21</v>
      </c>
      <c r="BX24" s="5"/>
      <c r="BY24" s="5"/>
      <c r="BZ24" s="5"/>
      <c r="CA24" s="5"/>
    </row>
    <row r="25" spans="1:79" ht="12.75">
      <c r="A25" s="1" t="s">
        <v>212</v>
      </c>
      <c r="C25" s="38"/>
      <c r="E25" s="56"/>
      <c r="F25" s="94">
        <f t="shared" si="2"/>
        <v>0.014521733010837862</v>
      </c>
      <c r="G25" s="40"/>
      <c r="H25" s="40"/>
      <c r="I25" s="40">
        <v>0.019241870309794115</v>
      </c>
      <c r="J25" s="40"/>
      <c r="K25" s="40">
        <v>0.017178588607160032</v>
      </c>
      <c r="L25" s="40">
        <v>0.05070993914807302</v>
      </c>
      <c r="M25" s="47">
        <f t="shared" si="3"/>
        <v>0</v>
      </c>
      <c r="N25" s="48">
        <f t="shared" si="0"/>
        <v>0</v>
      </c>
      <c r="O25" s="49">
        <f t="shared" si="1"/>
        <v>0</v>
      </c>
      <c r="P25" s="53"/>
      <c r="Q25" s="53"/>
      <c r="R25" s="53"/>
      <c r="S25" s="21"/>
      <c r="T25" s="21"/>
      <c r="U25" s="6"/>
      <c r="V25" s="6"/>
      <c r="W25" s="6"/>
      <c r="X25" s="6"/>
      <c r="Y25" s="6"/>
      <c r="Z25" s="6"/>
      <c r="AA25" s="6"/>
      <c r="AB25" s="26"/>
      <c r="AC25" s="26"/>
      <c r="AD25" s="27"/>
      <c r="AE25" s="27"/>
      <c r="AF25" s="27"/>
      <c r="AG25" s="27"/>
      <c r="AH25" s="27"/>
      <c r="AI25" s="27"/>
      <c r="AJ25" s="27"/>
      <c r="AR25" s="88"/>
      <c r="BX25" s="5"/>
      <c r="BY25" s="5"/>
      <c r="BZ25" s="5"/>
      <c r="CA25" s="5"/>
    </row>
    <row r="26" spans="1:60" ht="12.75">
      <c r="A26" s="1" t="s">
        <v>55</v>
      </c>
      <c r="B26" s="38">
        <v>0.1</v>
      </c>
      <c r="C26" s="38">
        <v>0.1</v>
      </c>
      <c r="D26" s="1">
        <v>0.01</v>
      </c>
      <c r="E26" s="56">
        <v>0.009023062917256727</v>
      </c>
      <c r="F26" s="94">
        <f t="shared" si="2"/>
        <v>0.009107556643897648</v>
      </c>
      <c r="G26" s="40">
        <v>0.02056343820686819</v>
      </c>
      <c r="H26" s="40"/>
      <c r="I26" s="40"/>
      <c r="J26" s="40"/>
      <c r="K26" s="40">
        <v>0.017178588607160032</v>
      </c>
      <c r="L26" s="40">
        <v>0.016903313049357674</v>
      </c>
      <c r="M26" s="47">
        <f t="shared" si="3"/>
        <v>0.015997440409534477</v>
      </c>
      <c r="N26" s="48">
        <f t="shared" si="0"/>
        <v>1</v>
      </c>
      <c r="O26" s="49">
        <f t="shared" si="1"/>
        <v>1</v>
      </c>
      <c r="P26" s="53"/>
      <c r="Q26" s="53"/>
      <c r="R26" s="53"/>
      <c r="S26" s="21"/>
      <c r="T26" s="21"/>
      <c r="U26" s="6"/>
      <c r="V26" s="6"/>
      <c r="W26" s="6"/>
      <c r="X26" s="6"/>
      <c r="Y26" s="6"/>
      <c r="Z26" s="6"/>
      <c r="AA26" s="6"/>
      <c r="AB26" s="6"/>
      <c r="AC26" s="6"/>
      <c r="AD26" s="27"/>
      <c r="AE26" s="27"/>
      <c r="AF26" s="27"/>
      <c r="AG26" s="27"/>
      <c r="AH26" s="27"/>
      <c r="AI26" s="27"/>
      <c r="AJ26" s="27"/>
      <c r="AR26" s="88"/>
      <c r="BH26">
        <v>1</v>
      </c>
    </row>
    <row r="27" spans="1:60" ht="12.75">
      <c r="A27" s="1" t="s">
        <v>56</v>
      </c>
      <c r="B27" s="1">
        <v>0.33</v>
      </c>
      <c r="C27" s="1">
        <v>0.17</v>
      </c>
      <c r="D27" s="1">
        <v>0.06</v>
      </c>
      <c r="E27" s="56">
        <v>0.07202306291725673</v>
      </c>
      <c r="F27" s="94">
        <f t="shared" si="2"/>
        <v>0</v>
      </c>
      <c r="G27" s="40"/>
      <c r="H27" s="40"/>
      <c r="I27" s="40"/>
      <c r="J27" s="40"/>
      <c r="K27" s="40"/>
      <c r="L27" s="40"/>
      <c r="M27" s="47">
        <f t="shared" si="3"/>
        <v>0.031994880819068955</v>
      </c>
      <c r="N27" s="48">
        <f t="shared" si="0"/>
        <v>2</v>
      </c>
      <c r="O27" s="49">
        <f t="shared" si="1"/>
        <v>1</v>
      </c>
      <c r="P27" s="53"/>
      <c r="Q27" s="53"/>
      <c r="R27" s="53"/>
      <c r="S27" s="21"/>
      <c r="T27" s="21"/>
      <c r="U27" s="6"/>
      <c r="V27" s="6"/>
      <c r="W27" s="6"/>
      <c r="X27" s="6"/>
      <c r="Y27" s="6"/>
      <c r="Z27" s="6"/>
      <c r="AA27" s="6"/>
      <c r="AB27" s="6"/>
      <c r="AC27" s="6"/>
      <c r="AD27" s="27"/>
      <c r="AE27" s="27"/>
      <c r="AF27" s="27"/>
      <c r="AG27" s="27"/>
      <c r="AH27" s="27"/>
      <c r="AI27" s="27"/>
      <c r="AJ27" s="27"/>
      <c r="AR27" s="88"/>
      <c r="BH27">
        <v>2</v>
      </c>
    </row>
    <row r="28" spans="1:78" ht="12.75">
      <c r="A28" s="1" t="s">
        <v>57</v>
      </c>
      <c r="B28" s="1">
        <v>9.13</v>
      </c>
      <c r="C28" s="1">
        <v>12.29</v>
      </c>
      <c r="D28" s="1">
        <v>5.18</v>
      </c>
      <c r="E28" s="56">
        <v>8.019839571110662</v>
      </c>
      <c r="F28" s="94">
        <f t="shared" si="2"/>
        <v>7.676890134859369</v>
      </c>
      <c r="G28" s="40">
        <v>12.31</v>
      </c>
      <c r="H28" s="40">
        <v>9.49</v>
      </c>
      <c r="I28" s="40">
        <v>5.984221666345969</v>
      </c>
      <c r="J28" s="40">
        <v>5.184766214177979</v>
      </c>
      <c r="K28" s="40">
        <v>4.792826221397649</v>
      </c>
      <c r="L28" s="40">
        <v>8.299526707234618</v>
      </c>
      <c r="M28" s="47">
        <f t="shared" si="3"/>
        <v>8.830587106063032</v>
      </c>
      <c r="N28" s="48">
        <f t="shared" si="0"/>
        <v>552</v>
      </c>
      <c r="O28" s="49">
        <f t="shared" si="1"/>
        <v>21</v>
      </c>
      <c r="P28" s="53"/>
      <c r="Q28" s="53">
        <v>19</v>
      </c>
      <c r="R28" s="53">
        <v>32</v>
      </c>
      <c r="S28" s="21"/>
      <c r="T28" s="21">
        <v>8</v>
      </c>
      <c r="U28" s="6"/>
      <c r="V28" s="6"/>
      <c r="W28" s="6"/>
      <c r="X28" s="6"/>
      <c r="Y28" s="6"/>
      <c r="Z28" s="6"/>
      <c r="AA28" s="6">
        <v>14</v>
      </c>
      <c r="AB28" s="6"/>
      <c r="AC28" s="6">
        <v>100</v>
      </c>
      <c r="AD28" s="27">
        <v>5</v>
      </c>
      <c r="AE28" s="27">
        <v>21</v>
      </c>
      <c r="AF28" s="27">
        <v>27</v>
      </c>
      <c r="AG28" s="27"/>
      <c r="AH28" s="27"/>
      <c r="AI28" s="27">
        <v>36</v>
      </c>
      <c r="AJ28" s="27"/>
      <c r="AR28" s="88"/>
      <c r="AT28">
        <v>38</v>
      </c>
      <c r="AU28">
        <v>33</v>
      </c>
      <c r="AV28">
        <v>1</v>
      </c>
      <c r="AW28">
        <v>2</v>
      </c>
      <c r="AZ28">
        <v>1</v>
      </c>
      <c r="BD28">
        <v>29</v>
      </c>
      <c r="BF28">
        <v>2</v>
      </c>
      <c r="BM28">
        <v>63</v>
      </c>
      <c r="BU28">
        <v>5</v>
      </c>
      <c r="BV28" s="5">
        <v>1</v>
      </c>
      <c r="BX28">
        <v>3</v>
      </c>
      <c r="BZ28">
        <v>112</v>
      </c>
    </row>
    <row r="29" spans="1:46" ht="12.75">
      <c r="A29" s="1" t="s">
        <v>58</v>
      </c>
      <c r="B29" s="1">
        <v>0.15</v>
      </c>
      <c r="C29" s="38">
        <v>0.2</v>
      </c>
      <c r="D29" s="1">
        <v>0.05</v>
      </c>
      <c r="E29" s="56">
        <v>0.024046125834513453</v>
      </c>
      <c r="F29" s="94">
        <f t="shared" si="2"/>
        <v>0.11771322127257604</v>
      </c>
      <c r="G29" s="40">
        <v>0.18</v>
      </c>
      <c r="H29" s="40">
        <v>0.02</v>
      </c>
      <c r="I29" s="40"/>
      <c r="J29" s="40">
        <v>0.0942684766214178</v>
      </c>
      <c r="K29" s="40">
        <v>0.39510753796468073</v>
      </c>
      <c r="L29" s="40">
        <v>0.016903313049357674</v>
      </c>
      <c r="M29" s="47">
        <f t="shared" si="3"/>
        <v>0.015997440409534477</v>
      </c>
      <c r="N29" s="48">
        <f t="shared" si="0"/>
        <v>1</v>
      </c>
      <c r="O29" s="49">
        <f t="shared" si="1"/>
        <v>1</v>
      </c>
      <c r="P29" s="53"/>
      <c r="Q29" s="53"/>
      <c r="R29" s="53"/>
      <c r="S29" s="21"/>
      <c r="T29" s="21"/>
      <c r="U29" s="6"/>
      <c r="V29" s="6"/>
      <c r="W29" s="6"/>
      <c r="X29" s="6"/>
      <c r="Y29" s="6"/>
      <c r="Z29" s="6"/>
      <c r="AA29" s="6"/>
      <c r="AB29" s="6"/>
      <c r="AC29" s="6"/>
      <c r="AD29" s="27"/>
      <c r="AE29" s="27"/>
      <c r="AF29" s="27"/>
      <c r="AG29" s="27"/>
      <c r="AH29" s="27"/>
      <c r="AI29" s="27"/>
      <c r="AJ29" s="27"/>
      <c r="AR29" s="88"/>
      <c r="AT29">
        <v>1</v>
      </c>
    </row>
    <row r="30" spans="1:44" ht="12.75">
      <c r="A30" s="1" t="s">
        <v>59</v>
      </c>
      <c r="B30" s="1">
        <v>0.45</v>
      </c>
      <c r="C30" s="1">
        <v>2.35</v>
      </c>
      <c r="D30" s="1">
        <v>0.98</v>
      </c>
      <c r="E30" s="56">
        <v>0.5272075662553103</v>
      </c>
      <c r="F30" s="94">
        <f t="shared" si="2"/>
        <v>0.38713853777739127</v>
      </c>
      <c r="G30" s="40">
        <v>0.03</v>
      </c>
      <c r="H30" s="40">
        <v>0.05</v>
      </c>
      <c r="I30" s="40">
        <v>0.3848374061958823</v>
      </c>
      <c r="J30" s="40">
        <v>0.0942684766214178</v>
      </c>
      <c r="K30" s="40">
        <v>0.36075036075036065</v>
      </c>
      <c r="L30" s="40">
        <v>1.402974983096687</v>
      </c>
      <c r="M30" s="47">
        <f t="shared" si="3"/>
        <v>0.33594624860022404</v>
      </c>
      <c r="N30" s="48">
        <f t="shared" si="0"/>
        <v>21</v>
      </c>
      <c r="O30" s="49">
        <f t="shared" si="1"/>
        <v>1</v>
      </c>
      <c r="P30" s="53"/>
      <c r="Q30" s="53"/>
      <c r="R30" s="53"/>
      <c r="S30" s="21"/>
      <c r="T30" s="21"/>
      <c r="U30" s="6"/>
      <c r="V30" s="6"/>
      <c r="W30" s="6"/>
      <c r="X30" s="6"/>
      <c r="Y30" s="6">
        <v>21</v>
      </c>
      <c r="Z30" s="6"/>
      <c r="AA30" s="6"/>
      <c r="AB30" s="6"/>
      <c r="AC30" s="6"/>
      <c r="AD30" s="27"/>
      <c r="AE30" s="27"/>
      <c r="AF30" s="27"/>
      <c r="AG30" s="27"/>
      <c r="AH30" s="27"/>
      <c r="AI30" s="27"/>
      <c r="AJ30" s="27"/>
      <c r="AR30" s="88"/>
    </row>
    <row r="31" spans="1:44" ht="12.75">
      <c r="A31" s="1" t="s">
        <v>201</v>
      </c>
      <c r="E31" s="69" t="s">
        <v>274</v>
      </c>
      <c r="F31" s="94">
        <f t="shared" si="2"/>
        <v>0</v>
      </c>
      <c r="G31" s="40"/>
      <c r="H31" s="40"/>
      <c r="I31" s="40"/>
      <c r="J31" s="40"/>
      <c r="K31" s="40"/>
      <c r="L31" s="40"/>
      <c r="M31" s="47">
        <f t="shared" si="3"/>
        <v>0</v>
      </c>
      <c r="N31" s="48">
        <f t="shared" si="0"/>
        <v>0</v>
      </c>
      <c r="O31" s="49">
        <f t="shared" si="1"/>
        <v>0</v>
      </c>
      <c r="P31" s="53"/>
      <c r="Q31" s="53"/>
      <c r="R31" s="53"/>
      <c r="S31" s="21"/>
      <c r="T31" s="21"/>
      <c r="U31" s="6"/>
      <c r="V31" s="6"/>
      <c r="W31" s="6"/>
      <c r="X31" s="6"/>
      <c r="Y31" s="6"/>
      <c r="Z31" s="6"/>
      <c r="AA31" s="6"/>
      <c r="AB31" s="6"/>
      <c r="AC31" s="6"/>
      <c r="AD31" s="27"/>
      <c r="AE31" s="27"/>
      <c r="AF31" s="27"/>
      <c r="AG31" s="27"/>
      <c r="AH31" s="27"/>
      <c r="AI31" s="27"/>
      <c r="AJ31" s="27"/>
      <c r="AR31" s="88"/>
    </row>
    <row r="32" spans="1:65" ht="12.75">
      <c r="A32" s="1" t="s">
        <v>60</v>
      </c>
      <c r="B32" s="38">
        <v>0.2</v>
      </c>
      <c r="C32" s="38">
        <v>2.7</v>
      </c>
      <c r="D32" s="1">
        <v>0.89</v>
      </c>
      <c r="E32" s="56">
        <v>0.144</v>
      </c>
      <c r="F32" s="94">
        <f t="shared" si="2"/>
        <v>7.50878359223949</v>
      </c>
      <c r="G32" s="40">
        <v>0.21</v>
      </c>
      <c r="H32" s="40"/>
      <c r="I32" s="40">
        <v>0.1346930921685588</v>
      </c>
      <c r="J32" s="40">
        <v>0.2828054298642534</v>
      </c>
      <c r="K32" s="40">
        <v>5.47996976568405</v>
      </c>
      <c r="L32" s="40">
        <v>38.94523326572008</v>
      </c>
      <c r="M32" s="47">
        <f t="shared" si="3"/>
        <v>2.655575107982723</v>
      </c>
      <c r="N32" s="48">
        <f t="shared" si="0"/>
        <v>166</v>
      </c>
      <c r="O32" s="49">
        <f t="shared" si="1"/>
        <v>2</v>
      </c>
      <c r="P32" s="53"/>
      <c r="Q32" s="53"/>
      <c r="R32" s="53"/>
      <c r="S32" s="21"/>
      <c r="T32" s="21"/>
      <c r="U32" s="6"/>
      <c r="V32" s="6"/>
      <c r="W32" s="6"/>
      <c r="X32" s="6"/>
      <c r="Y32" s="6">
        <v>165</v>
      </c>
      <c r="Z32" s="6"/>
      <c r="AA32" s="6"/>
      <c r="AB32" s="6"/>
      <c r="AC32" s="6"/>
      <c r="AD32" s="27"/>
      <c r="AE32" s="27"/>
      <c r="AF32" s="27"/>
      <c r="AG32" s="27"/>
      <c r="AH32" s="27"/>
      <c r="AI32" s="27"/>
      <c r="AJ32" s="27"/>
      <c r="AR32" s="88"/>
      <c r="BM32">
        <v>1</v>
      </c>
    </row>
    <row r="33" spans="1:46" ht="12.75">
      <c r="A33" s="1" t="s">
        <v>61</v>
      </c>
      <c r="B33" s="1">
        <v>0.29</v>
      </c>
      <c r="C33" s="1">
        <v>0.31</v>
      </c>
      <c r="D33" s="1">
        <v>0.43</v>
      </c>
      <c r="E33" s="56">
        <v>0.7314843212623913</v>
      </c>
      <c r="F33" s="94">
        <f t="shared" si="2"/>
        <v>0.521292407069633</v>
      </c>
      <c r="G33" s="40">
        <v>1.05</v>
      </c>
      <c r="H33" s="40">
        <v>0.33</v>
      </c>
      <c r="I33" s="40">
        <v>0.15393496247835292</v>
      </c>
      <c r="J33" s="40">
        <v>0.9426847662141781</v>
      </c>
      <c r="K33" s="40">
        <v>0.549714835429121</v>
      </c>
      <c r="L33" s="40">
        <v>0.10141987829614604</v>
      </c>
      <c r="M33" s="47">
        <f t="shared" si="3"/>
        <v>0.15997440409534477</v>
      </c>
      <c r="N33" s="48">
        <f t="shared" si="0"/>
        <v>10</v>
      </c>
      <c r="O33" s="49">
        <f t="shared" si="1"/>
        <v>3</v>
      </c>
      <c r="P33" s="53"/>
      <c r="Q33" s="53"/>
      <c r="R33" s="53">
        <v>3</v>
      </c>
      <c r="S33" s="21"/>
      <c r="T33" s="21"/>
      <c r="U33" s="6"/>
      <c r="V33" s="6"/>
      <c r="W33" s="6"/>
      <c r="X33" s="6"/>
      <c r="Y33" s="6">
        <v>5</v>
      </c>
      <c r="Z33" s="6"/>
      <c r="AA33" s="6"/>
      <c r="AB33" s="6"/>
      <c r="AC33" s="6"/>
      <c r="AD33" s="27"/>
      <c r="AE33" s="27"/>
      <c r="AF33" s="27"/>
      <c r="AG33" s="27"/>
      <c r="AH33" s="27"/>
      <c r="AI33" s="27"/>
      <c r="AJ33" s="27"/>
      <c r="AR33" s="88"/>
      <c r="AT33">
        <v>2</v>
      </c>
    </row>
    <row r="34" spans="1:65" ht="12.75">
      <c r="A34" s="1" t="s">
        <v>62</v>
      </c>
      <c r="B34" s="1">
        <v>0.29</v>
      </c>
      <c r="C34" s="1">
        <v>0.33</v>
      </c>
      <c r="D34" s="1">
        <v>0.08</v>
      </c>
      <c r="E34" s="56">
        <v>0.15120756625531054</v>
      </c>
      <c r="F34" s="94">
        <f t="shared" si="2"/>
        <v>0.17299650386043922</v>
      </c>
      <c r="G34" s="40">
        <v>0.06169031462060457</v>
      </c>
      <c r="H34" s="40">
        <v>0.1</v>
      </c>
      <c r="I34" s="40">
        <v>0.057725610929382346</v>
      </c>
      <c r="J34" s="40">
        <v>0.5279034690799397</v>
      </c>
      <c r="K34" s="40">
        <v>0.20614306328592039</v>
      </c>
      <c r="L34" s="40">
        <v>0.08451656524678837</v>
      </c>
      <c r="M34" s="47">
        <f t="shared" si="3"/>
        <v>0.38393856982882746</v>
      </c>
      <c r="N34" s="48">
        <f t="shared" si="0"/>
        <v>24</v>
      </c>
      <c r="O34" s="49">
        <f t="shared" si="1"/>
        <v>2</v>
      </c>
      <c r="P34" s="53"/>
      <c r="Q34" s="53"/>
      <c r="R34" s="53"/>
      <c r="S34" s="21"/>
      <c r="T34" s="21"/>
      <c r="U34" s="6"/>
      <c r="V34" s="6"/>
      <c r="W34" s="6"/>
      <c r="X34" s="6"/>
      <c r="Y34" s="6">
        <v>20</v>
      </c>
      <c r="Z34" s="6"/>
      <c r="AA34" s="6"/>
      <c r="AB34" s="6"/>
      <c r="AC34" s="6"/>
      <c r="AD34" s="27"/>
      <c r="AE34" s="27"/>
      <c r="AF34" s="27"/>
      <c r="AG34" s="27"/>
      <c r="AH34" s="27"/>
      <c r="AI34" s="27"/>
      <c r="AJ34" s="27"/>
      <c r="AR34" s="88"/>
      <c r="BM34">
        <v>4</v>
      </c>
    </row>
    <row r="35" spans="1:78" ht="12.75">
      <c r="A35" s="1" t="s">
        <v>63</v>
      </c>
      <c r="B35" s="38">
        <v>19</v>
      </c>
      <c r="C35" s="1">
        <v>27.89</v>
      </c>
      <c r="D35" s="38">
        <v>19.6</v>
      </c>
      <c r="E35" s="56">
        <v>13.086730730325712</v>
      </c>
      <c r="F35" s="94">
        <f t="shared" si="2"/>
        <v>13.979133394094262</v>
      </c>
      <c r="G35" s="40">
        <v>18.52</v>
      </c>
      <c r="H35" s="40">
        <v>9.69</v>
      </c>
      <c r="I35" s="40">
        <v>13.527034827785263</v>
      </c>
      <c r="J35" s="40">
        <v>13.34841628959276</v>
      </c>
      <c r="K35" s="40">
        <v>16.01044458187315</v>
      </c>
      <c r="L35" s="40">
        <v>12.778904665314402</v>
      </c>
      <c r="M35" s="47">
        <f t="shared" si="3"/>
        <v>22.764357702767562</v>
      </c>
      <c r="N35" s="48">
        <f t="shared" si="0"/>
        <v>1423</v>
      </c>
      <c r="O35" s="49">
        <f t="shared" si="1"/>
        <v>29</v>
      </c>
      <c r="P35" s="53">
        <v>2</v>
      </c>
      <c r="Q35" s="53">
        <v>2</v>
      </c>
      <c r="R35" s="53">
        <v>32</v>
      </c>
      <c r="S35" s="21"/>
      <c r="T35" s="53">
        <v>190</v>
      </c>
      <c r="U35" s="6"/>
      <c r="V35" s="6"/>
      <c r="W35" s="6"/>
      <c r="X35" s="6"/>
      <c r="Y35" s="6">
        <v>25</v>
      </c>
      <c r="Z35" s="6"/>
      <c r="AA35" s="6">
        <v>218</v>
      </c>
      <c r="AB35" s="6">
        <v>7</v>
      </c>
      <c r="AC35" s="6">
        <v>170</v>
      </c>
      <c r="AD35" s="27">
        <v>25</v>
      </c>
      <c r="AE35" s="27">
        <v>39</v>
      </c>
      <c r="AF35" s="27">
        <v>28</v>
      </c>
      <c r="AG35" s="27"/>
      <c r="AH35" s="27"/>
      <c r="AI35" s="27"/>
      <c r="AJ35" s="27"/>
      <c r="AL35">
        <v>2</v>
      </c>
      <c r="AO35">
        <v>12</v>
      </c>
      <c r="AP35">
        <v>5</v>
      </c>
      <c r="AQ35">
        <v>48</v>
      </c>
      <c r="AR35" s="88"/>
      <c r="AT35">
        <v>51</v>
      </c>
      <c r="AU35">
        <v>189</v>
      </c>
      <c r="AV35">
        <v>24</v>
      </c>
      <c r="AW35">
        <v>27</v>
      </c>
      <c r="AY35">
        <v>1</v>
      </c>
      <c r="AZ35">
        <v>7</v>
      </c>
      <c r="BD35">
        <v>26</v>
      </c>
      <c r="BF35">
        <v>12</v>
      </c>
      <c r="BG35">
        <v>3</v>
      </c>
      <c r="BM35">
        <v>160</v>
      </c>
      <c r="BN35">
        <v>3</v>
      </c>
      <c r="BU35">
        <v>26</v>
      </c>
      <c r="BX35" s="5">
        <v>54</v>
      </c>
      <c r="BZ35">
        <v>35</v>
      </c>
    </row>
    <row r="36" spans="1:65" ht="12.75">
      <c r="A36" s="1" t="s">
        <v>64</v>
      </c>
      <c r="B36" s="1">
        <v>0.44</v>
      </c>
      <c r="C36" s="1">
        <v>0.07</v>
      </c>
      <c r="D36" s="1">
        <v>0.35</v>
      </c>
      <c r="E36" s="56">
        <v>1.305253692089824</v>
      </c>
      <c r="F36" s="94">
        <f t="shared" si="2"/>
        <v>0.607659472372912</v>
      </c>
      <c r="G36" s="40">
        <v>0.93</v>
      </c>
      <c r="H36" s="40">
        <v>0.38</v>
      </c>
      <c r="I36" s="40">
        <v>0.30786992495670584</v>
      </c>
      <c r="J36" s="40">
        <v>0.6410256410256411</v>
      </c>
      <c r="K36" s="40">
        <v>1.116608259465402</v>
      </c>
      <c r="L36" s="40">
        <v>0.2704530087897228</v>
      </c>
      <c r="M36" s="47">
        <f t="shared" si="3"/>
        <v>0.4159334506478964</v>
      </c>
      <c r="N36" s="48">
        <f t="shared" si="0"/>
        <v>26</v>
      </c>
      <c r="O36" s="49">
        <f t="shared" si="1"/>
        <v>8</v>
      </c>
      <c r="P36" s="53"/>
      <c r="Q36" s="53"/>
      <c r="R36" s="53"/>
      <c r="S36" s="21"/>
      <c r="T36" s="21"/>
      <c r="U36" s="6"/>
      <c r="V36" s="6"/>
      <c r="W36" s="6"/>
      <c r="X36" s="6"/>
      <c r="Y36" s="6"/>
      <c r="Z36" s="6"/>
      <c r="AA36" s="6">
        <v>14</v>
      </c>
      <c r="AB36" s="6"/>
      <c r="AC36" s="6">
        <v>5</v>
      </c>
      <c r="AD36" s="27"/>
      <c r="AE36" s="27">
        <v>1</v>
      </c>
      <c r="AF36" s="27">
        <v>1</v>
      </c>
      <c r="AG36" s="27"/>
      <c r="AH36" s="27"/>
      <c r="AI36" s="27"/>
      <c r="AJ36" s="27"/>
      <c r="AO36">
        <v>2</v>
      </c>
      <c r="AR36" s="88"/>
      <c r="AT36">
        <v>1</v>
      </c>
      <c r="AZ36">
        <v>1</v>
      </c>
      <c r="BM36">
        <v>1</v>
      </c>
    </row>
    <row r="37" spans="1:44" ht="12.75">
      <c r="A37" s="1" t="s">
        <v>65</v>
      </c>
      <c r="B37" s="1">
        <v>0.26</v>
      </c>
      <c r="C37" s="38">
        <v>0.7</v>
      </c>
      <c r="D37" s="1">
        <v>0.15</v>
      </c>
      <c r="E37" s="56">
        <v>0.06313837750354037</v>
      </c>
      <c r="F37" s="94">
        <f t="shared" si="2"/>
        <v>0.05319752098871264</v>
      </c>
      <c r="G37" s="40">
        <v>0.14</v>
      </c>
      <c r="H37" s="40">
        <v>0.020815986677768527</v>
      </c>
      <c r="I37" s="40">
        <v>0.019241870309794115</v>
      </c>
      <c r="J37" s="40">
        <v>0.037707390648567124</v>
      </c>
      <c r="K37" s="40"/>
      <c r="L37" s="40">
        <v>0.10141987829614604</v>
      </c>
      <c r="M37" s="47">
        <f t="shared" si="3"/>
        <v>0</v>
      </c>
      <c r="N37" s="48">
        <f t="shared" si="0"/>
        <v>0</v>
      </c>
      <c r="O37" s="49">
        <f t="shared" si="1"/>
        <v>0</v>
      </c>
      <c r="P37" s="53"/>
      <c r="Q37" s="53"/>
      <c r="R37" s="53"/>
      <c r="S37" s="21"/>
      <c r="T37" s="21"/>
      <c r="U37" s="6"/>
      <c r="V37" s="6"/>
      <c r="W37" s="6"/>
      <c r="X37" s="6"/>
      <c r="Y37" s="6"/>
      <c r="Z37" s="6"/>
      <c r="AA37" s="6"/>
      <c r="AB37" s="6"/>
      <c r="AC37" s="6"/>
      <c r="AD37" s="27"/>
      <c r="AE37" s="27"/>
      <c r="AF37" s="27"/>
      <c r="AG37" s="27"/>
      <c r="AH37" s="27"/>
      <c r="AI37" s="27"/>
      <c r="AJ37" s="27"/>
      <c r="AR37" s="88"/>
    </row>
    <row r="38" spans="1:80" ht="12.75">
      <c r="A38" s="1" t="s">
        <v>66</v>
      </c>
      <c r="B38" s="1">
        <v>18.12</v>
      </c>
      <c r="C38" s="1">
        <v>47.36</v>
      </c>
      <c r="D38" s="1">
        <v>20.65</v>
      </c>
      <c r="E38" s="56">
        <v>21.391469755209386</v>
      </c>
      <c r="F38" s="94">
        <f t="shared" si="2"/>
        <v>24.067317250959253</v>
      </c>
      <c r="G38" s="40">
        <v>22.05</v>
      </c>
      <c r="H38" s="40">
        <v>21.73</v>
      </c>
      <c r="I38" s="40">
        <v>16.451799114873968</v>
      </c>
      <c r="J38" s="40">
        <v>18.288084464555055</v>
      </c>
      <c r="K38" s="40">
        <v>21.833986119700402</v>
      </c>
      <c r="L38" s="40">
        <v>44.0500338066261</v>
      </c>
      <c r="M38" s="47">
        <f t="shared" si="3"/>
        <v>24.252119660854266</v>
      </c>
      <c r="N38" s="48">
        <f t="shared" si="0"/>
        <v>1516</v>
      </c>
      <c r="O38" s="49">
        <f t="shared" si="1"/>
        <v>34</v>
      </c>
      <c r="P38" s="53"/>
      <c r="Q38" s="53">
        <v>36</v>
      </c>
      <c r="R38" s="53">
        <v>122</v>
      </c>
      <c r="S38" s="21"/>
      <c r="T38" s="21">
        <v>21</v>
      </c>
      <c r="U38" s="6">
        <v>3</v>
      </c>
      <c r="V38" s="6"/>
      <c r="W38" s="6"/>
      <c r="X38" s="6">
        <v>10</v>
      </c>
      <c r="Y38" s="6">
        <v>15</v>
      </c>
      <c r="Z38" s="6"/>
      <c r="AA38" s="6">
        <v>38</v>
      </c>
      <c r="AB38" s="6">
        <v>19</v>
      </c>
      <c r="AC38" s="6">
        <v>111</v>
      </c>
      <c r="AD38" s="27">
        <v>14</v>
      </c>
      <c r="AE38" s="27">
        <v>8</v>
      </c>
      <c r="AF38" s="27">
        <v>393</v>
      </c>
      <c r="AG38" s="27"/>
      <c r="AH38" s="27"/>
      <c r="AI38" s="27"/>
      <c r="AJ38" s="27"/>
      <c r="AK38" s="27"/>
      <c r="AL38">
        <v>4</v>
      </c>
      <c r="AO38">
        <v>23</v>
      </c>
      <c r="AP38">
        <v>1</v>
      </c>
      <c r="AQ38">
        <v>6</v>
      </c>
      <c r="AR38" s="88"/>
      <c r="AU38">
        <v>21</v>
      </c>
      <c r="AV38">
        <v>9</v>
      </c>
      <c r="AW38">
        <v>5</v>
      </c>
      <c r="AX38">
        <v>34</v>
      </c>
      <c r="AZ38">
        <v>2</v>
      </c>
      <c r="BD38">
        <v>52</v>
      </c>
      <c r="BE38">
        <v>13</v>
      </c>
      <c r="BF38">
        <v>4</v>
      </c>
      <c r="BG38">
        <v>17</v>
      </c>
      <c r="BH38">
        <v>403</v>
      </c>
      <c r="BM38">
        <v>65</v>
      </c>
      <c r="BU38">
        <v>2</v>
      </c>
      <c r="BV38" s="5">
        <v>14</v>
      </c>
      <c r="BW38" s="5">
        <v>6</v>
      </c>
      <c r="BX38">
        <v>15</v>
      </c>
      <c r="BZ38">
        <v>20</v>
      </c>
      <c r="CA38">
        <v>7</v>
      </c>
      <c r="CB38">
        <v>3</v>
      </c>
    </row>
    <row r="39" spans="1:78" ht="12.75">
      <c r="A39" s="1" t="s">
        <v>67</v>
      </c>
      <c r="B39" s="1">
        <v>0.01</v>
      </c>
      <c r="C39" s="1">
        <v>0.08</v>
      </c>
      <c r="D39" s="1">
        <v>0.12</v>
      </c>
      <c r="E39" s="56">
        <v>0.3647841391867287</v>
      </c>
      <c r="F39" s="94">
        <f t="shared" si="2"/>
        <v>1.0142663728402417</v>
      </c>
      <c r="G39" s="40">
        <v>0.67</v>
      </c>
      <c r="H39" s="40">
        <v>0.62</v>
      </c>
      <c r="I39" s="40">
        <v>0.500288628054647</v>
      </c>
      <c r="J39" s="40">
        <v>1.11236802413273</v>
      </c>
      <c r="K39" s="40">
        <v>1.3742870885728027</v>
      </c>
      <c r="L39" s="40">
        <v>1.808654496281271</v>
      </c>
      <c r="M39" s="47">
        <f t="shared" si="3"/>
        <v>1.4237721964485683</v>
      </c>
      <c r="N39" s="98">
        <f t="shared" si="0"/>
        <v>89</v>
      </c>
      <c r="O39" s="99">
        <f t="shared" si="1"/>
        <v>27</v>
      </c>
      <c r="P39" s="53">
        <v>1</v>
      </c>
      <c r="Q39" s="53">
        <v>14</v>
      </c>
      <c r="R39" s="53">
        <v>1</v>
      </c>
      <c r="S39" s="21"/>
      <c r="T39" s="53">
        <v>4</v>
      </c>
      <c r="U39" s="6">
        <v>1</v>
      </c>
      <c r="V39" s="6"/>
      <c r="W39" s="6"/>
      <c r="X39" s="6"/>
      <c r="Y39" s="6">
        <v>2</v>
      </c>
      <c r="Z39" s="6"/>
      <c r="AA39" s="6">
        <v>2</v>
      </c>
      <c r="AB39" s="6">
        <v>2</v>
      </c>
      <c r="AC39" s="6">
        <v>14</v>
      </c>
      <c r="AD39" s="27"/>
      <c r="AE39" s="27">
        <v>1</v>
      </c>
      <c r="AF39" s="27">
        <v>2</v>
      </c>
      <c r="AG39" s="27"/>
      <c r="AH39" s="27"/>
      <c r="AI39" s="27"/>
      <c r="AJ39" s="27"/>
      <c r="AK39" s="27">
        <v>5</v>
      </c>
      <c r="AL39" s="27">
        <v>13</v>
      </c>
      <c r="AM39" s="27">
        <v>1</v>
      </c>
      <c r="AN39" s="27">
        <v>1</v>
      </c>
      <c r="AO39" s="27">
        <v>1</v>
      </c>
      <c r="AP39" s="27"/>
      <c r="AQ39" s="27">
        <v>1</v>
      </c>
      <c r="AR39" s="90"/>
      <c r="AT39">
        <v>3</v>
      </c>
      <c r="AU39">
        <v>3</v>
      </c>
      <c r="BD39">
        <v>1</v>
      </c>
      <c r="BM39">
        <v>4</v>
      </c>
      <c r="BN39">
        <v>1</v>
      </c>
      <c r="BO39">
        <v>5</v>
      </c>
      <c r="BP39">
        <v>1</v>
      </c>
      <c r="BX39">
        <v>1</v>
      </c>
      <c r="BY39">
        <v>1</v>
      </c>
      <c r="BZ39">
        <v>3</v>
      </c>
    </row>
    <row r="40" spans="1:44" ht="12.75">
      <c r="A40" s="1" t="s">
        <v>68</v>
      </c>
      <c r="C40" s="1">
        <v>0.02</v>
      </c>
      <c r="E40" s="56">
        <v>0.026253692089823994</v>
      </c>
      <c r="F40" s="94">
        <f t="shared" si="2"/>
        <v>0.018099654367924923</v>
      </c>
      <c r="G40" s="40"/>
      <c r="H40" s="40"/>
      <c r="I40" s="40">
        <v>0.03848374061958823</v>
      </c>
      <c r="J40" s="40">
        <v>0.018853695324283562</v>
      </c>
      <c r="K40" s="40">
        <v>0.034357177214320064</v>
      </c>
      <c r="L40" s="40">
        <v>0.016903313049357674</v>
      </c>
      <c r="M40" s="47">
        <f t="shared" si="3"/>
        <v>0.031994880819068955</v>
      </c>
      <c r="N40" s="48">
        <f t="shared" si="0"/>
        <v>2</v>
      </c>
      <c r="O40" s="49">
        <f t="shared" si="1"/>
        <v>2</v>
      </c>
      <c r="P40" s="53">
        <v>1</v>
      </c>
      <c r="Q40" s="53"/>
      <c r="R40" s="53"/>
      <c r="S40" s="21"/>
      <c r="T40" s="21"/>
      <c r="U40" s="6"/>
      <c r="V40" s="6"/>
      <c r="W40" s="6"/>
      <c r="X40" s="6"/>
      <c r="Y40" s="6"/>
      <c r="Z40" s="6"/>
      <c r="AA40" s="6">
        <v>1</v>
      </c>
      <c r="AB40" s="6"/>
      <c r="AC40" s="6"/>
      <c r="AD40" s="27"/>
      <c r="AE40" s="27"/>
      <c r="AF40" s="27"/>
      <c r="AG40" s="27"/>
      <c r="AH40" s="27"/>
      <c r="AI40" s="27"/>
      <c r="AJ40" s="27"/>
      <c r="AR40" s="88"/>
    </row>
    <row r="41" spans="1:78" ht="12.75">
      <c r="A41" s="1" t="s">
        <v>69</v>
      </c>
      <c r="B41" s="38">
        <v>0.3</v>
      </c>
      <c r="C41" s="1">
        <v>0.31</v>
      </c>
      <c r="D41" s="1">
        <v>0.18</v>
      </c>
      <c r="E41" s="56">
        <v>0.20732288084159417</v>
      </c>
      <c r="F41" s="94">
        <f t="shared" si="2"/>
        <v>0.3012589248387983</v>
      </c>
      <c r="G41" s="40">
        <v>0.38</v>
      </c>
      <c r="H41" s="40">
        <v>0.2</v>
      </c>
      <c r="I41" s="40">
        <v>0.23090244371752938</v>
      </c>
      <c r="J41" s="40">
        <v>0.41478129713423834</v>
      </c>
      <c r="K41" s="40">
        <v>0.44664330378616085</v>
      </c>
      <c r="L41" s="40">
        <v>0.1352265043948614</v>
      </c>
      <c r="M41" s="47">
        <f t="shared" si="3"/>
        <v>0.28795392737162057</v>
      </c>
      <c r="N41" s="98">
        <v>18</v>
      </c>
      <c r="O41" s="99">
        <v>14</v>
      </c>
      <c r="P41" s="53"/>
      <c r="Q41" s="53">
        <v>1</v>
      </c>
      <c r="R41" s="53"/>
      <c r="S41" s="21"/>
      <c r="T41" s="21"/>
      <c r="U41" s="6">
        <v>1</v>
      </c>
      <c r="V41" s="6">
        <v>1</v>
      </c>
      <c r="W41" s="6"/>
      <c r="X41" s="6"/>
      <c r="Y41" s="6"/>
      <c r="Z41" s="6"/>
      <c r="AA41" s="6"/>
      <c r="AB41" s="6"/>
      <c r="AC41" s="6"/>
      <c r="AD41" s="27"/>
      <c r="AE41" s="27"/>
      <c r="AF41" s="27">
        <v>1</v>
      </c>
      <c r="AG41" s="27"/>
      <c r="AH41" s="27">
        <v>2</v>
      </c>
      <c r="AI41" s="27"/>
      <c r="AJ41" s="27"/>
      <c r="AL41">
        <v>1</v>
      </c>
      <c r="AM41" s="27">
        <v>1</v>
      </c>
      <c r="AP41">
        <v>1</v>
      </c>
      <c r="AR41" s="88"/>
      <c r="BF41">
        <v>2</v>
      </c>
      <c r="BH41">
        <v>1</v>
      </c>
      <c r="BO41">
        <v>3</v>
      </c>
      <c r="BV41" s="5">
        <v>1</v>
      </c>
      <c r="BX41" s="5"/>
      <c r="BZ41">
        <v>1</v>
      </c>
    </row>
    <row r="42" spans="1:79" ht="12.75">
      <c r="A42" s="1" t="s">
        <v>70</v>
      </c>
      <c r="B42" s="1">
        <v>0.26</v>
      </c>
      <c r="C42" s="1">
        <v>0.33</v>
      </c>
      <c r="D42" s="1">
        <v>0.31</v>
      </c>
      <c r="E42" s="56">
        <v>0.4177149504349586</v>
      </c>
      <c r="F42" s="94">
        <f t="shared" si="2"/>
        <v>0.3720865293566767</v>
      </c>
      <c r="G42" s="40">
        <v>0.18</v>
      </c>
      <c r="H42" s="40">
        <v>0.38</v>
      </c>
      <c r="I42" s="40">
        <v>0.2693861843371176</v>
      </c>
      <c r="J42" s="40">
        <v>0.3959276018099548</v>
      </c>
      <c r="K42" s="40">
        <v>0.6184291898577612</v>
      </c>
      <c r="L42" s="40">
        <v>0.3887762001352265</v>
      </c>
      <c r="M42" s="47">
        <f t="shared" si="3"/>
        <v>0.4159334506478964</v>
      </c>
      <c r="N42" s="48">
        <f t="shared" si="0"/>
        <v>26</v>
      </c>
      <c r="O42" s="49">
        <f t="shared" si="1"/>
        <v>18</v>
      </c>
      <c r="P42" s="53"/>
      <c r="Q42" s="53">
        <v>2</v>
      </c>
      <c r="R42" s="53"/>
      <c r="S42" s="21"/>
      <c r="T42" s="21">
        <v>2</v>
      </c>
      <c r="U42" s="6">
        <v>1</v>
      </c>
      <c r="V42" s="6"/>
      <c r="W42" s="6"/>
      <c r="X42" s="6"/>
      <c r="Y42" s="6"/>
      <c r="Z42" s="6"/>
      <c r="AA42" s="6"/>
      <c r="AB42" s="6"/>
      <c r="AC42" s="6">
        <v>4</v>
      </c>
      <c r="AD42" s="27"/>
      <c r="AE42" s="27"/>
      <c r="AF42" s="27">
        <v>1</v>
      </c>
      <c r="AG42" s="27"/>
      <c r="AH42" s="27"/>
      <c r="AI42" s="27">
        <v>1</v>
      </c>
      <c r="AJ42" s="27"/>
      <c r="AK42" s="27"/>
      <c r="AL42" s="27">
        <v>1</v>
      </c>
      <c r="AM42" s="27">
        <v>1</v>
      </c>
      <c r="AN42" s="27">
        <v>1</v>
      </c>
      <c r="AO42" s="27"/>
      <c r="AP42" s="27"/>
      <c r="AQ42" s="27"/>
      <c r="AR42" s="90"/>
      <c r="AS42" s="27"/>
      <c r="AT42" s="27">
        <v>1</v>
      </c>
      <c r="AU42" s="27">
        <v>1</v>
      </c>
      <c r="AV42" s="27"/>
      <c r="AW42" s="27"/>
      <c r="AX42" s="27"/>
      <c r="AY42">
        <v>1</v>
      </c>
      <c r="BE42">
        <v>1</v>
      </c>
      <c r="BO42">
        <v>3</v>
      </c>
      <c r="BP42">
        <v>1</v>
      </c>
      <c r="BQ42">
        <v>2</v>
      </c>
      <c r="BZ42">
        <v>1</v>
      </c>
      <c r="CA42">
        <v>1</v>
      </c>
    </row>
    <row r="43" spans="1:49" ht="12.75">
      <c r="A43" s="1" t="s">
        <v>71</v>
      </c>
      <c r="B43" s="1">
        <v>0.02</v>
      </c>
      <c r="D43" s="1">
        <v>0.02</v>
      </c>
      <c r="E43" s="56">
        <v>0.07141513251062108</v>
      </c>
      <c r="F43" s="94">
        <f t="shared" si="2"/>
        <v>0.07942531805214241</v>
      </c>
      <c r="G43" s="40">
        <v>0.14</v>
      </c>
      <c r="H43" s="40">
        <v>0.03</v>
      </c>
      <c r="I43" s="40">
        <v>0.09620935154897058</v>
      </c>
      <c r="J43" s="40">
        <v>0.05656108597285068</v>
      </c>
      <c r="K43" s="40">
        <v>0.10307153164296019</v>
      </c>
      <c r="L43" s="40">
        <v>0.05070993914807302</v>
      </c>
      <c r="M43" s="47">
        <f t="shared" si="3"/>
        <v>0.09598464245720686</v>
      </c>
      <c r="N43" s="48">
        <f t="shared" si="0"/>
        <v>6</v>
      </c>
      <c r="O43" s="49">
        <f t="shared" si="1"/>
        <v>4</v>
      </c>
      <c r="P43" s="53"/>
      <c r="Q43" s="53"/>
      <c r="R43" s="53"/>
      <c r="S43" s="21"/>
      <c r="T43" s="43">
        <v>2</v>
      </c>
      <c r="U43" s="6"/>
      <c r="V43" s="6"/>
      <c r="W43" s="6"/>
      <c r="X43" s="6"/>
      <c r="Y43" s="6"/>
      <c r="Z43" s="6"/>
      <c r="AA43" s="6"/>
      <c r="AB43" s="6"/>
      <c r="AC43" s="6">
        <v>2</v>
      </c>
      <c r="AD43" s="27"/>
      <c r="AE43" s="27"/>
      <c r="AF43" s="27"/>
      <c r="AG43" s="27"/>
      <c r="AH43" s="27"/>
      <c r="AI43" s="27"/>
      <c r="AJ43" s="27"/>
      <c r="AL43">
        <v>1</v>
      </c>
      <c r="AM43" s="27"/>
      <c r="AR43" s="88"/>
      <c r="AW43">
        <v>1</v>
      </c>
    </row>
    <row r="44" spans="1:44" ht="12.75">
      <c r="A44" s="1" t="s">
        <v>72</v>
      </c>
      <c r="B44" s="1">
        <v>0.02</v>
      </c>
      <c r="C44" s="1">
        <v>0.03</v>
      </c>
      <c r="D44" s="1">
        <v>0.03</v>
      </c>
      <c r="E44" s="56">
        <v>0.030207566255310542</v>
      </c>
      <c r="F44" s="94">
        <f t="shared" si="2"/>
        <v>0.00938674109675157</v>
      </c>
      <c r="G44" s="40">
        <v>0.02056343820686819</v>
      </c>
      <c r="H44" s="40"/>
      <c r="I44" s="40"/>
      <c r="J44" s="40">
        <v>0.018853695324283562</v>
      </c>
      <c r="K44" s="40"/>
      <c r="L44" s="40">
        <v>0.016903313049357674</v>
      </c>
      <c r="M44" s="47">
        <f t="shared" si="3"/>
        <v>0.06398976163813791</v>
      </c>
      <c r="N44" s="48">
        <f t="shared" si="0"/>
        <v>4</v>
      </c>
      <c r="O44" s="49">
        <f t="shared" si="1"/>
        <v>3</v>
      </c>
      <c r="P44" s="53">
        <v>1</v>
      </c>
      <c r="Q44" s="53"/>
      <c r="R44" s="53"/>
      <c r="S44" s="21"/>
      <c r="T44" s="21"/>
      <c r="U44" s="6"/>
      <c r="V44" s="6"/>
      <c r="W44" s="6"/>
      <c r="X44" s="6"/>
      <c r="Y44" s="6"/>
      <c r="Z44" s="6"/>
      <c r="AA44" s="6"/>
      <c r="AB44" s="6"/>
      <c r="AC44" s="6">
        <v>2</v>
      </c>
      <c r="AD44" s="27"/>
      <c r="AE44" s="27"/>
      <c r="AF44" s="27"/>
      <c r="AG44" s="27"/>
      <c r="AH44" s="27"/>
      <c r="AI44" s="27"/>
      <c r="AJ44" s="27"/>
      <c r="AN44">
        <v>1</v>
      </c>
      <c r="AR44" s="88"/>
    </row>
    <row r="45" spans="1:67" ht="12.75">
      <c r="A45" s="1" t="s">
        <v>73</v>
      </c>
      <c r="B45" s="1">
        <v>0.02</v>
      </c>
      <c r="C45" s="1">
        <v>0.02</v>
      </c>
      <c r="D45" s="1">
        <v>0.03</v>
      </c>
      <c r="E45" s="56">
        <v>0.029000000000000005</v>
      </c>
      <c r="F45" s="94">
        <f t="shared" si="2"/>
        <v>0.018274036424470206</v>
      </c>
      <c r="G45" s="40">
        <v>0.02056343820686819</v>
      </c>
      <c r="H45" s="40"/>
      <c r="I45" s="40">
        <v>0.019241870309794115</v>
      </c>
      <c r="J45" s="40">
        <v>0.018853695324283562</v>
      </c>
      <c r="K45" s="40">
        <v>0.017178588607160032</v>
      </c>
      <c r="L45" s="40">
        <v>0.03380662609871535</v>
      </c>
      <c r="M45" s="47">
        <f t="shared" si="3"/>
        <v>0.07998720204767239</v>
      </c>
      <c r="N45" s="98">
        <f t="shared" si="0"/>
        <v>5</v>
      </c>
      <c r="O45" s="99">
        <f t="shared" si="1"/>
        <v>3</v>
      </c>
      <c r="P45" s="53"/>
      <c r="Q45" s="53"/>
      <c r="R45" s="53"/>
      <c r="S45" s="21"/>
      <c r="T45" s="21"/>
      <c r="U45" s="6"/>
      <c r="V45" s="6"/>
      <c r="W45" s="6"/>
      <c r="X45" s="6"/>
      <c r="Y45" s="6"/>
      <c r="Z45" s="6"/>
      <c r="AA45" s="6"/>
      <c r="AB45" s="6"/>
      <c r="AC45" s="6">
        <v>2</v>
      </c>
      <c r="AD45" s="27"/>
      <c r="AE45" s="27"/>
      <c r="AF45" s="27"/>
      <c r="AG45" s="27"/>
      <c r="AH45" s="27">
        <v>1</v>
      </c>
      <c r="AI45" s="27"/>
      <c r="AJ45" s="27"/>
      <c r="AR45" s="88"/>
      <c r="BO45">
        <v>2</v>
      </c>
    </row>
    <row r="46" spans="1:44" ht="12.75">
      <c r="A46" s="1" t="s">
        <v>74</v>
      </c>
      <c r="B46" s="1">
        <v>0.02</v>
      </c>
      <c r="C46" s="1">
        <v>0.01</v>
      </c>
      <c r="D46" s="1">
        <v>0.01</v>
      </c>
      <c r="E46" s="56">
        <v>0.009023062917256727</v>
      </c>
      <c r="F46" s="94">
        <f t="shared" si="2"/>
        <v>0.014231175611490983</v>
      </c>
      <c r="G46" s="40">
        <v>0.03</v>
      </c>
      <c r="H46" s="40"/>
      <c r="I46" s="40">
        <v>0.03848374061958823</v>
      </c>
      <c r="J46" s="40"/>
      <c r="K46" s="40"/>
      <c r="L46" s="40">
        <v>0.016903313049357674</v>
      </c>
      <c r="M46" s="47">
        <f t="shared" si="3"/>
        <v>0</v>
      </c>
      <c r="N46" s="48">
        <f t="shared" si="0"/>
        <v>0</v>
      </c>
      <c r="O46" s="49">
        <f t="shared" si="1"/>
        <v>0</v>
      </c>
      <c r="P46" s="53"/>
      <c r="Q46" s="53"/>
      <c r="R46" s="53"/>
      <c r="S46" s="21"/>
      <c r="T46" s="21"/>
      <c r="U46" s="6"/>
      <c r="V46" s="6"/>
      <c r="W46" s="6"/>
      <c r="X46" s="6"/>
      <c r="Y46" s="6"/>
      <c r="Z46" s="6"/>
      <c r="AA46" s="6"/>
      <c r="AB46" s="6"/>
      <c r="AC46" s="6"/>
      <c r="AD46" s="27"/>
      <c r="AE46" s="27"/>
      <c r="AF46" s="27"/>
      <c r="AG46" s="27"/>
      <c r="AH46" s="27"/>
      <c r="AI46" s="27"/>
      <c r="AJ46" s="27"/>
      <c r="AR46" s="88"/>
    </row>
    <row r="47" spans="1:44" ht="12.75">
      <c r="A47" s="1" t="s">
        <v>223</v>
      </c>
      <c r="C47" s="70" t="s">
        <v>274</v>
      </c>
      <c r="E47" s="56"/>
      <c r="F47" s="94">
        <f t="shared" si="2"/>
        <v>0.0033333333333333335</v>
      </c>
      <c r="G47" s="40">
        <v>0.02</v>
      </c>
      <c r="H47" s="40"/>
      <c r="I47" s="40"/>
      <c r="J47" s="40"/>
      <c r="K47" s="40"/>
      <c r="L47" s="40"/>
      <c r="M47" s="47">
        <f>N47*10/N$4</f>
        <v>0.031994880819068955</v>
      </c>
      <c r="N47" s="48">
        <f t="shared" si="0"/>
        <v>2</v>
      </c>
      <c r="O47" s="49">
        <f t="shared" si="1"/>
        <v>2</v>
      </c>
      <c r="P47" s="53"/>
      <c r="Q47" s="53"/>
      <c r="R47" s="53"/>
      <c r="S47" s="21"/>
      <c r="T47" s="21"/>
      <c r="U47" s="6"/>
      <c r="V47" s="6"/>
      <c r="W47" s="6"/>
      <c r="X47" s="6"/>
      <c r="Y47" s="6"/>
      <c r="Z47" s="6">
        <v>1</v>
      </c>
      <c r="AA47" s="6"/>
      <c r="AB47" s="6"/>
      <c r="AC47" s="6"/>
      <c r="AD47" s="27"/>
      <c r="AE47" s="27"/>
      <c r="AF47" s="27"/>
      <c r="AG47" s="27"/>
      <c r="AH47" s="27">
        <v>1</v>
      </c>
      <c r="AI47" s="27"/>
      <c r="AJ47" s="27"/>
      <c r="AR47" s="88"/>
    </row>
    <row r="48" spans="1:44" ht="12.75">
      <c r="A48" s="1" t="s">
        <v>276</v>
      </c>
      <c r="C48" s="70"/>
      <c r="E48" s="56"/>
      <c r="F48" s="94">
        <f t="shared" si="2"/>
        <v>0.005959501395606873</v>
      </c>
      <c r="G48" s="40"/>
      <c r="H48" s="40"/>
      <c r="I48" s="40"/>
      <c r="J48" s="40">
        <v>0.018853695324283562</v>
      </c>
      <c r="K48" s="40"/>
      <c r="L48" s="40">
        <v>0.016903313049357674</v>
      </c>
      <c r="M48" s="47">
        <f>N48*10/N$4</f>
        <v>0</v>
      </c>
      <c r="N48" s="48">
        <f>SUM(P48:CB48)</f>
        <v>0</v>
      </c>
      <c r="O48" s="49">
        <f>COUNTA(P48:CB48)</f>
        <v>0</v>
      </c>
      <c r="P48" s="53"/>
      <c r="Q48" s="53"/>
      <c r="R48" s="53"/>
      <c r="S48" s="21"/>
      <c r="T48" s="21"/>
      <c r="U48" s="6"/>
      <c r="V48" s="6"/>
      <c r="W48" s="6"/>
      <c r="X48" s="6"/>
      <c r="Y48" s="6"/>
      <c r="Z48" s="6"/>
      <c r="AA48" s="6"/>
      <c r="AB48" s="6"/>
      <c r="AC48" s="6"/>
      <c r="AD48" s="27"/>
      <c r="AE48" s="27"/>
      <c r="AF48" s="27"/>
      <c r="AG48" s="27"/>
      <c r="AH48" s="27"/>
      <c r="AI48" s="27"/>
      <c r="AJ48" s="27"/>
      <c r="AR48" s="88"/>
    </row>
    <row r="49" spans="1:56" ht="12.75">
      <c r="A49" s="1" t="s">
        <v>75</v>
      </c>
      <c r="B49" s="1">
        <v>0.31</v>
      </c>
      <c r="C49" s="1">
        <v>0.63</v>
      </c>
      <c r="D49" s="1">
        <v>0.41</v>
      </c>
      <c r="E49" s="56">
        <v>0.34685198982221965</v>
      </c>
      <c r="F49" s="94">
        <f t="shared" si="2"/>
        <v>0.46350076913602</v>
      </c>
      <c r="G49" s="40">
        <v>0.27</v>
      </c>
      <c r="H49" s="40">
        <v>0.49</v>
      </c>
      <c r="I49" s="40">
        <v>0.40407927650567643</v>
      </c>
      <c r="J49" s="40">
        <v>0.6598793363499246</v>
      </c>
      <c r="K49" s="40">
        <v>0.6527863670720813</v>
      </c>
      <c r="L49" s="40">
        <v>0.3042596348884381</v>
      </c>
      <c r="M49" s="47">
        <f t="shared" si="3"/>
        <v>0.2079667253239482</v>
      </c>
      <c r="N49" s="98">
        <v>13</v>
      </c>
      <c r="O49" s="99">
        <v>11</v>
      </c>
      <c r="P49" s="53"/>
      <c r="Q49" s="53">
        <v>1</v>
      </c>
      <c r="R49" s="53"/>
      <c r="S49" s="21"/>
      <c r="T49" s="21"/>
      <c r="U49" s="6"/>
      <c r="V49" s="6"/>
      <c r="W49" s="6"/>
      <c r="X49" s="6"/>
      <c r="Y49" s="6"/>
      <c r="Z49" s="6"/>
      <c r="AA49" s="6">
        <v>2</v>
      </c>
      <c r="AB49" s="6">
        <v>1</v>
      </c>
      <c r="AC49" s="6">
        <v>1</v>
      </c>
      <c r="AD49" s="27"/>
      <c r="AE49" s="27"/>
      <c r="AF49" s="27"/>
      <c r="AG49" s="27"/>
      <c r="AH49" s="27"/>
      <c r="AI49" s="27"/>
      <c r="AJ49" s="27">
        <v>2</v>
      </c>
      <c r="AN49" s="27">
        <v>1</v>
      </c>
      <c r="AO49" s="27"/>
      <c r="AP49" s="27">
        <v>1</v>
      </c>
      <c r="AQ49" s="27">
        <v>1</v>
      </c>
      <c r="AR49" s="90"/>
      <c r="AS49" s="27"/>
      <c r="AT49" s="27"/>
      <c r="AU49" s="27"/>
      <c r="AV49" s="27"/>
      <c r="AW49" s="27">
        <v>1</v>
      </c>
      <c r="AX49" s="27"/>
      <c r="BD49">
        <v>1</v>
      </c>
    </row>
    <row r="50" spans="1:57" ht="12.75">
      <c r="A50" s="1" t="s">
        <v>76</v>
      </c>
      <c r="B50" s="1">
        <v>1.28</v>
      </c>
      <c r="C50" s="1">
        <v>1.38</v>
      </c>
      <c r="D50" s="1">
        <v>0.68</v>
      </c>
      <c r="E50" s="56">
        <v>0.4671153145862836</v>
      </c>
      <c r="F50" s="94">
        <f t="shared" si="2"/>
        <v>0.4332008238763945</v>
      </c>
      <c r="G50" s="40">
        <v>0.29</v>
      </c>
      <c r="H50" s="40">
        <v>0.05</v>
      </c>
      <c r="I50" s="40">
        <v>0.6349817202232058</v>
      </c>
      <c r="J50" s="40">
        <v>0.2828054298642534</v>
      </c>
      <c r="K50" s="40">
        <v>0.3779289493575207</v>
      </c>
      <c r="L50" s="40">
        <v>0.9634888438133874</v>
      </c>
      <c r="M50" s="47">
        <f t="shared" si="3"/>
        <v>0.12797952327627582</v>
      </c>
      <c r="N50" s="98">
        <f t="shared" si="0"/>
        <v>8</v>
      </c>
      <c r="O50" s="99">
        <f t="shared" si="1"/>
        <v>5</v>
      </c>
      <c r="P50" s="53"/>
      <c r="Q50" s="53"/>
      <c r="R50" s="53"/>
      <c r="S50" s="21"/>
      <c r="T50" s="21"/>
      <c r="U50" s="6"/>
      <c r="V50" s="6"/>
      <c r="W50" s="6"/>
      <c r="X50" s="6"/>
      <c r="Y50" s="6"/>
      <c r="Z50" s="6">
        <v>2</v>
      </c>
      <c r="AA50" s="6"/>
      <c r="AB50" s="6"/>
      <c r="AC50" s="6"/>
      <c r="AD50" s="27">
        <v>1</v>
      </c>
      <c r="AE50" s="27"/>
      <c r="AF50" s="27"/>
      <c r="AG50" s="27"/>
      <c r="AH50" s="27"/>
      <c r="AI50" s="27"/>
      <c r="AJ50" s="27">
        <v>2</v>
      </c>
      <c r="AN50">
        <v>2</v>
      </c>
      <c r="AR50" s="88"/>
      <c r="BE50">
        <v>1</v>
      </c>
    </row>
    <row r="51" spans="1:44" ht="12.75">
      <c r="A51" s="1" t="s">
        <v>77</v>
      </c>
      <c r="B51" s="1">
        <v>0.01</v>
      </c>
      <c r="C51" s="1">
        <v>0.02</v>
      </c>
      <c r="D51" s="1">
        <v>0.02</v>
      </c>
      <c r="E51" s="56">
        <v>0.02042536198298037</v>
      </c>
      <c r="F51" s="94">
        <f t="shared" si="2"/>
        <v>0.03591544757025362</v>
      </c>
      <c r="G51" s="40"/>
      <c r="H51" s="40">
        <v>0.020815986677768527</v>
      </c>
      <c r="I51" s="40">
        <v>0.019241870309794115</v>
      </c>
      <c r="J51" s="40">
        <v>0.05656108597285068</v>
      </c>
      <c r="K51" s="40">
        <v>0.034357177214320064</v>
      </c>
      <c r="L51" s="40">
        <v>0.08451656524678837</v>
      </c>
      <c r="M51" s="47">
        <f t="shared" si="3"/>
        <v>0</v>
      </c>
      <c r="N51" s="48">
        <f t="shared" si="0"/>
        <v>0</v>
      </c>
      <c r="O51" s="49">
        <f t="shared" si="1"/>
        <v>0</v>
      </c>
      <c r="P51" s="53"/>
      <c r="Q51" s="53"/>
      <c r="R51" s="53"/>
      <c r="S51" s="21"/>
      <c r="T51" s="21"/>
      <c r="U51" s="6"/>
      <c r="V51" s="6"/>
      <c r="W51" s="6"/>
      <c r="X51" s="6"/>
      <c r="Y51" s="6"/>
      <c r="Z51" s="6"/>
      <c r="AA51" s="6"/>
      <c r="AB51" s="6"/>
      <c r="AC51" s="6"/>
      <c r="AD51" s="27"/>
      <c r="AE51" s="27"/>
      <c r="AF51" s="27"/>
      <c r="AG51" s="27"/>
      <c r="AH51" s="27"/>
      <c r="AI51" s="27"/>
      <c r="AJ51" s="27"/>
      <c r="AR51" s="88"/>
    </row>
    <row r="52" spans="1:44" ht="12.75">
      <c r="A52" s="1" t="s">
        <v>321</v>
      </c>
      <c r="E52" s="56"/>
      <c r="F52" s="94">
        <f t="shared" si="2"/>
        <v>0.05634437683119225</v>
      </c>
      <c r="G52" s="40"/>
      <c r="H52" s="40"/>
      <c r="I52" s="40"/>
      <c r="J52" s="40"/>
      <c r="K52" s="40"/>
      <c r="L52" s="40">
        <v>0.3380662609871535</v>
      </c>
      <c r="M52" s="47">
        <f>N52*10/N$4</f>
        <v>0.3519436890097585</v>
      </c>
      <c r="N52" s="48">
        <f>SUM(P52:CB52)</f>
        <v>22</v>
      </c>
      <c r="O52" s="49">
        <f>COUNTA(P52:CB52)</f>
        <v>1</v>
      </c>
      <c r="P52" s="53">
        <v>22</v>
      </c>
      <c r="Q52" s="53"/>
      <c r="R52" s="53"/>
      <c r="S52" s="21"/>
      <c r="T52" s="21"/>
      <c r="U52" s="6"/>
      <c r="V52" s="6"/>
      <c r="W52" s="6"/>
      <c r="X52" s="6"/>
      <c r="Y52" s="6"/>
      <c r="Z52" s="6"/>
      <c r="AA52" s="6"/>
      <c r="AB52" s="6"/>
      <c r="AC52" s="6"/>
      <c r="AD52" s="27"/>
      <c r="AE52" s="27"/>
      <c r="AF52" s="27"/>
      <c r="AG52" s="27"/>
      <c r="AH52" s="27"/>
      <c r="AI52" s="27"/>
      <c r="AJ52" s="27"/>
      <c r="AR52" s="88"/>
    </row>
    <row r="53" spans="1:74" ht="12.75">
      <c r="A53" s="1" t="s">
        <v>78</v>
      </c>
      <c r="B53" s="1">
        <v>2.17</v>
      </c>
      <c r="C53" s="1">
        <v>2.77</v>
      </c>
      <c r="D53" s="1">
        <v>1.23</v>
      </c>
      <c r="E53" s="56">
        <v>2.257522152538944</v>
      </c>
      <c r="F53" s="94">
        <f t="shared" si="2"/>
        <v>1.5771500359860562</v>
      </c>
      <c r="G53" s="40">
        <v>1.63</v>
      </c>
      <c r="H53" s="40">
        <v>2.84</v>
      </c>
      <c r="I53" s="40">
        <v>0.8851260342505293</v>
      </c>
      <c r="J53" s="40">
        <v>0.7541478129713424</v>
      </c>
      <c r="K53" s="40">
        <v>1.4773586202157627</v>
      </c>
      <c r="L53" s="40">
        <v>1.8762677484787018</v>
      </c>
      <c r="M53" s="47">
        <f t="shared" si="3"/>
        <v>7.134858422652377</v>
      </c>
      <c r="N53" s="48">
        <f t="shared" si="0"/>
        <v>446</v>
      </c>
      <c r="O53" s="49">
        <f t="shared" si="1"/>
        <v>11</v>
      </c>
      <c r="P53" s="53">
        <v>8</v>
      </c>
      <c r="Q53" s="53"/>
      <c r="R53" s="53"/>
      <c r="S53" s="21"/>
      <c r="T53" s="21"/>
      <c r="U53" s="6"/>
      <c r="V53" s="6">
        <v>1</v>
      </c>
      <c r="W53" s="6"/>
      <c r="X53" s="6"/>
      <c r="Y53" s="6"/>
      <c r="Z53" s="6"/>
      <c r="AA53" s="6"/>
      <c r="AB53" s="6"/>
      <c r="AC53" s="6"/>
      <c r="AD53" s="27"/>
      <c r="AE53" s="27"/>
      <c r="AF53" s="27"/>
      <c r="AG53" s="27"/>
      <c r="AH53" s="27">
        <v>10</v>
      </c>
      <c r="AI53" s="27"/>
      <c r="AJ53" s="27"/>
      <c r="AR53" s="88"/>
      <c r="BA53">
        <v>2</v>
      </c>
      <c r="BH53">
        <v>402</v>
      </c>
      <c r="BJ53">
        <v>2</v>
      </c>
      <c r="BK53">
        <v>15</v>
      </c>
      <c r="BO53">
        <v>1</v>
      </c>
      <c r="BP53">
        <v>1</v>
      </c>
      <c r="BS53">
        <v>1</v>
      </c>
      <c r="BV53" s="5">
        <v>3</v>
      </c>
    </row>
    <row r="54" spans="1:52" ht="12.75">
      <c r="A54" s="1" t="s">
        <v>79</v>
      </c>
      <c r="B54" s="1">
        <v>13.39</v>
      </c>
      <c r="C54" s="1">
        <v>4.02</v>
      </c>
      <c r="D54" s="1">
        <v>1.27</v>
      </c>
      <c r="E54" s="56">
        <v>0.7330461258345136</v>
      </c>
      <c r="F54" s="94">
        <f t="shared" si="2"/>
        <v>0.7496808062174934</v>
      </c>
      <c r="G54" s="40">
        <v>1.85</v>
      </c>
      <c r="H54" s="40">
        <v>0.82</v>
      </c>
      <c r="I54" s="40">
        <v>0.17317683278814702</v>
      </c>
      <c r="J54" s="40">
        <v>0.20739064856711917</v>
      </c>
      <c r="K54" s="40">
        <v>0.6699649556792413</v>
      </c>
      <c r="L54" s="40">
        <v>0.777552400270453</v>
      </c>
      <c r="M54" s="47">
        <f t="shared" si="3"/>
        <v>0.09598464245720686</v>
      </c>
      <c r="N54" s="48">
        <f t="shared" si="0"/>
        <v>6</v>
      </c>
      <c r="O54" s="49">
        <f t="shared" si="1"/>
        <v>1</v>
      </c>
      <c r="P54" s="53"/>
      <c r="Q54" s="53"/>
      <c r="R54" s="53"/>
      <c r="S54" s="21"/>
      <c r="T54" s="21"/>
      <c r="U54" s="6"/>
      <c r="V54" s="6"/>
      <c r="W54" s="6"/>
      <c r="X54" s="6"/>
      <c r="Y54" s="6"/>
      <c r="Z54" s="6"/>
      <c r="AA54" s="6"/>
      <c r="AB54" s="6"/>
      <c r="AC54" s="6"/>
      <c r="AD54" s="27"/>
      <c r="AE54" s="27"/>
      <c r="AF54" s="27"/>
      <c r="AG54" s="27"/>
      <c r="AH54" s="27"/>
      <c r="AI54" s="27"/>
      <c r="AJ54" s="27"/>
      <c r="AR54" s="88"/>
      <c r="AZ54">
        <v>6</v>
      </c>
    </row>
    <row r="55" spans="1:44" ht="12.75">
      <c r="A55" s="1" t="s">
        <v>260</v>
      </c>
      <c r="E55" s="56"/>
      <c r="F55" s="94">
        <f t="shared" si="2"/>
        <v>0.0032069783849656857</v>
      </c>
      <c r="G55" s="40"/>
      <c r="H55" s="40"/>
      <c r="I55" s="40">
        <v>0.019241870309794115</v>
      </c>
      <c r="J55" s="40"/>
      <c r="K55" s="40"/>
      <c r="L55" s="40"/>
      <c r="M55" s="47">
        <f>N55*10/N$4</f>
        <v>0</v>
      </c>
      <c r="N55" s="48">
        <f>SUM(P55:CB55)</f>
        <v>0</v>
      </c>
      <c r="O55" s="49">
        <f>COUNTA(P55:CB55)</f>
        <v>0</v>
      </c>
      <c r="P55" s="53"/>
      <c r="Q55" s="53"/>
      <c r="R55" s="53"/>
      <c r="S55" s="21"/>
      <c r="T55" s="21"/>
      <c r="U55" s="6"/>
      <c r="V55" s="6"/>
      <c r="W55" s="6"/>
      <c r="X55" s="6"/>
      <c r="Y55" s="6"/>
      <c r="Z55" s="6"/>
      <c r="AA55" s="6"/>
      <c r="AB55" s="6"/>
      <c r="AC55" s="6"/>
      <c r="AD55" s="27"/>
      <c r="AE55" s="27"/>
      <c r="AF55" s="27"/>
      <c r="AG55" s="27"/>
      <c r="AH55" s="27"/>
      <c r="AI55" s="27"/>
      <c r="AJ55" s="27"/>
      <c r="AR55" s="88"/>
    </row>
    <row r="56" spans="1:44" ht="12.75">
      <c r="A56" s="1" t="s">
        <v>199</v>
      </c>
      <c r="E56" s="56">
        <v>0.008046125834513454</v>
      </c>
      <c r="F56" s="94">
        <f t="shared" si="2"/>
        <v>0</v>
      </c>
      <c r="G56" s="40"/>
      <c r="H56" s="40"/>
      <c r="I56" s="40"/>
      <c r="J56" s="40"/>
      <c r="K56" s="40"/>
      <c r="L56" s="40"/>
      <c r="M56" s="47">
        <f t="shared" si="3"/>
        <v>0.015997440409534477</v>
      </c>
      <c r="N56" s="98">
        <f t="shared" si="0"/>
        <v>1</v>
      </c>
      <c r="O56" s="99">
        <f t="shared" si="1"/>
        <v>1</v>
      </c>
      <c r="P56" s="53"/>
      <c r="Q56" s="53"/>
      <c r="R56" s="53"/>
      <c r="S56" s="21"/>
      <c r="T56" s="21"/>
      <c r="U56" s="6"/>
      <c r="V56" s="6"/>
      <c r="W56" s="6"/>
      <c r="X56" s="6"/>
      <c r="Y56" s="6">
        <v>1</v>
      </c>
      <c r="Z56" s="6"/>
      <c r="AA56" s="6"/>
      <c r="AB56" s="6"/>
      <c r="AC56" s="6"/>
      <c r="AD56" s="27"/>
      <c r="AE56" s="27"/>
      <c r="AF56" s="27"/>
      <c r="AG56" s="27"/>
      <c r="AH56" s="27"/>
      <c r="AI56" s="27"/>
      <c r="AJ56" s="27"/>
      <c r="AR56" s="88"/>
    </row>
    <row r="57" spans="1:44" ht="12.75">
      <c r="A57" s="1" t="s">
        <v>80</v>
      </c>
      <c r="E57" s="56">
        <v>0.0070461258345134534</v>
      </c>
      <c r="F57" s="94">
        <f t="shared" si="2"/>
        <v>0.0028630981011933385</v>
      </c>
      <c r="G57" s="40"/>
      <c r="H57" s="40"/>
      <c r="I57" s="40"/>
      <c r="J57" s="40"/>
      <c r="K57" s="40">
        <v>0.017178588607160032</v>
      </c>
      <c r="L57" s="40"/>
      <c r="M57" s="47">
        <f t="shared" si="3"/>
        <v>0</v>
      </c>
      <c r="N57" s="48">
        <f t="shared" si="0"/>
        <v>0</v>
      </c>
      <c r="O57" s="49">
        <f t="shared" si="1"/>
        <v>0</v>
      </c>
      <c r="P57" s="53"/>
      <c r="Q57" s="53"/>
      <c r="R57" s="53"/>
      <c r="S57" s="21"/>
      <c r="T57" s="21"/>
      <c r="U57" s="6"/>
      <c r="V57" s="6"/>
      <c r="W57" s="6"/>
      <c r="X57" s="6"/>
      <c r="Y57" s="6"/>
      <c r="Z57" s="6"/>
      <c r="AA57" s="6"/>
      <c r="AB57" s="6"/>
      <c r="AC57" s="6"/>
      <c r="AD57" s="27"/>
      <c r="AE57" s="27"/>
      <c r="AF57" s="27"/>
      <c r="AG57" s="27"/>
      <c r="AH57" s="27"/>
      <c r="AI57" s="27"/>
      <c r="AJ57" s="27"/>
      <c r="AR57" s="88"/>
    </row>
    <row r="58" spans="1:44" ht="12.75">
      <c r="A58" s="1" t="s">
        <v>347</v>
      </c>
      <c r="E58" s="56"/>
      <c r="F58" s="94">
        <f t="shared" si="2"/>
        <v>0</v>
      </c>
      <c r="G58" s="40"/>
      <c r="H58" s="40"/>
      <c r="I58" s="40"/>
      <c r="J58" s="40"/>
      <c r="K58" s="40"/>
      <c r="L58" s="40"/>
      <c r="M58" s="47">
        <f>N58*10/N$4</f>
        <v>0.015997440409534477</v>
      </c>
      <c r="N58" s="48">
        <f>SUM(P58:CB58)</f>
        <v>1</v>
      </c>
      <c r="O58" s="49">
        <f>COUNTA(P58:CB58)</f>
        <v>1</v>
      </c>
      <c r="P58" s="53"/>
      <c r="Q58" s="53"/>
      <c r="R58" s="53"/>
      <c r="S58" s="21"/>
      <c r="T58" s="21"/>
      <c r="U58" s="6"/>
      <c r="V58" s="6"/>
      <c r="W58" s="6"/>
      <c r="X58" s="6"/>
      <c r="Y58" s="6">
        <v>1</v>
      </c>
      <c r="Z58" s="6"/>
      <c r="AA58" s="6"/>
      <c r="AB58" s="6"/>
      <c r="AC58" s="6"/>
      <c r="AD58" s="27"/>
      <c r="AE58" s="27"/>
      <c r="AF58" s="27"/>
      <c r="AG58" s="27"/>
      <c r="AH58" s="27"/>
      <c r="AI58" s="27"/>
      <c r="AJ58" s="27"/>
      <c r="AR58" s="88"/>
    </row>
    <row r="59" spans="1:46" ht="12.75">
      <c r="A59" s="1" t="s">
        <v>81</v>
      </c>
      <c r="C59" s="38">
        <v>0.6</v>
      </c>
      <c r="E59" s="56">
        <v>0.06</v>
      </c>
      <c r="F59" s="94">
        <f t="shared" si="2"/>
        <v>0.5978416514304893</v>
      </c>
      <c r="G59" s="40"/>
      <c r="H59" s="40">
        <v>0.05</v>
      </c>
      <c r="I59" s="40">
        <v>3.348085433904176</v>
      </c>
      <c r="J59" s="40"/>
      <c r="K59" s="40">
        <v>0.18896447467876035</v>
      </c>
      <c r="L59" s="40"/>
      <c r="M59" s="47">
        <f t="shared" si="3"/>
        <v>0.015997440409534477</v>
      </c>
      <c r="N59" s="48">
        <f t="shared" si="0"/>
        <v>1</v>
      </c>
      <c r="O59" s="49">
        <f t="shared" si="1"/>
        <v>1</v>
      </c>
      <c r="P59" s="53"/>
      <c r="Q59" s="53"/>
      <c r="R59" s="53"/>
      <c r="S59" s="21"/>
      <c r="T59" s="21"/>
      <c r="U59" s="6"/>
      <c r="V59" s="6"/>
      <c r="W59" s="6"/>
      <c r="X59" s="6"/>
      <c r="Y59" s="6"/>
      <c r="Z59" s="6"/>
      <c r="AA59" s="6"/>
      <c r="AB59" s="6"/>
      <c r="AC59" s="6"/>
      <c r="AD59" s="27"/>
      <c r="AE59" s="27"/>
      <c r="AF59" s="27"/>
      <c r="AG59" s="27"/>
      <c r="AH59" s="27"/>
      <c r="AI59" s="27"/>
      <c r="AJ59" s="27"/>
      <c r="AR59" s="88"/>
      <c r="AT59">
        <v>1</v>
      </c>
    </row>
    <row r="60" spans="1:44" ht="12.75">
      <c r="A60" s="1" t="s">
        <v>82</v>
      </c>
      <c r="B60" s="1">
        <v>0.04</v>
      </c>
      <c r="C60" s="1">
        <v>0.01</v>
      </c>
      <c r="D60" s="1">
        <v>0.01</v>
      </c>
      <c r="E60" s="56">
        <v>0.006023062917256727</v>
      </c>
      <c r="F60" s="94">
        <f t="shared" si="2"/>
        <v>0.006005380655240599</v>
      </c>
      <c r="G60" s="40"/>
      <c r="H60" s="40"/>
      <c r="I60" s="40"/>
      <c r="J60" s="40">
        <v>0.018853695324283562</v>
      </c>
      <c r="K60" s="40">
        <v>0.017178588607160032</v>
      </c>
      <c r="L60" s="40"/>
      <c r="M60" s="47">
        <f t="shared" si="3"/>
        <v>0</v>
      </c>
      <c r="N60" s="48">
        <f t="shared" si="0"/>
        <v>0</v>
      </c>
      <c r="O60" s="49">
        <f t="shared" si="1"/>
        <v>0</v>
      </c>
      <c r="P60" s="53"/>
      <c r="Q60" s="53"/>
      <c r="R60" s="53"/>
      <c r="S60" s="21"/>
      <c r="T60" s="21"/>
      <c r="U60" s="6"/>
      <c r="V60" s="6"/>
      <c r="W60" s="6"/>
      <c r="X60" s="6"/>
      <c r="Y60" s="6"/>
      <c r="Z60" s="6"/>
      <c r="AA60" s="6"/>
      <c r="AB60" s="6"/>
      <c r="AC60" s="6"/>
      <c r="AD60" s="27"/>
      <c r="AE60" s="27"/>
      <c r="AF60" s="27"/>
      <c r="AG60" s="27"/>
      <c r="AH60" s="27"/>
      <c r="AI60" s="27"/>
      <c r="AJ60" s="27"/>
      <c r="AR60" s="88"/>
    </row>
    <row r="61" spans="1:44" ht="12.75">
      <c r="A61" s="1" t="s">
        <v>83</v>
      </c>
      <c r="E61" s="69" t="s">
        <v>274</v>
      </c>
      <c r="F61" s="94">
        <f t="shared" si="2"/>
        <v>0</v>
      </c>
      <c r="G61" s="40"/>
      <c r="H61" s="40"/>
      <c r="I61" s="40"/>
      <c r="J61" s="40"/>
      <c r="K61" s="40"/>
      <c r="L61" s="40"/>
      <c r="M61" s="47">
        <f t="shared" si="3"/>
        <v>0</v>
      </c>
      <c r="N61" s="48">
        <f t="shared" si="0"/>
        <v>0</v>
      </c>
      <c r="O61" s="49">
        <f t="shared" si="1"/>
        <v>0</v>
      </c>
      <c r="P61" s="53"/>
      <c r="Q61" s="53"/>
      <c r="R61" s="53"/>
      <c r="S61" s="21"/>
      <c r="T61" s="21"/>
      <c r="U61" s="6"/>
      <c r="V61" s="6"/>
      <c r="W61" s="6"/>
      <c r="X61" s="6"/>
      <c r="Y61" s="6"/>
      <c r="Z61" s="6"/>
      <c r="AA61" s="6"/>
      <c r="AB61" s="6"/>
      <c r="AC61" s="6"/>
      <c r="AD61" s="27"/>
      <c r="AE61" s="27"/>
      <c r="AF61" s="27"/>
      <c r="AG61" s="27"/>
      <c r="AH61" s="27"/>
      <c r="AI61" s="27"/>
      <c r="AJ61" s="27"/>
      <c r="AR61" s="88"/>
    </row>
    <row r="62" spans="1:44" ht="12.75">
      <c r="A62" s="1" t="s">
        <v>84</v>
      </c>
      <c r="B62" s="1">
        <v>0.12</v>
      </c>
      <c r="C62" s="1">
        <v>0.06</v>
      </c>
      <c r="D62" s="1">
        <v>0.05</v>
      </c>
      <c r="E62" s="56">
        <v>0.1189334499910019</v>
      </c>
      <c r="F62" s="94">
        <f t="shared" si="2"/>
        <v>0.06256671174126437</v>
      </c>
      <c r="G62" s="40">
        <v>0.02056343820686819</v>
      </c>
      <c r="H62" s="40">
        <v>0.05</v>
      </c>
      <c r="I62" s="40">
        <v>0.03848374061958823</v>
      </c>
      <c r="J62" s="40">
        <v>0.11312217194570136</v>
      </c>
      <c r="K62" s="40">
        <v>0.06871435442864013</v>
      </c>
      <c r="L62" s="40">
        <v>0.08451656524678837</v>
      </c>
      <c r="M62" s="47">
        <f t="shared" si="3"/>
        <v>0.015997440409534477</v>
      </c>
      <c r="N62" s="98">
        <f t="shared" si="0"/>
        <v>1</v>
      </c>
      <c r="O62" s="99">
        <f t="shared" si="1"/>
        <v>1</v>
      </c>
      <c r="P62" s="53"/>
      <c r="Q62" s="53"/>
      <c r="R62" s="53"/>
      <c r="S62" s="21"/>
      <c r="T62" s="21">
        <v>1</v>
      </c>
      <c r="U62" s="6"/>
      <c r="V62" s="6"/>
      <c r="W62" s="6"/>
      <c r="X62" s="6"/>
      <c r="Y62" s="6"/>
      <c r="Z62" s="6"/>
      <c r="AA62" s="6"/>
      <c r="AB62" s="6"/>
      <c r="AC62" s="6"/>
      <c r="AD62" s="27"/>
      <c r="AE62" s="27"/>
      <c r="AF62" s="27"/>
      <c r="AG62" s="27"/>
      <c r="AH62" s="27"/>
      <c r="AI62" s="27"/>
      <c r="AJ62" s="27"/>
      <c r="AR62" s="88"/>
    </row>
    <row r="63" spans="1:49" ht="12.75">
      <c r="A63" s="1" t="s">
        <v>85</v>
      </c>
      <c r="C63" s="1">
        <v>0.05</v>
      </c>
      <c r="D63" s="1">
        <v>0.04</v>
      </c>
      <c r="E63" s="56">
        <v>0.08009554772640119</v>
      </c>
      <c r="F63" s="94">
        <f t="shared" si="2"/>
        <v>0.12118308580965952</v>
      </c>
      <c r="G63" s="40">
        <v>0.08</v>
      </c>
      <c r="H63" s="40">
        <v>0.11</v>
      </c>
      <c r="I63" s="40">
        <v>0.1346930921685588</v>
      </c>
      <c r="J63" s="40">
        <v>0.11312217194570136</v>
      </c>
      <c r="K63" s="40">
        <v>0.12025012025012023</v>
      </c>
      <c r="L63" s="40">
        <v>0.16903313049357674</v>
      </c>
      <c r="M63" s="47">
        <f t="shared" si="3"/>
        <v>0.14397696368581028</v>
      </c>
      <c r="N63" s="98">
        <f t="shared" si="0"/>
        <v>9</v>
      </c>
      <c r="O63" s="99">
        <f t="shared" si="1"/>
        <v>7</v>
      </c>
      <c r="P63" s="53"/>
      <c r="Q63" s="53"/>
      <c r="R63" s="53"/>
      <c r="S63" s="21"/>
      <c r="T63" s="21"/>
      <c r="U63" s="6"/>
      <c r="V63" s="6"/>
      <c r="W63" s="6"/>
      <c r="X63" s="6"/>
      <c r="Y63" s="6"/>
      <c r="Z63" s="6"/>
      <c r="AA63" s="6"/>
      <c r="AB63" s="6"/>
      <c r="AC63" s="6">
        <v>2</v>
      </c>
      <c r="AD63" s="27"/>
      <c r="AE63" s="27">
        <v>2</v>
      </c>
      <c r="AF63" s="27"/>
      <c r="AG63" s="27"/>
      <c r="AH63" s="27">
        <v>1</v>
      </c>
      <c r="AI63" s="27"/>
      <c r="AJ63" s="27"/>
      <c r="AM63">
        <v>1</v>
      </c>
      <c r="AN63">
        <v>1</v>
      </c>
      <c r="AR63" s="88"/>
      <c r="AU63">
        <v>1</v>
      </c>
      <c r="AW63">
        <v>1</v>
      </c>
    </row>
    <row r="64" spans="1:44" ht="12.75">
      <c r="A64" s="1" t="s">
        <v>86</v>
      </c>
      <c r="E64" s="56">
        <v>0.036</v>
      </c>
      <c r="F64" s="94">
        <f t="shared" si="2"/>
        <v>0.14372404017917395</v>
      </c>
      <c r="G64" s="40"/>
      <c r="H64" s="40"/>
      <c r="I64" s="40"/>
      <c r="J64" s="40"/>
      <c r="K64" s="40">
        <v>0.017178588607160032</v>
      </c>
      <c r="L64" s="40">
        <v>0.8451656524678837</v>
      </c>
      <c r="M64" s="47">
        <f t="shared" si="3"/>
        <v>0.38393856982882746</v>
      </c>
      <c r="N64" s="48">
        <f t="shared" si="0"/>
        <v>24</v>
      </c>
      <c r="O64" s="49">
        <f t="shared" si="1"/>
        <v>1</v>
      </c>
      <c r="P64" s="53"/>
      <c r="Q64" s="53"/>
      <c r="R64" s="53"/>
      <c r="S64" s="21"/>
      <c r="T64" s="21"/>
      <c r="U64" s="6"/>
      <c r="V64" s="6"/>
      <c r="W64" s="6"/>
      <c r="X64" s="6"/>
      <c r="Y64" s="6">
        <v>24</v>
      </c>
      <c r="Z64" s="6"/>
      <c r="AA64" s="6"/>
      <c r="AB64" s="6"/>
      <c r="AC64" s="6"/>
      <c r="AD64" s="27"/>
      <c r="AE64" s="27"/>
      <c r="AF64" s="27"/>
      <c r="AG64" s="27"/>
      <c r="AH64" s="27"/>
      <c r="AI64" s="27"/>
      <c r="AJ64" s="27"/>
      <c r="AR64" s="88"/>
    </row>
    <row r="65" spans="1:44" ht="12.75">
      <c r="A65" s="1" t="s">
        <v>87</v>
      </c>
      <c r="E65" s="69" t="s">
        <v>274</v>
      </c>
      <c r="F65" s="94">
        <f t="shared" si="2"/>
        <v>0</v>
      </c>
      <c r="G65" s="40"/>
      <c r="H65" s="40"/>
      <c r="I65" s="40"/>
      <c r="J65" s="40"/>
      <c r="K65" s="40"/>
      <c r="L65" s="40"/>
      <c r="M65" s="47">
        <f t="shared" si="3"/>
        <v>0</v>
      </c>
      <c r="N65" s="48">
        <f t="shared" si="0"/>
        <v>0</v>
      </c>
      <c r="O65" s="49">
        <f t="shared" si="1"/>
        <v>0</v>
      </c>
      <c r="P65" s="53"/>
      <c r="Q65" s="53"/>
      <c r="R65" s="53"/>
      <c r="S65" s="21"/>
      <c r="T65" s="21"/>
      <c r="U65" s="6"/>
      <c r="V65" s="6"/>
      <c r="W65" s="6"/>
      <c r="X65" s="6"/>
      <c r="Y65" s="6"/>
      <c r="Z65" s="6"/>
      <c r="AA65" s="6"/>
      <c r="AB65" s="6"/>
      <c r="AC65" s="6"/>
      <c r="AD65" s="27"/>
      <c r="AE65" s="27"/>
      <c r="AF65" s="27"/>
      <c r="AG65" s="27"/>
      <c r="AH65" s="27"/>
      <c r="AI65" s="27"/>
      <c r="AJ65" s="27"/>
      <c r="AR65" s="88"/>
    </row>
    <row r="66" spans="1:74" ht="12.75">
      <c r="A66" s="1" t="s">
        <v>88</v>
      </c>
      <c r="B66" s="1">
        <v>2.98</v>
      </c>
      <c r="C66" s="1">
        <v>0.71</v>
      </c>
      <c r="D66" s="1">
        <v>0.38</v>
      </c>
      <c r="E66" s="56">
        <v>0.137034265718584</v>
      </c>
      <c r="F66" s="94">
        <f t="shared" si="2"/>
        <v>0.34712234625114863</v>
      </c>
      <c r="G66" s="40">
        <v>0.02056343820686819</v>
      </c>
      <c r="H66" s="40">
        <v>0.07</v>
      </c>
      <c r="I66" s="40">
        <v>0.40407927650567643</v>
      </c>
      <c r="J66" s="40">
        <v>0.5844645550527904</v>
      </c>
      <c r="K66" s="40">
        <v>0.39510753796468073</v>
      </c>
      <c r="L66" s="40">
        <v>0.6085192697768762</v>
      </c>
      <c r="M66" s="47">
        <f t="shared" si="3"/>
        <v>0.33594624860022404</v>
      </c>
      <c r="N66" s="48">
        <f t="shared" si="0"/>
        <v>21</v>
      </c>
      <c r="O66" s="49">
        <f t="shared" si="1"/>
        <v>7</v>
      </c>
      <c r="P66" s="53"/>
      <c r="Q66" s="53"/>
      <c r="R66" s="53">
        <v>4</v>
      </c>
      <c r="S66" s="21"/>
      <c r="T66" s="21"/>
      <c r="U66" s="6">
        <v>2</v>
      </c>
      <c r="V66" s="6"/>
      <c r="W66" s="6"/>
      <c r="X66" s="6"/>
      <c r="Y66" s="6">
        <v>7</v>
      </c>
      <c r="Z66" s="6"/>
      <c r="AA66" s="6"/>
      <c r="AB66" s="6">
        <v>1</v>
      </c>
      <c r="AC66" s="6"/>
      <c r="AD66" s="27"/>
      <c r="AE66" s="27"/>
      <c r="AF66" s="27"/>
      <c r="AG66" s="27"/>
      <c r="AH66" s="27"/>
      <c r="AI66" s="27"/>
      <c r="AJ66" s="27"/>
      <c r="AR66" s="88"/>
      <c r="AW66">
        <v>1</v>
      </c>
      <c r="BM66">
        <v>5</v>
      </c>
      <c r="BV66" s="5">
        <v>1</v>
      </c>
    </row>
    <row r="67" spans="1:44" ht="12.75">
      <c r="A67" s="1" t="s">
        <v>208</v>
      </c>
      <c r="E67" s="56"/>
      <c r="F67" s="94">
        <f t="shared" si="2"/>
        <v>1.0834985387823315</v>
      </c>
      <c r="G67" s="40"/>
      <c r="H67" s="40"/>
      <c r="I67" s="40">
        <v>0.057725610929382346</v>
      </c>
      <c r="J67" s="40">
        <v>2.3378582202111615</v>
      </c>
      <c r="K67" s="40">
        <v>4.088504088504088</v>
      </c>
      <c r="L67" s="40">
        <v>0.016903313049357674</v>
      </c>
      <c r="M67" s="47">
        <f t="shared" si="3"/>
        <v>0</v>
      </c>
      <c r="N67" s="48">
        <f t="shared" si="0"/>
        <v>0</v>
      </c>
      <c r="O67" s="49">
        <f t="shared" si="1"/>
        <v>0</v>
      </c>
      <c r="P67" s="53"/>
      <c r="Q67" s="53"/>
      <c r="R67" s="53"/>
      <c r="S67" s="21"/>
      <c r="T67" s="21"/>
      <c r="U67" s="6"/>
      <c r="V67" s="6"/>
      <c r="W67" s="6"/>
      <c r="X67" s="6"/>
      <c r="Y67" s="6"/>
      <c r="Z67" s="6"/>
      <c r="AA67" s="6"/>
      <c r="AB67" s="6"/>
      <c r="AC67" s="6"/>
      <c r="AD67" s="27"/>
      <c r="AE67" s="27"/>
      <c r="AF67" s="27"/>
      <c r="AG67" s="27"/>
      <c r="AH67" s="27"/>
      <c r="AI67" s="27"/>
      <c r="AJ67" s="27"/>
      <c r="AR67" s="88"/>
    </row>
    <row r="68" spans="1:44" ht="12.75">
      <c r="A68" s="1" t="s">
        <v>287</v>
      </c>
      <c r="E68" s="56"/>
      <c r="F68" s="94">
        <f t="shared" si="2"/>
        <v>0.0031422825540472605</v>
      </c>
      <c r="G68" s="40"/>
      <c r="H68" s="40"/>
      <c r="I68" s="40"/>
      <c r="J68" s="40">
        <v>0.018853695324283562</v>
      </c>
      <c r="K68" s="40"/>
      <c r="L68" s="40"/>
      <c r="M68" s="47">
        <f>N68*10/N$4</f>
        <v>0</v>
      </c>
      <c r="N68" s="48">
        <f>SUM(P68:CB68)</f>
        <v>0</v>
      </c>
      <c r="O68" s="49">
        <f>COUNTA(P68:CB68)</f>
        <v>0</v>
      </c>
      <c r="P68" s="53"/>
      <c r="Q68" s="53"/>
      <c r="R68" s="53"/>
      <c r="S68" s="21"/>
      <c r="T68" s="21"/>
      <c r="U68" s="6"/>
      <c r="V68" s="6"/>
      <c r="W68" s="6"/>
      <c r="X68" s="6"/>
      <c r="Y68" s="6"/>
      <c r="Z68" s="6"/>
      <c r="AA68" s="6"/>
      <c r="AB68" s="6"/>
      <c r="AC68" s="6"/>
      <c r="AD68" s="27"/>
      <c r="AE68" s="27"/>
      <c r="AF68" s="27"/>
      <c r="AG68" s="27"/>
      <c r="AH68" s="27"/>
      <c r="AI68" s="27"/>
      <c r="AJ68" s="27"/>
      <c r="AR68" s="88"/>
    </row>
    <row r="69" spans="1:75" ht="12.75">
      <c r="A69" s="1" t="s">
        <v>89</v>
      </c>
      <c r="B69" s="1">
        <v>5.56</v>
      </c>
      <c r="C69" s="1">
        <v>4.52</v>
      </c>
      <c r="D69" s="1">
        <v>3.23</v>
      </c>
      <c r="E69" s="56">
        <v>2.2579898846854136</v>
      </c>
      <c r="F69" s="94">
        <f t="shared" si="2"/>
        <v>7.060481462247757</v>
      </c>
      <c r="G69" s="40">
        <v>0.51</v>
      </c>
      <c r="H69" s="40">
        <v>8.2</v>
      </c>
      <c r="I69" s="40">
        <v>4.175485857225323</v>
      </c>
      <c r="J69" s="40">
        <v>17.21342383107089</v>
      </c>
      <c r="K69" s="40">
        <v>5.840720126434411</v>
      </c>
      <c r="L69" s="40">
        <v>6.423258958755916</v>
      </c>
      <c r="M69" s="47">
        <f t="shared" si="3"/>
        <v>3.087505999040154</v>
      </c>
      <c r="N69" s="48">
        <f t="shared" si="0"/>
        <v>193</v>
      </c>
      <c r="O69" s="49">
        <f t="shared" si="1"/>
        <v>21</v>
      </c>
      <c r="P69" s="53"/>
      <c r="Q69" s="53"/>
      <c r="R69" s="53">
        <v>23</v>
      </c>
      <c r="S69" s="21"/>
      <c r="T69" s="21">
        <v>8</v>
      </c>
      <c r="U69" s="6">
        <v>8</v>
      </c>
      <c r="V69" s="6">
        <v>5</v>
      </c>
      <c r="W69" s="6"/>
      <c r="X69" s="6">
        <v>4</v>
      </c>
      <c r="Y69" s="6">
        <v>60</v>
      </c>
      <c r="Z69" s="6"/>
      <c r="AA69" s="6">
        <v>16</v>
      </c>
      <c r="AB69" s="6"/>
      <c r="AC69" s="6">
        <v>1</v>
      </c>
      <c r="AD69" s="27"/>
      <c r="AE69" s="27"/>
      <c r="AF69" s="27"/>
      <c r="AG69" s="27"/>
      <c r="AH69" s="27"/>
      <c r="AI69" s="27"/>
      <c r="AJ69" s="27"/>
      <c r="AL69">
        <v>22</v>
      </c>
      <c r="AP69">
        <v>6</v>
      </c>
      <c r="AR69" s="88"/>
      <c r="AT69">
        <v>10</v>
      </c>
      <c r="AU69">
        <v>1</v>
      </c>
      <c r="AV69">
        <v>1</v>
      </c>
      <c r="AW69">
        <v>2</v>
      </c>
      <c r="BD69">
        <v>9</v>
      </c>
      <c r="BG69">
        <v>1</v>
      </c>
      <c r="BH69">
        <v>9</v>
      </c>
      <c r="BM69">
        <v>3</v>
      </c>
      <c r="BU69">
        <v>1</v>
      </c>
      <c r="BV69" s="5">
        <v>2</v>
      </c>
      <c r="BW69" s="5">
        <v>1</v>
      </c>
    </row>
    <row r="70" spans="1:44" ht="12.75">
      <c r="A70" s="1" t="s">
        <v>90</v>
      </c>
      <c r="B70" s="70" t="s">
        <v>274</v>
      </c>
      <c r="C70" s="8"/>
      <c r="D70" s="70" t="s">
        <v>274</v>
      </c>
      <c r="E70" s="56">
        <v>0.012</v>
      </c>
      <c r="F70" s="94">
        <f t="shared" si="2"/>
        <v>0.012918783194204905</v>
      </c>
      <c r="G70" s="40">
        <v>0.02056343820686819</v>
      </c>
      <c r="H70" s="40"/>
      <c r="I70" s="40">
        <v>0.019241870309794115</v>
      </c>
      <c r="J70" s="40">
        <v>0.037707390648567124</v>
      </c>
      <c r="K70" s="40"/>
      <c r="L70" s="40"/>
      <c r="M70" s="47">
        <f t="shared" si="3"/>
        <v>0</v>
      </c>
      <c r="N70" s="48">
        <f t="shared" si="0"/>
        <v>0</v>
      </c>
      <c r="O70" s="49">
        <f t="shared" si="1"/>
        <v>0</v>
      </c>
      <c r="P70" s="53"/>
      <c r="Q70" s="53"/>
      <c r="R70" s="53"/>
      <c r="S70" s="21"/>
      <c r="T70" s="21"/>
      <c r="U70" s="6"/>
      <c r="V70" s="6"/>
      <c r="W70" s="6"/>
      <c r="X70" s="6"/>
      <c r="Y70" s="6"/>
      <c r="Z70" s="6"/>
      <c r="AA70" s="6"/>
      <c r="AB70" s="6"/>
      <c r="AC70" s="6"/>
      <c r="AD70" s="27"/>
      <c r="AE70" s="27"/>
      <c r="AF70" s="27"/>
      <c r="AG70" s="27"/>
      <c r="AH70" s="27"/>
      <c r="AI70" s="27"/>
      <c r="AJ70" s="27"/>
      <c r="AR70" s="88"/>
    </row>
    <row r="71" spans="1:78" ht="12.75">
      <c r="A71" s="1" t="s">
        <v>91</v>
      </c>
      <c r="B71" s="38">
        <v>17.9</v>
      </c>
      <c r="C71" s="1">
        <v>55.45</v>
      </c>
      <c r="D71" s="1">
        <v>44.38</v>
      </c>
      <c r="E71" s="56">
        <v>49.90612016993728</v>
      </c>
      <c r="F71" s="94">
        <f t="shared" si="2"/>
        <v>19.444809883598392</v>
      </c>
      <c r="G71" s="40">
        <v>20.3</v>
      </c>
      <c r="H71" s="40">
        <v>24.61</v>
      </c>
      <c r="I71" s="40">
        <v>13.296132384067732</v>
      </c>
      <c r="J71" s="40">
        <v>12.952488687782806</v>
      </c>
      <c r="K71" s="40">
        <v>24.668453239881806</v>
      </c>
      <c r="L71" s="40">
        <v>20.841784989858013</v>
      </c>
      <c r="M71" s="47">
        <f t="shared" si="3"/>
        <v>26.715725483922576</v>
      </c>
      <c r="N71" s="48">
        <f t="shared" si="0"/>
        <v>1670</v>
      </c>
      <c r="O71" s="49">
        <f t="shared" si="1"/>
        <v>47</v>
      </c>
      <c r="P71" s="53"/>
      <c r="Q71" s="53">
        <v>21</v>
      </c>
      <c r="R71" s="53">
        <v>44</v>
      </c>
      <c r="S71" s="21">
        <v>1</v>
      </c>
      <c r="T71" s="53">
        <v>3</v>
      </c>
      <c r="U71" s="6">
        <v>17</v>
      </c>
      <c r="V71" s="6">
        <v>16</v>
      </c>
      <c r="W71" s="6">
        <v>2</v>
      </c>
      <c r="X71" s="6">
        <v>10</v>
      </c>
      <c r="Y71" s="6">
        <v>20</v>
      </c>
      <c r="Z71" s="6">
        <v>1</v>
      </c>
      <c r="AA71" s="6">
        <v>19</v>
      </c>
      <c r="AB71" s="6">
        <v>3</v>
      </c>
      <c r="AC71" s="6">
        <v>12</v>
      </c>
      <c r="AD71" s="27"/>
      <c r="AE71" s="27"/>
      <c r="AF71" s="27">
        <v>442</v>
      </c>
      <c r="AG71" s="27">
        <v>57</v>
      </c>
      <c r="AH71" s="27">
        <v>9</v>
      </c>
      <c r="AI71" s="27"/>
      <c r="AJ71" s="27"/>
      <c r="AL71">
        <v>1</v>
      </c>
      <c r="AO71">
        <v>11</v>
      </c>
      <c r="AP71">
        <v>39</v>
      </c>
      <c r="AQ71">
        <v>2</v>
      </c>
      <c r="AR71" s="88"/>
      <c r="AT71">
        <v>2</v>
      </c>
      <c r="AU71">
        <v>1</v>
      </c>
      <c r="AV71">
        <v>6</v>
      </c>
      <c r="AW71">
        <v>9</v>
      </c>
      <c r="AZ71">
        <v>5</v>
      </c>
      <c r="BC71">
        <v>2</v>
      </c>
      <c r="BD71">
        <v>11</v>
      </c>
      <c r="BF71">
        <v>2</v>
      </c>
      <c r="BG71">
        <v>2</v>
      </c>
      <c r="BH71">
        <v>57</v>
      </c>
      <c r="BI71">
        <v>378</v>
      </c>
      <c r="BJ71">
        <v>8</v>
      </c>
      <c r="BK71">
        <v>2</v>
      </c>
      <c r="BL71">
        <v>5</v>
      </c>
      <c r="BM71">
        <v>9</v>
      </c>
      <c r="BO71">
        <v>18</v>
      </c>
      <c r="BP71">
        <v>109</v>
      </c>
      <c r="BQ71">
        <v>17</v>
      </c>
      <c r="BR71">
        <v>3</v>
      </c>
      <c r="BS71">
        <v>9</v>
      </c>
      <c r="BT71">
        <v>2</v>
      </c>
      <c r="BU71">
        <v>45</v>
      </c>
      <c r="BV71" s="5">
        <v>3</v>
      </c>
      <c r="BW71" s="5">
        <v>20</v>
      </c>
      <c r="BX71" s="5">
        <v>31</v>
      </c>
      <c r="BY71" s="5">
        <v>10</v>
      </c>
      <c r="BZ71" s="5">
        <v>174</v>
      </c>
    </row>
    <row r="72" spans="1:44" ht="12.75">
      <c r="A72" s="1" t="s">
        <v>92</v>
      </c>
      <c r="D72" s="70" t="s">
        <v>274</v>
      </c>
      <c r="E72" s="56"/>
      <c r="F72" s="94">
        <f aca="true" t="shared" si="4" ref="F72:F136">(G72+H72+I72+J72+K72+L72)/6</f>
        <v>0</v>
      </c>
      <c r="G72" s="40"/>
      <c r="H72" s="40"/>
      <c r="I72" s="40"/>
      <c r="J72" s="40"/>
      <c r="K72" s="40"/>
      <c r="L72" s="40"/>
      <c r="M72" s="47">
        <f t="shared" si="3"/>
        <v>0</v>
      </c>
      <c r="N72" s="48">
        <f t="shared" si="0"/>
        <v>0</v>
      </c>
      <c r="O72" s="49">
        <f t="shared" si="1"/>
        <v>0</v>
      </c>
      <c r="P72" s="53"/>
      <c r="Q72" s="53"/>
      <c r="R72" s="53"/>
      <c r="S72" s="21"/>
      <c r="T72" s="21"/>
      <c r="U72" s="6"/>
      <c r="V72" s="6"/>
      <c r="W72" s="6"/>
      <c r="X72" s="6"/>
      <c r="Y72" s="6"/>
      <c r="Z72" s="6"/>
      <c r="AA72" s="6"/>
      <c r="AB72" s="6"/>
      <c r="AC72" s="6"/>
      <c r="AD72" s="27"/>
      <c r="AE72" s="27"/>
      <c r="AF72" s="27"/>
      <c r="AG72" s="27"/>
      <c r="AH72" s="27"/>
      <c r="AI72" s="27"/>
      <c r="AJ72" s="27"/>
      <c r="AR72" s="88"/>
    </row>
    <row r="73" spans="1:78" ht="12.75">
      <c r="A73" s="1" t="s">
        <v>93</v>
      </c>
      <c r="B73" s="1">
        <v>0.51</v>
      </c>
      <c r="C73" s="1">
        <v>1.37</v>
      </c>
      <c r="D73" s="1">
        <v>2.35</v>
      </c>
      <c r="E73" s="56">
        <v>2.7268598017398338</v>
      </c>
      <c r="F73" s="94">
        <f t="shared" si="4"/>
        <v>3.076496031160612</v>
      </c>
      <c r="G73" s="40">
        <v>2.78</v>
      </c>
      <c r="H73" s="40">
        <v>2.6</v>
      </c>
      <c r="I73" s="40">
        <v>3.0786992495670584</v>
      </c>
      <c r="J73" s="40">
        <v>3.8461538461538463</v>
      </c>
      <c r="K73" s="40">
        <v>3.2467532467532463</v>
      </c>
      <c r="L73" s="40">
        <v>2.9073698444895197</v>
      </c>
      <c r="M73" s="47">
        <f t="shared" si="3"/>
        <v>1.9356902895536716</v>
      </c>
      <c r="N73" s="48">
        <f t="shared" si="0"/>
        <v>121</v>
      </c>
      <c r="O73" s="49">
        <f t="shared" si="1"/>
        <v>24</v>
      </c>
      <c r="P73" s="53"/>
      <c r="Q73" s="53">
        <v>11</v>
      </c>
      <c r="R73" s="53">
        <v>12</v>
      </c>
      <c r="S73" s="21"/>
      <c r="T73" s="21">
        <v>8</v>
      </c>
      <c r="U73" s="6"/>
      <c r="V73" s="6"/>
      <c r="W73" s="6"/>
      <c r="X73" s="6"/>
      <c r="Y73" s="6">
        <v>1</v>
      </c>
      <c r="Z73" s="6"/>
      <c r="AA73" s="6">
        <v>5</v>
      </c>
      <c r="AB73" s="6">
        <v>14</v>
      </c>
      <c r="AC73" s="6">
        <v>12</v>
      </c>
      <c r="AD73" s="27"/>
      <c r="AE73" s="27"/>
      <c r="AF73" s="27">
        <v>4</v>
      </c>
      <c r="AG73" s="27"/>
      <c r="AH73" s="27"/>
      <c r="AI73" s="27">
        <v>2</v>
      </c>
      <c r="AJ73" s="27"/>
      <c r="AL73">
        <v>3</v>
      </c>
      <c r="AP73">
        <v>4</v>
      </c>
      <c r="AQ73">
        <v>2</v>
      </c>
      <c r="AR73" s="88"/>
      <c r="AT73">
        <v>1</v>
      </c>
      <c r="AU73">
        <v>1</v>
      </c>
      <c r="AW73">
        <v>9</v>
      </c>
      <c r="BC73">
        <v>2</v>
      </c>
      <c r="BD73">
        <v>4</v>
      </c>
      <c r="BE73">
        <v>5</v>
      </c>
      <c r="BM73">
        <v>6</v>
      </c>
      <c r="BS73">
        <v>1</v>
      </c>
      <c r="BV73" s="5">
        <v>1</v>
      </c>
      <c r="BW73" s="5">
        <v>1</v>
      </c>
      <c r="BX73" s="5">
        <v>7</v>
      </c>
      <c r="BZ73">
        <v>5</v>
      </c>
    </row>
    <row r="74" spans="1:76" ht="12.75">
      <c r="A74" s="1" t="s">
        <v>289</v>
      </c>
      <c r="E74" s="56"/>
      <c r="F74" s="94">
        <f t="shared" si="4"/>
        <v>0.022721267771011803</v>
      </c>
      <c r="G74" s="40"/>
      <c r="H74" s="40"/>
      <c r="I74" s="40"/>
      <c r="J74" s="40"/>
      <c r="K74" s="40">
        <v>0.06871435442864013</v>
      </c>
      <c r="L74" s="40">
        <v>0.0676132521974307</v>
      </c>
      <c r="M74" s="47">
        <f>N74*10/N$4</f>
        <v>0</v>
      </c>
      <c r="N74" s="48">
        <f>SUM(P74:CB74)</f>
        <v>0</v>
      </c>
      <c r="O74" s="49">
        <f>COUNTA(P74:CB74)</f>
        <v>0</v>
      </c>
      <c r="P74" s="53"/>
      <c r="Q74" s="53"/>
      <c r="R74" s="53"/>
      <c r="S74" s="21"/>
      <c r="T74" s="21"/>
      <c r="U74" s="6"/>
      <c r="V74" s="6"/>
      <c r="W74" s="6"/>
      <c r="X74" s="6"/>
      <c r="Y74" s="6"/>
      <c r="Z74" s="6"/>
      <c r="AA74" s="6"/>
      <c r="AB74" s="6"/>
      <c r="AC74" s="6"/>
      <c r="AD74" s="27"/>
      <c r="AE74" s="27"/>
      <c r="AF74" s="27"/>
      <c r="AG74" s="27"/>
      <c r="AH74" s="27"/>
      <c r="AI74" s="27"/>
      <c r="AJ74" s="27"/>
      <c r="AR74" s="88"/>
      <c r="BX74" s="5"/>
    </row>
    <row r="75" spans="1:44" ht="12.75">
      <c r="A75" s="1" t="s">
        <v>94</v>
      </c>
      <c r="B75" s="1">
        <v>0.03</v>
      </c>
      <c r="C75" s="1">
        <v>0.73</v>
      </c>
      <c r="D75" s="1">
        <v>0.06</v>
      </c>
      <c r="E75" s="56">
        <v>0.020999999999999998</v>
      </c>
      <c r="F75" s="94">
        <f t="shared" si="4"/>
        <v>0.04824928774679596</v>
      </c>
      <c r="G75" s="40"/>
      <c r="H75" s="40"/>
      <c r="I75" s="40">
        <v>0.019241870309794115</v>
      </c>
      <c r="J75" s="40">
        <v>0.1508295625942685</v>
      </c>
      <c r="K75" s="40">
        <v>0.06871435442864013</v>
      </c>
      <c r="L75" s="40">
        <v>0.05070993914807302</v>
      </c>
      <c r="M75" s="47">
        <f t="shared" si="3"/>
        <v>0.22396416573348268</v>
      </c>
      <c r="N75" s="48">
        <f t="shared" si="0"/>
        <v>14</v>
      </c>
      <c r="O75" s="49">
        <f t="shared" si="1"/>
        <v>1</v>
      </c>
      <c r="P75" s="53"/>
      <c r="Q75" s="53"/>
      <c r="R75" s="53"/>
      <c r="S75" s="21"/>
      <c r="T75" s="21"/>
      <c r="U75" s="6"/>
      <c r="V75" s="6"/>
      <c r="W75" s="6"/>
      <c r="X75" s="6"/>
      <c r="Y75" s="6">
        <v>14</v>
      </c>
      <c r="Z75" s="6"/>
      <c r="AA75" s="6"/>
      <c r="AB75" s="6"/>
      <c r="AC75" s="6"/>
      <c r="AD75" s="27"/>
      <c r="AE75" s="27"/>
      <c r="AF75" s="27"/>
      <c r="AG75" s="27"/>
      <c r="AH75" s="27"/>
      <c r="AI75" s="27"/>
      <c r="AJ75" s="27"/>
      <c r="AR75" s="88"/>
    </row>
    <row r="76" spans="1:79" ht="12.75">
      <c r="A76" s="1" t="s">
        <v>95</v>
      </c>
      <c r="B76" s="1">
        <v>18.31</v>
      </c>
      <c r="C76" s="1">
        <v>16.94</v>
      </c>
      <c r="D76" s="1">
        <v>13.67</v>
      </c>
      <c r="E76" s="56">
        <v>6.98926481893587</v>
      </c>
      <c r="F76" s="94">
        <f t="shared" si="4"/>
        <v>7.709239845064931</v>
      </c>
      <c r="G76" s="40">
        <v>9.2</v>
      </c>
      <c r="H76" s="40">
        <v>8.77</v>
      </c>
      <c r="I76" s="40">
        <v>4.002309024437176</v>
      </c>
      <c r="J76" s="40">
        <v>4.6945701357466065</v>
      </c>
      <c r="K76" s="40">
        <v>9.345152202295058</v>
      </c>
      <c r="L76" s="40">
        <v>10.24340770791075</v>
      </c>
      <c r="M76" s="47">
        <f t="shared" si="3"/>
        <v>11.662134058550633</v>
      </c>
      <c r="N76" s="48">
        <f t="shared" si="0"/>
        <v>729</v>
      </c>
      <c r="O76" s="49">
        <f t="shared" si="1"/>
        <v>23</v>
      </c>
      <c r="P76" s="53"/>
      <c r="Q76" s="53"/>
      <c r="R76" s="53"/>
      <c r="S76" s="21"/>
      <c r="T76" s="21"/>
      <c r="U76" s="6"/>
      <c r="V76" s="6">
        <v>4</v>
      </c>
      <c r="W76" s="6">
        <v>18</v>
      </c>
      <c r="X76" s="6"/>
      <c r="Y76" s="6"/>
      <c r="Z76" s="6"/>
      <c r="AA76" s="6"/>
      <c r="AB76" s="6"/>
      <c r="AC76" s="6"/>
      <c r="AD76" s="27"/>
      <c r="AE76" s="27">
        <v>24</v>
      </c>
      <c r="AF76" s="27">
        <v>6</v>
      </c>
      <c r="AG76" s="27"/>
      <c r="AH76" s="27">
        <v>3</v>
      </c>
      <c r="AI76" s="27"/>
      <c r="AJ76" s="27"/>
      <c r="AK76" s="27">
        <v>2</v>
      </c>
      <c r="AM76" s="27">
        <v>64</v>
      </c>
      <c r="AO76">
        <v>202</v>
      </c>
      <c r="AP76">
        <v>26</v>
      </c>
      <c r="AR76" s="88"/>
      <c r="AS76">
        <v>8</v>
      </c>
      <c r="AY76">
        <v>45</v>
      </c>
      <c r="AZ76">
        <v>45</v>
      </c>
      <c r="BA76">
        <v>6</v>
      </c>
      <c r="BH76">
        <v>50</v>
      </c>
      <c r="BJ76">
        <v>87</v>
      </c>
      <c r="BK76">
        <v>28</v>
      </c>
      <c r="BO76">
        <v>16</v>
      </c>
      <c r="BP76">
        <v>7</v>
      </c>
      <c r="BQ76">
        <v>27</v>
      </c>
      <c r="BT76">
        <v>36</v>
      </c>
      <c r="BU76">
        <v>8</v>
      </c>
      <c r="BY76">
        <v>5</v>
      </c>
      <c r="CA76">
        <v>12</v>
      </c>
    </row>
    <row r="77" spans="1:44" ht="12.75">
      <c r="A77" s="1" t="s">
        <v>96</v>
      </c>
      <c r="B77" s="1">
        <v>0.12</v>
      </c>
      <c r="C77" s="1">
        <v>0.21</v>
      </c>
      <c r="D77" s="1">
        <v>0.05</v>
      </c>
      <c r="E77" s="56">
        <v>0.03506918875177019</v>
      </c>
      <c r="F77" s="94">
        <f t="shared" si="4"/>
        <v>0.13648980563207</v>
      </c>
      <c r="G77" s="40">
        <v>0.02056343820686819</v>
      </c>
      <c r="H77" s="40">
        <v>0.020815986677768527</v>
      </c>
      <c r="I77" s="40">
        <v>0.15393496247835292</v>
      </c>
      <c r="J77" s="40">
        <v>0.2828054298642534</v>
      </c>
      <c r="K77" s="40">
        <v>0.17178588607160034</v>
      </c>
      <c r="L77" s="40">
        <v>0.16903313049357674</v>
      </c>
      <c r="M77" s="47">
        <f t="shared" si="3"/>
        <v>0.04799232122860343</v>
      </c>
      <c r="N77" s="48">
        <f aca="true" t="shared" si="5" ref="N77:N151">SUM(P77:CB77)</f>
        <v>3</v>
      </c>
      <c r="O77" s="49">
        <f aca="true" t="shared" si="6" ref="O77:O151">COUNTA(P77:CB77)</f>
        <v>1</v>
      </c>
      <c r="P77" s="53"/>
      <c r="Q77" s="53"/>
      <c r="R77" s="53"/>
      <c r="S77" s="21"/>
      <c r="T77" s="21"/>
      <c r="U77" s="6"/>
      <c r="V77" s="6"/>
      <c r="W77" s="6"/>
      <c r="X77" s="6"/>
      <c r="Y77" s="6"/>
      <c r="Z77" s="6"/>
      <c r="AA77" s="6"/>
      <c r="AB77" s="6"/>
      <c r="AC77" s="6"/>
      <c r="AD77" s="27"/>
      <c r="AE77" s="27"/>
      <c r="AF77" s="27"/>
      <c r="AG77" s="27"/>
      <c r="AH77" s="27"/>
      <c r="AI77" s="27"/>
      <c r="AJ77" s="27"/>
      <c r="AL77">
        <v>3</v>
      </c>
      <c r="AR77" s="88"/>
    </row>
    <row r="78" spans="1:51" ht="12.75">
      <c r="A78" s="1" t="s">
        <v>97</v>
      </c>
      <c r="B78" s="1">
        <v>0.02</v>
      </c>
      <c r="C78" s="1">
        <v>0.03</v>
      </c>
      <c r="D78" s="1">
        <v>0.03</v>
      </c>
      <c r="E78" s="56">
        <v>0.03406918875177019</v>
      </c>
      <c r="F78" s="94">
        <f t="shared" si="4"/>
        <v>0.12394980412022068</v>
      </c>
      <c r="G78" s="40">
        <v>0.14</v>
      </c>
      <c r="H78" s="40">
        <v>0.07</v>
      </c>
      <c r="I78" s="40">
        <v>0.17317683278814702</v>
      </c>
      <c r="J78" s="40">
        <v>0.037707390648567124</v>
      </c>
      <c r="K78" s="40">
        <v>0.10307153164296019</v>
      </c>
      <c r="L78" s="40">
        <v>0.21974306964164975</v>
      </c>
      <c r="M78" s="47">
        <f t="shared" si="3"/>
        <v>0.04799232122860343</v>
      </c>
      <c r="N78" s="48">
        <f t="shared" si="5"/>
        <v>3</v>
      </c>
      <c r="O78" s="49">
        <f t="shared" si="6"/>
        <v>3</v>
      </c>
      <c r="P78" s="53"/>
      <c r="Q78" s="53"/>
      <c r="R78" s="53"/>
      <c r="S78" s="21"/>
      <c r="T78" s="21"/>
      <c r="U78" s="6"/>
      <c r="V78" s="6"/>
      <c r="W78" s="6"/>
      <c r="X78" s="6"/>
      <c r="Y78" s="6"/>
      <c r="Z78" s="6"/>
      <c r="AA78" s="6"/>
      <c r="AB78" s="6"/>
      <c r="AC78" s="6"/>
      <c r="AD78" s="27"/>
      <c r="AE78" s="27"/>
      <c r="AF78" s="27"/>
      <c r="AG78" s="27"/>
      <c r="AH78" s="27"/>
      <c r="AI78" s="27"/>
      <c r="AJ78" s="27"/>
      <c r="AL78">
        <v>1</v>
      </c>
      <c r="AR78" s="88"/>
      <c r="AU78">
        <v>1</v>
      </c>
      <c r="AY78">
        <v>1</v>
      </c>
    </row>
    <row r="79" spans="1:44" ht="12.75">
      <c r="A79" s="1" t="s">
        <v>98</v>
      </c>
      <c r="B79" s="1">
        <v>0.15</v>
      </c>
      <c r="C79" s="1">
        <v>0.24</v>
      </c>
      <c r="D79" s="1">
        <v>0.48</v>
      </c>
      <c r="E79" s="56">
        <v>0.19504612583451345</v>
      </c>
      <c r="F79" s="94">
        <f t="shared" si="4"/>
        <v>0.06400545910691811</v>
      </c>
      <c r="G79" s="40">
        <v>0.05</v>
      </c>
      <c r="H79" s="40">
        <v>0.05</v>
      </c>
      <c r="I79" s="40">
        <v>0.03848374061958823</v>
      </c>
      <c r="J79" s="40">
        <v>0.07541478129713425</v>
      </c>
      <c r="K79" s="40">
        <v>0.06871435442864013</v>
      </c>
      <c r="L79" s="40">
        <v>0.10141987829614604</v>
      </c>
      <c r="M79" s="47">
        <f t="shared" si="3"/>
        <v>0.06398976163813791</v>
      </c>
      <c r="N79" s="48">
        <f t="shared" si="5"/>
        <v>4</v>
      </c>
      <c r="O79" s="49">
        <f t="shared" si="6"/>
        <v>1</v>
      </c>
      <c r="P79" s="53">
        <v>4</v>
      </c>
      <c r="Q79" s="53"/>
      <c r="R79" s="53"/>
      <c r="S79" s="21"/>
      <c r="T79" s="21"/>
      <c r="U79" s="6"/>
      <c r="V79" s="6"/>
      <c r="W79" s="6"/>
      <c r="X79" s="6"/>
      <c r="Y79" s="6"/>
      <c r="Z79" s="6"/>
      <c r="AA79" s="6"/>
      <c r="AB79" s="6"/>
      <c r="AC79" s="6"/>
      <c r="AD79" s="27"/>
      <c r="AE79" s="27"/>
      <c r="AF79" s="27"/>
      <c r="AG79" s="27"/>
      <c r="AH79" s="27"/>
      <c r="AI79" s="27"/>
      <c r="AJ79" s="27"/>
      <c r="AR79" s="88"/>
    </row>
    <row r="80" spans="1:44" ht="12.75">
      <c r="A80" s="1" t="s">
        <v>248</v>
      </c>
      <c r="E80" s="56"/>
      <c r="F80" s="94">
        <f t="shared" si="4"/>
        <v>0.003469331112961421</v>
      </c>
      <c r="G80" s="40"/>
      <c r="H80" s="40">
        <v>0.020815986677768527</v>
      </c>
      <c r="I80" s="40"/>
      <c r="J80" s="40"/>
      <c r="K80" s="40"/>
      <c r="L80" s="40"/>
      <c r="M80" s="47">
        <f>N80*10/N$4</f>
        <v>0</v>
      </c>
      <c r="N80" s="48">
        <f>SUM(P80:CB80)</f>
        <v>0</v>
      </c>
      <c r="O80" s="49">
        <f>COUNTA(P80:CB80)</f>
        <v>0</v>
      </c>
      <c r="P80" s="53"/>
      <c r="Q80" s="53"/>
      <c r="R80" s="53"/>
      <c r="S80" s="21"/>
      <c r="T80" s="21"/>
      <c r="U80" s="6"/>
      <c r="V80" s="6"/>
      <c r="W80" s="6"/>
      <c r="X80" s="6"/>
      <c r="Y80" s="6"/>
      <c r="Z80" s="6"/>
      <c r="AA80" s="6"/>
      <c r="AB80" s="6"/>
      <c r="AC80" s="6"/>
      <c r="AD80" s="27"/>
      <c r="AE80" s="27"/>
      <c r="AF80" s="27"/>
      <c r="AG80" s="27"/>
      <c r="AH80" s="27"/>
      <c r="AI80" s="27"/>
      <c r="AJ80" s="27"/>
      <c r="AR80" s="88"/>
    </row>
    <row r="81" spans="1:44" ht="12.75">
      <c r="A81" s="1" t="s">
        <v>99</v>
      </c>
      <c r="C81" s="1">
        <v>0.01</v>
      </c>
      <c r="D81" s="1">
        <v>0.01</v>
      </c>
      <c r="E81" s="56">
        <v>0.015</v>
      </c>
      <c r="F81" s="94">
        <f t="shared" si="4"/>
        <v>0.00938674109675157</v>
      </c>
      <c r="G81" s="40">
        <v>0.02056343820686819</v>
      </c>
      <c r="H81" s="40"/>
      <c r="I81" s="40"/>
      <c r="J81" s="40">
        <v>0.018853695324283562</v>
      </c>
      <c r="K81" s="40"/>
      <c r="L81" s="40">
        <v>0.016903313049357674</v>
      </c>
      <c r="M81" s="47">
        <f aca="true" t="shared" si="7" ref="M81:M154">N81*10/N$4</f>
        <v>0</v>
      </c>
      <c r="N81" s="48">
        <f t="shared" si="5"/>
        <v>0</v>
      </c>
      <c r="O81" s="49">
        <f t="shared" si="6"/>
        <v>0</v>
      </c>
      <c r="P81" s="53"/>
      <c r="Q81" s="53"/>
      <c r="R81" s="53"/>
      <c r="S81" s="21"/>
      <c r="T81" s="21"/>
      <c r="U81" s="6"/>
      <c r="V81" s="6"/>
      <c r="W81" s="6"/>
      <c r="X81" s="6"/>
      <c r="Y81" s="6"/>
      <c r="Z81" s="6"/>
      <c r="AA81" s="6"/>
      <c r="AB81" s="6"/>
      <c r="AC81" s="6"/>
      <c r="AD81" s="27"/>
      <c r="AE81" s="27"/>
      <c r="AF81" s="27"/>
      <c r="AG81" s="27"/>
      <c r="AH81" s="27"/>
      <c r="AI81" s="27"/>
      <c r="AJ81" s="27"/>
      <c r="AR81" s="88"/>
    </row>
    <row r="82" spans="1:44" ht="12.75">
      <c r="A82" s="1" t="s">
        <v>100</v>
      </c>
      <c r="C82" s="70" t="s">
        <v>274</v>
      </c>
      <c r="D82" s="70" t="s">
        <v>274</v>
      </c>
      <c r="E82" s="56">
        <v>0.008972983710766786</v>
      </c>
      <c r="F82" s="94">
        <f t="shared" si="4"/>
        <v>0.01241933742517197</v>
      </c>
      <c r="G82" s="40"/>
      <c r="H82" s="40"/>
      <c r="I82" s="40">
        <v>0.03848374061958823</v>
      </c>
      <c r="J82" s="40">
        <v>0.018853695324283562</v>
      </c>
      <c r="K82" s="40">
        <v>0.017178588607160032</v>
      </c>
      <c r="L82" s="40"/>
      <c r="M82" s="47">
        <f t="shared" si="7"/>
        <v>0</v>
      </c>
      <c r="N82" s="48">
        <f t="shared" si="5"/>
        <v>0</v>
      </c>
      <c r="O82" s="49">
        <f t="shared" si="6"/>
        <v>0</v>
      </c>
      <c r="P82" s="53"/>
      <c r="Q82" s="53"/>
      <c r="R82" s="53"/>
      <c r="S82" s="21"/>
      <c r="T82" s="21"/>
      <c r="U82" s="6"/>
      <c r="V82" s="6"/>
      <c r="W82" s="6"/>
      <c r="X82" s="6"/>
      <c r="Y82" s="6"/>
      <c r="Z82" s="6"/>
      <c r="AA82" s="6"/>
      <c r="AB82" s="6"/>
      <c r="AC82" s="6"/>
      <c r="AD82" s="27"/>
      <c r="AE82" s="27"/>
      <c r="AF82" s="27"/>
      <c r="AG82" s="27"/>
      <c r="AH82" s="27"/>
      <c r="AI82" s="27"/>
      <c r="AJ82" s="27"/>
      <c r="AR82" s="88"/>
    </row>
    <row r="83" spans="1:44" ht="12.75">
      <c r="A83" s="1" t="s">
        <v>267</v>
      </c>
      <c r="E83" s="56"/>
      <c r="F83" s="94">
        <f t="shared" si="4"/>
        <v>0.006024197226525298</v>
      </c>
      <c r="G83" s="40"/>
      <c r="H83" s="40"/>
      <c r="I83" s="40">
        <v>0.019241870309794115</v>
      </c>
      <c r="J83" s="40"/>
      <c r="K83" s="40"/>
      <c r="L83" s="40">
        <v>0.016903313049357674</v>
      </c>
      <c r="M83" s="47">
        <f>N83*10/N$4</f>
        <v>0</v>
      </c>
      <c r="N83" s="48">
        <f>SUM(P83:CB83)</f>
        <v>0</v>
      </c>
      <c r="O83" s="49">
        <f>COUNTA(P83:CB83)</f>
        <v>0</v>
      </c>
      <c r="P83" s="53"/>
      <c r="Q83" s="53"/>
      <c r="R83" s="53"/>
      <c r="S83" s="21"/>
      <c r="T83" s="21"/>
      <c r="U83" s="6"/>
      <c r="V83" s="6"/>
      <c r="W83" s="6"/>
      <c r="X83" s="6"/>
      <c r="Y83" s="6"/>
      <c r="Z83" s="6"/>
      <c r="AA83" s="6"/>
      <c r="AB83" s="6"/>
      <c r="AC83" s="6"/>
      <c r="AD83" s="27"/>
      <c r="AE83" s="27"/>
      <c r="AF83" s="27"/>
      <c r="AG83" s="27"/>
      <c r="AH83" s="27"/>
      <c r="AI83" s="27"/>
      <c r="AJ83" s="27"/>
      <c r="AR83" s="88"/>
    </row>
    <row r="84" spans="1:44" ht="12.75">
      <c r="A84" s="1" t="s">
        <v>101</v>
      </c>
      <c r="B84" s="1">
        <v>0.03</v>
      </c>
      <c r="C84" s="1">
        <v>0.01</v>
      </c>
      <c r="D84" s="1">
        <v>0.01</v>
      </c>
      <c r="E84" s="56">
        <v>0.006</v>
      </c>
      <c r="F84" s="94">
        <f t="shared" si="4"/>
        <v>0.015344094643814532</v>
      </c>
      <c r="G84" s="40">
        <v>0.02</v>
      </c>
      <c r="H84" s="40"/>
      <c r="I84" s="40"/>
      <c r="J84" s="40">
        <v>0.037707390648567124</v>
      </c>
      <c r="K84" s="40">
        <v>0.034357177214320064</v>
      </c>
      <c r="L84" s="40"/>
      <c r="M84" s="47">
        <f t="shared" si="7"/>
        <v>0</v>
      </c>
      <c r="N84" s="48">
        <f t="shared" si="5"/>
        <v>0</v>
      </c>
      <c r="O84" s="49">
        <f t="shared" si="6"/>
        <v>0</v>
      </c>
      <c r="P84" s="53"/>
      <c r="Q84" s="53"/>
      <c r="R84" s="53"/>
      <c r="S84" s="21"/>
      <c r="T84" s="21"/>
      <c r="U84" s="6"/>
      <c r="V84" s="6"/>
      <c r="W84" s="6"/>
      <c r="X84" s="6"/>
      <c r="Y84" s="6"/>
      <c r="Z84" s="6"/>
      <c r="AA84" s="6"/>
      <c r="AB84" s="6"/>
      <c r="AC84" s="6"/>
      <c r="AD84" s="27"/>
      <c r="AE84" s="27"/>
      <c r="AF84" s="27"/>
      <c r="AG84" s="27"/>
      <c r="AH84" s="27"/>
      <c r="AI84" s="27"/>
      <c r="AJ84" s="27"/>
      <c r="AR84" s="88"/>
    </row>
    <row r="85" spans="1:44" ht="12.75">
      <c r="A85" s="1" t="s">
        <v>236</v>
      </c>
      <c r="B85" s="70" t="s">
        <v>274</v>
      </c>
      <c r="C85" s="8"/>
      <c r="D85" s="70" t="s">
        <v>274</v>
      </c>
      <c r="E85" s="69" t="s">
        <v>274</v>
      </c>
      <c r="F85" s="94">
        <f t="shared" si="4"/>
        <v>0.003427239701144698</v>
      </c>
      <c r="G85" s="40">
        <v>0.02056343820686819</v>
      </c>
      <c r="H85" s="40"/>
      <c r="I85" s="40"/>
      <c r="J85" s="40"/>
      <c r="K85" s="40"/>
      <c r="L85" s="40"/>
      <c r="M85" s="47">
        <f>N85*10/N$4</f>
        <v>0</v>
      </c>
      <c r="N85" s="48">
        <f>SUM(P85:CB85)</f>
        <v>0</v>
      </c>
      <c r="O85" s="49">
        <f>COUNTA(P85:CB85)</f>
        <v>0</v>
      </c>
      <c r="P85" s="53"/>
      <c r="Q85" s="53"/>
      <c r="R85" s="53"/>
      <c r="S85" s="21"/>
      <c r="T85" s="21"/>
      <c r="U85" s="6"/>
      <c r="V85" s="6"/>
      <c r="W85" s="6"/>
      <c r="X85" s="6"/>
      <c r="Y85" s="6"/>
      <c r="Z85" s="6"/>
      <c r="AA85" s="6"/>
      <c r="AB85" s="6"/>
      <c r="AC85" s="6"/>
      <c r="AD85" s="27"/>
      <c r="AE85" s="27"/>
      <c r="AF85" s="27"/>
      <c r="AG85" s="27"/>
      <c r="AH85" s="27"/>
      <c r="AI85" s="27"/>
      <c r="AJ85" s="27"/>
      <c r="AR85" s="88"/>
    </row>
    <row r="86" spans="1:56" ht="12.75">
      <c r="A86" s="1" t="s">
        <v>102</v>
      </c>
      <c r="B86" s="1">
        <v>0.01</v>
      </c>
      <c r="C86" s="1">
        <v>0.01</v>
      </c>
      <c r="D86" s="1">
        <v>0.03</v>
      </c>
      <c r="E86" s="56">
        <v>0.05406918875177018</v>
      </c>
      <c r="F86" s="94">
        <f t="shared" si="4"/>
        <v>0.08744868928261378</v>
      </c>
      <c r="G86" s="40">
        <v>0.21</v>
      </c>
      <c r="H86" s="40"/>
      <c r="I86" s="40">
        <v>0.15393496247835292</v>
      </c>
      <c r="J86" s="40">
        <v>0.07541478129713425</v>
      </c>
      <c r="K86" s="40">
        <v>0.051535765821480096</v>
      </c>
      <c r="L86" s="40">
        <v>0.03380662609871535</v>
      </c>
      <c r="M86" s="47">
        <f t="shared" si="7"/>
        <v>0.031994880819068955</v>
      </c>
      <c r="N86" s="48">
        <f t="shared" si="5"/>
        <v>2</v>
      </c>
      <c r="O86" s="49">
        <f t="shared" si="6"/>
        <v>2</v>
      </c>
      <c r="P86" s="53"/>
      <c r="Q86" s="53"/>
      <c r="R86" s="53"/>
      <c r="S86" s="21"/>
      <c r="T86" s="21"/>
      <c r="U86" s="6"/>
      <c r="V86" s="6"/>
      <c r="W86" s="6"/>
      <c r="X86" s="6"/>
      <c r="Y86" s="6"/>
      <c r="Z86" s="6"/>
      <c r="AA86" s="6"/>
      <c r="AB86" s="6"/>
      <c r="AC86" s="6"/>
      <c r="AD86" s="27"/>
      <c r="AE86" s="27"/>
      <c r="AF86" s="27"/>
      <c r="AG86" s="27"/>
      <c r="AH86" s="27"/>
      <c r="AI86" s="27"/>
      <c r="AJ86" s="27"/>
      <c r="AR86" s="88"/>
      <c r="AW86">
        <v>1</v>
      </c>
      <c r="BD86">
        <v>1</v>
      </c>
    </row>
    <row r="87" spans="1:44" ht="12.75">
      <c r="A87" s="1" t="s">
        <v>281</v>
      </c>
      <c r="E87" s="56"/>
      <c r="F87" s="94">
        <f t="shared" si="4"/>
        <v>0.0031422825540472605</v>
      </c>
      <c r="G87" s="40"/>
      <c r="H87" s="40"/>
      <c r="I87" s="40"/>
      <c r="J87" s="40">
        <v>0.018853695324283562</v>
      </c>
      <c r="K87" s="40"/>
      <c r="L87" s="40"/>
      <c r="M87" s="47">
        <f>N87*10/N$4</f>
        <v>0</v>
      </c>
      <c r="N87" s="48">
        <f>SUM(P87:CB87)</f>
        <v>0</v>
      </c>
      <c r="O87" s="49">
        <f>COUNTA(P87:CB87)</f>
        <v>0</v>
      </c>
      <c r="P87" s="53"/>
      <c r="Q87" s="53"/>
      <c r="R87" s="53"/>
      <c r="S87" s="21"/>
      <c r="T87" s="21"/>
      <c r="U87" s="6"/>
      <c r="V87" s="6"/>
      <c r="W87" s="6"/>
      <c r="X87" s="6"/>
      <c r="Y87" s="6"/>
      <c r="Z87" s="6"/>
      <c r="AA87" s="6"/>
      <c r="AB87" s="6"/>
      <c r="AC87" s="6"/>
      <c r="AD87" s="27"/>
      <c r="AE87" s="27"/>
      <c r="AF87" s="27"/>
      <c r="AG87" s="27"/>
      <c r="AH87" s="27"/>
      <c r="AI87" s="27"/>
      <c r="AJ87" s="27"/>
      <c r="AR87" s="88"/>
    </row>
    <row r="88" spans="1:44" ht="12.75">
      <c r="A88" s="1" t="s">
        <v>103</v>
      </c>
      <c r="B88" s="1">
        <v>0.01</v>
      </c>
      <c r="D88" s="1">
        <v>0.03</v>
      </c>
      <c r="E88" s="56">
        <v>0.013023062917256727</v>
      </c>
      <c r="F88" s="94">
        <f t="shared" si="4"/>
        <v>0.013497535784312564</v>
      </c>
      <c r="G88" s="40"/>
      <c r="H88" s="40">
        <v>0.03</v>
      </c>
      <c r="I88" s="40"/>
      <c r="J88" s="40"/>
      <c r="K88" s="40">
        <v>0.017178588607160032</v>
      </c>
      <c r="L88" s="40">
        <v>0.03380662609871535</v>
      </c>
      <c r="M88" s="47">
        <f t="shared" si="7"/>
        <v>0.015997440409534477</v>
      </c>
      <c r="N88" s="48">
        <f t="shared" si="5"/>
        <v>1</v>
      </c>
      <c r="O88" s="49">
        <f t="shared" si="6"/>
        <v>1</v>
      </c>
      <c r="P88" s="53"/>
      <c r="Q88" s="53"/>
      <c r="R88" s="53"/>
      <c r="S88" s="21"/>
      <c r="T88" s="21"/>
      <c r="U88" s="6"/>
      <c r="V88" s="6"/>
      <c r="W88" s="6"/>
      <c r="X88" s="6">
        <v>1</v>
      </c>
      <c r="Y88" s="6"/>
      <c r="Z88" s="6"/>
      <c r="AA88" s="6"/>
      <c r="AB88" s="6"/>
      <c r="AC88" s="6"/>
      <c r="AD88" s="27"/>
      <c r="AE88" s="27"/>
      <c r="AF88" s="27"/>
      <c r="AG88" s="27"/>
      <c r="AH88" s="27"/>
      <c r="AI88" s="27"/>
      <c r="AJ88" s="27"/>
      <c r="AR88" s="88"/>
    </row>
    <row r="89" spans="1:44" ht="12.75">
      <c r="A89" s="1" t="s">
        <v>104</v>
      </c>
      <c r="B89" s="1">
        <v>0.02</v>
      </c>
      <c r="C89" s="70" t="s">
        <v>274</v>
      </c>
      <c r="E89" s="56">
        <v>0.009046125834513455</v>
      </c>
      <c r="F89" s="94">
        <f t="shared" si="4"/>
        <v>0</v>
      </c>
      <c r="G89" s="40"/>
      <c r="H89" s="40"/>
      <c r="I89" s="40"/>
      <c r="J89" s="40"/>
      <c r="K89" s="40"/>
      <c r="L89" s="40"/>
      <c r="M89" s="47">
        <f t="shared" si="7"/>
        <v>0</v>
      </c>
      <c r="N89" s="48">
        <f t="shared" si="5"/>
        <v>0</v>
      </c>
      <c r="O89" s="49">
        <f t="shared" si="6"/>
        <v>0</v>
      </c>
      <c r="P89" s="53"/>
      <c r="Q89" s="53"/>
      <c r="R89" s="53"/>
      <c r="S89" s="21"/>
      <c r="T89" s="21"/>
      <c r="U89" s="6"/>
      <c r="V89" s="6"/>
      <c r="W89" s="6"/>
      <c r="X89" s="6"/>
      <c r="Y89" s="6"/>
      <c r="Z89" s="6"/>
      <c r="AA89" s="6"/>
      <c r="AB89" s="6"/>
      <c r="AC89" s="6"/>
      <c r="AD89" s="27"/>
      <c r="AE89" s="27"/>
      <c r="AF89" s="27"/>
      <c r="AG89" s="27"/>
      <c r="AH89" s="27"/>
      <c r="AI89" s="27"/>
      <c r="AJ89" s="27"/>
      <c r="AR89" s="88"/>
    </row>
    <row r="90" spans="1:77" ht="12.75">
      <c r="A90" s="1" t="s">
        <v>105</v>
      </c>
      <c r="B90" s="1">
        <v>0.29</v>
      </c>
      <c r="C90" s="38">
        <v>0.4</v>
      </c>
      <c r="D90" s="1">
        <v>0.58</v>
      </c>
      <c r="E90" s="56">
        <v>0.48592251669026904</v>
      </c>
      <c r="F90" s="94">
        <f t="shared" si="4"/>
        <v>0.6073875520991773</v>
      </c>
      <c r="G90" s="40">
        <v>0.57</v>
      </c>
      <c r="H90" s="40">
        <v>0.51</v>
      </c>
      <c r="I90" s="40">
        <v>0.4233211468154705</v>
      </c>
      <c r="J90" s="40">
        <v>0.8107088989441931</v>
      </c>
      <c r="K90" s="40">
        <v>0.7386793101078813</v>
      </c>
      <c r="L90" s="40">
        <v>0.5916159567275185</v>
      </c>
      <c r="M90" s="47">
        <f t="shared" si="7"/>
        <v>0.5439129739241723</v>
      </c>
      <c r="N90" s="48">
        <f t="shared" si="5"/>
        <v>34</v>
      </c>
      <c r="O90" s="49">
        <f t="shared" si="6"/>
        <v>21</v>
      </c>
      <c r="P90" s="53"/>
      <c r="Q90" s="53"/>
      <c r="R90" s="53"/>
      <c r="S90" s="21"/>
      <c r="T90" s="21"/>
      <c r="U90" s="6"/>
      <c r="V90" s="6"/>
      <c r="W90" s="6"/>
      <c r="X90" s="6"/>
      <c r="Y90" s="6"/>
      <c r="Z90" s="6"/>
      <c r="AA90" s="6"/>
      <c r="AB90" s="6">
        <v>3</v>
      </c>
      <c r="AC90" s="6">
        <v>2</v>
      </c>
      <c r="AD90" s="27">
        <v>2</v>
      </c>
      <c r="AE90" s="27"/>
      <c r="AF90" s="27"/>
      <c r="AG90" s="27"/>
      <c r="AH90" s="27">
        <v>1</v>
      </c>
      <c r="AI90" s="27"/>
      <c r="AJ90" s="27"/>
      <c r="AO90">
        <v>1</v>
      </c>
      <c r="AQ90">
        <v>3</v>
      </c>
      <c r="AR90" s="88"/>
      <c r="AS90">
        <v>1</v>
      </c>
      <c r="AT90">
        <v>1</v>
      </c>
      <c r="AU90">
        <v>1</v>
      </c>
      <c r="AZ90">
        <v>1</v>
      </c>
      <c r="BC90">
        <v>1</v>
      </c>
      <c r="BD90">
        <v>3</v>
      </c>
      <c r="BG90">
        <v>2</v>
      </c>
      <c r="BL90">
        <v>1</v>
      </c>
      <c r="BN90">
        <v>1</v>
      </c>
      <c r="BO90">
        <v>1</v>
      </c>
      <c r="BR90">
        <v>1</v>
      </c>
      <c r="BV90" s="5">
        <v>2</v>
      </c>
      <c r="BW90" s="5">
        <v>3</v>
      </c>
      <c r="BX90">
        <v>2</v>
      </c>
      <c r="BY90">
        <v>1</v>
      </c>
    </row>
    <row r="91" spans="1:76" ht="12.75">
      <c r="A91" s="1" t="s">
        <v>106</v>
      </c>
      <c r="B91" s="1">
        <v>0.38</v>
      </c>
      <c r="C91" s="1">
        <v>0.31</v>
      </c>
      <c r="D91" s="1">
        <v>0.45</v>
      </c>
      <c r="E91" s="56">
        <v>0.6772453975318633</v>
      </c>
      <c r="F91" s="94">
        <f t="shared" si="4"/>
        <v>0.869336189110428</v>
      </c>
      <c r="G91" s="40">
        <v>0.89</v>
      </c>
      <c r="H91" s="40">
        <v>0.71</v>
      </c>
      <c r="I91" s="40">
        <v>0.7311910717721763</v>
      </c>
      <c r="J91" s="40">
        <v>0.9615384615384616</v>
      </c>
      <c r="K91" s="40">
        <v>0.8245722531436815</v>
      </c>
      <c r="L91" s="40">
        <v>1.0987153482082488</v>
      </c>
      <c r="M91" s="47">
        <f t="shared" si="7"/>
        <v>0.6718924972004481</v>
      </c>
      <c r="N91" s="48">
        <f t="shared" si="5"/>
        <v>42</v>
      </c>
      <c r="O91" s="49">
        <f t="shared" si="6"/>
        <v>24</v>
      </c>
      <c r="P91" s="53"/>
      <c r="Q91" s="53">
        <v>2</v>
      </c>
      <c r="R91" s="53"/>
      <c r="S91" s="21">
        <v>2</v>
      </c>
      <c r="T91" s="21">
        <v>1</v>
      </c>
      <c r="U91" s="6"/>
      <c r="V91" s="6">
        <v>1</v>
      </c>
      <c r="W91" s="6"/>
      <c r="X91" s="6">
        <v>2</v>
      </c>
      <c r="Y91" s="6"/>
      <c r="Z91" s="6"/>
      <c r="AA91" s="6"/>
      <c r="AB91" s="6">
        <v>3</v>
      </c>
      <c r="AC91" s="6">
        <v>2</v>
      </c>
      <c r="AD91" s="27"/>
      <c r="AE91" s="27"/>
      <c r="AF91" s="27"/>
      <c r="AG91" s="27">
        <v>1</v>
      </c>
      <c r="AH91" s="27"/>
      <c r="AI91" s="27">
        <v>1</v>
      </c>
      <c r="AJ91" s="27">
        <v>1</v>
      </c>
      <c r="AK91" s="27"/>
      <c r="AL91" s="27"/>
      <c r="AN91" s="27">
        <v>1</v>
      </c>
      <c r="AO91" s="27"/>
      <c r="AP91">
        <v>4</v>
      </c>
      <c r="AQ91">
        <v>1</v>
      </c>
      <c r="AR91" s="88">
        <v>2</v>
      </c>
      <c r="AS91" s="88">
        <v>1</v>
      </c>
      <c r="AT91" s="88"/>
      <c r="AU91" s="88">
        <v>4</v>
      </c>
      <c r="AV91" s="88">
        <v>1</v>
      </c>
      <c r="BC91">
        <v>3</v>
      </c>
      <c r="BD91">
        <v>3</v>
      </c>
      <c r="BE91">
        <v>1</v>
      </c>
      <c r="BG91">
        <v>1</v>
      </c>
      <c r="BM91">
        <v>1</v>
      </c>
      <c r="BO91">
        <v>2</v>
      </c>
      <c r="BX91" s="5">
        <v>1</v>
      </c>
    </row>
    <row r="92" spans="1:75" ht="12.75">
      <c r="A92" s="1" t="s">
        <v>206</v>
      </c>
      <c r="B92" s="70" t="s">
        <v>274</v>
      </c>
      <c r="C92" s="8"/>
      <c r="D92" s="70" t="s">
        <v>274</v>
      </c>
      <c r="E92" s="69" t="s">
        <v>274</v>
      </c>
      <c r="F92" s="94">
        <f t="shared" si="4"/>
        <v>0</v>
      </c>
      <c r="G92" s="40"/>
      <c r="H92" s="40"/>
      <c r="I92" s="40"/>
      <c r="J92" s="40"/>
      <c r="K92" s="40"/>
      <c r="L92" s="40"/>
      <c r="M92" s="47">
        <f t="shared" si="7"/>
        <v>0.09598464245720686</v>
      </c>
      <c r="N92" s="98">
        <v>6</v>
      </c>
      <c r="O92" s="99">
        <v>6</v>
      </c>
      <c r="P92" s="53"/>
      <c r="Q92" s="53"/>
      <c r="R92" s="53"/>
      <c r="S92" s="21"/>
      <c r="T92" s="21"/>
      <c r="U92" s="6"/>
      <c r="V92" s="6">
        <v>1</v>
      </c>
      <c r="W92" s="6"/>
      <c r="X92" s="6"/>
      <c r="Y92" s="6"/>
      <c r="Z92" s="6"/>
      <c r="AA92" s="6"/>
      <c r="AB92" s="6"/>
      <c r="AC92" s="6"/>
      <c r="AD92" s="27"/>
      <c r="AE92" s="27"/>
      <c r="AF92" s="27"/>
      <c r="AG92" s="27"/>
      <c r="AH92" s="27"/>
      <c r="AI92" s="27"/>
      <c r="AJ92" s="27">
        <v>1</v>
      </c>
      <c r="AR92" s="88"/>
      <c r="BI92">
        <v>1</v>
      </c>
      <c r="BO92">
        <v>1</v>
      </c>
      <c r="BW92" s="5">
        <v>1</v>
      </c>
    </row>
    <row r="93" spans="1:80" ht="12.75">
      <c r="A93" s="1" t="s">
        <v>107</v>
      </c>
      <c r="B93" s="1">
        <v>3.25</v>
      </c>
      <c r="C93" s="1">
        <v>1.92</v>
      </c>
      <c r="D93" s="1">
        <v>2.86</v>
      </c>
      <c r="E93" s="56">
        <v>4.739430912401376</v>
      </c>
      <c r="F93" s="94">
        <f t="shared" si="4"/>
        <v>9.729152337755869</v>
      </c>
      <c r="G93" s="40">
        <v>13.4</v>
      </c>
      <c r="H93" s="40">
        <v>6.69</v>
      </c>
      <c r="I93" s="40">
        <v>8.062343659803734</v>
      </c>
      <c r="J93" s="40">
        <v>9.860482654600302</v>
      </c>
      <c r="K93" s="40">
        <v>13.313406170549024</v>
      </c>
      <c r="L93" s="40">
        <v>7.04868154158215</v>
      </c>
      <c r="M93" s="47">
        <f t="shared" si="7"/>
        <v>10.014397696368583</v>
      </c>
      <c r="N93" s="48">
        <f t="shared" si="5"/>
        <v>626</v>
      </c>
      <c r="O93" s="49">
        <f t="shared" si="6"/>
        <v>63</v>
      </c>
      <c r="P93" s="53">
        <v>4</v>
      </c>
      <c r="Q93" s="53">
        <v>30</v>
      </c>
      <c r="R93" s="53">
        <v>2</v>
      </c>
      <c r="S93" s="53">
        <v>7</v>
      </c>
      <c r="T93" s="53">
        <v>21</v>
      </c>
      <c r="U93" s="6">
        <v>8</v>
      </c>
      <c r="V93" s="6">
        <v>10</v>
      </c>
      <c r="W93" s="6">
        <v>4</v>
      </c>
      <c r="X93" s="6">
        <v>1</v>
      </c>
      <c r="Y93" s="6">
        <v>1</v>
      </c>
      <c r="Z93" s="6">
        <v>1</v>
      </c>
      <c r="AA93" s="6">
        <v>11</v>
      </c>
      <c r="AB93" s="6">
        <v>19</v>
      </c>
      <c r="AC93" s="6">
        <v>12</v>
      </c>
      <c r="AD93" s="27">
        <v>20</v>
      </c>
      <c r="AE93" s="27">
        <v>37</v>
      </c>
      <c r="AF93" s="27">
        <v>11</v>
      </c>
      <c r="AG93" s="27">
        <v>2</v>
      </c>
      <c r="AH93" s="27">
        <v>10</v>
      </c>
      <c r="AI93" s="27">
        <v>3</v>
      </c>
      <c r="AJ93" s="27">
        <v>7</v>
      </c>
      <c r="AK93" s="26">
        <v>15</v>
      </c>
      <c r="AL93" s="26">
        <v>13</v>
      </c>
      <c r="AM93" s="26">
        <v>15</v>
      </c>
      <c r="AN93" s="26">
        <v>31</v>
      </c>
      <c r="AO93" s="26">
        <v>5</v>
      </c>
      <c r="AP93" s="26">
        <v>26</v>
      </c>
      <c r="AQ93" s="26">
        <v>5</v>
      </c>
      <c r="AR93" s="26">
        <v>20</v>
      </c>
      <c r="AS93" s="26">
        <v>6</v>
      </c>
      <c r="AT93" s="26">
        <v>7</v>
      </c>
      <c r="AU93" s="26">
        <v>16</v>
      </c>
      <c r="AV93" s="26">
        <v>5</v>
      </c>
      <c r="AW93" s="26">
        <v>6</v>
      </c>
      <c r="AX93" s="26">
        <v>13</v>
      </c>
      <c r="AY93" s="26">
        <v>10</v>
      </c>
      <c r="AZ93" s="26">
        <v>13</v>
      </c>
      <c r="BA93" s="26">
        <v>11</v>
      </c>
      <c r="BB93" s="26">
        <v>13</v>
      </c>
      <c r="BC93">
        <v>7</v>
      </c>
      <c r="BD93">
        <v>9</v>
      </c>
      <c r="BE93" s="26">
        <v>11</v>
      </c>
      <c r="BF93">
        <v>8</v>
      </c>
      <c r="BG93">
        <v>3</v>
      </c>
      <c r="BH93">
        <v>3</v>
      </c>
      <c r="BI93">
        <v>2</v>
      </c>
      <c r="BJ93">
        <v>1</v>
      </c>
      <c r="BK93">
        <v>4</v>
      </c>
      <c r="BL93">
        <v>2</v>
      </c>
      <c r="BM93">
        <v>5</v>
      </c>
      <c r="BN93">
        <v>4</v>
      </c>
      <c r="BO93">
        <v>18</v>
      </c>
      <c r="BQ93">
        <v>3</v>
      </c>
      <c r="BR93">
        <v>5</v>
      </c>
      <c r="BS93">
        <v>10</v>
      </c>
      <c r="BT93">
        <v>4</v>
      </c>
      <c r="BU93">
        <v>3</v>
      </c>
      <c r="BV93" s="5">
        <v>3</v>
      </c>
      <c r="BW93" s="5">
        <v>18</v>
      </c>
      <c r="BX93" s="5">
        <v>27</v>
      </c>
      <c r="BY93" s="5"/>
      <c r="BZ93" s="5">
        <v>7</v>
      </c>
      <c r="CA93" s="5">
        <v>6</v>
      </c>
      <c r="CB93" s="5">
        <v>12</v>
      </c>
    </row>
    <row r="94" spans="1:79" ht="12.75">
      <c r="A94" s="1" t="s">
        <v>108</v>
      </c>
      <c r="B94" s="1">
        <v>0.01</v>
      </c>
      <c r="C94" s="1">
        <v>0.03</v>
      </c>
      <c r="D94" s="1">
        <v>0.06</v>
      </c>
      <c r="E94" s="56">
        <v>0.08106918875177019</v>
      </c>
      <c r="F94" s="94">
        <f t="shared" si="4"/>
        <v>0.09858476250135795</v>
      </c>
      <c r="G94" s="40">
        <v>0.05</v>
      </c>
      <c r="H94" s="40">
        <v>0.07</v>
      </c>
      <c r="I94" s="40">
        <v>0.09620935154897058</v>
      </c>
      <c r="J94" s="40">
        <v>0.1885369532428356</v>
      </c>
      <c r="K94" s="40">
        <v>0.051535765821480096</v>
      </c>
      <c r="L94" s="40">
        <v>0.1352265043948614</v>
      </c>
      <c r="M94" s="47">
        <f t="shared" si="7"/>
        <v>0.33594624860022404</v>
      </c>
      <c r="N94" s="48">
        <f t="shared" si="5"/>
        <v>21</v>
      </c>
      <c r="O94" s="49">
        <f t="shared" si="6"/>
        <v>16</v>
      </c>
      <c r="P94" s="53"/>
      <c r="Q94" s="53"/>
      <c r="R94" s="53"/>
      <c r="S94" s="21">
        <v>1</v>
      </c>
      <c r="T94" s="21"/>
      <c r="U94" s="6"/>
      <c r="V94" s="6">
        <v>1</v>
      </c>
      <c r="W94" s="6"/>
      <c r="X94" s="6">
        <v>1</v>
      </c>
      <c r="Y94" s="6">
        <v>1</v>
      </c>
      <c r="Z94" s="6"/>
      <c r="AA94" s="6">
        <v>3</v>
      </c>
      <c r="AB94" s="6"/>
      <c r="AC94" s="6"/>
      <c r="AD94" s="27"/>
      <c r="AE94" s="27"/>
      <c r="AF94" s="27">
        <v>1</v>
      </c>
      <c r="AG94" s="27"/>
      <c r="AH94" s="27"/>
      <c r="AI94" s="27"/>
      <c r="AJ94" s="27"/>
      <c r="AQ94">
        <v>1</v>
      </c>
      <c r="AR94" s="88"/>
      <c r="AT94">
        <v>1</v>
      </c>
      <c r="AU94">
        <v>1</v>
      </c>
      <c r="AW94">
        <v>1</v>
      </c>
      <c r="BD94">
        <v>1</v>
      </c>
      <c r="BN94">
        <v>1</v>
      </c>
      <c r="BO94">
        <v>1</v>
      </c>
      <c r="BU94">
        <v>1</v>
      </c>
      <c r="BW94" s="5">
        <v>3</v>
      </c>
      <c r="BX94" s="5">
        <v>2</v>
      </c>
      <c r="BY94" s="5"/>
      <c r="BZ94" s="5"/>
      <c r="CA94" s="5"/>
    </row>
    <row r="95" spans="1:76" ht="12.75">
      <c r="A95" s="1" t="s">
        <v>109</v>
      </c>
      <c r="B95" s="1">
        <v>0.05</v>
      </c>
      <c r="C95" s="1">
        <v>0.02</v>
      </c>
      <c r="D95" s="1">
        <v>0.03</v>
      </c>
      <c r="E95" s="56">
        <v>0.044161440420797095</v>
      </c>
      <c r="F95" s="94">
        <f t="shared" si="4"/>
        <v>0.005</v>
      </c>
      <c r="G95" s="40"/>
      <c r="H95" s="40">
        <v>0.03</v>
      </c>
      <c r="I95" s="40"/>
      <c r="J95" s="40"/>
      <c r="K95" s="40"/>
      <c r="L95" s="40"/>
      <c r="M95" s="47">
        <f t="shared" si="7"/>
        <v>0.07998720204767239</v>
      </c>
      <c r="N95" s="48">
        <f t="shared" si="5"/>
        <v>5</v>
      </c>
      <c r="O95" s="49">
        <f t="shared" si="6"/>
        <v>4</v>
      </c>
      <c r="P95" s="53"/>
      <c r="Q95" s="53"/>
      <c r="R95" s="53"/>
      <c r="S95" s="21"/>
      <c r="T95" s="21"/>
      <c r="U95" s="6">
        <v>1</v>
      </c>
      <c r="V95" s="6"/>
      <c r="W95" s="6"/>
      <c r="X95" s="6"/>
      <c r="Y95" s="6"/>
      <c r="Z95" s="6"/>
      <c r="AA95" s="6"/>
      <c r="AB95" s="6"/>
      <c r="AC95" s="6"/>
      <c r="AD95" s="27"/>
      <c r="AE95" s="27"/>
      <c r="AF95" s="27"/>
      <c r="AG95" s="27"/>
      <c r="AH95" s="27"/>
      <c r="AI95" s="27"/>
      <c r="AJ95" s="27"/>
      <c r="AR95" s="88"/>
      <c r="BO95">
        <v>2</v>
      </c>
      <c r="BV95" s="5">
        <v>1</v>
      </c>
      <c r="BX95" s="5">
        <v>1</v>
      </c>
    </row>
    <row r="96" spans="1:44" ht="12.75">
      <c r="A96" s="1" t="s">
        <v>110</v>
      </c>
      <c r="E96" s="56">
        <v>0.013000000000000001</v>
      </c>
      <c r="F96" s="94">
        <f t="shared" si="4"/>
        <v>0.011658634909644522</v>
      </c>
      <c r="G96" s="40"/>
      <c r="H96" s="40"/>
      <c r="I96" s="40">
        <v>0.019241870309794115</v>
      </c>
      <c r="J96" s="40"/>
      <c r="K96" s="40"/>
      <c r="L96" s="40">
        <v>0.05070993914807302</v>
      </c>
      <c r="M96" s="47">
        <f t="shared" si="7"/>
        <v>0.015997440409534477</v>
      </c>
      <c r="N96" s="48">
        <f t="shared" si="5"/>
        <v>1</v>
      </c>
      <c r="O96" s="49">
        <f t="shared" si="6"/>
        <v>1</v>
      </c>
      <c r="P96" s="53"/>
      <c r="Q96" s="53"/>
      <c r="R96" s="53"/>
      <c r="S96" s="21"/>
      <c r="T96" s="21"/>
      <c r="U96" s="6"/>
      <c r="V96" s="6"/>
      <c r="W96" s="6"/>
      <c r="X96" s="6"/>
      <c r="Y96" s="6">
        <v>1</v>
      </c>
      <c r="Z96" s="6"/>
      <c r="AA96" s="6"/>
      <c r="AB96" s="6"/>
      <c r="AC96" s="6"/>
      <c r="AD96" s="27"/>
      <c r="AE96" s="27"/>
      <c r="AF96" s="27"/>
      <c r="AG96" s="27"/>
      <c r="AH96" s="27"/>
      <c r="AI96" s="27"/>
      <c r="AJ96" s="27"/>
      <c r="AR96" s="88"/>
    </row>
    <row r="97" spans="1:44" ht="12.75">
      <c r="A97" s="1" t="s">
        <v>111</v>
      </c>
      <c r="B97" s="1">
        <v>0.15</v>
      </c>
      <c r="C97" s="1">
        <v>0.15</v>
      </c>
      <c r="D97" s="1">
        <v>0.08</v>
      </c>
      <c r="E97" s="56">
        <v>0.14504612583451346</v>
      </c>
      <c r="F97" s="94">
        <f t="shared" si="4"/>
        <v>0.07981237187442365</v>
      </c>
      <c r="G97" s="40"/>
      <c r="H97" s="40">
        <v>0.020815986677768527</v>
      </c>
      <c r="I97" s="40">
        <v>0.1346930921685588</v>
      </c>
      <c r="J97" s="40"/>
      <c r="K97" s="40">
        <v>0.13742870885728026</v>
      </c>
      <c r="L97" s="40">
        <v>0.1859364435429344</v>
      </c>
      <c r="M97" s="47">
        <f t="shared" si="7"/>
        <v>0</v>
      </c>
      <c r="N97" s="48">
        <f t="shared" si="5"/>
        <v>0</v>
      </c>
      <c r="O97" s="49">
        <f t="shared" si="6"/>
        <v>0</v>
      </c>
      <c r="P97" s="53"/>
      <c r="Q97" s="53"/>
      <c r="R97" s="53"/>
      <c r="S97" s="21"/>
      <c r="T97" s="21"/>
      <c r="U97" s="6"/>
      <c r="V97" s="6"/>
      <c r="W97" s="6"/>
      <c r="X97" s="6"/>
      <c r="Y97" s="6"/>
      <c r="Z97" s="6"/>
      <c r="AA97" s="6"/>
      <c r="AB97" s="6"/>
      <c r="AC97" s="6"/>
      <c r="AD97" s="27"/>
      <c r="AE97" s="27"/>
      <c r="AF97" s="27"/>
      <c r="AG97" s="27"/>
      <c r="AH97" s="27"/>
      <c r="AI97" s="27"/>
      <c r="AJ97" s="27"/>
      <c r="AR97" s="88"/>
    </row>
    <row r="98" spans="1:44" ht="12.75">
      <c r="A98" s="1" t="s">
        <v>314</v>
      </c>
      <c r="E98" s="56"/>
      <c r="F98" s="94">
        <f t="shared" si="4"/>
        <v>0.002817218841559612</v>
      </c>
      <c r="G98" s="40"/>
      <c r="H98" s="40"/>
      <c r="I98" s="40"/>
      <c r="J98" s="40"/>
      <c r="K98" s="40"/>
      <c r="L98" s="40">
        <v>0.016903313049357674</v>
      </c>
      <c r="M98" s="47">
        <f>N98*10/N$4</f>
        <v>0</v>
      </c>
      <c r="N98" s="48">
        <f>SUM(P98:CB98)</f>
        <v>0</v>
      </c>
      <c r="O98" s="49">
        <f>COUNTA(P98:CB98)</f>
        <v>0</v>
      </c>
      <c r="P98" s="53"/>
      <c r="Q98" s="53"/>
      <c r="R98" s="53"/>
      <c r="S98" s="21"/>
      <c r="T98" s="21"/>
      <c r="U98" s="6"/>
      <c r="V98" s="6"/>
      <c r="W98" s="6"/>
      <c r="X98" s="6"/>
      <c r="Y98" s="6"/>
      <c r="Z98" s="6"/>
      <c r="AA98" s="6"/>
      <c r="AB98" s="6"/>
      <c r="AC98" s="6"/>
      <c r="AD98" s="27"/>
      <c r="AE98" s="27"/>
      <c r="AF98" s="27"/>
      <c r="AG98" s="27"/>
      <c r="AH98" s="27"/>
      <c r="AI98" s="27"/>
      <c r="AJ98" s="27"/>
      <c r="AR98" s="88"/>
    </row>
    <row r="99" spans="1:44" ht="12.75">
      <c r="A99" s="1" t="s">
        <v>292</v>
      </c>
      <c r="E99" s="56"/>
      <c r="F99" s="94">
        <f t="shared" si="4"/>
        <v>0.0028630981011933385</v>
      </c>
      <c r="G99" s="40"/>
      <c r="H99" s="40"/>
      <c r="I99" s="40"/>
      <c r="J99" s="40"/>
      <c r="K99" s="40">
        <v>0.017178588607160032</v>
      </c>
      <c r="L99" s="40"/>
      <c r="M99" s="47">
        <f>N99*10/N$4</f>
        <v>0</v>
      </c>
      <c r="N99" s="48">
        <f>SUM(P99:CB99)</f>
        <v>0</v>
      </c>
      <c r="O99" s="49">
        <f>COUNTA(P99:CB99)</f>
        <v>0</v>
      </c>
      <c r="P99" s="53"/>
      <c r="Q99" s="53"/>
      <c r="R99" s="53"/>
      <c r="S99" s="21"/>
      <c r="T99" s="21"/>
      <c r="U99" s="6"/>
      <c r="V99" s="6"/>
      <c r="W99" s="6"/>
      <c r="X99" s="6"/>
      <c r="Y99" s="6"/>
      <c r="Z99" s="6"/>
      <c r="AA99" s="6"/>
      <c r="AB99" s="6"/>
      <c r="AC99" s="6"/>
      <c r="AD99" s="27"/>
      <c r="AE99" s="27"/>
      <c r="AF99" s="27"/>
      <c r="AG99" s="27"/>
      <c r="AH99" s="27"/>
      <c r="AI99" s="27"/>
      <c r="AJ99" s="27"/>
      <c r="AR99" s="88"/>
    </row>
    <row r="100" spans="1:74" ht="12.75">
      <c r="A100" s="1" t="s">
        <v>112</v>
      </c>
      <c r="B100" s="1">
        <v>0.19</v>
      </c>
      <c r="C100" s="1">
        <v>0.09</v>
      </c>
      <c r="D100" s="38">
        <v>0.2</v>
      </c>
      <c r="E100" s="56">
        <v>0.09327675500708073</v>
      </c>
      <c r="F100" s="94">
        <f t="shared" si="4"/>
        <v>0.18690849168782595</v>
      </c>
      <c r="G100" s="40">
        <v>0.03</v>
      </c>
      <c r="H100" s="40">
        <v>0.020815986677768527</v>
      </c>
      <c r="I100" s="40">
        <v>0.32711179526649997</v>
      </c>
      <c r="J100" s="40">
        <v>0.13197586726998492</v>
      </c>
      <c r="K100" s="40">
        <v>0.18896447467876035</v>
      </c>
      <c r="L100" s="40">
        <v>0.42258282623394183</v>
      </c>
      <c r="M100" s="47">
        <f t="shared" si="7"/>
        <v>0.09598464245720686</v>
      </c>
      <c r="N100" s="48">
        <f t="shared" si="5"/>
        <v>6</v>
      </c>
      <c r="O100" s="49">
        <f t="shared" si="6"/>
        <v>3</v>
      </c>
      <c r="P100" s="53"/>
      <c r="Q100" s="53"/>
      <c r="R100" s="53"/>
      <c r="S100" s="21"/>
      <c r="T100" s="21"/>
      <c r="U100" s="6"/>
      <c r="V100" s="6"/>
      <c r="W100" s="6"/>
      <c r="X100" s="6"/>
      <c r="Y100" s="6"/>
      <c r="Z100" s="6"/>
      <c r="AA100" s="6"/>
      <c r="AB100" s="6"/>
      <c r="AC100" s="6"/>
      <c r="AD100" s="27"/>
      <c r="AE100" s="27"/>
      <c r="AF100" s="27"/>
      <c r="AG100" s="27"/>
      <c r="AH100" s="27"/>
      <c r="AI100" s="27"/>
      <c r="AJ100" s="27"/>
      <c r="AR100" s="88"/>
      <c r="AT100">
        <v>4</v>
      </c>
      <c r="AZ100">
        <v>1</v>
      </c>
      <c r="BV100" s="5">
        <v>1</v>
      </c>
    </row>
    <row r="101" spans="1:44" ht="12.75">
      <c r="A101" s="1" t="s">
        <v>277</v>
      </c>
      <c r="D101" s="38"/>
      <c r="E101" s="56"/>
      <c r="F101" s="94">
        <f t="shared" si="4"/>
        <v>0.006284565108094521</v>
      </c>
      <c r="G101" s="40"/>
      <c r="H101" s="40"/>
      <c r="I101" s="40"/>
      <c r="J101" s="40">
        <v>0.037707390648567124</v>
      </c>
      <c r="K101" s="40"/>
      <c r="L101" s="40"/>
      <c r="M101" s="47">
        <f>N101*10/N$4</f>
        <v>0</v>
      </c>
      <c r="N101" s="48">
        <f>SUM(P101:CB101)</f>
        <v>0</v>
      </c>
      <c r="O101" s="49">
        <f>COUNTA(P101:CB101)</f>
        <v>0</v>
      </c>
      <c r="P101" s="53"/>
      <c r="Q101" s="53"/>
      <c r="R101" s="53"/>
      <c r="S101" s="21"/>
      <c r="T101" s="21"/>
      <c r="U101" s="6"/>
      <c r="V101" s="6"/>
      <c r="W101" s="6"/>
      <c r="X101" s="6"/>
      <c r="Y101" s="6"/>
      <c r="Z101" s="6"/>
      <c r="AA101" s="6"/>
      <c r="AB101" s="6"/>
      <c r="AC101" s="6"/>
      <c r="AD101" s="27"/>
      <c r="AE101" s="27"/>
      <c r="AF101" s="27"/>
      <c r="AG101" s="27"/>
      <c r="AH101" s="27"/>
      <c r="AI101" s="27"/>
      <c r="AJ101" s="27"/>
      <c r="AR101" s="88"/>
    </row>
    <row r="102" spans="1:44" ht="12.75">
      <c r="A102" s="1" t="s">
        <v>315</v>
      </c>
      <c r="D102" s="38"/>
      <c r="E102" s="56"/>
      <c r="F102" s="94">
        <f t="shared" si="4"/>
        <v>0.002817218841559612</v>
      </c>
      <c r="G102" s="40"/>
      <c r="H102" s="40"/>
      <c r="I102" s="40"/>
      <c r="J102" s="40"/>
      <c r="K102" s="40"/>
      <c r="L102" s="40">
        <v>0.016903313049357674</v>
      </c>
      <c r="M102" s="47">
        <f>N102*10/N$4</f>
        <v>0</v>
      </c>
      <c r="N102" s="48">
        <f>SUM(P102:CB102)</f>
        <v>0</v>
      </c>
      <c r="O102" s="49">
        <f>COUNTA(P102:CB102)</f>
        <v>0</v>
      </c>
      <c r="P102" s="53"/>
      <c r="Q102" s="53"/>
      <c r="R102" s="53"/>
      <c r="S102" s="21"/>
      <c r="T102" s="21"/>
      <c r="U102" s="6"/>
      <c r="V102" s="6"/>
      <c r="W102" s="6"/>
      <c r="X102" s="6"/>
      <c r="Y102" s="6"/>
      <c r="Z102" s="6"/>
      <c r="AA102" s="6"/>
      <c r="AB102" s="6"/>
      <c r="AC102" s="6"/>
      <c r="AD102" s="27"/>
      <c r="AE102" s="27"/>
      <c r="AF102" s="27"/>
      <c r="AG102" s="27"/>
      <c r="AH102" s="27"/>
      <c r="AI102" s="27"/>
      <c r="AJ102" s="27"/>
      <c r="AR102" s="88"/>
    </row>
    <row r="103" spans="1:44" ht="12.75">
      <c r="A103" s="1" t="s">
        <v>113</v>
      </c>
      <c r="B103" s="1">
        <v>0.05</v>
      </c>
      <c r="C103" s="1">
        <v>0.02</v>
      </c>
      <c r="D103" s="1">
        <v>0.01</v>
      </c>
      <c r="E103" s="56">
        <v>0.04404612583451346</v>
      </c>
      <c r="F103" s="94">
        <f t="shared" si="4"/>
        <v>0.03945872114031571</v>
      </c>
      <c r="G103" s="40">
        <v>0.02056343820686819</v>
      </c>
      <c r="H103" s="40">
        <v>0.03</v>
      </c>
      <c r="I103" s="40">
        <v>0.07696748123917646</v>
      </c>
      <c r="J103" s="40">
        <v>0.07541478129713425</v>
      </c>
      <c r="K103" s="40"/>
      <c r="L103" s="40">
        <v>0.03380662609871535</v>
      </c>
      <c r="M103" s="47">
        <f t="shared" si="7"/>
        <v>0.07998720204767239</v>
      </c>
      <c r="N103" s="48">
        <f t="shared" si="5"/>
        <v>5</v>
      </c>
      <c r="O103" s="49">
        <f t="shared" si="6"/>
        <v>1</v>
      </c>
      <c r="P103" s="53"/>
      <c r="Q103" s="53"/>
      <c r="R103" s="53"/>
      <c r="S103" s="21"/>
      <c r="T103" s="21"/>
      <c r="U103" s="6"/>
      <c r="V103" s="6"/>
      <c r="W103" s="6"/>
      <c r="X103" s="6"/>
      <c r="Y103" s="6"/>
      <c r="Z103" s="6"/>
      <c r="AA103" s="6"/>
      <c r="AB103" s="6"/>
      <c r="AC103" s="6"/>
      <c r="AD103" s="27"/>
      <c r="AE103" s="27"/>
      <c r="AF103" s="27"/>
      <c r="AG103" s="27"/>
      <c r="AH103" s="27">
        <v>5</v>
      </c>
      <c r="AI103" s="27"/>
      <c r="AJ103" s="27"/>
      <c r="AR103" s="88"/>
    </row>
    <row r="104" spans="1:76" ht="12.75">
      <c r="A104" s="1" t="s">
        <v>114</v>
      </c>
      <c r="B104" s="38">
        <v>7.6</v>
      </c>
      <c r="C104" s="1">
        <v>5.09</v>
      </c>
      <c r="D104" s="1">
        <v>11.42</v>
      </c>
      <c r="E104" s="56">
        <v>10.840394901881448</v>
      </c>
      <c r="F104" s="94">
        <f t="shared" si="4"/>
        <v>15.538264626988607</v>
      </c>
      <c r="G104" s="40">
        <v>11.72</v>
      </c>
      <c r="H104" s="40">
        <v>14.09</v>
      </c>
      <c r="I104" s="40">
        <v>11.102559168751204</v>
      </c>
      <c r="J104" s="40">
        <v>31.410256410256412</v>
      </c>
      <c r="K104" s="40">
        <v>8.950044664330377</v>
      </c>
      <c r="L104" s="40">
        <v>15.956727518593643</v>
      </c>
      <c r="M104" s="47">
        <f t="shared" si="7"/>
        <v>7.022876339785635</v>
      </c>
      <c r="N104" s="48">
        <f t="shared" si="5"/>
        <v>439</v>
      </c>
      <c r="O104" s="49">
        <f t="shared" si="6"/>
        <v>25</v>
      </c>
      <c r="P104" s="53"/>
      <c r="Q104" s="53">
        <v>33</v>
      </c>
      <c r="R104" s="53">
        <v>7</v>
      </c>
      <c r="S104" s="21"/>
      <c r="T104" s="21">
        <v>20</v>
      </c>
      <c r="U104" s="6"/>
      <c r="V104" s="6"/>
      <c r="W104" s="6"/>
      <c r="X104" s="6">
        <v>15</v>
      </c>
      <c r="Y104" s="6">
        <v>140</v>
      </c>
      <c r="Z104" s="6"/>
      <c r="AA104" s="6"/>
      <c r="AB104" s="6">
        <v>17</v>
      </c>
      <c r="AC104" s="6"/>
      <c r="AD104" s="27"/>
      <c r="AE104" s="27"/>
      <c r="AF104" s="27">
        <v>43</v>
      </c>
      <c r="AG104" s="27"/>
      <c r="AH104" s="27"/>
      <c r="AI104" s="27"/>
      <c r="AJ104" s="27"/>
      <c r="AK104">
        <v>1</v>
      </c>
      <c r="AM104">
        <v>10</v>
      </c>
      <c r="AO104">
        <v>47</v>
      </c>
      <c r="AP104">
        <v>15</v>
      </c>
      <c r="AQ104">
        <v>18</v>
      </c>
      <c r="AR104" s="88"/>
      <c r="AS104">
        <v>7</v>
      </c>
      <c r="AU104">
        <v>6</v>
      </c>
      <c r="AV104">
        <v>5</v>
      </c>
      <c r="AY104">
        <v>6</v>
      </c>
      <c r="AZ104">
        <v>4</v>
      </c>
      <c r="BB104">
        <v>12</v>
      </c>
      <c r="BC104">
        <v>1</v>
      </c>
      <c r="BG104">
        <v>18</v>
      </c>
      <c r="BM104">
        <v>8</v>
      </c>
      <c r="BO104">
        <v>2</v>
      </c>
      <c r="BQ104">
        <v>1</v>
      </c>
      <c r="BW104" s="5">
        <v>2</v>
      </c>
      <c r="BX104">
        <v>1</v>
      </c>
    </row>
    <row r="105" spans="1:71" ht="12.75">
      <c r="A105" s="1" t="s">
        <v>115</v>
      </c>
      <c r="B105" s="1">
        <v>0.08</v>
      </c>
      <c r="C105" s="38">
        <v>0.1</v>
      </c>
      <c r="D105" s="1">
        <v>0.08</v>
      </c>
      <c r="E105" s="56">
        <v>0.032023062917256734</v>
      </c>
      <c r="F105" s="94">
        <f t="shared" si="4"/>
        <v>0.048791344257170834</v>
      </c>
      <c r="G105" s="40">
        <v>0.05</v>
      </c>
      <c r="H105" s="40">
        <v>0.07</v>
      </c>
      <c r="I105" s="40">
        <v>0.019241870309794115</v>
      </c>
      <c r="J105" s="40"/>
      <c r="K105" s="40">
        <v>0.08589294303580017</v>
      </c>
      <c r="L105" s="40">
        <v>0.0676132521974307</v>
      </c>
      <c r="M105" s="47">
        <f t="shared" si="7"/>
        <v>0.11198208286674134</v>
      </c>
      <c r="N105" s="48">
        <f t="shared" si="5"/>
        <v>7</v>
      </c>
      <c r="O105" s="49">
        <f t="shared" si="6"/>
        <v>5</v>
      </c>
      <c r="P105" s="53">
        <v>2</v>
      </c>
      <c r="Q105" s="53"/>
      <c r="R105" s="53"/>
      <c r="S105" s="21"/>
      <c r="T105" s="21"/>
      <c r="U105" s="6"/>
      <c r="V105" s="6"/>
      <c r="W105" s="6"/>
      <c r="X105" s="6"/>
      <c r="Y105" s="6"/>
      <c r="Z105" s="6"/>
      <c r="AA105" s="6"/>
      <c r="AB105" s="6"/>
      <c r="AC105" s="6"/>
      <c r="AD105" s="27">
        <v>1</v>
      </c>
      <c r="AE105" s="27"/>
      <c r="AF105" s="27"/>
      <c r="AG105" s="27"/>
      <c r="AH105" s="27">
        <v>1</v>
      </c>
      <c r="AI105" s="27"/>
      <c r="AJ105" s="27"/>
      <c r="AR105" s="88"/>
      <c r="BL105">
        <v>2</v>
      </c>
      <c r="BS105">
        <v>1</v>
      </c>
    </row>
    <row r="106" spans="1:78" ht="12.75">
      <c r="A106" s="1" t="s">
        <v>116</v>
      </c>
      <c r="B106" s="1">
        <v>0.03</v>
      </c>
      <c r="C106" s="1">
        <v>0.03</v>
      </c>
      <c r="D106" s="1">
        <v>0.04</v>
      </c>
      <c r="E106" s="56">
        <v>0.06802306291725672</v>
      </c>
      <c r="F106" s="94">
        <f t="shared" si="4"/>
        <v>0.14503559116800857</v>
      </c>
      <c r="G106" s="40">
        <v>0.08</v>
      </c>
      <c r="H106" s="40">
        <v>0.05</v>
      </c>
      <c r="I106" s="40">
        <v>0.1346930921685588</v>
      </c>
      <c r="J106" s="40">
        <v>0.11312217194570136</v>
      </c>
      <c r="K106" s="40">
        <v>0.13742870885728026</v>
      </c>
      <c r="L106" s="40">
        <v>0.35496957403651114</v>
      </c>
      <c r="M106" s="47">
        <f t="shared" si="7"/>
        <v>0.4799232122860343</v>
      </c>
      <c r="N106" s="48">
        <f t="shared" si="5"/>
        <v>30</v>
      </c>
      <c r="O106" s="49">
        <f t="shared" si="6"/>
        <v>13</v>
      </c>
      <c r="P106" s="53"/>
      <c r="Q106" s="53">
        <v>1</v>
      </c>
      <c r="R106" s="53"/>
      <c r="S106" s="21"/>
      <c r="T106" s="21"/>
      <c r="U106" s="6">
        <v>2</v>
      </c>
      <c r="V106" s="6"/>
      <c r="W106" s="6"/>
      <c r="X106" s="6"/>
      <c r="Y106" s="6">
        <v>11</v>
      </c>
      <c r="Z106" s="6"/>
      <c r="AA106" s="6"/>
      <c r="AB106" s="6">
        <v>2</v>
      </c>
      <c r="AC106" s="6">
        <v>1</v>
      </c>
      <c r="AD106" s="27"/>
      <c r="AE106" s="27">
        <v>2</v>
      </c>
      <c r="AF106" s="27">
        <v>1</v>
      </c>
      <c r="AG106" s="27"/>
      <c r="AH106" s="27"/>
      <c r="AI106" s="27"/>
      <c r="AJ106" s="27"/>
      <c r="AO106">
        <v>2</v>
      </c>
      <c r="AR106" s="88"/>
      <c r="AT106">
        <v>3</v>
      </c>
      <c r="AW106">
        <v>2</v>
      </c>
      <c r="BQ106">
        <v>1</v>
      </c>
      <c r="BX106">
        <v>1</v>
      </c>
      <c r="BZ106">
        <v>1</v>
      </c>
    </row>
    <row r="107" spans="1:44" ht="12.75">
      <c r="A107" s="1" t="s">
        <v>117</v>
      </c>
      <c r="B107" s="1">
        <v>0.04</v>
      </c>
      <c r="C107" s="1">
        <v>0.05</v>
      </c>
      <c r="D107" s="1">
        <v>0.02</v>
      </c>
      <c r="E107" s="56">
        <v>0.01937923614846692</v>
      </c>
      <c r="F107" s="94">
        <f t="shared" si="4"/>
        <v>0.06392448540191321</v>
      </c>
      <c r="G107" s="40">
        <v>0.03</v>
      </c>
      <c r="H107" s="40"/>
      <c r="I107" s="40">
        <v>0.07696748123917646</v>
      </c>
      <c r="J107" s="40">
        <v>0.05656108597285068</v>
      </c>
      <c r="K107" s="40">
        <v>0.017178588607160032</v>
      </c>
      <c r="L107" s="40">
        <v>0.2028397565922921</v>
      </c>
      <c r="M107" s="47">
        <f t="shared" si="7"/>
        <v>0.015997440409534477</v>
      </c>
      <c r="N107" s="48">
        <f t="shared" si="5"/>
        <v>1</v>
      </c>
      <c r="O107" s="49">
        <f t="shared" si="6"/>
        <v>1</v>
      </c>
      <c r="P107" s="53"/>
      <c r="Q107" s="53"/>
      <c r="R107" s="53"/>
      <c r="S107" s="21"/>
      <c r="T107" s="21"/>
      <c r="U107" s="6"/>
      <c r="V107" s="6"/>
      <c r="W107" s="6"/>
      <c r="X107" s="6"/>
      <c r="Y107" s="6">
        <v>1</v>
      </c>
      <c r="Z107" s="6"/>
      <c r="AA107" s="6"/>
      <c r="AB107" s="6"/>
      <c r="AC107" s="6"/>
      <c r="AD107" s="27"/>
      <c r="AE107" s="27"/>
      <c r="AF107" s="27"/>
      <c r="AG107" s="27"/>
      <c r="AH107" s="27"/>
      <c r="AI107" s="27"/>
      <c r="AJ107" s="27"/>
      <c r="AR107" s="88"/>
    </row>
    <row r="108" spans="1:51" ht="12.75">
      <c r="A108" s="1" t="s">
        <v>118</v>
      </c>
      <c r="B108" s="1">
        <v>0.12</v>
      </c>
      <c r="C108" s="1">
        <v>0.07</v>
      </c>
      <c r="D108" s="1">
        <v>0.09</v>
      </c>
      <c r="E108" s="56">
        <v>0.11213837750354036</v>
      </c>
      <c r="F108" s="94">
        <f t="shared" si="4"/>
        <v>0.22057725956060215</v>
      </c>
      <c r="G108" s="40">
        <v>0.10281719103434095</v>
      </c>
      <c r="H108" s="40">
        <v>0.08326394671107411</v>
      </c>
      <c r="I108" s="40">
        <v>0.2693861843371176</v>
      </c>
      <c r="J108" s="40">
        <v>0.20739064856711917</v>
      </c>
      <c r="K108" s="40">
        <v>0.08589294303580017</v>
      </c>
      <c r="L108" s="40">
        <v>0.5747126436781609</v>
      </c>
      <c r="M108" s="47">
        <f t="shared" si="7"/>
        <v>0.07998720204767239</v>
      </c>
      <c r="N108" s="48">
        <f t="shared" si="5"/>
        <v>5</v>
      </c>
      <c r="O108" s="49">
        <f t="shared" si="6"/>
        <v>5</v>
      </c>
      <c r="P108" s="53"/>
      <c r="Q108" s="53"/>
      <c r="R108" s="53">
        <v>1</v>
      </c>
      <c r="S108" s="21"/>
      <c r="T108" s="21"/>
      <c r="U108" s="6"/>
      <c r="V108" s="6"/>
      <c r="W108" s="6"/>
      <c r="X108" s="6"/>
      <c r="Y108" s="6">
        <v>1</v>
      </c>
      <c r="Z108" s="6"/>
      <c r="AA108" s="6">
        <v>1</v>
      </c>
      <c r="AB108" s="6"/>
      <c r="AC108" s="6"/>
      <c r="AD108" s="27"/>
      <c r="AE108" s="27"/>
      <c r="AF108" s="27"/>
      <c r="AG108" s="27"/>
      <c r="AH108" s="27"/>
      <c r="AI108" s="27"/>
      <c r="AJ108" s="27"/>
      <c r="AQ108">
        <v>1</v>
      </c>
      <c r="AR108" s="88"/>
      <c r="AY108">
        <v>1</v>
      </c>
    </row>
    <row r="109" spans="1:44" ht="12.75">
      <c r="A109" s="1" t="s">
        <v>209</v>
      </c>
      <c r="E109" s="69" t="s">
        <v>274</v>
      </c>
      <c r="F109" s="94">
        <f t="shared" si="4"/>
        <v>0</v>
      </c>
      <c r="G109" s="40"/>
      <c r="H109" s="40"/>
      <c r="I109" s="40"/>
      <c r="J109" s="40"/>
      <c r="K109" s="40"/>
      <c r="L109" s="40"/>
      <c r="M109" s="47">
        <f t="shared" si="7"/>
        <v>0</v>
      </c>
      <c r="N109" s="48">
        <f t="shared" si="5"/>
        <v>0</v>
      </c>
      <c r="O109" s="49">
        <f t="shared" si="6"/>
        <v>0</v>
      </c>
      <c r="P109" s="53"/>
      <c r="Q109" s="53"/>
      <c r="R109" s="53"/>
      <c r="S109" s="21"/>
      <c r="T109" s="21"/>
      <c r="U109" s="6"/>
      <c r="V109" s="6"/>
      <c r="W109" s="6"/>
      <c r="X109" s="6"/>
      <c r="Y109" s="6"/>
      <c r="Z109" s="6"/>
      <c r="AA109" s="6"/>
      <c r="AB109" s="6"/>
      <c r="AC109" s="6"/>
      <c r="AD109" s="27"/>
      <c r="AE109" s="27"/>
      <c r="AF109" s="27"/>
      <c r="AG109" s="27"/>
      <c r="AH109" s="27"/>
      <c r="AI109" s="27"/>
      <c r="AJ109" s="27"/>
      <c r="AR109" s="88"/>
    </row>
    <row r="110" spans="1:44" ht="12.75">
      <c r="A110" s="1" t="s">
        <v>119</v>
      </c>
      <c r="E110" s="69" t="s">
        <v>274</v>
      </c>
      <c r="F110" s="94">
        <f t="shared" si="4"/>
        <v>0</v>
      </c>
      <c r="G110" s="40"/>
      <c r="H110" s="40"/>
      <c r="I110" s="40"/>
      <c r="J110" s="40"/>
      <c r="K110" s="40"/>
      <c r="L110" s="40"/>
      <c r="M110" s="47">
        <f t="shared" si="7"/>
        <v>0</v>
      </c>
      <c r="N110" s="48">
        <f t="shared" si="5"/>
        <v>0</v>
      </c>
      <c r="O110" s="49">
        <f t="shared" si="6"/>
        <v>0</v>
      </c>
      <c r="P110" s="53"/>
      <c r="Q110" s="53"/>
      <c r="R110" s="53"/>
      <c r="S110" s="21"/>
      <c r="T110" s="21"/>
      <c r="U110" s="6"/>
      <c r="V110" s="6"/>
      <c r="W110" s="6"/>
      <c r="X110" s="6"/>
      <c r="Y110" s="6"/>
      <c r="Z110" s="6"/>
      <c r="AA110" s="6"/>
      <c r="AB110" s="6"/>
      <c r="AC110" s="6"/>
      <c r="AD110" s="27"/>
      <c r="AE110" s="27"/>
      <c r="AF110" s="27"/>
      <c r="AG110" s="27"/>
      <c r="AH110" s="27"/>
      <c r="AI110" s="27"/>
      <c r="AJ110" s="27"/>
      <c r="AR110" s="88"/>
    </row>
    <row r="111" spans="1:79" ht="12.75">
      <c r="A111" s="1" t="s">
        <v>120</v>
      </c>
      <c r="B111" s="1">
        <v>2.15</v>
      </c>
      <c r="C111" s="1">
        <v>1.49</v>
      </c>
      <c r="D111" s="38">
        <v>1.8</v>
      </c>
      <c r="E111" s="56">
        <v>4.441969654056241</v>
      </c>
      <c r="F111" s="94">
        <f t="shared" si="4"/>
        <v>9.19070139068495</v>
      </c>
      <c r="G111" s="40">
        <v>6.16</v>
      </c>
      <c r="H111" s="40">
        <v>4.24</v>
      </c>
      <c r="I111" s="40">
        <v>8.293246103521263</v>
      </c>
      <c r="J111" s="40">
        <v>10.06787330316742</v>
      </c>
      <c r="K111" s="40">
        <v>7.197828626400054</v>
      </c>
      <c r="L111" s="40">
        <v>19.185260311020958</v>
      </c>
      <c r="M111" s="47">
        <f t="shared" si="7"/>
        <v>7.694768836986083</v>
      </c>
      <c r="N111" s="48">
        <f t="shared" si="5"/>
        <v>481</v>
      </c>
      <c r="O111" s="49">
        <f t="shared" si="6"/>
        <v>55</v>
      </c>
      <c r="P111" s="53">
        <v>1</v>
      </c>
      <c r="Q111" s="53">
        <v>6</v>
      </c>
      <c r="R111" s="53">
        <v>2</v>
      </c>
      <c r="S111" s="21"/>
      <c r="T111" s="53">
        <v>2</v>
      </c>
      <c r="U111" s="6">
        <v>11</v>
      </c>
      <c r="V111" s="6">
        <v>22</v>
      </c>
      <c r="W111" s="6">
        <v>9</v>
      </c>
      <c r="X111" s="6">
        <v>18</v>
      </c>
      <c r="Y111" s="6">
        <v>5</v>
      </c>
      <c r="Z111" s="6"/>
      <c r="AA111" s="6">
        <v>8</v>
      </c>
      <c r="AB111" s="6">
        <v>4</v>
      </c>
      <c r="AC111" s="6">
        <v>1</v>
      </c>
      <c r="AD111" s="27">
        <v>2</v>
      </c>
      <c r="AE111" s="27">
        <v>4</v>
      </c>
      <c r="AF111" s="27">
        <v>61</v>
      </c>
      <c r="AG111" s="27">
        <v>2</v>
      </c>
      <c r="AH111" s="27">
        <v>1</v>
      </c>
      <c r="AI111" s="27"/>
      <c r="AJ111" s="27"/>
      <c r="AK111" s="27">
        <v>3</v>
      </c>
      <c r="AL111" s="27">
        <v>8</v>
      </c>
      <c r="AM111" s="27">
        <v>6</v>
      </c>
      <c r="AN111" s="27">
        <v>1</v>
      </c>
      <c r="AO111" s="27">
        <v>11</v>
      </c>
      <c r="AP111" s="27">
        <v>8</v>
      </c>
      <c r="AQ111" s="27">
        <v>1</v>
      </c>
      <c r="AR111" s="90">
        <v>1</v>
      </c>
      <c r="AS111" s="27">
        <v>4</v>
      </c>
      <c r="AT111" s="27">
        <v>1</v>
      </c>
      <c r="AU111" s="27">
        <v>3</v>
      </c>
      <c r="AV111" s="27">
        <v>2</v>
      </c>
      <c r="AW111" s="27">
        <v>18</v>
      </c>
      <c r="AX111" s="27">
        <v>3</v>
      </c>
      <c r="AY111" s="27">
        <v>44</v>
      </c>
      <c r="AZ111" s="27">
        <v>16</v>
      </c>
      <c r="BA111" s="27">
        <v>13</v>
      </c>
      <c r="BB111" s="27">
        <v>6</v>
      </c>
      <c r="BC111">
        <v>2</v>
      </c>
      <c r="BD111">
        <v>8</v>
      </c>
      <c r="BF111">
        <v>2</v>
      </c>
      <c r="BH111">
        <v>1</v>
      </c>
      <c r="BJ111">
        <v>2</v>
      </c>
      <c r="BK111">
        <v>2</v>
      </c>
      <c r="BM111">
        <v>13</v>
      </c>
      <c r="BN111">
        <v>9</v>
      </c>
      <c r="BO111">
        <v>4</v>
      </c>
      <c r="BP111">
        <v>8</v>
      </c>
      <c r="BQ111">
        <v>10</v>
      </c>
      <c r="BR111">
        <v>5</v>
      </c>
      <c r="BS111">
        <v>18</v>
      </c>
      <c r="BT111">
        <v>15</v>
      </c>
      <c r="BU111">
        <v>15</v>
      </c>
      <c r="BV111" s="5">
        <v>3</v>
      </c>
      <c r="BW111" s="5">
        <v>21</v>
      </c>
      <c r="BX111" s="5">
        <v>21</v>
      </c>
      <c r="BY111" s="5">
        <v>10</v>
      </c>
      <c r="CA111">
        <v>4</v>
      </c>
    </row>
    <row r="112" spans="1:79" ht="12.75">
      <c r="A112" s="1" t="s">
        <v>121</v>
      </c>
      <c r="B112" s="1">
        <v>59.77</v>
      </c>
      <c r="C112" s="1">
        <v>38.99</v>
      </c>
      <c r="D112" s="1">
        <v>98.82</v>
      </c>
      <c r="E112" s="56">
        <v>60.875191381751975</v>
      </c>
      <c r="F112" s="94">
        <f t="shared" si="4"/>
        <v>97.40166985728483</v>
      </c>
      <c r="G112" s="40">
        <v>12.36</v>
      </c>
      <c r="H112" s="40">
        <v>7.65</v>
      </c>
      <c r="I112" s="40">
        <v>37.213777179141815</v>
      </c>
      <c r="J112" s="40">
        <v>28.92156862745098</v>
      </c>
      <c r="K112" s="40">
        <v>8.795437366865936</v>
      </c>
      <c r="L112" s="40">
        <v>489.46923597025017</v>
      </c>
      <c r="M112" s="47">
        <f t="shared" si="7"/>
        <v>11.134218525035996</v>
      </c>
      <c r="N112" s="48">
        <f t="shared" si="5"/>
        <v>696</v>
      </c>
      <c r="O112" s="49">
        <f t="shared" si="6"/>
        <v>34</v>
      </c>
      <c r="P112" s="53"/>
      <c r="Q112" s="53">
        <v>218</v>
      </c>
      <c r="R112" s="53">
        <v>2</v>
      </c>
      <c r="S112" s="21">
        <v>3</v>
      </c>
      <c r="T112" s="53">
        <v>2</v>
      </c>
      <c r="U112" s="6"/>
      <c r="V112" s="6"/>
      <c r="W112" s="6">
        <v>3</v>
      </c>
      <c r="X112" s="6"/>
      <c r="Y112" s="6">
        <v>3</v>
      </c>
      <c r="Z112" s="6"/>
      <c r="AA112" s="6">
        <v>34</v>
      </c>
      <c r="AB112" s="6">
        <v>4</v>
      </c>
      <c r="AC112" s="6">
        <v>47</v>
      </c>
      <c r="AD112" s="27"/>
      <c r="AE112" s="27">
        <v>2</v>
      </c>
      <c r="AF112" s="27">
        <v>8</v>
      </c>
      <c r="AG112" s="27"/>
      <c r="AH112" s="6">
        <v>1</v>
      </c>
      <c r="AI112" s="6"/>
      <c r="AJ112" s="27">
        <v>4</v>
      </c>
      <c r="AK112" s="27"/>
      <c r="AL112" s="27"/>
      <c r="AM112" s="27">
        <v>4</v>
      </c>
      <c r="AN112" s="27">
        <v>24</v>
      </c>
      <c r="AO112" s="27">
        <v>14</v>
      </c>
      <c r="AP112" s="27">
        <v>2</v>
      </c>
      <c r="AQ112" s="27"/>
      <c r="AR112" s="90">
        <v>40</v>
      </c>
      <c r="AS112" s="27"/>
      <c r="AT112" s="27"/>
      <c r="AU112" s="27">
        <v>13</v>
      </c>
      <c r="AV112" s="27"/>
      <c r="AW112" s="27"/>
      <c r="AX112" s="27"/>
      <c r="AY112" s="27">
        <v>1</v>
      </c>
      <c r="AZ112">
        <v>12</v>
      </c>
      <c r="BA112" s="27">
        <v>3</v>
      </c>
      <c r="BB112">
        <v>13</v>
      </c>
      <c r="BD112">
        <v>4</v>
      </c>
      <c r="BE112">
        <v>5</v>
      </c>
      <c r="BH112">
        <v>20</v>
      </c>
      <c r="BK112">
        <v>1</v>
      </c>
      <c r="BN112">
        <v>1</v>
      </c>
      <c r="BO112">
        <v>197</v>
      </c>
      <c r="BQ112">
        <v>4</v>
      </c>
      <c r="BV112" s="5">
        <v>1</v>
      </c>
      <c r="BW112" s="5">
        <v>1</v>
      </c>
      <c r="BX112" s="5"/>
      <c r="BZ112">
        <v>4</v>
      </c>
      <c r="CA112">
        <v>1</v>
      </c>
    </row>
    <row r="113" spans="1:44" ht="12.75">
      <c r="A113" s="1" t="s">
        <v>122</v>
      </c>
      <c r="B113" s="1">
        <v>0.02</v>
      </c>
      <c r="C113" s="1">
        <v>0.05</v>
      </c>
      <c r="D113" s="1">
        <v>0.03</v>
      </c>
      <c r="E113" s="56">
        <v>0.02702306291725673</v>
      </c>
      <c r="F113" s="94">
        <f t="shared" si="4"/>
        <v>0.0499037652732234</v>
      </c>
      <c r="G113" s="40">
        <v>0.03</v>
      </c>
      <c r="H113" s="40">
        <v>0.03</v>
      </c>
      <c r="I113" s="40"/>
      <c r="J113" s="40">
        <v>0.018853695324283562</v>
      </c>
      <c r="K113" s="40">
        <v>0.051535765821480096</v>
      </c>
      <c r="L113" s="40">
        <v>0.16903313049357674</v>
      </c>
      <c r="M113" s="47">
        <f t="shared" si="7"/>
        <v>0.04799232122860343</v>
      </c>
      <c r="N113" s="48">
        <f t="shared" si="5"/>
        <v>3</v>
      </c>
      <c r="O113" s="49">
        <f t="shared" si="6"/>
        <v>3</v>
      </c>
      <c r="P113" s="53"/>
      <c r="Q113" s="53">
        <v>1</v>
      </c>
      <c r="R113" s="53"/>
      <c r="S113" s="21"/>
      <c r="T113" s="21"/>
      <c r="U113" s="6"/>
      <c r="V113" s="6"/>
      <c r="W113" s="6"/>
      <c r="X113" s="6"/>
      <c r="Y113" s="6">
        <v>1</v>
      </c>
      <c r="Z113" s="6"/>
      <c r="AA113" s="6"/>
      <c r="AB113" s="6">
        <v>1</v>
      </c>
      <c r="AC113" s="6"/>
      <c r="AD113" s="27"/>
      <c r="AE113" s="27"/>
      <c r="AF113" s="27"/>
      <c r="AG113" s="27"/>
      <c r="AH113" s="27"/>
      <c r="AI113" s="27"/>
      <c r="AJ113" s="27"/>
      <c r="AR113" s="88"/>
    </row>
    <row r="114" spans="1:76" ht="12.75">
      <c r="A114" s="1" t="s">
        <v>123</v>
      </c>
      <c r="B114" s="1">
        <v>1.31</v>
      </c>
      <c r="C114" s="38">
        <v>1.2</v>
      </c>
      <c r="D114" s="1">
        <v>0.74</v>
      </c>
      <c r="E114" s="56">
        <v>0.45627675500708065</v>
      </c>
      <c r="F114" s="94">
        <f t="shared" si="4"/>
        <v>0.9093642826314247</v>
      </c>
      <c r="G114" s="40">
        <v>0.1</v>
      </c>
      <c r="H114" s="40">
        <v>0.23</v>
      </c>
      <c r="I114" s="40">
        <v>0.9236097748701175</v>
      </c>
      <c r="J114" s="40">
        <v>0.5656108597285068</v>
      </c>
      <c r="K114" s="40">
        <v>0.17178588607160034</v>
      </c>
      <c r="L114" s="40">
        <v>3.465179175118323</v>
      </c>
      <c r="M114" s="47">
        <f t="shared" si="7"/>
        <v>0.15997440409534477</v>
      </c>
      <c r="N114" s="48">
        <f t="shared" si="5"/>
        <v>10</v>
      </c>
      <c r="O114" s="49">
        <f t="shared" si="6"/>
        <v>7</v>
      </c>
      <c r="P114" s="53"/>
      <c r="Q114" s="53"/>
      <c r="R114" s="53"/>
      <c r="S114" s="21"/>
      <c r="T114" s="21"/>
      <c r="U114" s="6"/>
      <c r="V114" s="6"/>
      <c r="W114" s="6"/>
      <c r="X114" s="6"/>
      <c r="Y114" s="6">
        <v>1</v>
      </c>
      <c r="Z114" s="6"/>
      <c r="AA114" s="6"/>
      <c r="AB114" s="6">
        <v>1</v>
      </c>
      <c r="AC114" s="6">
        <v>1</v>
      </c>
      <c r="AD114" s="27"/>
      <c r="AE114" s="27"/>
      <c r="AF114" s="27"/>
      <c r="AG114" s="27"/>
      <c r="AH114" s="27"/>
      <c r="AI114" s="27"/>
      <c r="AJ114" s="27"/>
      <c r="AR114" s="88"/>
      <c r="AS114" s="88"/>
      <c r="AT114" s="88"/>
      <c r="AU114" s="88"/>
      <c r="AV114" s="88"/>
      <c r="AW114">
        <v>1</v>
      </c>
      <c r="AZ114">
        <v>1</v>
      </c>
      <c r="BD114">
        <v>1</v>
      </c>
      <c r="BO114">
        <v>4</v>
      </c>
      <c r="BX114" s="5"/>
    </row>
    <row r="115" spans="1:76" ht="12.75">
      <c r="A115" s="1" t="s">
        <v>124</v>
      </c>
      <c r="B115" s="1">
        <v>0.03</v>
      </c>
      <c r="C115" s="1">
        <v>0.01</v>
      </c>
      <c r="D115" s="1">
        <v>0.01</v>
      </c>
      <c r="E115" s="56">
        <v>0.024969030338790298</v>
      </c>
      <c r="F115" s="94">
        <f t="shared" si="4"/>
        <v>0.21980758524064933</v>
      </c>
      <c r="G115" s="40"/>
      <c r="H115" s="40">
        <v>0.02</v>
      </c>
      <c r="I115" s="40">
        <v>0.09620935154897058</v>
      </c>
      <c r="J115" s="40">
        <v>0.018853695324283562</v>
      </c>
      <c r="K115" s="40">
        <v>0.034357177214320064</v>
      </c>
      <c r="L115" s="40">
        <v>1.1494252873563218</v>
      </c>
      <c r="M115" s="47">
        <f t="shared" si="7"/>
        <v>0</v>
      </c>
      <c r="N115" s="48">
        <f t="shared" si="5"/>
        <v>0</v>
      </c>
      <c r="O115" s="49">
        <f t="shared" si="6"/>
        <v>0</v>
      </c>
      <c r="P115" s="53"/>
      <c r="Q115" s="53"/>
      <c r="R115" s="53"/>
      <c r="S115" s="21"/>
      <c r="T115" s="43"/>
      <c r="U115" s="6"/>
      <c r="V115" s="6"/>
      <c r="W115" s="6"/>
      <c r="X115" s="6"/>
      <c r="Y115" s="6"/>
      <c r="Z115" s="6"/>
      <c r="AA115" s="6"/>
      <c r="AB115" s="6"/>
      <c r="AC115" s="6"/>
      <c r="AD115" s="27"/>
      <c r="AE115" s="27"/>
      <c r="AF115" s="27"/>
      <c r="AG115" s="27"/>
      <c r="AH115" s="27"/>
      <c r="AI115" s="27"/>
      <c r="AJ115" s="27"/>
      <c r="AR115" s="88"/>
      <c r="BX115" s="5"/>
    </row>
    <row r="116" spans="1:44" ht="12.75">
      <c r="A116" s="1" t="s">
        <v>268</v>
      </c>
      <c r="C116" s="1">
        <v>0.05</v>
      </c>
      <c r="D116" s="1">
        <v>0.03</v>
      </c>
      <c r="E116" s="69" t="s">
        <v>274</v>
      </c>
      <c r="F116" s="94">
        <f t="shared" si="4"/>
        <v>0.015515740719585504</v>
      </c>
      <c r="G116" s="40"/>
      <c r="H116" s="40"/>
      <c r="I116" s="40">
        <v>0.03848374061958823</v>
      </c>
      <c r="J116" s="40">
        <v>0.037707390648567124</v>
      </c>
      <c r="K116" s="40"/>
      <c r="L116" s="40">
        <v>0.016903313049357674</v>
      </c>
      <c r="M116" s="47">
        <f>N116*10/N$4</f>
        <v>0</v>
      </c>
      <c r="N116" s="48">
        <f>SUM(P116:CB116)</f>
        <v>0</v>
      </c>
      <c r="O116" s="49">
        <f>COUNTA(P116:CB116)</f>
        <v>0</v>
      </c>
      <c r="P116" s="53"/>
      <c r="Q116" s="53"/>
      <c r="R116" s="53"/>
      <c r="S116" s="21"/>
      <c r="T116" s="21"/>
      <c r="U116" s="6"/>
      <c r="V116" s="6"/>
      <c r="W116" s="6"/>
      <c r="X116" s="6"/>
      <c r="Y116" s="6"/>
      <c r="Z116" s="6"/>
      <c r="AA116" s="6"/>
      <c r="AB116" s="6"/>
      <c r="AC116" s="6"/>
      <c r="AD116" s="27"/>
      <c r="AE116" s="27"/>
      <c r="AF116" s="27"/>
      <c r="AG116" s="27"/>
      <c r="AH116" s="27"/>
      <c r="AI116" s="27"/>
      <c r="AJ116" s="27"/>
      <c r="AR116" s="88"/>
    </row>
    <row r="117" spans="1:44" ht="12.75">
      <c r="A117" s="1" t="s">
        <v>125</v>
      </c>
      <c r="C117" s="1">
        <v>0.01</v>
      </c>
      <c r="D117" s="1">
        <v>0.01</v>
      </c>
      <c r="E117" s="56">
        <v>0.007000000000000001</v>
      </c>
      <c r="F117" s="94">
        <f t="shared" si="4"/>
        <v>0.03401092732516001</v>
      </c>
      <c r="G117" s="40">
        <v>0.02056343820686819</v>
      </c>
      <c r="H117" s="40"/>
      <c r="I117" s="40">
        <v>0.09620935154897058</v>
      </c>
      <c r="J117" s="40">
        <v>0.018853695324283562</v>
      </c>
      <c r="K117" s="40">
        <v>0.051535765821480096</v>
      </c>
      <c r="L117" s="40">
        <v>0.016903313049357674</v>
      </c>
      <c r="M117" s="47">
        <f t="shared" si="7"/>
        <v>0.015997440409534477</v>
      </c>
      <c r="N117" s="48">
        <f t="shared" si="5"/>
        <v>1</v>
      </c>
      <c r="O117" s="49">
        <f t="shared" si="6"/>
        <v>1</v>
      </c>
      <c r="P117" s="53"/>
      <c r="Q117" s="53"/>
      <c r="R117" s="53"/>
      <c r="S117" s="21"/>
      <c r="T117" s="21"/>
      <c r="U117" s="6"/>
      <c r="V117" s="6"/>
      <c r="W117" s="6"/>
      <c r="X117" s="6"/>
      <c r="Y117" s="6">
        <v>1</v>
      </c>
      <c r="Z117" s="6"/>
      <c r="AA117" s="6"/>
      <c r="AB117" s="6"/>
      <c r="AC117" s="6"/>
      <c r="AD117" s="27"/>
      <c r="AE117" s="27"/>
      <c r="AF117" s="27"/>
      <c r="AG117" s="27"/>
      <c r="AH117" s="27"/>
      <c r="AI117" s="27"/>
      <c r="AJ117" s="27"/>
      <c r="AR117" s="88"/>
    </row>
    <row r="118" spans="1:44" ht="12.75">
      <c r="A118" s="1" t="s">
        <v>353</v>
      </c>
      <c r="E118" s="56"/>
      <c r="F118" s="94">
        <f t="shared" si="4"/>
        <v>0</v>
      </c>
      <c r="G118" s="40"/>
      <c r="H118" s="40"/>
      <c r="I118" s="40"/>
      <c r="J118" s="40"/>
      <c r="K118" s="40"/>
      <c r="L118" s="40"/>
      <c r="M118" s="47">
        <f>N118*10/N$4</f>
        <v>0.015997440409534477</v>
      </c>
      <c r="N118" s="48">
        <f>SUM(P118:CB118)</f>
        <v>1</v>
      </c>
      <c r="O118" s="49">
        <f>COUNTA(P118:CB118)</f>
        <v>1</v>
      </c>
      <c r="P118" s="53"/>
      <c r="Q118" s="53"/>
      <c r="R118" s="53"/>
      <c r="S118" s="21"/>
      <c r="T118" s="21"/>
      <c r="U118" s="6"/>
      <c r="V118" s="6"/>
      <c r="W118" s="6"/>
      <c r="X118" s="6"/>
      <c r="Y118" s="6"/>
      <c r="Z118" s="6"/>
      <c r="AA118" s="6"/>
      <c r="AB118" s="6"/>
      <c r="AC118" s="6"/>
      <c r="AD118" s="27">
        <v>1</v>
      </c>
      <c r="AE118" s="27"/>
      <c r="AF118" s="27"/>
      <c r="AG118" s="27"/>
      <c r="AH118" s="27"/>
      <c r="AI118" s="27"/>
      <c r="AJ118" s="27"/>
      <c r="AR118" s="88"/>
    </row>
    <row r="119" spans="1:44" ht="12.75">
      <c r="A119" s="1" t="s">
        <v>290</v>
      </c>
      <c r="E119" s="56"/>
      <c r="F119" s="94">
        <f t="shared" si="4"/>
        <v>0.0028630981011933385</v>
      </c>
      <c r="G119" s="40"/>
      <c r="H119" s="40"/>
      <c r="I119" s="40"/>
      <c r="J119" s="40"/>
      <c r="K119" s="40">
        <v>0.017178588607160032</v>
      </c>
      <c r="L119" s="40"/>
      <c r="M119" s="47">
        <f>N119*10/N$4</f>
        <v>0</v>
      </c>
      <c r="N119" s="48">
        <f>SUM(P119:CB119)</f>
        <v>0</v>
      </c>
      <c r="O119" s="49">
        <f>COUNTA(P119:CB119)</f>
        <v>0</v>
      </c>
      <c r="P119" s="53"/>
      <c r="Q119" s="53"/>
      <c r="R119" s="53"/>
      <c r="S119" s="21"/>
      <c r="T119" s="21"/>
      <c r="U119" s="6"/>
      <c r="V119" s="6"/>
      <c r="W119" s="6"/>
      <c r="X119" s="6"/>
      <c r="Y119" s="6"/>
      <c r="Z119" s="6"/>
      <c r="AA119" s="6"/>
      <c r="AB119" s="6"/>
      <c r="AC119" s="6"/>
      <c r="AD119" s="27"/>
      <c r="AE119" s="27"/>
      <c r="AF119" s="27"/>
      <c r="AG119" s="27"/>
      <c r="AH119" s="27"/>
      <c r="AI119" s="27"/>
      <c r="AJ119" s="27"/>
      <c r="AR119" s="88"/>
    </row>
    <row r="120" spans="1:80" ht="12.75">
      <c r="A120" s="1" t="s">
        <v>126</v>
      </c>
      <c r="B120" s="1">
        <v>10.71</v>
      </c>
      <c r="C120" s="1">
        <v>11.22</v>
      </c>
      <c r="D120" s="1">
        <v>15.14</v>
      </c>
      <c r="E120" s="56">
        <v>8.863322071616427</v>
      </c>
      <c r="F120" s="94">
        <f t="shared" si="4"/>
        <v>7.922544107728849</v>
      </c>
      <c r="G120" s="40">
        <v>7.47</v>
      </c>
      <c r="H120" s="40">
        <v>8.54</v>
      </c>
      <c r="I120" s="40">
        <v>7.850683086395999</v>
      </c>
      <c r="J120" s="40">
        <v>8.503016591251885</v>
      </c>
      <c r="K120" s="40">
        <v>9.018759018759017</v>
      </c>
      <c r="L120" s="40">
        <v>6.152805949966194</v>
      </c>
      <c r="M120" s="47">
        <f t="shared" si="7"/>
        <v>11.838105903055514</v>
      </c>
      <c r="N120" s="48">
        <f t="shared" si="5"/>
        <v>740</v>
      </c>
      <c r="O120" s="49">
        <f t="shared" si="6"/>
        <v>58</v>
      </c>
      <c r="P120" s="53">
        <v>5</v>
      </c>
      <c r="Q120" s="53">
        <v>15</v>
      </c>
      <c r="R120" s="53">
        <v>16</v>
      </c>
      <c r="S120" s="53">
        <v>2</v>
      </c>
      <c r="T120" s="53">
        <v>19</v>
      </c>
      <c r="U120" s="6">
        <v>54</v>
      </c>
      <c r="V120" s="6">
        <v>6</v>
      </c>
      <c r="W120" s="6">
        <v>7</v>
      </c>
      <c r="X120" s="6">
        <v>2</v>
      </c>
      <c r="Y120" s="6">
        <v>2</v>
      </c>
      <c r="Z120" s="6">
        <v>1</v>
      </c>
      <c r="AA120" s="6">
        <v>27</v>
      </c>
      <c r="AB120" s="6">
        <v>13</v>
      </c>
      <c r="AC120" s="6">
        <v>4</v>
      </c>
      <c r="AD120" s="27">
        <v>17</v>
      </c>
      <c r="AE120" s="27">
        <v>8</v>
      </c>
      <c r="AF120" s="27">
        <v>2</v>
      </c>
      <c r="AG120" s="27"/>
      <c r="AH120" s="27">
        <v>5</v>
      </c>
      <c r="AI120" s="27">
        <v>18</v>
      </c>
      <c r="AJ120" s="27">
        <v>9</v>
      </c>
      <c r="AK120" s="26">
        <v>5</v>
      </c>
      <c r="AL120" s="26">
        <v>7</v>
      </c>
      <c r="AM120" s="26">
        <v>15</v>
      </c>
      <c r="AN120" s="26">
        <v>32</v>
      </c>
      <c r="AO120" s="26">
        <v>9</v>
      </c>
      <c r="AP120" s="26">
        <v>27</v>
      </c>
      <c r="AQ120" s="26">
        <v>15</v>
      </c>
      <c r="AR120" s="26">
        <v>11</v>
      </c>
      <c r="AS120" s="26">
        <v>4</v>
      </c>
      <c r="AT120" s="26">
        <v>8</v>
      </c>
      <c r="AU120" s="26">
        <v>18</v>
      </c>
      <c r="AV120" s="26">
        <v>11</v>
      </c>
      <c r="AW120" s="26">
        <v>21</v>
      </c>
      <c r="AX120" s="26">
        <v>25</v>
      </c>
      <c r="AY120" s="26">
        <v>20</v>
      </c>
      <c r="AZ120" s="26">
        <v>5</v>
      </c>
      <c r="BA120" s="26">
        <v>2</v>
      </c>
      <c r="BB120">
        <v>4</v>
      </c>
      <c r="BC120">
        <v>4</v>
      </c>
      <c r="BD120">
        <v>13</v>
      </c>
      <c r="BE120">
        <v>53</v>
      </c>
      <c r="BF120">
        <v>12</v>
      </c>
      <c r="BH120">
        <v>3</v>
      </c>
      <c r="BI120">
        <v>8</v>
      </c>
      <c r="BK120">
        <v>4</v>
      </c>
      <c r="BL120">
        <v>2</v>
      </c>
      <c r="BM120">
        <v>17</v>
      </c>
      <c r="BO120">
        <v>39</v>
      </c>
      <c r="BQ120">
        <v>12</v>
      </c>
      <c r="BR120">
        <v>4</v>
      </c>
      <c r="BS120">
        <v>25</v>
      </c>
      <c r="BU120">
        <v>14</v>
      </c>
      <c r="BV120" s="5">
        <v>1</v>
      </c>
      <c r="BW120" s="5">
        <v>9</v>
      </c>
      <c r="BX120" s="5">
        <v>33</v>
      </c>
      <c r="BY120" s="5"/>
      <c r="BZ120" s="5">
        <v>9</v>
      </c>
      <c r="CA120" s="5">
        <v>2</v>
      </c>
      <c r="CB120">
        <v>5</v>
      </c>
    </row>
    <row r="121" spans="1:79" ht="12.75">
      <c r="A121" s="1" t="s">
        <v>127</v>
      </c>
      <c r="E121" s="69" t="s">
        <v>274</v>
      </c>
      <c r="F121" s="94">
        <f t="shared" si="4"/>
        <v>0</v>
      </c>
      <c r="G121" s="40"/>
      <c r="H121" s="40"/>
      <c r="I121" s="40"/>
      <c r="J121" s="40"/>
      <c r="K121" s="40"/>
      <c r="L121" s="40"/>
      <c r="M121" s="47">
        <f t="shared" si="7"/>
        <v>0</v>
      </c>
      <c r="N121" s="48">
        <f t="shared" si="5"/>
        <v>0</v>
      </c>
      <c r="O121" s="49">
        <f t="shared" si="6"/>
        <v>0</v>
      </c>
      <c r="P121" s="53"/>
      <c r="Q121" s="53"/>
      <c r="R121" s="53"/>
      <c r="S121" s="21"/>
      <c r="T121" s="21"/>
      <c r="U121" s="6"/>
      <c r="V121" s="6"/>
      <c r="W121" s="6"/>
      <c r="X121" s="6"/>
      <c r="Y121" s="6"/>
      <c r="Z121" s="6"/>
      <c r="AA121" s="6"/>
      <c r="AB121" s="6"/>
      <c r="AC121" s="6"/>
      <c r="AD121" s="27"/>
      <c r="AE121" s="27"/>
      <c r="AF121" s="27"/>
      <c r="AG121" s="27"/>
      <c r="AH121" s="27"/>
      <c r="AI121" s="27"/>
      <c r="AJ121" s="27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BX121" s="5"/>
      <c r="BY121" s="5"/>
      <c r="BZ121" s="5"/>
      <c r="CA121" s="5"/>
    </row>
    <row r="122" spans="1:73" ht="12.75">
      <c r="A122" s="1" t="s">
        <v>128</v>
      </c>
      <c r="C122" s="1">
        <v>0.02</v>
      </c>
      <c r="D122" s="1">
        <v>0.17</v>
      </c>
      <c r="E122" s="56">
        <v>0.44992251669026906</v>
      </c>
      <c r="F122" s="94">
        <f t="shared" si="4"/>
        <v>0.2798645127978184</v>
      </c>
      <c r="G122" s="40">
        <v>0.5</v>
      </c>
      <c r="H122" s="40">
        <v>0.56</v>
      </c>
      <c r="I122" s="40">
        <v>0.09620935154897058</v>
      </c>
      <c r="J122" s="40">
        <v>0.1508295625942685</v>
      </c>
      <c r="K122" s="40">
        <v>0.017178588607160032</v>
      </c>
      <c r="L122" s="40">
        <v>0.35496957403651114</v>
      </c>
      <c r="M122" s="47">
        <f t="shared" si="7"/>
        <v>0.3999360102383619</v>
      </c>
      <c r="N122" s="48">
        <f t="shared" si="5"/>
        <v>25</v>
      </c>
      <c r="O122" s="49">
        <f t="shared" si="6"/>
        <v>3</v>
      </c>
      <c r="P122" s="53"/>
      <c r="Q122" s="53"/>
      <c r="R122" s="53"/>
      <c r="S122" s="21"/>
      <c r="T122" s="21"/>
      <c r="U122" s="6"/>
      <c r="V122" s="6"/>
      <c r="W122" s="6"/>
      <c r="X122" s="6"/>
      <c r="Y122" s="6"/>
      <c r="Z122" s="6"/>
      <c r="AA122" s="6"/>
      <c r="AB122" s="6"/>
      <c r="AC122" s="6"/>
      <c r="AD122" s="27"/>
      <c r="AE122" s="27"/>
      <c r="AF122" s="27"/>
      <c r="AG122" s="27"/>
      <c r="AH122" s="27"/>
      <c r="AI122" s="27">
        <v>5</v>
      </c>
      <c r="AJ122" s="27"/>
      <c r="AL122">
        <v>4</v>
      </c>
      <c r="AR122" s="88"/>
      <c r="BU122">
        <v>16</v>
      </c>
    </row>
    <row r="123" spans="1:80" ht="12.75">
      <c r="A123" s="1" t="s">
        <v>129</v>
      </c>
      <c r="B123" s="1">
        <v>4.93</v>
      </c>
      <c r="C123" s="1">
        <v>1.04</v>
      </c>
      <c r="D123" s="38">
        <v>2.7</v>
      </c>
      <c r="E123" s="56">
        <v>3.938444669229214</v>
      </c>
      <c r="F123" s="94">
        <f t="shared" si="4"/>
        <v>2.9527755969665606</v>
      </c>
      <c r="G123" s="40">
        <v>2.03</v>
      </c>
      <c r="H123" s="40">
        <v>2.56</v>
      </c>
      <c r="I123" s="40">
        <v>0.3848374061958823</v>
      </c>
      <c r="J123" s="40">
        <v>2.3001508295625945</v>
      </c>
      <c r="K123" s="40">
        <v>9.207723493437777</v>
      </c>
      <c r="L123" s="40">
        <v>1.23394185260311</v>
      </c>
      <c r="M123" s="47">
        <f t="shared" si="7"/>
        <v>0.5119180931051033</v>
      </c>
      <c r="N123" s="48">
        <f t="shared" si="5"/>
        <v>32</v>
      </c>
      <c r="O123" s="49">
        <f t="shared" si="6"/>
        <v>5</v>
      </c>
      <c r="P123" s="53"/>
      <c r="Q123" s="53"/>
      <c r="R123" s="53"/>
      <c r="S123" s="21"/>
      <c r="T123" s="21"/>
      <c r="U123" s="6"/>
      <c r="V123" s="6"/>
      <c r="W123" s="6"/>
      <c r="X123" s="6"/>
      <c r="Y123" s="6"/>
      <c r="Z123" s="6"/>
      <c r="AA123" s="6"/>
      <c r="AB123" s="6"/>
      <c r="AC123" s="6"/>
      <c r="AD123" s="27"/>
      <c r="AE123" s="27">
        <v>7</v>
      </c>
      <c r="AF123" s="27"/>
      <c r="AG123" s="27"/>
      <c r="AH123" s="27"/>
      <c r="AI123" s="27"/>
      <c r="AJ123" s="27"/>
      <c r="AN123" s="27"/>
      <c r="AO123" s="27"/>
      <c r="AP123" s="27"/>
      <c r="AQ123" s="27"/>
      <c r="AR123" s="90"/>
      <c r="AS123" s="27"/>
      <c r="AT123" s="27"/>
      <c r="AU123" s="27"/>
      <c r="AV123" s="27">
        <v>5</v>
      </c>
      <c r="AW123" s="27"/>
      <c r="AX123" s="27"/>
      <c r="BI123">
        <v>2</v>
      </c>
      <c r="BX123" s="5"/>
      <c r="BY123" s="5"/>
      <c r="BZ123" s="5"/>
      <c r="CA123" s="5">
        <v>14</v>
      </c>
      <c r="CB123">
        <v>4</v>
      </c>
    </row>
    <row r="124" spans="1:80" ht="12.75">
      <c r="A124" s="1" t="s">
        <v>130</v>
      </c>
      <c r="B124" s="1">
        <v>10.39</v>
      </c>
      <c r="C124" s="1">
        <v>11.26</v>
      </c>
      <c r="D124" s="1">
        <v>7.45</v>
      </c>
      <c r="E124" s="56">
        <v>5.138082136354442</v>
      </c>
      <c r="F124" s="94">
        <f t="shared" si="4"/>
        <v>3.6071971613521483</v>
      </c>
      <c r="G124" s="40">
        <v>2.08</v>
      </c>
      <c r="H124" s="40">
        <v>6.73</v>
      </c>
      <c r="I124" s="40">
        <v>4.425630171252647</v>
      </c>
      <c r="J124" s="40">
        <v>2.8092006033182506</v>
      </c>
      <c r="K124" s="40">
        <v>2.319109461966604</v>
      </c>
      <c r="L124" s="40">
        <v>3.2792427315753887</v>
      </c>
      <c r="M124" s="47">
        <f t="shared" si="7"/>
        <v>1.6957286834106546</v>
      </c>
      <c r="N124" s="48">
        <f t="shared" si="5"/>
        <v>106</v>
      </c>
      <c r="O124" s="49">
        <f t="shared" si="6"/>
        <v>26</v>
      </c>
      <c r="P124" s="53">
        <v>1</v>
      </c>
      <c r="Q124" s="53"/>
      <c r="R124" s="53"/>
      <c r="S124" s="21">
        <v>3</v>
      </c>
      <c r="T124" s="21">
        <v>5</v>
      </c>
      <c r="U124" s="6"/>
      <c r="V124" s="6"/>
      <c r="W124" s="6"/>
      <c r="X124" s="6"/>
      <c r="Y124" s="6"/>
      <c r="Z124" s="6"/>
      <c r="AA124" s="6"/>
      <c r="AB124" s="6">
        <v>6</v>
      </c>
      <c r="AC124" s="6"/>
      <c r="AD124" s="27">
        <v>6</v>
      </c>
      <c r="AE124" s="27">
        <v>8</v>
      </c>
      <c r="AF124" s="27"/>
      <c r="AG124" s="27"/>
      <c r="AH124" s="27"/>
      <c r="AI124" s="27"/>
      <c r="AJ124" s="27">
        <v>4</v>
      </c>
      <c r="AK124" s="26">
        <v>1</v>
      </c>
      <c r="AL124" s="26"/>
      <c r="AM124" s="26"/>
      <c r="AN124" s="26">
        <v>12</v>
      </c>
      <c r="AO124" s="26"/>
      <c r="AP124" s="26">
        <v>1</v>
      </c>
      <c r="AQ124" s="26"/>
      <c r="AR124" s="26">
        <v>3</v>
      </c>
      <c r="AS124" s="26">
        <v>1</v>
      </c>
      <c r="AT124" s="26">
        <v>2</v>
      </c>
      <c r="AU124" s="26">
        <v>6</v>
      </c>
      <c r="AV124" s="26">
        <v>20</v>
      </c>
      <c r="AW124" s="26">
        <v>1</v>
      </c>
      <c r="AX124" s="26">
        <v>4</v>
      </c>
      <c r="AY124" s="26"/>
      <c r="BA124" s="26">
        <v>1</v>
      </c>
      <c r="BB124">
        <v>5</v>
      </c>
      <c r="BD124">
        <v>2</v>
      </c>
      <c r="BE124">
        <v>4</v>
      </c>
      <c r="BI124">
        <v>1</v>
      </c>
      <c r="BO124">
        <v>3</v>
      </c>
      <c r="BX124" s="5"/>
      <c r="BY124" s="5"/>
      <c r="BZ124" s="5">
        <v>1</v>
      </c>
      <c r="CA124" s="5">
        <v>2</v>
      </c>
      <c r="CB124">
        <v>3</v>
      </c>
    </row>
    <row r="125" spans="1:80" ht="12.75">
      <c r="A125" s="1" t="s">
        <v>131</v>
      </c>
      <c r="B125" s="38">
        <v>5.5</v>
      </c>
      <c r="C125" s="1">
        <v>5.66</v>
      </c>
      <c r="D125" s="38">
        <v>4.8</v>
      </c>
      <c r="E125" s="56">
        <v>4.061566457616832</v>
      </c>
      <c r="F125" s="94">
        <f t="shared" si="4"/>
        <v>3.593217434830516</v>
      </c>
      <c r="G125" s="40">
        <v>4.01</v>
      </c>
      <c r="H125" s="40">
        <v>3.52</v>
      </c>
      <c r="I125" s="40">
        <v>4.060034635366558</v>
      </c>
      <c r="J125" s="40">
        <v>3.3936651583710407</v>
      </c>
      <c r="K125" s="40">
        <v>3.178038892324606</v>
      </c>
      <c r="L125" s="40">
        <v>3.3975659229208923</v>
      </c>
      <c r="M125" s="47">
        <f t="shared" si="7"/>
        <v>3.1035034394496885</v>
      </c>
      <c r="N125" s="48">
        <f t="shared" si="5"/>
        <v>194</v>
      </c>
      <c r="O125" s="49">
        <f t="shared" si="6"/>
        <v>40</v>
      </c>
      <c r="P125" s="53">
        <v>3</v>
      </c>
      <c r="Q125" s="53">
        <v>7</v>
      </c>
      <c r="R125" s="53"/>
      <c r="S125" s="43">
        <v>3</v>
      </c>
      <c r="T125" s="53">
        <v>10</v>
      </c>
      <c r="U125" s="6">
        <v>9</v>
      </c>
      <c r="V125" s="6"/>
      <c r="W125" s="6"/>
      <c r="X125" s="6"/>
      <c r="Y125" s="6"/>
      <c r="Z125" s="6"/>
      <c r="AA125" s="6">
        <v>12</v>
      </c>
      <c r="AB125" s="6">
        <v>8</v>
      </c>
      <c r="AC125" s="6">
        <v>2</v>
      </c>
      <c r="AD125" s="27"/>
      <c r="AE125" s="27">
        <v>3</v>
      </c>
      <c r="AF125" s="27"/>
      <c r="AG125" s="27">
        <v>2</v>
      </c>
      <c r="AH125" s="27"/>
      <c r="AI125" s="27"/>
      <c r="AJ125" s="27">
        <v>6</v>
      </c>
      <c r="AK125" s="26">
        <v>2</v>
      </c>
      <c r="AL125" s="26">
        <v>3</v>
      </c>
      <c r="AM125" s="26">
        <v>5</v>
      </c>
      <c r="AN125" s="26">
        <v>5</v>
      </c>
      <c r="AO125" s="26">
        <v>3</v>
      </c>
      <c r="AP125" s="26">
        <v>9</v>
      </c>
      <c r="AQ125" s="26">
        <v>8</v>
      </c>
      <c r="AR125" s="26">
        <v>7</v>
      </c>
      <c r="AS125" s="26"/>
      <c r="AT125" s="26">
        <v>4</v>
      </c>
      <c r="AU125" s="26">
        <v>14</v>
      </c>
      <c r="AV125" s="26">
        <v>14</v>
      </c>
      <c r="AW125" s="26"/>
      <c r="AX125" s="26">
        <v>3</v>
      </c>
      <c r="AY125" s="26">
        <v>2</v>
      </c>
      <c r="BB125">
        <v>4</v>
      </c>
      <c r="BC125">
        <v>2</v>
      </c>
      <c r="BD125">
        <v>8</v>
      </c>
      <c r="BE125">
        <v>6</v>
      </c>
      <c r="BF125">
        <v>2</v>
      </c>
      <c r="BG125">
        <v>1</v>
      </c>
      <c r="BI125">
        <v>2</v>
      </c>
      <c r="BM125">
        <v>1</v>
      </c>
      <c r="BO125">
        <v>4</v>
      </c>
      <c r="BR125">
        <v>2</v>
      </c>
      <c r="BS125">
        <v>1</v>
      </c>
      <c r="BU125">
        <v>2</v>
      </c>
      <c r="BV125" s="5">
        <v>1</v>
      </c>
      <c r="BX125" s="5">
        <v>8</v>
      </c>
      <c r="BY125" s="5"/>
      <c r="BZ125" s="5"/>
      <c r="CA125" s="5">
        <v>4</v>
      </c>
      <c r="CB125">
        <v>2</v>
      </c>
    </row>
    <row r="126" spans="1:80" ht="12.75">
      <c r="A126" s="1" t="s">
        <v>132</v>
      </c>
      <c r="B126" s="1">
        <v>2.83</v>
      </c>
      <c r="C126" s="1">
        <v>2.15</v>
      </c>
      <c r="D126" s="1">
        <v>3.77</v>
      </c>
      <c r="E126" s="56">
        <v>2.667851507181873</v>
      </c>
      <c r="F126" s="94">
        <f t="shared" si="4"/>
        <v>2.8531812911436236</v>
      </c>
      <c r="G126" s="40">
        <v>3.18</v>
      </c>
      <c r="H126" s="40">
        <v>2.51</v>
      </c>
      <c r="I126" s="40">
        <v>2.520685010583029</v>
      </c>
      <c r="J126" s="40">
        <v>3.054298642533937</v>
      </c>
      <c r="K126" s="40">
        <v>2.4565381708238845</v>
      </c>
      <c r="L126" s="40">
        <v>3.3975659229208923</v>
      </c>
      <c r="M126" s="47">
        <f t="shared" si="7"/>
        <v>7.102863541833308</v>
      </c>
      <c r="N126" s="48">
        <f t="shared" si="5"/>
        <v>444</v>
      </c>
      <c r="O126" s="49">
        <f t="shared" si="6"/>
        <v>55</v>
      </c>
      <c r="P126" s="53">
        <v>2</v>
      </c>
      <c r="Q126" s="53">
        <v>25</v>
      </c>
      <c r="R126" s="53">
        <v>4</v>
      </c>
      <c r="S126" s="53">
        <v>5</v>
      </c>
      <c r="T126" s="53">
        <v>22</v>
      </c>
      <c r="U126" s="6">
        <v>5</v>
      </c>
      <c r="V126" s="6">
        <v>3</v>
      </c>
      <c r="W126" s="6">
        <v>6</v>
      </c>
      <c r="X126" s="6">
        <v>3</v>
      </c>
      <c r="Y126" s="6">
        <v>2</v>
      </c>
      <c r="Z126" s="6"/>
      <c r="AA126" s="6">
        <v>18</v>
      </c>
      <c r="AB126" s="6">
        <v>4</v>
      </c>
      <c r="AC126" s="6">
        <v>2</v>
      </c>
      <c r="AD126" s="27">
        <v>7</v>
      </c>
      <c r="AE126" s="27">
        <v>23</v>
      </c>
      <c r="AF126" s="27">
        <v>6</v>
      </c>
      <c r="AG126" s="27">
        <v>1</v>
      </c>
      <c r="AH126" s="27">
        <v>4</v>
      </c>
      <c r="AI126" s="27"/>
      <c r="AJ126" s="27">
        <v>8</v>
      </c>
      <c r="AK126" s="26">
        <v>32</v>
      </c>
      <c r="AL126" s="26">
        <v>9</v>
      </c>
      <c r="AM126" s="26">
        <v>20</v>
      </c>
      <c r="AN126" s="26">
        <v>63</v>
      </c>
      <c r="AO126" s="26">
        <v>7</v>
      </c>
      <c r="AP126" s="26">
        <v>19</v>
      </c>
      <c r="AQ126" s="26"/>
      <c r="AR126" s="26">
        <v>15</v>
      </c>
      <c r="AS126" s="26">
        <v>2</v>
      </c>
      <c r="AT126" s="26">
        <v>2</v>
      </c>
      <c r="AU126" s="26">
        <v>18</v>
      </c>
      <c r="AV126" s="26">
        <v>13</v>
      </c>
      <c r="AW126" s="26">
        <v>2</v>
      </c>
      <c r="AX126" s="26">
        <v>16</v>
      </c>
      <c r="AY126" s="26">
        <v>3</v>
      </c>
      <c r="AZ126" s="26">
        <v>3</v>
      </c>
      <c r="BA126" s="26">
        <v>5</v>
      </c>
      <c r="BB126" s="26">
        <v>9</v>
      </c>
      <c r="BC126">
        <v>1</v>
      </c>
      <c r="BD126">
        <v>10</v>
      </c>
      <c r="BE126">
        <v>2</v>
      </c>
      <c r="BF126">
        <v>4</v>
      </c>
      <c r="BI126">
        <v>2</v>
      </c>
      <c r="BK126">
        <v>2</v>
      </c>
      <c r="BL126">
        <v>1</v>
      </c>
      <c r="BM126">
        <v>2</v>
      </c>
      <c r="BO126">
        <v>2</v>
      </c>
      <c r="BQ126">
        <v>1</v>
      </c>
      <c r="BR126">
        <v>3</v>
      </c>
      <c r="BS126">
        <v>3</v>
      </c>
      <c r="BU126">
        <v>4</v>
      </c>
      <c r="BV126" s="5">
        <v>1</v>
      </c>
      <c r="BW126" s="5">
        <v>2</v>
      </c>
      <c r="BX126" s="5">
        <v>11</v>
      </c>
      <c r="BY126" s="5"/>
      <c r="BZ126" s="5">
        <v>1</v>
      </c>
      <c r="CA126" s="5">
        <v>3</v>
      </c>
      <c r="CB126">
        <v>1</v>
      </c>
    </row>
    <row r="127" spans="1:80" ht="12.75">
      <c r="A127" s="1" t="s">
        <v>133</v>
      </c>
      <c r="B127" s="38">
        <v>6.1</v>
      </c>
      <c r="C127" s="1">
        <v>10.64</v>
      </c>
      <c r="D127" s="1">
        <v>24.83</v>
      </c>
      <c r="E127" s="56">
        <v>35.148990289298</v>
      </c>
      <c r="F127" s="94">
        <f t="shared" si="4"/>
        <v>53.3260040052813</v>
      </c>
      <c r="G127" s="40">
        <v>38.49</v>
      </c>
      <c r="H127" s="40">
        <v>55.34</v>
      </c>
      <c r="I127" s="40">
        <v>58.93784875889937</v>
      </c>
      <c r="J127" s="40">
        <v>66.44042232277526</v>
      </c>
      <c r="K127" s="40">
        <v>50.882979454408016</v>
      </c>
      <c r="L127" s="40">
        <v>49.864773495605135</v>
      </c>
      <c r="M127" s="47">
        <f t="shared" si="7"/>
        <v>36.87410014397697</v>
      </c>
      <c r="N127" s="48">
        <f t="shared" si="5"/>
        <v>2305</v>
      </c>
      <c r="O127" s="49">
        <f t="shared" si="6"/>
        <v>65</v>
      </c>
      <c r="P127" s="53">
        <v>18</v>
      </c>
      <c r="Q127" s="53">
        <v>39</v>
      </c>
      <c r="R127" s="53">
        <v>62</v>
      </c>
      <c r="S127" s="53">
        <v>16</v>
      </c>
      <c r="T127" s="53">
        <v>26</v>
      </c>
      <c r="U127" s="6">
        <v>38</v>
      </c>
      <c r="V127" s="6">
        <v>23</v>
      </c>
      <c r="W127" s="6">
        <v>17</v>
      </c>
      <c r="X127" s="6">
        <v>15</v>
      </c>
      <c r="Y127" s="6">
        <v>5</v>
      </c>
      <c r="Z127" s="6">
        <v>9</v>
      </c>
      <c r="AA127" s="6">
        <v>110</v>
      </c>
      <c r="AB127" s="6">
        <v>44</v>
      </c>
      <c r="AC127" s="6">
        <v>13</v>
      </c>
      <c r="AD127" s="27">
        <v>26</v>
      </c>
      <c r="AE127" s="27">
        <v>46</v>
      </c>
      <c r="AF127" s="27">
        <v>34</v>
      </c>
      <c r="AG127" s="27">
        <v>35</v>
      </c>
      <c r="AH127" s="27">
        <v>55</v>
      </c>
      <c r="AI127" s="27">
        <v>19</v>
      </c>
      <c r="AJ127" s="27">
        <v>11</v>
      </c>
      <c r="AK127" s="26">
        <v>89</v>
      </c>
      <c r="AL127" s="26">
        <v>15</v>
      </c>
      <c r="AM127" s="26">
        <v>53</v>
      </c>
      <c r="AN127" s="26">
        <v>40</v>
      </c>
      <c r="AO127" s="26">
        <v>65</v>
      </c>
      <c r="AP127" s="26">
        <v>46</v>
      </c>
      <c r="AQ127" s="26">
        <v>12</v>
      </c>
      <c r="AR127" s="26">
        <v>27</v>
      </c>
      <c r="AS127" s="26">
        <v>15</v>
      </c>
      <c r="AT127" s="26">
        <v>31</v>
      </c>
      <c r="AU127" s="26">
        <v>52</v>
      </c>
      <c r="AV127" s="26">
        <v>65</v>
      </c>
      <c r="AW127" s="26">
        <v>98</v>
      </c>
      <c r="AX127" s="26">
        <v>34</v>
      </c>
      <c r="AY127" s="26">
        <v>113</v>
      </c>
      <c r="AZ127" s="26">
        <v>42</v>
      </c>
      <c r="BA127" s="26">
        <v>27</v>
      </c>
      <c r="BB127" s="26">
        <v>18</v>
      </c>
      <c r="BC127">
        <v>25</v>
      </c>
      <c r="BD127">
        <v>82</v>
      </c>
      <c r="BE127" s="26">
        <v>40</v>
      </c>
      <c r="BF127">
        <v>24</v>
      </c>
      <c r="BG127">
        <v>12</v>
      </c>
      <c r="BH127">
        <v>9</v>
      </c>
      <c r="BI127">
        <v>10</v>
      </c>
      <c r="BJ127">
        <v>24</v>
      </c>
      <c r="BK127">
        <v>32</v>
      </c>
      <c r="BL127">
        <v>15</v>
      </c>
      <c r="BM127">
        <v>32</v>
      </c>
      <c r="BN127">
        <v>28</v>
      </c>
      <c r="BO127">
        <v>75</v>
      </c>
      <c r="BP127">
        <v>3</v>
      </c>
      <c r="BQ127">
        <v>26</v>
      </c>
      <c r="BR127">
        <v>11</v>
      </c>
      <c r="BS127">
        <v>49</v>
      </c>
      <c r="BT127">
        <v>36</v>
      </c>
      <c r="BU127">
        <v>46</v>
      </c>
      <c r="BV127" s="5">
        <v>26</v>
      </c>
      <c r="BW127" s="5">
        <v>47</v>
      </c>
      <c r="BX127" s="5">
        <v>52</v>
      </c>
      <c r="BY127" s="5">
        <v>10</v>
      </c>
      <c r="BZ127" s="5">
        <v>45</v>
      </c>
      <c r="CA127" s="5">
        <v>30</v>
      </c>
      <c r="CB127" s="5">
        <v>13</v>
      </c>
    </row>
    <row r="128" spans="1:80" ht="12.75">
      <c r="A128" s="1" t="s">
        <v>134</v>
      </c>
      <c r="B128" s="1">
        <v>53.28</v>
      </c>
      <c r="C128" s="1">
        <v>47.74</v>
      </c>
      <c r="D128" s="38">
        <v>58.3</v>
      </c>
      <c r="E128" s="56">
        <v>65.01172870726279</v>
      </c>
      <c r="F128" s="94">
        <f t="shared" si="4"/>
        <v>93.26003607027481</v>
      </c>
      <c r="G128" s="40">
        <v>83.98</v>
      </c>
      <c r="H128" s="40">
        <v>105.58</v>
      </c>
      <c r="I128" s="40">
        <v>88.51260342505293</v>
      </c>
      <c r="J128" s="40">
        <v>90.29034690799396</v>
      </c>
      <c r="K128" s="40">
        <v>96.2344533773105</v>
      </c>
      <c r="L128" s="40">
        <v>94.9628127112914</v>
      </c>
      <c r="M128" s="47">
        <f t="shared" si="7"/>
        <v>76.563749800032</v>
      </c>
      <c r="N128" s="48">
        <f t="shared" si="5"/>
        <v>4786</v>
      </c>
      <c r="O128" s="49">
        <f t="shared" si="6"/>
        <v>65</v>
      </c>
      <c r="P128" s="53">
        <v>54</v>
      </c>
      <c r="Q128" s="53">
        <v>51</v>
      </c>
      <c r="R128" s="53">
        <v>145</v>
      </c>
      <c r="S128" s="53">
        <v>25</v>
      </c>
      <c r="T128" s="53">
        <v>28</v>
      </c>
      <c r="U128" s="6">
        <v>88</v>
      </c>
      <c r="V128" s="6">
        <v>75</v>
      </c>
      <c r="W128" s="6">
        <v>79</v>
      </c>
      <c r="X128" s="6">
        <v>54</v>
      </c>
      <c r="Y128" s="6">
        <v>35</v>
      </c>
      <c r="Z128" s="6">
        <v>16</v>
      </c>
      <c r="AA128" s="6">
        <v>129</v>
      </c>
      <c r="AB128" s="6">
        <v>107</v>
      </c>
      <c r="AC128" s="6">
        <v>31</v>
      </c>
      <c r="AD128" s="27">
        <v>64</v>
      </c>
      <c r="AE128" s="27">
        <v>42</v>
      </c>
      <c r="AF128" s="27">
        <v>63</v>
      </c>
      <c r="AG128" s="27">
        <v>50</v>
      </c>
      <c r="AH128" s="27">
        <v>171</v>
      </c>
      <c r="AI128" s="27">
        <v>15</v>
      </c>
      <c r="AJ128" s="27">
        <v>26</v>
      </c>
      <c r="AK128" s="26">
        <v>88</v>
      </c>
      <c r="AL128" s="26">
        <v>43</v>
      </c>
      <c r="AM128" s="26">
        <v>164</v>
      </c>
      <c r="AN128" s="26">
        <v>60</v>
      </c>
      <c r="AO128" s="26">
        <v>84</v>
      </c>
      <c r="AP128" s="26">
        <v>56</v>
      </c>
      <c r="AQ128" s="26">
        <v>56</v>
      </c>
      <c r="AR128" s="26">
        <v>56</v>
      </c>
      <c r="AS128" s="26">
        <v>86</v>
      </c>
      <c r="AT128" s="26">
        <v>34</v>
      </c>
      <c r="AU128" s="26">
        <v>42</v>
      </c>
      <c r="AV128" s="26">
        <v>79</v>
      </c>
      <c r="AW128" s="26">
        <v>105</v>
      </c>
      <c r="AX128" s="26">
        <v>70</v>
      </c>
      <c r="AY128" s="26">
        <v>291</v>
      </c>
      <c r="AZ128" s="26">
        <v>181</v>
      </c>
      <c r="BA128" s="26">
        <v>75</v>
      </c>
      <c r="BB128" s="26">
        <v>115</v>
      </c>
      <c r="BC128">
        <v>22</v>
      </c>
      <c r="BD128">
        <v>110</v>
      </c>
      <c r="BE128" s="26">
        <v>50</v>
      </c>
      <c r="BF128">
        <v>45</v>
      </c>
      <c r="BG128">
        <v>34</v>
      </c>
      <c r="BH128">
        <v>14</v>
      </c>
      <c r="BI128">
        <v>24</v>
      </c>
      <c r="BJ128">
        <v>130</v>
      </c>
      <c r="BK128">
        <v>81</v>
      </c>
      <c r="BL128">
        <v>72</v>
      </c>
      <c r="BM128">
        <v>78</v>
      </c>
      <c r="BN128">
        <v>24</v>
      </c>
      <c r="BO128">
        <v>143</v>
      </c>
      <c r="BP128">
        <v>46</v>
      </c>
      <c r="BQ128">
        <v>99</v>
      </c>
      <c r="BR128">
        <v>103</v>
      </c>
      <c r="BS128">
        <v>184</v>
      </c>
      <c r="BT128">
        <v>88</v>
      </c>
      <c r="BU128">
        <v>103</v>
      </c>
      <c r="BV128" s="5">
        <v>45</v>
      </c>
      <c r="BW128" s="5">
        <v>84</v>
      </c>
      <c r="BX128" s="5">
        <v>50</v>
      </c>
      <c r="BY128" s="5">
        <v>53</v>
      </c>
      <c r="BZ128" s="5">
        <v>21</v>
      </c>
      <c r="CA128" s="5">
        <v>32</v>
      </c>
      <c r="CB128" s="5">
        <v>18</v>
      </c>
    </row>
    <row r="129" spans="1:75" ht="12.75">
      <c r="A129" s="1" t="s">
        <v>135</v>
      </c>
      <c r="B129" s="1">
        <v>0.01</v>
      </c>
      <c r="C129" s="70" t="s">
        <v>274</v>
      </c>
      <c r="D129" s="1">
        <v>0.08</v>
      </c>
      <c r="E129" s="56">
        <v>0.024</v>
      </c>
      <c r="F129" s="94">
        <f t="shared" si="4"/>
        <v>0.0381720982996367</v>
      </c>
      <c r="G129" s="40"/>
      <c r="H129" s="40">
        <v>0.07</v>
      </c>
      <c r="I129" s="40">
        <v>0.03848374061958823</v>
      </c>
      <c r="J129" s="40">
        <v>0.018853695324283562</v>
      </c>
      <c r="K129" s="40">
        <v>0.017178588607160032</v>
      </c>
      <c r="L129" s="40">
        <v>0.08451656524678837</v>
      </c>
      <c r="M129" s="47">
        <f t="shared" si="7"/>
        <v>0.031994880819068955</v>
      </c>
      <c r="N129" s="48">
        <f t="shared" si="5"/>
        <v>2</v>
      </c>
      <c r="O129" s="49">
        <f t="shared" si="6"/>
        <v>1</v>
      </c>
      <c r="P129" s="53"/>
      <c r="Q129" s="53"/>
      <c r="R129" s="53"/>
      <c r="S129" s="21"/>
      <c r="T129" s="21"/>
      <c r="U129" s="6"/>
      <c r="V129" s="6"/>
      <c r="W129" s="6"/>
      <c r="X129" s="6"/>
      <c r="Y129" s="6"/>
      <c r="Z129" s="6"/>
      <c r="AA129" s="6"/>
      <c r="AB129" s="6"/>
      <c r="AC129" s="6"/>
      <c r="AD129" s="27"/>
      <c r="AE129" s="27"/>
      <c r="AF129" s="27"/>
      <c r="AG129" s="27"/>
      <c r="AH129" s="27"/>
      <c r="AI129" s="27"/>
      <c r="AJ129" s="27"/>
      <c r="AQ129" s="26"/>
      <c r="AR129" s="26"/>
      <c r="BW129" s="5">
        <v>2</v>
      </c>
    </row>
    <row r="130" spans="1:80" ht="12.75">
      <c r="A130" s="1" t="s">
        <v>136</v>
      </c>
      <c r="B130" s="1">
        <v>2.14</v>
      </c>
      <c r="C130" s="1">
        <v>2.05</v>
      </c>
      <c r="D130" s="1">
        <v>2.04</v>
      </c>
      <c r="E130" s="56">
        <v>2.457497268865062</v>
      </c>
      <c r="F130" s="94">
        <f t="shared" si="4"/>
        <v>2.4370976302499985</v>
      </c>
      <c r="G130" s="40">
        <v>2.2</v>
      </c>
      <c r="H130" s="40">
        <v>2.14</v>
      </c>
      <c r="I130" s="40">
        <v>2.0396382528381762</v>
      </c>
      <c r="J130" s="40">
        <v>3.3182503770739067</v>
      </c>
      <c r="K130" s="40">
        <v>2.4737167594310447</v>
      </c>
      <c r="L130" s="40">
        <v>2.4509803921568625</v>
      </c>
      <c r="M130" s="47">
        <f t="shared" si="7"/>
        <v>3.455447128459447</v>
      </c>
      <c r="N130" s="48">
        <f t="shared" si="5"/>
        <v>216</v>
      </c>
      <c r="O130" s="49">
        <f t="shared" si="6"/>
        <v>49</v>
      </c>
      <c r="P130" s="53">
        <v>2</v>
      </c>
      <c r="Q130" s="53">
        <v>8</v>
      </c>
      <c r="R130" s="53">
        <v>5</v>
      </c>
      <c r="S130" s="53">
        <v>2</v>
      </c>
      <c r="T130" s="53">
        <v>8</v>
      </c>
      <c r="U130" s="6">
        <v>9</v>
      </c>
      <c r="V130" s="6"/>
      <c r="W130" s="6">
        <v>4</v>
      </c>
      <c r="X130" s="6">
        <v>2</v>
      </c>
      <c r="Y130" s="6"/>
      <c r="Z130" s="6"/>
      <c r="AA130" s="6">
        <v>15</v>
      </c>
      <c r="AB130" s="6">
        <v>1</v>
      </c>
      <c r="AC130" s="6">
        <v>3</v>
      </c>
      <c r="AD130" s="27">
        <v>3</v>
      </c>
      <c r="AE130" s="27">
        <v>8</v>
      </c>
      <c r="AF130" s="27">
        <v>3</v>
      </c>
      <c r="AG130" s="27"/>
      <c r="AH130" s="27">
        <v>3</v>
      </c>
      <c r="AI130" s="27"/>
      <c r="AJ130" s="27">
        <v>3</v>
      </c>
      <c r="AK130" s="26">
        <v>5</v>
      </c>
      <c r="AL130" s="26">
        <v>1</v>
      </c>
      <c r="AM130" s="26">
        <v>7</v>
      </c>
      <c r="AN130" s="26">
        <v>7</v>
      </c>
      <c r="AO130" s="26">
        <v>6</v>
      </c>
      <c r="AP130" s="26">
        <v>7</v>
      </c>
      <c r="AQ130" s="26">
        <v>2</v>
      </c>
      <c r="AR130" s="26">
        <v>7</v>
      </c>
      <c r="AS130" s="26">
        <v>1</v>
      </c>
      <c r="AT130" s="26">
        <v>2</v>
      </c>
      <c r="AU130" s="26">
        <v>6</v>
      </c>
      <c r="AV130" s="26">
        <v>3</v>
      </c>
      <c r="AW130" s="26">
        <v>2</v>
      </c>
      <c r="AX130" s="26">
        <v>5</v>
      </c>
      <c r="AY130" s="26">
        <v>5</v>
      </c>
      <c r="AZ130" s="26">
        <v>2</v>
      </c>
      <c r="BA130" s="26"/>
      <c r="BB130" s="26"/>
      <c r="BC130">
        <v>2</v>
      </c>
      <c r="BD130">
        <v>3</v>
      </c>
      <c r="BI130">
        <v>3</v>
      </c>
      <c r="BK130">
        <v>4</v>
      </c>
      <c r="BL130">
        <v>1</v>
      </c>
      <c r="BM130">
        <v>3</v>
      </c>
      <c r="BN130">
        <v>1</v>
      </c>
      <c r="BO130">
        <v>5</v>
      </c>
      <c r="BQ130">
        <v>1</v>
      </c>
      <c r="BS130">
        <v>3</v>
      </c>
      <c r="BT130">
        <v>1</v>
      </c>
      <c r="BU130">
        <v>8</v>
      </c>
      <c r="BV130" s="5">
        <v>2</v>
      </c>
      <c r="BW130" s="5">
        <v>13</v>
      </c>
      <c r="BX130" s="5">
        <v>14</v>
      </c>
      <c r="BY130" s="5"/>
      <c r="BZ130" s="5">
        <v>2</v>
      </c>
      <c r="CA130" s="5"/>
      <c r="CB130">
        <v>3</v>
      </c>
    </row>
    <row r="131" spans="1:79" ht="12.75">
      <c r="A131" s="1" t="s">
        <v>137</v>
      </c>
      <c r="B131" s="1">
        <v>0.19</v>
      </c>
      <c r="C131" s="1">
        <v>0.08</v>
      </c>
      <c r="D131" s="1">
        <v>0.19</v>
      </c>
      <c r="E131" s="56">
        <v>0.22788528221183565</v>
      </c>
      <c r="F131" s="94">
        <f t="shared" si="4"/>
        <v>0.23143762098733997</v>
      </c>
      <c r="G131" s="40">
        <v>0.32</v>
      </c>
      <c r="H131" s="40">
        <v>0.23</v>
      </c>
      <c r="I131" s="40">
        <v>0.30786992495670584</v>
      </c>
      <c r="J131" s="40">
        <v>0.20739064856711917</v>
      </c>
      <c r="K131" s="40">
        <v>0.13742870885728026</v>
      </c>
      <c r="L131" s="40">
        <v>0.1859364435429344</v>
      </c>
      <c r="M131" s="47">
        <f t="shared" si="7"/>
        <v>0.36794112941929297</v>
      </c>
      <c r="N131" s="48">
        <f t="shared" si="5"/>
        <v>23</v>
      </c>
      <c r="O131" s="49">
        <f t="shared" si="6"/>
        <v>20</v>
      </c>
      <c r="P131" s="53">
        <v>1</v>
      </c>
      <c r="Q131" s="53">
        <v>1</v>
      </c>
      <c r="R131" s="53"/>
      <c r="S131" s="53">
        <v>1</v>
      </c>
      <c r="T131" s="43"/>
      <c r="U131" s="6"/>
      <c r="V131" s="6">
        <v>1</v>
      </c>
      <c r="W131" s="6"/>
      <c r="X131" s="6">
        <v>1</v>
      </c>
      <c r="Y131" s="6"/>
      <c r="Z131" s="6">
        <v>1</v>
      </c>
      <c r="AA131" s="6"/>
      <c r="AB131" s="6">
        <v>1</v>
      </c>
      <c r="AC131" s="6"/>
      <c r="AD131" s="27"/>
      <c r="AE131" s="27">
        <v>2</v>
      </c>
      <c r="AF131" s="27"/>
      <c r="AG131" s="27">
        <v>1</v>
      </c>
      <c r="AH131" s="27">
        <v>2</v>
      </c>
      <c r="AI131" s="27"/>
      <c r="AJ131" s="27"/>
      <c r="AK131" s="26"/>
      <c r="AL131" s="26">
        <v>2</v>
      </c>
      <c r="AM131" s="26"/>
      <c r="AN131" s="26">
        <v>1</v>
      </c>
      <c r="AO131" s="26">
        <v>1</v>
      </c>
      <c r="AR131" s="88"/>
      <c r="AS131" s="26">
        <v>1</v>
      </c>
      <c r="AT131" s="26"/>
      <c r="AU131" s="26">
        <v>1</v>
      </c>
      <c r="AV131" s="26"/>
      <c r="AW131" s="26">
        <v>1</v>
      </c>
      <c r="AX131" s="26"/>
      <c r="AY131" s="26"/>
      <c r="BA131" s="26">
        <v>1</v>
      </c>
      <c r="BB131" s="26"/>
      <c r="BF131">
        <v>1</v>
      </c>
      <c r="BV131" s="5">
        <v>1</v>
      </c>
      <c r="BX131" s="5"/>
      <c r="BY131" s="5"/>
      <c r="BZ131" s="5">
        <v>1</v>
      </c>
      <c r="CA131" s="5"/>
    </row>
    <row r="132" spans="1:80" ht="12.75">
      <c r="A132" s="1" t="s">
        <v>138</v>
      </c>
      <c r="B132" s="38">
        <v>3.1</v>
      </c>
      <c r="C132" s="1">
        <v>4.59</v>
      </c>
      <c r="D132" s="1">
        <v>4.52</v>
      </c>
      <c r="E132" s="56">
        <v>5.309732551082339</v>
      </c>
      <c r="F132" s="94">
        <f t="shared" si="4"/>
        <v>8.11306864967788</v>
      </c>
      <c r="G132" s="40">
        <v>3.74</v>
      </c>
      <c r="H132" s="40">
        <v>12.66</v>
      </c>
      <c r="I132" s="40">
        <v>4.310178949393881</v>
      </c>
      <c r="J132" s="40">
        <v>6.315987933634993</v>
      </c>
      <c r="K132" s="40">
        <v>13.656977942692226</v>
      </c>
      <c r="L132" s="40">
        <v>7.99526707234618</v>
      </c>
      <c r="M132" s="47">
        <f t="shared" si="7"/>
        <v>5.151175811870101</v>
      </c>
      <c r="N132" s="48">
        <f t="shared" si="5"/>
        <v>322</v>
      </c>
      <c r="O132" s="49">
        <f t="shared" si="6"/>
        <v>57</v>
      </c>
      <c r="P132" s="53">
        <v>4</v>
      </c>
      <c r="Q132" s="53">
        <v>2</v>
      </c>
      <c r="R132" s="53"/>
      <c r="S132" s="53">
        <v>7</v>
      </c>
      <c r="T132" s="53">
        <v>2</v>
      </c>
      <c r="U132" s="6">
        <v>7</v>
      </c>
      <c r="V132" s="6">
        <v>6</v>
      </c>
      <c r="W132" s="6"/>
      <c r="X132" s="6"/>
      <c r="Y132" s="6"/>
      <c r="Z132" s="6">
        <v>6</v>
      </c>
      <c r="AA132" s="6"/>
      <c r="AB132" s="6">
        <v>16</v>
      </c>
      <c r="AC132" s="6">
        <v>11</v>
      </c>
      <c r="AD132" s="27">
        <v>5</v>
      </c>
      <c r="AE132" s="27">
        <v>9</v>
      </c>
      <c r="AF132" s="27">
        <v>14</v>
      </c>
      <c r="AG132" s="27">
        <v>1</v>
      </c>
      <c r="AH132" s="27">
        <v>4</v>
      </c>
      <c r="AI132" s="27"/>
      <c r="AJ132" s="27">
        <v>7</v>
      </c>
      <c r="AK132" s="26">
        <v>4</v>
      </c>
      <c r="AL132" s="26">
        <v>10</v>
      </c>
      <c r="AM132" s="26">
        <v>2</v>
      </c>
      <c r="AN132" s="26">
        <v>23</v>
      </c>
      <c r="AO132" s="26">
        <v>2</v>
      </c>
      <c r="AP132" s="26">
        <v>13</v>
      </c>
      <c r="AQ132" s="26">
        <v>4</v>
      </c>
      <c r="AR132" s="26">
        <v>6</v>
      </c>
      <c r="AS132" s="26">
        <v>3</v>
      </c>
      <c r="AT132" s="26">
        <v>10</v>
      </c>
      <c r="AU132" s="26">
        <v>1</v>
      </c>
      <c r="AV132" s="26">
        <v>5</v>
      </c>
      <c r="AW132" s="26">
        <v>2</v>
      </c>
      <c r="AX132" s="26">
        <v>8</v>
      </c>
      <c r="AY132" s="26">
        <v>3</v>
      </c>
      <c r="AZ132" s="26">
        <v>5</v>
      </c>
      <c r="BA132" s="26">
        <v>1</v>
      </c>
      <c r="BB132" s="26">
        <v>8</v>
      </c>
      <c r="BC132">
        <v>3</v>
      </c>
      <c r="BD132">
        <v>6</v>
      </c>
      <c r="BE132" s="26">
        <v>5</v>
      </c>
      <c r="BF132">
        <v>7</v>
      </c>
      <c r="BG132">
        <v>3</v>
      </c>
      <c r="BH132">
        <v>3</v>
      </c>
      <c r="BI132">
        <v>4</v>
      </c>
      <c r="BJ132">
        <v>1</v>
      </c>
      <c r="BL132">
        <v>6</v>
      </c>
      <c r="BM132">
        <v>1</v>
      </c>
      <c r="BN132">
        <v>5</v>
      </c>
      <c r="BO132">
        <v>10</v>
      </c>
      <c r="BP132">
        <v>2</v>
      </c>
      <c r="BQ132">
        <v>2</v>
      </c>
      <c r="BR132">
        <v>3</v>
      </c>
      <c r="BS132">
        <v>4</v>
      </c>
      <c r="BT132">
        <v>3</v>
      </c>
      <c r="BU132">
        <v>8</v>
      </c>
      <c r="BV132" s="5">
        <v>10</v>
      </c>
      <c r="BW132" s="5">
        <v>8</v>
      </c>
      <c r="BX132" s="5">
        <v>9</v>
      </c>
      <c r="BY132" s="5"/>
      <c r="BZ132" s="5">
        <v>2</v>
      </c>
      <c r="CA132" s="5">
        <v>5</v>
      </c>
      <c r="CB132">
        <v>1</v>
      </c>
    </row>
    <row r="133" spans="1:79" ht="12.75">
      <c r="A133" s="1" t="s">
        <v>139</v>
      </c>
      <c r="B133" s="1">
        <v>9.03</v>
      </c>
      <c r="C133" s="1">
        <v>14.15</v>
      </c>
      <c r="D133" s="1">
        <v>13.38</v>
      </c>
      <c r="E133" s="56">
        <v>11.63318187335626</v>
      </c>
      <c r="F133" s="94">
        <f t="shared" si="4"/>
        <v>16.418440599557666</v>
      </c>
      <c r="G133" s="40">
        <v>16.96</v>
      </c>
      <c r="H133" s="40">
        <v>14.8</v>
      </c>
      <c r="I133" s="40">
        <v>15.20107754473735</v>
      </c>
      <c r="J133" s="40">
        <v>17.194570135746606</v>
      </c>
      <c r="K133" s="40">
        <v>18.398268398268396</v>
      </c>
      <c r="L133" s="40">
        <v>15.956727518593643</v>
      </c>
      <c r="M133" s="47">
        <f t="shared" si="7"/>
        <v>12.525995840665495</v>
      </c>
      <c r="N133" s="48">
        <f t="shared" si="5"/>
        <v>783</v>
      </c>
      <c r="O133" s="49">
        <f t="shared" si="6"/>
        <v>59</v>
      </c>
      <c r="P133" s="53">
        <v>19</v>
      </c>
      <c r="Q133" s="53">
        <v>5</v>
      </c>
      <c r="R133" s="53">
        <v>4</v>
      </c>
      <c r="S133" s="53">
        <v>5</v>
      </c>
      <c r="T133" s="53">
        <v>3</v>
      </c>
      <c r="U133" s="6">
        <v>14</v>
      </c>
      <c r="V133" s="6">
        <v>12</v>
      </c>
      <c r="W133" s="6">
        <v>16</v>
      </c>
      <c r="X133" s="6">
        <v>16</v>
      </c>
      <c r="Y133" s="6"/>
      <c r="Z133" s="6">
        <v>5</v>
      </c>
      <c r="AA133" s="6"/>
      <c r="AB133" s="6">
        <v>15</v>
      </c>
      <c r="AC133" s="6">
        <v>8</v>
      </c>
      <c r="AD133" s="27">
        <v>6</v>
      </c>
      <c r="AE133" s="27">
        <v>32</v>
      </c>
      <c r="AF133" s="27">
        <v>16</v>
      </c>
      <c r="AG133" s="27">
        <v>10</v>
      </c>
      <c r="AH133" s="27">
        <v>33</v>
      </c>
      <c r="AI133" s="27">
        <v>3</v>
      </c>
      <c r="AJ133" s="27">
        <v>3</v>
      </c>
      <c r="AK133" s="26">
        <v>9</v>
      </c>
      <c r="AL133" s="26">
        <v>17</v>
      </c>
      <c r="AM133" s="26">
        <v>29</v>
      </c>
      <c r="AN133" s="26">
        <v>3</v>
      </c>
      <c r="AO133" s="26">
        <v>8</v>
      </c>
      <c r="AP133" s="26">
        <v>6</v>
      </c>
      <c r="AQ133" s="26">
        <v>2</v>
      </c>
      <c r="AR133" s="26">
        <v>7</v>
      </c>
      <c r="AS133" s="26">
        <v>11</v>
      </c>
      <c r="AT133" s="26">
        <v>3</v>
      </c>
      <c r="AU133" s="26">
        <v>1</v>
      </c>
      <c r="AV133" s="26"/>
      <c r="AW133" s="26">
        <v>6</v>
      </c>
      <c r="AX133" s="26">
        <v>5</v>
      </c>
      <c r="AY133" s="26">
        <v>41</v>
      </c>
      <c r="AZ133" s="26">
        <v>28</v>
      </c>
      <c r="BA133" s="26">
        <v>35</v>
      </c>
      <c r="BB133" s="26">
        <v>22</v>
      </c>
      <c r="BC133">
        <v>5</v>
      </c>
      <c r="BD133">
        <v>18</v>
      </c>
      <c r="BF133">
        <v>8</v>
      </c>
      <c r="BG133">
        <v>3</v>
      </c>
      <c r="BH133">
        <v>6</v>
      </c>
      <c r="BI133">
        <v>1</v>
      </c>
      <c r="BJ133">
        <v>24</v>
      </c>
      <c r="BK133">
        <v>37</v>
      </c>
      <c r="BL133">
        <v>4</v>
      </c>
      <c r="BM133">
        <v>10</v>
      </c>
      <c r="BN133">
        <v>8</v>
      </c>
      <c r="BO133">
        <v>28</v>
      </c>
      <c r="BP133">
        <v>23</v>
      </c>
      <c r="BQ133">
        <v>26</v>
      </c>
      <c r="BR133">
        <v>21</v>
      </c>
      <c r="BS133">
        <v>38</v>
      </c>
      <c r="BT133">
        <v>11</v>
      </c>
      <c r="BU133">
        <v>20</v>
      </c>
      <c r="BV133" s="5">
        <v>8</v>
      </c>
      <c r="BW133" s="5">
        <v>1</v>
      </c>
      <c r="BX133" s="5"/>
      <c r="BY133" s="5">
        <v>12</v>
      </c>
      <c r="BZ133" s="5">
        <v>2</v>
      </c>
      <c r="CA133" s="5">
        <v>11</v>
      </c>
    </row>
    <row r="134" spans="1:79" ht="12.75">
      <c r="A134" s="1" t="s">
        <v>140</v>
      </c>
      <c r="B134" s="1">
        <v>0.04</v>
      </c>
      <c r="C134" s="1">
        <v>0.06</v>
      </c>
      <c r="D134" s="1">
        <v>0.18</v>
      </c>
      <c r="E134" s="56">
        <v>0.04616144042079709</v>
      </c>
      <c r="F134" s="94">
        <f t="shared" si="4"/>
        <v>0.07957541531916108</v>
      </c>
      <c r="G134" s="40">
        <v>0.06</v>
      </c>
      <c r="H134" s="40">
        <v>0.03</v>
      </c>
      <c r="I134" s="40"/>
      <c r="J134" s="40">
        <v>0.13197586726998492</v>
      </c>
      <c r="K134" s="40">
        <v>0.12025012025012023</v>
      </c>
      <c r="L134" s="40">
        <v>0.1352265043948614</v>
      </c>
      <c r="M134" s="47">
        <f t="shared" si="7"/>
        <v>0.11198208286674134</v>
      </c>
      <c r="N134" s="48">
        <f t="shared" si="5"/>
        <v>7</v>
      </c>
      <c r="O134" s="49">
        <f t="shared" si="6"/>
        <v>4</v>
      </c>
      <c r="P134" s="53"/>
      <c r="Q134" s="53"/>
      <c r="R134" s="53"/>
      <c r="S134" s="21"/>
      <c r="T134" s="53">
        <v>3</v>
      </c>
      <c r="U134" s="6"/>
      <c r="V134" s="6"/>
      <c r="W134" s="6"/>
      <c r="X134" s="6"/>
      <c r="Y134" s="6"/>
      <c r="Z134" s="6"/>
      <c r="AA134" s="6"/>
      <c r="AB134" s="6"/>
      <c r="AC134" s="6"/>
      <c r="AD134" s="27"/>
      <c r="AE134" s="27"/>
      <c r="AF134" s="27"/>
      <c r="AG134" s="27"/>
      <c r="AH134" s="27"/>
      <c r="AI134" s="27"/>
      <c r="AJ134" s="27"/>
      <c r="AP134" s="26"/>
      <c r="AR134" s="88"/>
      <c r="AT134" s="26">
        <v>1</v>
      </c>
      <c r="AU134" s="26"/>
      <c r="AV134" s="26"/>
      <c r="AY134" s="26">
        <v>2</v>
      </c>
      <c r="AZ134" s="26"/>
      <c r="BG134">
        <v>1</v>
      </c>
      <c r="BY134" s="5"/>
      <c r="BZ134" s="5"/>
      <c r="CA134" s="5"/>
    </row>
    <row r="135" spans="1:79" ht="12.75">
      <c r="A135" s="1" t="s">
        <v>141</v>
      </c>
      <c r="B135" s="1">
        <v>17.77</v>
      </c>
      <c r="C135" s="1">
        <v>12.22</v>
      </c>
      <c r="D135" s="38">
        <v>11.5</v>
      </c>
      <c r="E135" s="56">
        <v>36.516777260772805</v>
      </c>
      <c r="F135" s="94">
        <f t="shared" si="4"/>
        <v>43.233201426305435</v>
      </c>
      <c r="G135" s="40">
        <v>36.3</v>
      </c>
      <c r="H135" s="40">
        <v>20.65</v>
      </c>
      <c r="I135" s="40">
        <v>46.39214931691361</v>
      </c>
      <c r="J135" s="40">
        <v>54.05354449472097</v>
      </c>
      <c r="K135" s="40">
        <v>38.53157424585995</v>
      </c>
      <c r="L135" s="40">
        <v>63.471940500338064</v>
      </c>
      <c r="M135" s="47">
        <f t="shared" si="7"/>
        <v>55.447128459446496</v>
      </c>
      <c r="N135" s="48">
        <f t="shared" si="5"/>
        <v>3466</v>
      </c>
      <c r="O135" s="49">
        <f t="shared" si="6"/>
        <v>47</v>
      </c>
      <c r="P135" s="53">
        <v>42</v>
      </c>
      <c r="Q135" s="53">
        <v>5</v>
      </c>
      <c r="R135" s="53"/>
      <c r="S135" s="53">
        <v>5</v>
      </c>
      <c r="T135" s="43"/>
      <c r="U135" s="6">
        <v>25</v>
      </c>
      <c r="V135" s="6">
        <v>70</v>
      </c>
      <c r="W135" s="6">
        <v>41</v>
      </c>
      <c r="X135" s="6">
        <v>100</v>
      </c>
      <c r="Y135" s="6"/>
      <c r="Z135" s="6"/>
      <c r="AA135" s="6"/>
      <c r="AB135" s="6">
        <v>19</v>
      </c>
      <c r="AC135" s="6">
        <v>236</v>
      </c>
      <c r="AD135" s="27"/>
      <c r="AE135" s="27">
        <v>150</v>
      </c>
      <c r="AF135" s="27">
        <v>28</v>
      </c>
      <c r="AG135" s="27">
        <v>2</v>
      </c>
      <c r="AH135" s="27">
        <v>154</v>
      </c>
      <c r="AI135" s="27"/>
      <c r="AJ135" s="27">
        <v>2</v>
      </c>
      <c r="AK135" s="26">
        <v>16</v>
      </c>
      <c r="AL135" s="26">
        <v>85</v>
      </c>
      <c r="AM135" s="26">
        <v>140</v>
      </c>
      <c r="AN135" s="26"/>
      <c r="AO135" s="26">
        <v>31</v>
      </c>
      <c r="AP135" s="26">
        <v>20</v>
      </c>
      <c r="AQ135" s="26"/>
      <c r="AR135" s="26">
        <v>11</v>
      </c>
      <c r="AS135" s="26">
        <v>28</v>
      </c>
      <c r="AT135" s="26">
        <v>2</v>
      </c>
      <c r="AU135" s="26"/>
      <c r="AV135" s="26">
        <v>2</v>
      </c>
      <c r="AW135" s="26">
        <v>1</v>
      </c>
      <c r="AX135" s="26"/>
      <c r="AY135" s="26">
        <v>30</v>
      </c>
      <c r="AZ135" s="26">
        <v>900</v>
      </c>
      <c r="BA135" s="26">
        <v>90</v>
      </c>
      <c r="BB135" s="26">
        <v>16</v>
      </c>
      <c r="BC135">
        <v>72</v>
      </c>
      <c r="BE135" s="26">
        <v>1</v>
      </c>
      <c r="BG135">
        <v>1</v>
      </c>
      <c r="BH135">
        <v>140</v>
      </c>
      <c r="BJ135">
        <v>139</v>
      </c>
      <c r="BK135">
        <v>279</v>
      </c>
      <c r="BL135">
        <v>2</v>
      </c>
      <c r="BM135">
        <v>56</v>
      </c>
      <c r="BN135">
        <v>95</v>
      </c>
      <c r="BO135">
        <v>75</v>
      </c>
      <c r="BP135">
        <v>133</v>
      </c>
      <c r="BQ135">
        <v>9</v>
      </c>
      <c r="BS135">
        <v>14</v>
      </c>
      <c r="BU135">
        <v>25</v>
      </c>
      <c r="BV135" s="5">
        <v>43</v>
      </c>
      <c r="BW135" s="5">
        <v>61</v>
      </c>
      <c r="BX135" s="5"/>
      <c r="BY135" s="5">
        <v>33</v>
      </c>
      <c r="BZ135" s="5">
        <v>4</v>
      </c>
      <c r="CA135" s="5">
        <v>33</v>
      </c>
    </row>
    <row r="136" spans="1:44" ht="12.75">
      <c r="A136" s="1" t="s">
        <v>142</v>
      </c>
      <c r="B136" s="1">
        <v>0.35</v>
      </c>
      <c r="C136" s="1">
        <v>0.09</v>
      </c>
      <c r="D136" s="1">
        <v>0.01</v>
      </c>
      <c r="E136" s="56">
        <v>0.008023062917256726</v>
      </c>
      <c r="F136" s="94">
        <f t="shared" si="4"/>
        <v>0</v>
      </c>
      <c r="G136" s="40"/>
      <c r="H136" s="40"/>
      <c r="I136" s="40"/>
      <c r="J136" s="40"/>
      <c r="K136" s="40"/>
      <c r="L136" s="40"/>
      <c r="M136" s="47">
        <f t="shared" si="7"/>
        <v>0</v>
      </c>
      <c r="N136" s="48">
        <f t="shared" si="5"/>
        <v>0</v>
      </c>
      <c r="O136" s="49">
        <f t="shared" si="6"/>
        <v>0</v>
      </c>
      <c r="P136" s="53"/>
      <c r="Q136" s="53"/>
      <c r="R136" s="53"/>
      <c r="S136" s="21"/>
      <c r="T136" s="21"/>
      <c r="U136" s="6"/>
      <c r="V136" s="6"/>
      <c r="W136" s="6"/>
      <c r="X136" s="6"/>
      <c r="Y136" s="6"/>
      <c r="Z136" s="6"/>
      <c r="AA136" s="6"/>
      <c r="AB136" s="6"/>
      <c r="AC136" s="6"/>
      <c r="AD136" s="27"/>
      <c r="AE136" s="27"/>
      <c r="AF136" s="27"/>
      <c r="AG136" s="27"/>
      <c r="AH136" s="27"/>
      <c r="AI136" s="27"/>
      <c r="AJ136" s="27"/>
      <c r="AR136" s="88"/>
    </row>
    <row r="137" spans="1:80" ht="12.75">
      <c r="A137" s="1" t="s">
        <v>143</v>
      </c>
      <c r="B137" s="1">
        <v>62.09</v>
      </c>
      <c r="C137" s="1">
        <v>51.27</v>
      </c>
      <c r="D137" s="1">
        <v>27.48</v>
      </c>
      <c r="E137" s="56">
        <v>25.70078535302448</v>
      </c>
      <c r="F137" s="94">
        <f aca="true" t="shared" si="8" ref="F137:F164">(G137+H137+I137+J137+K137+L137)/6</f>
        <v>31.230194401322876</v>
      </c>
      <c r="G137" s="40">
        <v>32.03</v>
      </c>
      <c r="H137" s="40">
        <v>26.51</v>
      </c>
      <c r="I137" s="40">
        <v>29.03598229747932</v>
      </c>
      <c r="J137" s="40">
        <v>31.8815987933635</v>
      </c>
      <c r="K137" s="40">
        <v>28.860028860028855</v>
      </c>
      <c r="L137" s="40">
        <v>39.06355645706558</v>
      </c>
      <c r="M137" s="47">
        <f t="shared" si="7"/>
        <v>35.14637657974725</v>
      </c>
      <c r="N137" s="48">
        <f t="shared" si="5"/>
        <v>2197</v>
      </c>
      <c r="O137" s="49">
        <f t="shared" si="6"/>
        <v>63</v>
      </c>
      <c r="P137" s="53">
        <v>18</v>
      </c>
      <c r="Q137" s="53">
        <v>83</v>
      </c>
      <c r="R137" s="53">
        <v>21</v>
      </c>
      <c r="S137" s="53">
        <v>42</v>
      </c>
      <c r="T137" s="53">
        <v>36</v>
      </c>
      <c r="U137" s="6">
        <v>24</v>
      </c>
      <c r="V137" s="6">
        <v>28</v>
      </c>
      <c r="W137" s="6">
        <v>16</v>
      </c>
      <c r="X137" s="6">
        <v>37</v>
      </c>
      <c r="Y137" s="6">
        <v>16</v>
      </c>
      <c r="Z137" s="6">
        <v>19</v>
      </c>
      <c r="AA137" s="6">
        <v>10</v>
      </c>
      <c r="AB137" s="6">
        <v>33</v>
      </c>
      <c r="AC137" s="6">
        <v>109</v>
      </c>
      <c r="AD137" s="27">
        <v>11</v>
      </c>
      <c r="AE137" s="27">
        <v>39</v>
      </c>
      <c r="AF137" s="27">
        <v>32</v>
      </c>
      <c r="AG137" s="27">
        <v>4</v>
      </c>
      <c r="AH137" s="27">
        <v>122</v>
      </c>
      <c r="AI137" s="27">
        <v>2</v>
      </c>
      <c r="AJ137" s="27">
        <v>7</v>
      </c>
      <c r="AK137" s="26">
        <v>24</v>
      </c>
      <c r="AL137" s="26">
        <v>91</v>
      </c>
      <c r="AM137" s="26">
        <v>43</v>
      </c>
      <c r="AN137" s="26">
        <v>12</v>
      </c>
      <c r="AO137" s="26">
        <v>12</v>
      </c>
      <c r="AP137" s="26">
        <v>50</v>
      </c>
      <c r="AQ137" s="26">
        <v>1</v>
      </c>
      <c r="AR137" s="26">
        <v>19</v>
      </c>
      <c r="AS137" s="26">
        <v>35</v>
      </c>
      <c r="AT137" s="26"/>
      <c r="AU137" s="26">
        <v>4</v>
      </c>
      <c r="AV137" s="26"/>
      <c r="AW137" s="26">
        <v>20</v>
      </c>
      <c r="AX137" s="26">
        <v>8</v>
      </c>
      <c r="AY137" s="26">
        <v>85</v>
      </c>
      <c r="AZ137" s="26">
        <v>91</v>
      </c>
      <c r="BA137" s="26">
        <v>51</v>
      </c>
      <c r="BB137" s="26">
        <v>32</v>
      </c>
      <c r="BC137">
        <v>33</v>
      </c>
      <c r="BD137">
        <v>19</v>
      </c>
      <c r="BE137" s="26">
        <v>5</v>
      </c>
      <c r="BF137">
        <v>40</v>
      </c>
      <c r="BG137">
        <v>46</v>
      </c>
      <c r="BH137">
        <v>159</v>
      </c>
      <c r="BI137">
        <v>4</v>
      </c>
      <c r="BJ137">
        <v>22</v>
      </c>
      <c r="BK137">
        <v>47</v>
      </c>
      <c r="BL137">
        <v>24</v>
      </c>
      <c r="BM137">
        <v>76</v>
      </c>
      <c r="BN137">
        <v>52</v>
      </c>
      <c r="BO137">
        <v>183</v>
      </c>
      <c r="BP137">
        <v>15</v>
      </c>
      <c r="BQ137">
        <v>11</v>
      </c>
      <c r="BR137">
        <v>22</v>
      </c>
      <c r="BS137">
        <v>12</v>
      </c>
      <c r="BT137">
        <v>6</v>
      </c>
      <c r="BU137">
        <v>45</v>
      </c>
      <c r="BV137" s="5">
        <v>27</v>
      </c>
      <c r="BW137" s="5">
        <v>3</v>
      </c>
      <c r="BX137" s="5">
        <v>4</v>
      </c>
      <c r="BY137" s="5">
        <v>25</v>
      </c>
      <c r="BZ137" s="5">
        <v>11</v>
      </c>
      <c r="CA137" s="5">
        <v>18</v>
      </c>
      <c r="CB137" s="5">
        <v>1</v>
      </c>
    </row>
    <row r="138" spans="1:80" ht="12.75">
      <c r="A138" s="1" t="s">
        <v>144</v>
      </c>
      <c r="B138" s="1">
        <v>0.47</v>
      </c>
      <c r="C138" s="1">
        <v>0.52</v>
      </c>
      <c r="D138" s="1">
        <v>1.31</v>
      </c>
      <c r="E138" s="56">
        <v>2.452820149706656</v>
      </c>
      <c r="F138" s="94">
        <f t="shared" si="8"/>
        <v>5.422946463761851</v>
      </c>
      <c r="G138" s="40">
        <v>3.63</v>
      </c>
      <c r="H138" s="40">
        <v>4.66</v>
      </c>
      <c r="I138" s="40">
        <v>5.387723686742352</v>
      </c>
      <c r="J138" s="40">
        <v>6.636500754147813</v>
      </c>
      <c r="K138" s="40">
        <v>6.476327904899332</v>
      </c>
      <c r="L138" s="40">
        <v>5.747126436781609</v>
      </c>
      <c r="M138" s="47">
        <f t="shared" si="7"/>
        <v>5.871060630299153</v>
      </c>
      <c r="N138" s="48">
        <f t="shared" si="5"/>
        <v>367</v>
      </c>
      <c r="O138" s="49">
        <f t="shared" si="6"/>
        <v>44</v>
      </c>
      <c r="P138" s="53">
        <v>14</v>
      </c>
      <c r="Q138" s="53">
        <v>7</v>
      </c>
      <c r="R138" s="53">
        <v>1</v>
      </c>
      <c r="S138" s="53">
        <v>7</v>
      </c>
      <c r="T138" s="53">
        <v>8</v>
      </c>
      <c r="U138" s="6">
        <v>6</v>
      </c>
      <c r="V138" s="6"/>
      <c r="W138" s="6"/>
      <c r="X138" s="6"/>
      <c r="Y138" s="6"/>
      <c r="Z138" s="6"/>
      <c r="AA138" s="6">
        <v>9</v>
      </c>
      <c r="AB138" s="6">
        <v>10</v>
      </c>
      <c r="AC138" s="6">
        <v>8</v>
      </c>
      <c r="AD138" s="27">
        <v>2</v>
      </c>
      <c r="AE138" s="27">
        <v>2</v>
      </c>
      <c r="AF138" s="27">
        <v>5</v>
      </c>
      <c r="AG138" s="27">
        <v>1</v>
      </c>
      <c r="AH138" s="27">
        <v>15</v>
      </c>
      <c r="AI138" s="27"/>
      <c r="AJ138" s="27">
        <v>11</v>
      </c>
      <c r="AK138" s="26">
        <v>2</v>
      </c>
      <c r="AL138" s="26">
        <v>9</v>
      </c>
      <c r="AM138" s="26">
        <v>3</v>
      </c>
      <c r="AN138" s="26">
        <v>14</v>
      </c>
      <c r="AO138" s="26"/>
      <c r="AP138" s="26">
        <v>4</v>
      </c>
      <c r="AQ138" s="26">
        <v>2</v>
      </c>
      <c r="AR138" s="26">
        <v>8</v>
      </c>
      <c r="AS138" s="26">
        <v>8</v>
      </c>
      <c r="AT138" s="26">
        <v>13</v>
      </c>
      <c r="AU138" s="26">
        <v>8</v>
      </c>
      <c r="AV138" s="26"/>
      <c r="AW138" s="26">
        <v>3</v>
      </c>
      <c r="AX138" s="26"/>
      <c r="AY138" s="26"/>
      <c r="AZ138" s="26"/>
      <c r="BA138" s="26"/>
      <c r="BB138">
        <v>2</v>
      </c>
      <c r="BC138">
        <v>1</v>
      </c>
      <c r="BD138">
        <v>5</v>
      </c>
      <c r="BE138">
        <v>5</v>
      </c>
      <c r="BF138">
        <v>9</v>
      </c>
      <c r="BG138">
        <v>1</v>
      </c>
      <c r="BH138">
        <v>2</v>
      </c>
      <c r="BI138">
        <v>20</v>
      </c>
      <c r="BL138">
        <v>8</v>
      </c>
      <c r="BM138">
        <v>5</v>
      </c>
      <c r="BN138">
        <v>6</v>
      </c>
      <c r="BO138">
        <v>106</v>
      </c>
      <c r="BR138">
        <v>1</v>
      </c>
      <c r="BS138">
        <v>2</v>
      </c>
      <c r="BX138" s="5">
        <v>4</v>
      </c>
      <c r="BY138" s="5"/>
      <c r="BZ138" s="5">
        <v>5</v>
      </c>
      <c r="CA138" s="5">
        <v>3</v>
      </c>
      <c r="CB138">
        <v>2</v>
      </c>
    </row>
    <row r="139" spans="1:78" ht="12.75">
      <c r="A139" s="1" t="s">
        <v>145</v>
      </c>
      <c r="B139" s="1">
        <v>10.29</v>
      </c>
      <c r="C139" s="1">
        <v>9.08</v>
      </c>
      <c r="D139" s="1">
        <v>3.03</v>
      </c>
      <c r="E139" s="56">
        <v>1.8802767550070807</v>
      </c>
      <c r="F139" s="94">
        <f t="shared" si="8"/>
        <v>1.2385948042778534</v>
      </c>
      <c r="G139" s="40">
        <v>0.91</v>
      </c>
      <c r="H139" s="40">
        <v>0.46</v>
      </c>
      <c r="I139" s="40">
        <v>1.5778333654031174</v>
      </c>
      <c r="J139" s="40">
        <v>0.9426847662141781</v>
      </c>
      <c r="K139" s="40">
        <v>0.515357658214801</v>
      </c>
      <c r="L139" s="40">
        <v>3.0256930358350234</v>
      </c>
      <c r="M139" s="47">
        <f t="shared" si="7"/>
        <v>2.2716365381538957</v>
      </c>
      <c r="N139" s="48">
        <f t="shared" si="5"/>
        <v>142</v>
      </c>
      <c r="O139" s="49">
        <f t="shared" si="6"/>
        <v>12</v>
      </c>
      <c r="P139" s="53"/>
      <c r="Q139" s="53">
        <v>19</v>
      </c>
      <c r="R139" s="53"/>
      <c r="S139" s="21"/>
      <c r="T139" s="53">
        <v>9</v>
      </c>
      <c r="U139" s="6"/>
      <c r="V139" s="6"/>
      <c r="W139" s="6"/>
      <c r="X139" s="6">
        <v>24</v>
      </c>
      <c r="Y139" s="6">
        <v>3</v>
      </c>
      <c r="Z139" s="6"/>
      <c r="AA139" s="6"/>
      <c r="AB139" s="6">
        <v>12</v>
      </c>
      <c r="AC139" s="6">
        <v>9</v>
      </c>
      <c r="AD139" s="27"/>
      <c r="AE139" s="27"/>
      <c r="AF139" s="27"/>
      <c r="AG139" s="27"/>
      <c r="AH139" s="27"/>
      <c r="AI139" s="27"/>
      <c r="AJ139" s="27"/>
      <c r="AK139" s="26">
        <v>16</v>
      </c>
      <c r="AL139" s="26">
        <v>22</v>
      </c>
      <c r="AM139" s="26"/>
      <c r="AP139" s="26">
        <v>13</v>
      </c>
      <c r="AR139" s="88"/>
      <c r="AS139" s="26"/>
      <c r="AT139" s="26"/>
      <c r="AU139" s="26"/>
      <c r="AV139" s="26"/>
      <c r="AW139" s="26"/>
      <c r="AX139" s="26"/>
      <c r="AY139" s="26"/>
      <c r="BF139">
        <v>3</v>
      </c>
      <c r="BO139">
        <v>8</v>
      </c>
      <c r="BZ139" s="5">
        <v>4</v>
      </c>
    </row>
    <row r="140" spans="1:44" ht="12.75">
      <c r="A140" s="1" t="s">
        <v>146</v>
      </c>
      <c r="E140" s="69" t="s">
        <v>274</v>
      </c>
      <c r="F140" s="94">
        <f t="shared" si="8"/>
        <v>0</v>
      </c>
      <c r="G140" s="40"/>
      <c r="H140" s="40"/>
      <c r="I140" s="40"/>
      <c r="J140" s="40"/>
      <c r="K140" s="40"/>
      <c r="L140" s="40"/>
      <c r="M140" s="47">
        <f t="shared" si="7"/>
        <v>0</v>
      </c>
      <c r="N140" s="48">
        <f t="shared" si="5"/>
        <v>0</v>
      </c>
      <c r="O140" s="49">
        <f t="shared" si="6"/>
        <v>0</v>
      </c>
      <c r="P140" s="53"/>
      <c r="Q140" s="53"/>
      <c r="R140" s="53"/>
      <c r="S140" s="21"/>
      <c r="T140" s="21"/>
      <c r="U140" s="6"/>
      <c r="V140" s="6"/>
      <c r="W140" s="6"/>
      <c r="X140" s="6"/>
      <c r="Y140" s="6"/>
      <c r="Z140" s="6"/>
      <c r="AA140" s="6"/>
      <c r="AB140" s="6"/>
      <c r="AC140" s="6"/>
      <c r="AD140" s="27"/>
      <c r="AE140" s="27"/>
      <c r="AF140" s="27"/>
      <c r="AG140" s="27"/>
      <c r="AH140" s="27"/>
      <c r="AI140" s="27"/>
      <c r="AJ140" s="27"/>
      <c r="AR140" s="88"/>
    </row>
    <row r="141" spans="1:79" ht="12.75">
      <c r="A141" s="1" t="s">
        <v>147</v>
      </c>
      <c r="B141" s="1">
        <v>57.39</v>
      </c>
      <c r="C141" s="1">
        <v>43.28</v>
      </c>
      <c r="D141" s="38">
        <v>19.1</v>
      </c>
      <c r="E141" s="56">
        <v>10.244573942949625</v>
      </c>
      <c r="F141" s="94">
        <f t="shared" si="8"/>
        <v>12.684671993733266</v>
      </c>
      <c r="G141" s="40">
        <v>14.71</v>
      </c>
      <c r="H141" s="40">
        <v>12.58</v>
      </c>
      <c r="I141" s="40">
        <v>13.430825476236292</v>
      </c>
      <c r="J141" s="40">
        <v>12.877073906485672</v>
      </c>
      <c r="K141" s="40">
        <v>11.286332714904141</v>
      </c>
      <c r="L141" s="40">
        <v>11.223799864773495</v>
      </c>
      <c r="M141" s="47">
        <f t="shared" si="7"/>
        <v>6.462965925451929</v>
      </c>
      <c r="N141" s="48">
        <f t="shared" si="5"/>
        <v>404</v>
      </c>
      <c r="O141" s="49">
        <f t="shared" si="6"/>
        <v>31</v>
      </c>
      <c r="P141" s="53">
        <v>32</v>
      </c>
      <c r="Q141" s="53"/>
      <c r="R141" s="53"/>
      <c r="S141" s="21"/>
      <c r="T141" s="53">
        <v>5</v>
      </c>
      <c r="U141" s="6"/>
      <c r="V141" s="6"/>
      <c r="W141" s="6"/>
      <c r="X141" s="6">
        <v>4</v>
      </c>
      <c r="Y141" s="6"/>
      <c r="Z141" s="6"/>
      <c r="AA141" s="6"/>
      <c r="AB141" s="6">
        <v>10</v>
      </c>
      <c r="AC141" s="6">
        <v>5</v>
      </c>
      <c r="AD141" s="27"/>
      <c r="AE141" s="27">
        <v>2</v>
      </c>
      <c r="AF141" s="27">
        <v>3</v>
      </c>
      <c r="AG141" s="27"/>
      <c r="AH141" s="27">
        <v>36</v>
      </c>
      <c r="AI141" s="27"/>
      <c r="AJ141" s="27"/>
      <c r="AK141" s="27"/>
      <c r="AL141" s="27">
        <v>6</v>
      </c>
      <c r="AM141" s="27">
        <v>20</v>
      </c>
      <c r="AR141" s="88">
        <v>6</v>
      </c>
      <c r="AS141" s="27">
        <v>3</v>
      </c>
      <c r="AT141" s="27">
        <v>2</v>
      </c>
      <c r="AU141" s="27"/>
      <c r="AV141" s="27">
        <v>20</v>
      </c>
      <c r="AW141" s="26"/>
      <c r="AX141" s="26"/>
      <c r="AY141" s="26">
        <v>14</v>
      </c>
      <c r="AZ141">
        <v>14</v>
      </c>
      <c r="BA141">
        <v>6</v>
      </c>
      <c r="BB141">
        <v>1</v>
      </c>
      <c r="BD141">
        <v>14</v>
      </c>
      <c r="BJ141">
        <v>58</v>
      </c>
      <c r="BK141">
        <v>5</v>
      </c>
      <c r="BM141">
        <v>2</v>
      </c>
      <c r="BN141">
        <v>10</v>
      </c>
      <c r="BQ141">
        <v>13</v>
      </c>
      <c r="BR141">
        <v>16</v>
      </c>
      <c r="BS141">
        <v>13</v>
      </c>
      <c r="BT141">
        <v>24</v>
      </c>
      <c r="BU141">
        <v>29</v>
      </c>
      <c r="BV141" s="5">
        <v>25</v>
      </c>
      <c r="BY141">
        <v>1</v>
      </c>
      <c r="CA141">
        <v>5</v>
      </c>
    </row>
    <row r="142" spans="1:79" ht="12.75">
      <c r="A142" s="1" t="s">
        <v>148</v>
      </c>
      <c r="B142" s="38">
        <v>0.1</v>
      </c>
      <c r="C142" s="1">
        <v>0.09</v>
      </c>
      <c r="D142" s="1">
        <v>0.22</v>
      </c>
      <c r="E142" s="56">
        <v>3.2457519724863446</v>
      </c>
      <c r="F142" s="94">
        <f t="shared" si="8"/>
        <v>30.58756565855735</v>
      </c>
      <c r="G142" s="40">
        <v>12.57</v>
      </c>
      <c r="H142" s="40">
        <v>19.84</v>
      </c>
      <c r="I142" s="40">
        <v>28.458726188185494</v>
      </c>
      <c r="J142" s="40">
        <v>35.614630467571644</v>
      </c>
      <c r="K142" s="40">
        <v>44.73304473304472</v>
      </c>
      <c r="L142" s="40">
        <v>42.30899256254226</v>
      </c>
      <c r="M142" s="47">
        <f t="shared" si="7"/>
        <v>26.603743401055834</v>
      </c>
      <c r="N142" s="48">
        <f t="shared" si="5"/>
        <v>1663</v>
      </c>
      <c r="O142" s="49">
        <f t="shared" si="6"/>
        <v>52</v>
      </c>
      <c r="P142" s="53">
        <v>103</v>
      </c>
      <c r="Q142" s="53">
        <v>2</v>
      </c>
      <c r="R142" s="53">
        <v>12</v>
      </c>
      <c r="S142" s="53">
        <v>5</v>
      </c>
      <c r="T142" s="53">
        <v>8</v>
      </c>
      <c r="U142" s="6">
        <v>4</v>
      </c>
      <c r="V142" s="6">
        <v>1</v>
      </c>
      <c r="W142" s="6">
        <v>16</v>
      </c>
      <c r="X142" s="6">
        <v>30</v>
      </c>
      <c r="Y142" s="6">
        <v>2</v>
      </c>
      <c r="Z142" s="6">
        <v>2</v>
      </c>
      <c r="AA142" s="6"/>
      <c r="AB142" s="6">
        <v>31</v>
      </c>
      <c r="AC142" s="6">
        <v>4</v>
      </c>
      <c r="AD142" s="27">
        <v>3</v>
      </c>
      <c r="AE142" s="27">
        <v>4</v>
      </c>
      <c r="AF142" s="27">
        <v>36</v>
      </c>
      <c r="AG142" s="27">
        <v>18</v>
      </c>
      <c r="AH142" s="27">
        <v>341</v>
      </c>
      <c r="AI142" s="27"/>
      <c r="AJ142" s="27">
        <v>22</v>
      </c>
      <c r="AK142" s="27">
        <v>51</v>
      </c>
      <c r="AL142" s="27">
        <v>13</v>
      </c>
      <c r="AM142" s="27">
        <v>80</v>
      </c>
      <c r="AN142" s="27">
        <v>15</v>
      </c>
      <c r="AO142" s="27"/>
      <c r="AP142" s="27">
        <v>9</v>
      </c>
      <c r="AQ142" s="27"/>
      <c r="AR142" s="90">
        <v>13</v>
      </c>
      <c r="AS142" s="27">
        <v>61</v>
      </c>
      <c r="AT142" s="27"/>
      <c r="AU142" s="27">
        <v>2</v>
      </c>
      <c r="AV142" s="27"/>
      <c r="AW142">
        <v>12</v>
      </c>
      <c r="AY142" s="26">
        <v>61</v>
      </c>
      <c r="AZ142">
        <v>18</v>
      </c>
      <c r="BA142">
        <v>38</v>
      </c>
      <c r="BB142">
        <v>51</v>
      </c>
      <c r="BC142">
        <v>17</v>
      </c>
      <c r="BD142">
        <v>11</v>
      </c>
      <c r="BF142">
        <v>45</v>
      </c>
      <c r="BG142">
        <v>16</v>
      </c>
      <c r="BH142">
        <v>30</v>
      </c>
      <c r="BJ142">
        <v>27</v>
      </c>
      <c r="BK142">
        <v>24</v>
      </c>
      <c r="BM142">
        <v>17</v>
      </c>
      <c r="BN142">
        <v>92</v>
      </c>
      <c r="BO142">
        <v>117</v>
      </c>
      <c r="BP142">
        <v>10</v>
      </c>
      <c r="BQ142">
        <v>31</v>
      </c>
      <c r="BR142">
        <v>4</v>
      </c>
      <c r="BS142">
        <v>6</v>
      </c>
      <c r="BT142">
        <v>7</v>
      </c>
      <c r="BU142">
        <v>59</v>
      </c>
      <c r="BV142" s="5">
        <v>9</v>
      </c>
      <c r="BW142" s="5">
        <v>8</v>
      </c>
      <c r="BY142">
        <v>5</v>
      </c>
      <c r="CA142">
        <v>60</v>
      </c>
    </row>
    <row r="143" spans="1:79" ht="12.75">
      <c r="A143" s="1" t="s">
        <v>149</v>
      </c>
      <c r="B143" s="1">
        <v>2.85</v>
      </c>
      <c r="C143" s="1">
        <v>2.51</v>
      </c>
      <c r="D143" s="1">
        <v>1.21</v>
      </c>
      <c r="E143" s="56">
        <v>1.1302832288084161</v>
      </c>
      <c r="F143" s="94">
        <f t="shared" si="8"/>
        <v>3.544509512596694</v>
      </c>
      <c r="G143" s="40">
        <v>1.26</v>
      </c>
      <c r="H143" s="40">
        <v>2.55</v>
      </c>
      <c r="I143" s="40">
        <v>3.0017317683278817</v>
      </c>
      <c r="J143" s="40">
        <v>6.5233785822021115</v>
      </c>
      <c r="K143" s="40">
        <v>1.3227513227513226</v>
      </c>
      <c r="L143" s="40">
        <v>6.60919540229885</v>
      </c>
      <c r="M143" s="47">
        <f t="shared" si="7"/>
        <v>1.3437849944008962</v>
      </c>
      <c r="N143" s="48">
        <f t="shared" si="5"/>
        <v>84</v>
      </c>
      <c r="O143" s="49">
        <f t="shared" si="6"/>
        <v>28</v>
      </c>
      <c r="P143" s="53"/>
      <c r="Q143" s="53">
        <v>1</v>
      </c>
      <c r="R143" s="53">
        <v>3</v>
      </c>
      <c r="S143" s="21"/>
      <c r="T143" s="53">
        <v>7</v>
      </c>
      <c r="U143" s="6"/>
      <c r="V143" s="6"/>
      <c r="W143" s="6"/>
      <c r="X143" s="6"/>
      <c r="Y143" s="6">
        <v>9</v>
      </c>
      <c r="Z143" s="6"/>
      <c r="AA143" s="6">
        <v>1</v>
      </c>
      <c r="AB143" s="6">
        <v>15</v>
      </c>
      <c r="AC143" s="6">
        <v>3</v>
      </c>
      <c r="AD143" s="27">
        <v>3</v>
      </c>
      <c r="AE143" s="27">
        <v>2</v>
      </c>
      <c r="AF143" s="27"/>
      <c r="AG143" s="27"/>
      <c r="AH143" s="27">
        <v>3</v>
      </c>
      <c r="AI143" s="27"/>
      <c r="AJ143" s="27"/>
      <c r="AK143" s="27"/>
      <c r="AL143" s="27"/>
      <c r="AM143" s="27"/>
      <c r="AN143" s="27">
        <v>1</v>
      </c>
      <c r="AO143" s="27">
        <v>1</v>
      </c>
      <c r="AP143" s="27">
        <v>1</v>
      </c>
      <c r="AQ143">
        <v>1</v>
      </c>
      <c r="AR143" s="88"/>
      <c r="AS143" s="27"/>
      <c r="AT143" s="27"/>
      <c r="AU143" s="27">
        <v>1</v>
      </c>
      <c r="AV143" s="27"/>
      <c r="AY143" s="26">
        <v>3</v>
      </c>
      <c r="BD143">
        <v>4</v>
      </c>
      <c r="BJ143">
        <v>1</v>
      </c>
      <c r="BM143">
        <v>2</v>
      </c>
      <c r="BN143">
        <v>1</v>
      </c>
      <c r="BO143">
        <v>1</v>
      </c>
      <c r="BQ143">
        <v>12</v>
      </c>
      <c r="BT143">
        <v>1</v>
      </c>
      <c r="BU143">
        <v>1</v>
      </c>
      <c r="BV143" s="5">
        <v>2</v>
      </c>
      <c r="BW143" s="5">
        <v>2</v>
      </c>
      <c r="BX143">
        <v>1</v>
      </c>
      <c r="CA143">
        <v>1</v>
      </c>
    </row>
    <row r="144" spans="1:79" ht="12.75">
      <c r="A144" s="1" t="s">
        <v>150</v>
      </c>
      <c r="B144" s="1">
        <v>2.94</v>
      </c>
      <c r="C144" s="1">
        <v>1.45</v>
      </c>
      <c r="D144" s="1">
        <v>0.96</v>
      </c>
      <c r="E144" s="56">
        <v>0.9828219704632815</v>
      </c>
      <c r="F144" s="94">
        <f t="shared" si="8"/>
        <v>1.3091422020867578</v>
      </c>
      <c r="G144" s="40">
        <v>0.51</v>
      </c>
      <c r="H144" s="40">
        <v>0.3</v>
      </c>
      <c r="I144" s="40">
        <v>1.4238984029247646</v>
      </c>
      <c r="J144" s="40">
        <v>3.8084464555052793</v>
      </c>
      <c r="K144" s="40">
        <v>0.24050024050024046</v>
      </c>
      <c r="L144" s="40">
        <v>1.5720081135902637</v>
      </c>
      <c r="M144" s="47">
        <f t="shared" si="7"/>
        <v>0.30395136778115506</v>
      </c>
      <c r="N144" s="48">
        <f t="shared" si="5"/>
        <v>19</v>
      </c>
      <c r="O144" s="49">
        <f t="shared" si="6"/>
        <v>10</v>
      </c>
      <c r="P144" s="53"/>
      <c r="Q144" s="53"/>
      <c r="R144" s="53"/>
      <c r="S144" s="21"/>
      <c r="T144" s="43"/>
      <c r="U144" s="6"/>
      <c r="V144" s="6"/>
      <c r="W144" s="6"/>
      <c r="X144" s="6"/>
      <c r="Y144" s="6">
        <v>1</v>
      </c>
      <c r="Z144" s="6"/>
      <c r="AA144" s="6">
        <v>3</v>
      </c>
      <c r="AB144" s="6">
        <v>3</v>
      </c>
      <c r="AC144" s="6"/>
      <c r="AD144" s="27">
        <v>2</v>
      </c>
      <c r="AE144" s="27"/>
      <c r="AF144" s="27"/>
      <c r="AG144" s="27"/>
      <c r="AH144" s="27">
        <v>2</v>
      </c>
      <c r="AI144" s="27"/>
      <c r="AJ144" s="27"/>
      <c r="AK144" s="27"/>
      <c r="AL144" s="27"/>
      <c r="AM144" s="27"/>
      <c r="AP144" s="27">
        <v>1</v>
      </c>
      <c r="AR144" s="88"/>
      <c r="AS144" s="27"/>
      <c r="AT144" s="27"/>
      <c r="AU144" s="27"/>
      <c r="AV144" s="27"/>
      <c r="BF144">
        <v>1</v>
      </c>
      <c r="BR144">
        <v>2</v>
      </c>
      <c r="BU144">
        <v>2</v>
      </c>
      <c r="BX144" s="5">
        <v>2</v>
      </c>
      <c r="BY144" s="5"/>
      <c r="BZ144" s="5"/>
      <c r="CA144" s="5"/>
    </row>
    <row r="145" spans="1:80" ht="12.75">
      <c r="A145" s="1" t="s">
        <v>151</v>
      </c>
      <c r="B145" s="1">
        <v>17.54</v>
      </c>
      <c r="C145" s="1">
        <v>16.73</v>
      </c>
      <c r="D145" s="1">
        <v>31.53</v>
      </c>
      <c r="E145" s="56">
        <v>60.92335120372244</v>
      </c>
      <c r="F145" s="94">
        <f t="shared" si="8"/>
        <v>41.91587069810132</v>
      </c>
      <c r="G145" s="40">
        <v>25.98</v>
      </c>
      <c r="H145" s="40">
        <v>44.14</v>
      </c>
      <c r="I145" s="40">
        <v>51.89532422551473</v>
      </c>
      <c r="J145" s="40">
        <v>36.21794871794872</v>
      </c>
      <c r="K145" s="40">
        <v>52.08548065690922</v>
      </c>
      <c r="L145" s="40">
        <v>41.17647058823529</v>
      </c>
      <c r="M145" s="47">
        <f t="shared" si="7"/>
        <v>25.019996800511922</v>
      </c>
      <c r="N145" s="48">
        <f t="shared" si="5"/>
        <v>1564</v>
      </c>
      <c r="O145" s="49">
        <f t="shared" si="6"/>
        <v>64</v>
      </c>
      <c r="P145" s="53">
        <v>12</v>
      </c>
      <c r="Q145" s="53">
        <v>5</v>
      </c>
      <c r="R145" s="53">
        <v>5</v>
      </c>
      <c r="S145" s="53">
        <v>6</v>
      </c>
      <c r="T145" s="53">
        <v>13</v>
      </c>
      <c r="U145" s="6">
        <v>9</v>
      </c>
      <c r="V145" s="6">
        <v>45</v>
      </c>
      <c r="W145" s="6">
        <v>3</v>
      </c>
      <c r="X145" s="6">
        <v>85</v>
      </c>
      <c r="Y145" s="6">
        <v>12</v>
      </c>
      <c r="Z145" s="6">
        <v>99</v>
      </c>
      <c r="AA145" s="6">
        <v>2</v>
      </c>
      <c r="AB145" s="6">
        <v>70</v>
      </c>
      <c r="AC145" s="6">
        <v>35</v>
      </c>
      <c r="AD145" s="27">
        <v>2</v>
      </c>
      <c r="AE145" s="27">
        <v>8</v>
      </c>
      <c r="AF145" s="27">
        <v>14</v>
      </c>
      <c r="AG145" s="27">
        <v>3</v>
      </c>
      <c r="AH145" s="27">
        <v>39</v>
      </c>
      <c r="AI145" s="27">
        <v>23</v>
      </c>
      <c r="AJ145" s="27">
        <v>8</v>
      </c>
      <c r="AK145" s="26">
        <v>51</v>
      </c>
      <c r="AL145" s="26">
        <v>24</v>
      </c>
      <c r="AM145" s="26">
        <v>62</v>
      </c>
      <c r="AN145" s="26">
        <v>51</v>
      </c>
      <c r="AO145" s="26">
        <v>24</v>
      </c>
      <c r="AP145" s="26">
        <v>4</v>
      </c>
      <c r="AQ145" s="26">
        <v>3</v>
      </c>
      <c r="AR145" s="26">
        <v>32</v>
      </c>
      <c r="AS145" s="26">
        <v>6</v>
      </c>
      <c r="AT145" s="26">
        <v>9</v>
      </c>
      <c r="AU145" s="26">
        <v>13</v>
      </c>
      <c r="AV145" s="26">
        <v>2</v>
      </c>
      <c r="AW145" s="26">
        <v>26</v>
      </c>
      <c r="AX145" s="26">
        <v>1</v>
      </c>
      <c r="AY145" s="26">
        <v>46</v>
      </c>
      <c r="AZ145" s="26">
        <v>56</v>
      </c>
      <c r="BA145" s="26">
        <v>36</v>
      </c>
      <c r="BB145" s="26">
        <v>10</v>
      </c>
      <c r="BC145">
        <v>15</v>
      </c>
      <c r="BD145">
        <v>1</v>
      </c>
      <c r="BF145">
        <v>4</v>
      </c>
      <c r="BG145">
        <v>4</v>
      </c>
      <c r="BH145">
        <v>16</v>
      </c>
      <c r="BI145">
        <v>9</v>
      </c>
      <c r="BJ145">
        <v>14</v>
      </c>
      <c r="BK145">
        <v>20</v>
      </c>
      <c r="BL145">
        <v>10</v>
      </c>
      <c r="BM145">
        <v>41</v>
      </c>
      <c r="BN145">
        <v>32</v>
      </c>
      <c r="BO145">
        <v>112</v>
      </c>
      <c r="BP145">
        <v>44</v>
      </c>
      <c r="BQ145">
        <v>9</v>
      </c>
      <c r="BR145">
        <v>9</v>
      </c>
      <c r="BS145">
        <v>25</v>
      </c>
      <c r="BT145">
        <v>101</v>
      </c>
      <c r="BU145">
        <v>30</v>
      </c>
      <c r="BV145" s="5">
        <v>9</v>
      </c>
      <c r="BW145" s="5">
        <v>60</v>
      </c>
      <c r="BX145" s="5">
        <v>1</v>
      </c>
      <c r="BY145" s="5">
        <v>5</v>
      </c>
      <c r="BZ145" s="5">
        <v>22</v>
      </c>
      <c r="CA145" s="5">
        <v>16</v>
      </c>
      <c r="CB145">
        <v>1</v>
      </c>
    </row>
    <row r="146" spans="1:79" ht="12.75">
      <c r="A146" s="1" t="s">
        <v>152</v>
      </c>
      <c r="B146" s="1">
        <v>2.15</v>
      </c>
      <c r="C146" s="1">
        <v>0.57</v>
      </c>
      <c r="D146" s="1">
        <v>1.28</v>
      </c>
      <c r="E146" s="56">
        <v>2.341113493829658</v>
      </c>
      <c r="F146" s="94">
        <f t="shared" si="8"/>
        <v>3.746799744869735</v>
      </c>
      <c r="G146" s="40">
        <v>2.95</v>
      </c>
      <c r="H146" s="40">
        <v>2.51</v>
      </c>
      <c r="I146" s="40">
        <v>4.618048874350587</v>
      </c>
      <c r="J146" s="40">
        <v>3.8461538461538463</v>
      </c>
      <c r="K146" s="40">
        <v>3.384181955610526</v>
      </c>
      <c r="L146" s="40">
        <v>5.172413793103448</v>
      </c>
      <c r="M146" s="47">
        <f t="shared" si="7"/>
        <v>10.206366981282995</v>
      </c>
      <c r="N146" s="48">
        <f t="shared" si="5"/>
        <v>638</v>
      </c>
      <c r="O146" s="49">
        <f t="shared" si="6"/>
        <v>38</v>
      </c>
      <c r="P146" s="53"/>
      <c r="Q146" s="53">
        <v>15</v>
      </c>
      <c r="R146" s="53"/>
      <c r="S146" s="43">
        <v>18</v>
      </c>
      <c r="T146" s="53">
        <v>1</v>
      </c>
      <c r="U146" s="6"/>
      <c r="V146" s="6">
        <v>11</v>
      </c>
      <c r="W146" s="6">
        <v>3</v>
      </c>
      <c r="X146" s="6">
        <v>24</v>
      </c>
      <c r="Y146" s="6">
        <v>2</v>
      </c>
      <c r="Z146" s="6"/>
      <c r="AA146" s="6"/>
      <c r="AB146" s="6">
        <v>50</v>
      </c>
      <c r="AC146" s="6">
        <v>12</v>
      </c>
      <c r="AD146" s="27"/>
      <c r="AE146" s="27">
        <v>1</v>
      </c>
      <c r="AF146" s="27">
        <v>4</v>
      </c>
      <c r="AG146" s="27"/>
      <c r="AH146" s="27">
        <v>73</v>
      </c>
      <c r="AI146" s="27"/>
      <c r="AJ146" s="27"/>
      <c r="AK146" s="26">
        <v>1</v>
      </c>
      <c r="AM146" s="26">
        <v>1</v>
      </c>
      <c r="AN146" s="26"/>
      <c r="AO146" s="26">
        <v>4</v>
      </c>
      <c r="AP146" s="26">
        <v>89</v>
      </c>
      <c r="AR146" s="88">
        <v>12</v>
      </c>
      <c r="AS146" s="26">
        <v>3</v>
      </c>
      <c r="AT146" s="26">
        <v>96</v>
      </c>
      <c r="AU146" s="26"/>
      <c r="AV146" s="26">
        <v>1</v>
      </c>
      <c r="AX146" s="26">
        <v>7</v>
      </c>
      <c r="AY146" s="26">
        <v>3</v>
      </c>
      <c r="AZ146">
        <v>6</v>
      </c>
      <c r="BA146">
        <v>6</v>
      </c>
      <c r="BC146">
        <v>1</v>
      </c>
      <c r="BD146">
        <v>1</v>
      </c>
      <c r="BF146">
        <v>1</v>
      </c>
      <c r="BH146">
        <v>72</v>
      </c>
      <c r="BK146">
        <v>9</v>
      </c>
      <c r="BP146">
        <v>5</v>
      </c>
      <c r="BQ146">
        <v>8</v>
      </c>
      <c r="BT146">
        <v>63</v>
      </c>
      <c r="BU146">
        <v>6</v>
      </c>
      <c r="BV146" s="5">
        <v>2</v>
      </c>
      <c r="BW146" s="5">
        <v>8</v>
      </c>
      <c r="BX146" s="5">
        <v>5</v>
      </c>
      <c r="BY146" s="5">
        <v>11</v>
      </c>
      <c r="BZ146" s="5">
        <v>3</v>
      </c>
      <c r="CA146" s="5"/>
    </row>
    <row r="147" spans="1:79" ht="12.75">
      <c r="A147" s="1" t="s">
        <v>153</v>
      </c>
      <c r="B147" s="1">
        <v>11.83</v>
      </c>
      <c r="C147" s="1">
        <v>8.88</v>
      </c>
      <c r="D147" s="1">
        <v>8.43</v>
      </c>
      <c r="E147" s="56">
        <v>12.286461460651427</v>
      </c>
      <c r="F147" s="94">
        <f t="shared" si="8"/>
        <v>17.964335913030563</v>
      </c>
      <c r="G147" s="40">
        <v>10.84</v>
      </c>
      <c r="H147" s="40">
        <v>6.59</v>
      </c>
      <c r="I147" s="40">
        <v>11.468154704637293</v>
      </c>
      <c r="J147" s="40">
        <v>10.69004524886878</v>
      </c>
      <c r="K147" s="40">
        <v>3.7792894935752073</v>
      </c>
      <c r="L147" s="40">
        <v>64.41852603110209</v>
      </c>
      <c r="M147" s="47">
        <f t="shared" si="7"/>
        <v>10.014397696368583</v>
      </c>
      <c r="N147" s="48">
        <f t="shared" si="5"/>
        <v>626</v>
      </c>
      <c r="O147" s="49">
        <f t="shared" si="6"/>
        <v>35</v>
      </c>
      <c r="P147" s="53"/>
      <c r="Q147" s="53">
        <v>22</v>
      </c>
      <c r="R147" s="53"/>
      <c r="S147" s="43">
        <v>1</v>
      </c>
      <c r="T147" s="53">
        <v>2</v>
      </c>
      <c r="U147" s="6">
        <v>76</v>
      </c>
      <c r="V147" s="6"/>
      <c r="W147" s="6">
        <v>30</v>
      </c>
      <c r="X147" s="6">
        <v>2</v>
      </c>
      <c r="Y147" s="6">
        <v>35</v>
      </c>
      <c r="Z147" s="6"/>
      <c r="AA147" s="6">
        <v>4</v>
      </c>
      <c r="AB147" s="6">
        <v>2</v>
      </c>
      <c r="AC147" s="6">
        <v>13</v>
      </c>
      <c r="AD147" s="27"/>
      <c r="AE147" s="27"/>
      <c r="AF147" s="27"/>
      <c r="AG147" s="27">
        <v>1</v>
      </c>
      <c r="AH147" s="27">
        <v>4</v>
      </c>
      <c r="AI147" s="27"/>
      <c r="AJ147" s="27"/>
      <c r="AK147" s="26"/>
      <c r="AL147" s="26"/>
      <c r="AM147" s="26"/>
      <c r="AN147" s="26"/>
      <c r="AO147" s="26">
        <v>30</v>
      </c>
      <c r="AP147" s="26">
        <v>99</v>
      </c>
      <c r="AQ147">
        <v>17</v>
      </c>
      <c r="AR147" s="88"/>
      <c r="AS147" s="26">
        <v>2</v>
      </c>
      <c r="AT147" s="26"/>
      <c r="AU147" s="26">
        <v>8</v>
      </c>
      <c r="AV147" s="26">
        <v>6</v>
      </c>
      <c r="AW147" s="6"/>
      <c r="AX147" s="6"/>
      <c r="AY147" s="26">
        <v>21</v>
      </c>
      <c r="BA147">
        <v>7</v>
      </c>
      <c r="BF147">
        <v>4</v>
      </c>
      <c r="BG147">
        <v>12</v>
      </c>
      <c r="BJ147">
        <v>6</v>
      </c>
      <c r="BK147">
        <v>7</v>
      </c>
      <c r="BM147">
        <v>43</v>
      </c>
      <c r="BN147">
        <v>6</v>
      </c>
      <c r="BQ147">
        <v>1</v>
      </c>
      <c r="BR147">
        <v>3</v>
      </c>
      <c r="BS147">
        <v>1</v>
      </c>
      <c r="BT147">
        <v>11</v>
      </c>
      <c r="BU147">
        <v>5</v>
      </c>
      <c r="BV147" s="5">
        <v>2</v>
      </c>
      <c r="BW147" s="5">
        <v>84</v>
      </c>
      <c r="BX147" s="5">
        <v>44</v>
      </c>
      <c r="BY147" s="5"/>
      <c r="BZ147" s="5">
        <v>15</v>
      </c>
      <c r="CA147" s="5"/>
    </row>
    <row r="148" spans="1:61" ht="12.75">
      <c r="A148" s="1" t="s">
        <v>154</v>
      </c>
      <c r="B148" s="1">
        <v>1.89</v>
      </c>
      <c r="C148" s="1">
        <v>1.35</v>
      </c>
      <c r="D148" s="1">
        <v>0.69</v>
      </c>
      <c r="E148" s="56">
        <v>0.37018450333805386</v>
      </c>
      <c r="F148" s="94">
        <f t="shared" si="8"/>
        <v>0.6489284849554208</v>
      </c>
      <c r="G148" s="40">
        <v>0.05</v>
      </c>
      <c r="H148" s="40">
        <v>0.31</v>
      </c>
      <c r="I148" s="40">
        <v>2.7900711949201464</v>
      </c>
      <c r="J148" s="40">
        <v>0.11312217194570136</v>
      </c>
      <c r="K148" s="40">
        <v>0.3092145949288806</v>
      </c>
      <c r="L148" s="40">
        <v>0.3211629479377958</v>
      </c>
      <c r="M148" s="47">
        <f t="shared" si="7"/>
        <v>0.8318669012957928</v>
      </c>
      <c r="N148" s="48">
        <f t="shared" si="5"/>
        <v>52</v>
      </c>
      <c r="O148" s="49">
        <f t="shared" si="6"/>
        <v>5</v>
      </c>
      <c r="P148" s="53"/>
      <c r="Q148" s="53"/>
      <c r="R148" s="53"/>
      <c r="S148" s="21"/>
      <c r="T148" s="43"/>
      <c r="U148" s="6"/>
      <c r="V148" s="6"/>
      <c r="W148" s="6"/>
      <c r="X148" s="6"/>
      <c r="Y148" s="6"/>
      <c r="Z148" s="6"/>
      <c r="AA148" s="6"/>
      <c r="AB148" s="6"/>
      <c r="AC148" s="6"/>
      <c r="AD148" s="27"/>
      <c r="AE148" s="27"/>
      <c r="AF148" s="27"/>
      <c r="AG148" s="27"/>
      <c r="AH148" s="27"/>
      <c r="AI148" s="27"/>
      <c r="AJ148" s="27"/>
      <c r="AP148" s="26">
        <v>1</v>
      </c>
      <c r="AR148" s="88">
        <v>1</v>
      </c>
      <c r="AT148">
        <v>41</v>
      </c>
      <c r="AZ148">
        <v>1</v>
      </c>
      <c r="BI148">
        <v>8</v>
      </c>
    </row>
    <row r="149" spans="1:67" ht="12.75">
      <c r="A149" s="1" t="s">
        <v>155</v>
      </c>
      <c r="C149" s="1">
        <v>0.07</v>
      </c>
      <c r="D149" s="1">
        <v>0.11</v>
      </c>
      <c r="E149" s="56">
        <v>0.052000000000000005</v>
      </c>
      <c r="F149" s="94">
        <f t="shared" si="8"/>
        <v>0.012569130216189042</v>
      </c>
      <c r="G149" s="40"/>
      <c r="H149" s="40"/>
      <c r="I149" s="40"/>
      <c r="J149" s="40">
        <v>0.07541478129713425</v>
      </c>
      <c r="K149" s="40"/>
      <c r="L149" s="40"/>
      <c r="M149" s="47">
        <f t="shared" si="7"/>
        <v>0.14397696368581028</v>
      </c>
      <c r="N149" s="48">
        <f t="shared" si="5"/>
        <v>9</v>
      </c>
      <c r="O149" s="49">
        <f t="shared" si="6"/>
        <v>1</v>
      </c>
      <c r="P149" s="53"/>
      <c r="Q149" s="53"/>
      <c r="R149" s="53"/>
      <c r="S149" s="21"/>
      <c r="T149" s="21"/>
      <c r="U149" s="6"/>
      <c r="V149" s="6"/>
      <c r="W149" s="6"/>
      <c r="X149" s="6"/>
      <c r="Y149" s="6"/>
      <c r="Z149" s="6"/>
      <c r="AA149" s="6"/>
      <c r="AB149" s="6"/>
      <c r="AC149" s="6"/>
      <c r="AD149" s="27"/>
      <c r="AE149" s="27"/>
      <c r="AF149" s="27"/>
      <c r="AG149" s="27"/>
      <c r="AH149" s="27"/>
      <c r="AI149" s="27"/>
      <c r="AJ149" s="27"/>
      <c r="AR149" s="88"/>
      <c r="BO149">
        <v>9</v>
      </c>
    </row>
    <row r="150" spans="1:79" ht="12.75">
      <c r="A150" s="1" t="s">
        <v>156</v>
      </c>
      <c r="B150" s="38">
        <v>28.2</v>
      </c>
      <c r="C150" s="1">
        <v>27.41</v>
      </c>
      <c r="D150" s="1">
        <v>17.76</v>
      </c>
      <c r="E150" s="56">
        <v>14.361423629374874</v>
      </c>
      <c r="F150" s="94">
        <f t="shared" si="8"/>
        <v>15.420845777177464</v>
      </c>
      <c r="G150" s="40">
        <v>3.18</v>
      </c>
      <c r="H150" s="40">
        <v>15.11</v>
      </c>
      <c r="I150" s="40">
        <v>20.377140658071966</v>
      </c>
      <c r="J150" s="40">
        <v>8.276772247360483</v>
      </c>
      <c r="K150" s="40">
        <v>19.600769600769596</v>
      </c>
      <c r="L150" s="40">
        <v>25.980392156862745</v>
      </c>
      <c r="M150" s="47">
        <f t="shared" si="7"/>
        <v>1.647736362182051</v>
      </c>
      <c r="N150" s="48">
        <f t="shared" si="5"/>
        <v>103</v>
      </c>
      <c r="O150" s="49">
        <f t="shared" si="6"/>
        <v>32</v>
      </c>
      <c r="P150" s="53"/>
      <c r="Q150" s="53">
        <v>3</v>
      </c>
      <c r="R150" s="53"/>
      <c r="S150" s="43">
        <v>4</v>
      </c>
      <c r="T150" s="43"/>
      <c r="U150" s="6"/>
      <c r="V150" s="6"/>
      <c r="W150" s="6">
        <v>1</v>
      </c>
      <c r="X150" s="6"/>
      <c r="Y150" s="6">
        <v>36</v>
      </c>
      <c r="Z150" s="6"/>
      <c r="AA150" s="6">
        <v>3</v>
      </c>
      <c r="AB150" s="6">
        <v>3</v>
      </c>
      <c r="AC150" s="6">
        <v>1</v>
      </c>
      <c r="AD150" s="27">
        <v>1</v>
      </c>
      <c r="AE150" s="27">
        <v>1</v>
      </c>
      <c r="AF150" s="27">
        <v>1</v>
      </c>
      <c r="AG150" s="27">
        <v>1</v>
      </c>
      <c r="AH150" s="27">
        <v>2</v>
      </c>
      <c r="AI150" s="27"/>
      <c r="AJ150" s="27"/>
      <c r="AK150" s="27"/>
      <c r="AL150" s="27"/>
      <c r="AM150" s="26">
        <v>2</v>
      </c>
      <c r="AN150" s="27"/>
      <c r="AO150" s="27">
        <v>1</v>
      </c>
      <c r="AP150" s="27">
        <v>6</v>
      </c>
      <c r="AQ150" s="27">
        <v>2</v>
      </c>
      <c r="AR150" s="90">
        <v>2</v>
      </c>
      <c r="AS150" s="27">
        <v>2</v>
      </c>
      <c r="AT150" s="27">
        <v>1</v>
      </c>
      <c r="AU150" s="27"/>
      <c r="AV150" s="27"/>
      <c r="AW150" s="27">
        <v>1</v>
      </c>
      <c r="AX150" s="27"/>
      <c r="AY150" s="26">
        <v>5</v>
      </c>
      <c r="AZ150">
        <v>2</v>
      </c>
      <c r="BA150" s="27"/>
      <c r="BF150">
        <v>2</v>
      </c>
      <c r="BK150">
        <v>1</v>
      </c>
      <c r="BN150">
        <v>4</v>
      </c>
      <c r="BO150">
        <v>2</v>
      </c>
      <c r="BQ150">
        <v>2</v>
      </c>
      <c r="BU150">
        <v>4</v>
      </c>
      <c r="BW150" s="5">
        <v>2</v>
      </c>
      <c r="BX150" s="5">
        <v>1</v>
      </c>
      <c r="BY150" s="5"/>
      <c r="BZ150" s="5">
        <v>2</v>
      </c>
      <c r="CA150" s="5">
        <v>2</v>
      </c>
    </row>
    <row r="151" spans="1:76" ht="12.75">
      <c r="A151" s="1" t="s">
        <v>157</v>
      </c>
      <c r="C151" s="1">
        <v>0.04</v>
      </c>
      <c r="D151" s="1">
        <v>0.08</v>
      </c>
      <c r="E151" s="69" t="s">
        <v>274</v>
      </c>
      <c r="F151" s="94">
        <f t="shared" si="8"/>
        <v>0.020473486305651382</v>
      </c>
      <c r="G151" s="40"/>
      <c r="H151" s="40">
        <v>0.05</v>
      </c>
      <c r="I151" s="40">
        <v>0.03848374061958823</v>
      </c>
      <c r="J151" s="40"/>
      <c r="K151" s="40">
        <v>0.034357177214320064</v>
      </c>
      <c r="L151" s="40"/>
      <c r="M151" s="47">
        <f t="shared" si="7"/>
        <v>0</v>
      </c>
      <c r="N151" s="48">
        <f t="shared" si="5"/>
        <v>0</v>
      </c>
      <c r="O151" s="49">
        <f t="shared" si="6"/>
        <v>0</v>
      </c>
      <c r="P151" s="53"/>
      <c r="Q151" s="53"/>
      <c r="R151" s="53"/>
      <c r="S151" s="21"/>
      <c r="T151" s="21"/>
      <c r="U151" s="6"/>
      <c r="V151" s="6"/>
      <c r="W151" s="6"/>
      <c r="X151" s="6"/>
      <c r="Y151" s="6"/>
      <c r="Z151" s="6"/>
      <c r="AA151" s="6"/>
      <c r="AB151" s="6"/>
      <c r="AC151" s="6"/>
      <c r="AD151" s="27"/>
      <c r="AE151" s="27"/>
      <c r="AF151" s="27"/>
      <c r="AG151" s="27"/>
      <c r="AH151" s="27"/>
      <c r="AI151" s="27"/>
      <c r="AJ151" s="27"/>
      <c r="AR151" s="88"/>
      <c r="BX151" s="5"/>
    </row>
    <row r="152" spans="1:44" ht="12.75">
      <c r="A152" s="1" t="s">
        <v>293</v>
      </c>
      <c r="B152" s="1">
        <v>0.06</v>
      </c>
      <c r="C152" s="1">
        <v>0.01</v>
      </c>
      <c r="D152" s="1">
        <v>0.01</v>
      </c>
      <c r="E152" s="69" t="s">
        <v>274</v>
      </c>
      <c r="F152" s="94">
        <f t="shared" si="8"/>
        <v>0.014957371813877662</v>
      </c>
      <c r="G152" s="40"/>
      <c r="H152" s="40"/>
      <c r="I152" s="40">
        <v>0.03848374061958823</v>
      </c>
      <c r="J152" s="40"/>
      <c r="K152" s="40">
        <v>0.034357177214320064</v>
      </c>
      <c r="L152" s="40">
        <v>0.016903313049357674</v>
      </c>
      <c r="M152" s="47">
        <f t="shared" si="7"/>
        <v>0</v>
      </c>
      <c r="N152" s="48">
        <f aca="true" t="shared" si="9" ref="N152:N163">SUM(P152:CB152)</f>
        <v>0</v>
      </c>
      <c r="O152" s="49">
        <f aca="true" t="shared" si="10" ref="O152:O162">COUNTA(P152:CB152)</f>
        <v>0</v>
      </c>
      <c r="P152" s="53"/>
      <c r="Q152" s="53"/>
      <c r="R152" s="53"/>
      <c r="S152" s="21"/>
      <c r="T152" s="21"/>
      <c r="U152" s="6"/>
      <c r="V152" s="6"/>
      <c r="W152" s="6"/>
      <c r="X152" s="6"/>
      <c r="Y152" s="6"/>
      <c r="Z152" s="6"/>
      <c r="AA152" s="6"/>
      <c r="AB152" s="6"/>
      <c r="AC152" s="6"/>
      <c r="AD152" s="27"/>
      <c r="AE152" s="27"/>
      <c r="AF152" s="27"/>
      <c r="AG152" s="27"/>
      <c r="AH152" s="27"/>
      <c r="AI152" s="27"/>
      <c r="AJ152" s="27"/>
      <c r="AR152" s="88"/>
    </row>
    <row r="153" spans="1:80" ht="12.75">
      <c r="A153" s="1" t="s">
        <v>158</v>
      </c>
      <c r="B153" s="1">
        <v>2.96</v>
      </c>
      <c r="C153" s="1">
        <v>1.33</v>
      </c>
      <c r="D153" s="38">
        <v>1.8</v>
      </c>
      <c r="E153" s="56">
        <v>3.561870928585879</v>
      </c>
      <c r="F153" s="94">
        <f t="shared" si="8"/>
        <v>2.389904597399526</v>
      </c>
      <c r="G153" s="40">
        <v>1.44</v>
      </c>
      <c r="H153" s="40">
        <v>3.48</v>
      </c>
      <c r="I153" s="40">
        <v>0.7119492014623823</v>
      </c>
      <c r="J153" s="40">
        <v>6.297134238310709</v>
      </c>
      <c r="K153" s="40">
        <v>1.6835016835016832</v>
      </c>
      <c r="L153" s="40">
        <v>0.7268424611223799</v>
      </c>
      <c r="M153" s="47">
        <f t="shared" si="7"/>
        <v>1.3917773156294995</v>
      </c>
      <c r="N153" s="48">
        <f t="shared" si="9"/>
        <v>87</v>
      </c>
      <c r="O153" s="49">
        <f t="shared" si="10"/>
        <v>21</v>
      </c>
      <c r="P153" s="53"/>
      <c r="Q153" s="53">
        <v>9</v>
      </c>
      <c r="R153" s="53"/>
      <c r="S153" s="21"/>
      <c r="T153" s="21">
        <v>10</v>
      </c>
      <c r="U153" s="6">
        <v>1</v>
      </c>
      <c r="V153" s="6"/>
      <c r="W153" s="6"/>
      <c r="X153" s="6"/>
      <c r="Y153" s="6">
        <v>1</v>
      </c>
      <c r="Z153" s="6"/>
      <c r="AA153" s="6">
        <v>2</v>
      </c>
      <c r="AB153" s="6">
        <v>3</v>
      </c>
      <c r="AC153" s="6">
        <v>3</v>
      </c>
      <c r="AD153" s="27">
        <v>10</v>
      </c>
      <c r="AE153" s="27">
        <v>14</v>
      </c>
      <c r="AF153" s="27"/>
      <c r="AG153" s="27"/>
      <c r="AH153" s="27"/>
      <c r="AI153" s="27"/>
      <c r="AJ153" s="27"/>
      <c r="AK153" s="27">
        <v>1</v>
      </c>
      <c r="AL153" s="27"/>
      <c r="AM153" s="27">
        <v>1</v>
      </c>
      <c r="AN153" s="27">
        <v>7</v>
      </c>
      <c r="AO153" s="27"/>
      <c r="AP153" s="27"/>
      <c r="AQ153" s="27">
        <v>10</v>
      </c>
      <c r="AR153" s="90"/>
      <c r="AS153" s="27"/>
      <c r="AT153" s="27">
        <v>2</v>
      </c>
      <c r="AU153" s="27"/>
      <c r="AV153" s="27"/>
      <c r="AY153">
        <v>1</v>
      </c>
      <c r="BB153">
        <v>3</v>
      </c>
      <c r="BF153">
        <v>1</v>
      </c>
      <c r="BG153">
        <v>2</v>
      </c>
      <c r="BW153" s="5">
        <v>3</v>
      </c>
      <c r="BX153">
        <v>2</v>
      </c>
      <c r="CB153">
        <v>1</v>
      </c>
    </row>
    <row r="154" spans="1:78" ht="12.75">
      <c r="A154" s="1" t="s">
        <v>159</v>
      </c>
      <c r="B154" s="1">
        <v>3.54</v>
      </c>
      <c r="C154" s="1">
        <v>3.26</v>
      </c>
      <c r="D154" s="1">
        <v>4.98</v>
      </c>
      <c r="E154" s="56">
        <v>5.476447501517297</v>
      </c>
      <c r="F154" s="94">
        <f t="shared" si="8"/>
        <v>1.8798927960950194</v>
      </c>
      <c r="G154" s="40">
        <v>3.47</v>
      </c>
      <c r="H154" s="40">
        <v>4.93</v>
      </c>
      <c r="I154" s="40">
        <v>0.15393496247835292</v>
      </c>
      <c r="J154" s="40">
        <v>0.8672699849170438</v>
      </c>
      <c r="K154" s="40">
        <v>0.9791795506081218</v>
      </c>
      <c r="L154" s="40">
        <v>0.878972278566599</v>
      </c>
      <c r="M154" s="47">
        <f t="shared" si="7"/>
        <v>0.6398976163813791</v>
      </c>
      <c r="N154" s="48">
        <f t="shared" si="9"/>
        <v>40</v>
      </c>
      <c r="O154" s="49">
        <f t="shared" si="10"/>
        <v>11</v>
      </c>
      <c r="P154" s="53"/>
      <c r="Q154" s="53"/>
      <c r="R154" s="53"/>
      <c r="S154" s="21"/>
      <c r="T154" s="21">
        <v>4</v>
      </c>
      <c r="U154" s="6"/>
      <c r="V154" s="6"/>
      <c r="W154" s="6"/>
      <c r="X154" s="6"/>
      <c r="Y154" s="6"/>
      <c r="Z154" s="6"/>
      <c r="AA154" s="6"/>
      <c r="AB154" s="6">
        <v>2</v>
      </c>
      <c r="AC154" s="6"/>
      <c r="AD154" s="27"/>
      <c r="AE154" s="27">
        <v>7</v>
      </c>
      <c r="AF154" s="27">
        <v>2</v>
      </c>
      <c r="AG154" s="27"/>
      <c r="AH154" s="27"/>
      <c r="AI154" s="27"/>
      <c r="AJ154" s="27"/>
      <c r="AK154" s="27"/>
      <c r="AL154" s="27">
        <v>1</v>
      </c>
      <c r="AR154" s="88">
        <v>9</v>
      </c>
      <c r="AT154">
        <v>2</v>
      </c>
      <c r="AU154">
        <v>3</v>
      </c>
      <c r="AX154">
        <v>5</v>
      </c>
      <c r="AY154">
        <v>1</v>
      </c>
      <c r="BZ154">
        <v>4</v>
      </c>
    </row>
    <row r="155" spans="1:67" ht="12.75">
      <c r="A155" s="1" t="s">
        <v>160</v>
      </c>
      <c r="B155" s="1">
        <v>0.01</v>
      </c>
      <c r="C155" s="1">
        <v>0.64</v>
      </c>
      <c r="D155" s="1">
        <v>0.16</v>
      </c>
      <c r="E155" s="56">
        <v>0.10534594375885091</v>
      </c>
      <c r="F155" s="94">
        <f t="shared" si="8"/>
        <v>1.3130829869232459</v>
      </c>
      <c r="G155" s="40">
        <v>0.81</v>
      </c>
      <c r="H155" s="40">
        <v>0.08</v>
      </c>
      <c r="I155" s="40">
        <v>4.579565133730999</v>
      </c>
      <c r="J155" s="40">
        <v>0.773001508295626</v>
      </c>
      <c r="K155" s="40">
        <v>0.8245722531436815</v>
      </c>
      <c r="L155" s="40">
        <v>0.8113590263691683</v>
      </c>
      <c r="M155" s="47">
        <f aca="true" t="shared" si="11" ref="M155:M162">N155*10/N$4</f>
        <v>0.7838745800671894</v>
      </c>
      <c r="N155" s="48">
        <f t="shared" si="9"/>
        <v>49</v>
      </c>
      <c r="O155" s="49">
        <f t="shared" si="10"/>
        <v>9</v>
      </c>
      <c r="P155" s="53"/>
      <c r="Q155" s="53"/>
      <c r="R155" s="53"/>
      <c r="S155" s="21"/>
      <c r="T155" s="43">
        <v>8</v>
      </c>
      <c r="U155" s="6"/>
      <c r="V155" s="6"/>
      <c r="W155" s="6"/>
      <c r="X155" s="6"/>
      <c r="Y155" s="6"/>
      <c r="Z155" s="6"/>
      <c r="AA155" s="6"/>
      <c r="AB155" s="6">
        <v>3</v>
      </c>
      <c r="AC155" s="6">
        <v>3</v>
      </c>
      <c r="AD155" s="27"/>
      <c r="AE155" s="27">
        <v>2</v>
      </c>
      <c r="AF155" s="27"/>
      <c r="AG155" s="27"/>
      <c r="AH155" s="27"/>
      <c r="AI155" s="27"/>
      <c r="AJ155" s="27"/>
      <c r="AM155">
        <v>11</v>
      </c>
      <c r="AP155">
        <v>4</v>
      </c>
      <c r="AQ155">
        <v>3</v>
      </c>
      <c r="AR155" s="88"/>
      <c r="BD155">
        <v>5</v>
      </c>
      <c r="BO155">
        <v>10</v>
      </c>
    </row>
    <row r="156" spans="1:44" ht="12.75">
      <c r="A156" s="1" t="s">
        <v>161</v>
      </c>
      <c r="B156" s="1">
        <v>0.55</v>
      </c>
      <c r="C156" s="1">
        <v>0.21</v>
      </c>
      <c r="D156" s="1">
        <v>0.09</v>
      </c>
      <c r="E156" s="56">
        <v>0.02409225166902691</v>
      </c>
      <c r="F156" s="94">
        <f t="shared" si="8"/>
        <v>1.23762789285773</v>
      </c>
      <c r="G156" s="40"/>
      <c r="H156" s="40">
        <v>0.020815986677768527</v>
      </c>
      <c r="I156" s="40"/>
      <c r="J156" s="40">
        <v>2.3001508295625945</v>
      </c>
      <c r="K156" s="40"/>
      <c r="L156" s="40">
        <v>5.104800540906018</v>
      </c>
      <c r="M156" s="47">
        <f t="shared" si="11"/>
        <v>0</v>
      </c>
      <c r="N156" s="48">
        <f t="shared" si="9"/>
        <v>0</v>
      </c>
      <c r="O156" s="49">
        <f t="shared" si="10"/>
        <v>0</v>
      </c>
      <c r="P156" s="53"/>
      <c r="Q156" s="53"/>
      <c r="R156" s="53"/>
      <c r="S156" s="21"/>
      <c r="T156" s="43"/>
      <c r="U156" s="6"/>
      <c r="V156" s="6"/>
      <c r="W156" s="6"/>
      <c r="X156" s="6"/>
      <c r="Y156" s="6"/>
      <c r="Z156" s="6"/>
      <c r="AA156" s="6"/>
      <c r="AB156" s="6"/>
      <c r="AC156" s="6"/>
      <c r="AD156" s="27"/>
      <c r="AE156" s="27"/>
      <c r="AF156" s="27"/>
      <c r="AG156" s="27"/>
      <c r="AH156" s="27"/>
      <c r="AI156" s="27"/>
      <c r="AJ156" s="27"/>
      <c r="AL156" s="27"/>
      <c r="AR156" s="88"/>
    </row>
    <row r="157" spans="1:80" ht="12.75">
      <c r="A157" s="1" t="s">
        <v>162</v>
      </c>
      <c r="B157" s="1">
        <v>15.09</v>
      </c>
      <c r="C157" s="1">
        <v>14.62</v>
      </c>
      <c r="D157" s="1">
        <v>17.53</v>
      </c>
      <c r="E157" s="56">
        <v>14.100122799919074</v>
      </c>
      <c r="F157" s="94">
        <f t="shared" si="8"/>
        <v>15.592723258324218</v>
      </c>
      <c r="G157" s="40">
        <v>10.01</v>
      </c>
      <c r="H157" s="40">
        <v>17.08</v>
      </c>
      <c r="I157" s="40">
        <v>16.31710602270541</v>
      </c>
      <c r="J157" s="40">
        <v>14.649321266968327</v>
      </c>
      <c r="K157" s="40">
        <v>13.897478183192467</v>
      </c>
      <c r="L157" s="40">
        <v>21.602434077079106</v>
      </c>
      <c r="M157" s="47">
        <f t="shared" si="11"/>
        <v>10.910254359302513</v>
      </c>
      <c r="N157" s="48">
        <f t="shared" si="9"/>
        <v>682</v>
      </c>
      <c r="O157" s="49">
        <f t="shared" si="10"/>
        <v>58</v>
      </c>
      <c r="P157" s="53">
        <v>14</v>
      </c>
      <c r="Q157" s="53">
        <v>25</v>
      </c>
      <c r="R157" s="53"/>
      <c r="S157" s="21">
        <v>1</v>
      </c>
      <c r="T157" s="53">
        <v>9</v>
      </c>
      <c r="U157" s="6">
        <v>9</v>
      </c>
      <c r="V157" s="6">
        <v>12</v>
      </c>
      <c r="W157" s="6">
        <v>5</v>
      </c>
      <c r="X157" s="6">
        <v>10</v>
      </c>
      <c r="Y157" s="6">
        <v>26</v>
      </c>
      <c r="Z157" s="6">
        <v>6</v>
      </c>
      <c r="AA157" s="6">
        <v>17</v>
      </c>
      <c r="AB157" s="6">
        <v>19</v>
      </c>
      <c r="AC157" s="6">
        <v>4</v>
      </c>
      <c r="AD157" s="27">
        <v>29</v>
      </c>
      <c r="AE157" s="27">
        <v>10</v>
      </c>
      <c r="AF157" s="27">
        <v>40</v>
      </c>
      <c r="AG157" s="27"/>
      <c r="AH157" s="27">
        <v>32</v>
      </c>
      <c r="AI157" s="27"/>
      <c r="AJ157" s="27">
        <v>4</v>
      </c>
      <c r="AK157" s="26">
        <v>15</v>
      </c>
      <c r="AL157" s="26">
        <v>12</v>
      </c>
      <c r="AM157" s="26">
        <v>20</v>
      </c>
      <c r="AN157" s="26">
        <v>30</v>
      </c>
      <c r="AO157" s="26">
        <v>7</v>
      </c>
      <c r="AP157" s="26">
        <v>25</v>
      </c>
      <c r="AQ157" s="26">
        <v>2</v>
      </c>
      <c r="AR157" s="26">
        <v>6</v>
      </c>
      <c r="AS157" s="26">
        <v>6</v>
      </c>
      <c r="AT157" s="26">
        <v>6</v>
      </c>
      <c r="AU157" s="26">
        <v>11</v>
      </c>
      <c r="AV157" s="26">
        <v>2</v>
      </c>
      <c r="AW157" s="26">
        <v>14</v>
      </c>
      <c r="AX157" s="26">
        <v>3</v>
      </c>
      <c r="AY157" s="26">
        <v>13</v>
      </c>
      <c r="AZ157" s="26">
        <v>9</v>
      </c>
      <c r="BA157" s="26">
        <v>14</v>
      </c>
      <c r="BB157" s="26">
        <v>34</v>
      </c>
      <c r="BD157">
        <v>15</v>
      </c>
      <c r="BF157">
        <v>4</v>
      </c>
      <c r="BG157">
        <v>1</v>
      </c>
      <c r="BI157">
        <v>3</v>
      </c>
      <c r="BJ157">
        <v>4</v>
      </c>
      <c r="BK157">
        <v>9</v>
      </c>
      <c r="BL157">
        <v>10</v>
      </c>
      <c r="BM157">
        <v>9</v>
      </c>
      <c r="BN157">
        <v>12</v>
      </c>
      <c r="BO157">
        <v>3</v>
      </c>
      <c r="BQ157">
        <v>18</v>
      </c>
      <c r="BR157">
        <v>2</v>
      </c>
      <c r="BS157">
        <v>5</v>
      </c>
      <c r="BT157">
        <v>27</v>
      </c>
      <c r="BU157">
        <v>9</v>
      </c>
      <c r="BV157" s="5">
        <v>7</v>
      </c>
      <c r="BW157" s="5">
        <v>13</v>
      </c>
      <c r="BX157" s="5">
        <v>6</v>
      </c>
      <c r="BY157" s="5">
        <v>5</v>
      </c>
      <c r="BZ157" s="5">
        <v>3</v>
      </c>
      <c r="CA157" s="5">
        <v>13</v>
      </c>
      <c r="CB157" s="5">
        <v>3</v>
      </c>
    </row>
    <row r="158" spans="1:44" ht="12.75">
      <c r="A158" s="1" t="s">
        <v>163</v>
      </c>
      <c r="B158" s="1">
        <v>0.01</v>
      </c>
      <c r="C158" s="1">
        <v>0.01</v>
      </c>
      <c r="D158" s="70" t="s">
        <v>274</v>
      </c>
      <c r="E158" s="56">
        <v>0.012</v>
      </c>
      <c r="F158" s="94">
        <f t="shared" si="8"/>
        <v>0.06546547536840207</v>
      </c>
      <c r="G158" s="40">
        <v>0.05</v>
      </c>
      <c r="H158" s="40"/>
      <c r="I158" s="40"/>
      <c r="J158" s="40">
        <v>0.037707390648567124</v>
      </c>
      <c r="K158" s="40">
        <v>0.051535765821480096</v>
      </c>
      <c r="L158" s="40">
        <v>0.2535496957403651</v>
      </c>
      <c r="M158" s="47">
        <f t="shared" si="11"/>
        <v>0.031994880819068955</v>
      </c>
      <c r="N158" s="48">
        <f t="shared" si="9"/>
        <v>2</v>
      </c>
      <c r="O158" s="49">
        <f t="shared" si="10"/>
        <v>1</v>
      </c>
      <c r="P158" s="53"/>
      <c r="Q158" s="53"/>
      <c r="R158" s="53"/>
      <c r="S158" s="21"/>
      <c r="T158" s="21"/>
      <c r="U158" s="6">
        <v>2</v>
      </c>
      <c r="V158" s="6"/>
      <c r="W158" s="6"/>
      <c r="X158" s="6"/>
      <c r="Y158" s="6"/>
      <c r="Z158" s="6"/>
      <c r="AA158" s="6"/>
      <c r="AB158" s="6"/>
      <c r="AC158" s="6"/>
      <c r="AD158" s="27"/>
      <c r="AE158" s="27"/>
      <c r="AF158" s="27"/>
      <c r="AG158" s="27"/>
      <c r="AH158" s="27"/>
      <c r="AI158" s="27"/>
      <c r="AJ158" s="27"/>
      <c r="AR158" s="88"/>
    </row>
    <row r="159" spans="1:76" ht="12.75">
      <c r="A159" s="1" t="s">
        <v>164</v>
      </c>
      <c r="B159" s="1">
        <v>0.02</v>
      </c>
      <c r="C159" s="1">
        <v>0.23</v>
      </c>
      <c r="D159" s="1">
        <v>0.29</v>
      </c>
      <c r="E159" s="56">
        <v>0.026000000000000002</v>
      </c>
      <c r="F159" s="94">
        <f t="shared" si="8"/>
        <v>0.09822084155224309</v>
      </c>
      <c r="G159" s="40">
        <v>0.08</v>
      </c>
      <c r="H159" s="40"/>
      <c r="I159" s="40"/>
      <c r="J159" s="40">
        <v>0.018853695324283562</v>
      </c>
      <c r="K159" s="40">
        <v>0.017178588607160032</v>
      </c>
      <c r="L159" s="40">
        <v>0.47329276538201487</v>
      </c>
      <c r="M159" s="47">
        <f t="shared" si="11"/>
        <v>0.04799232122860343</v>
      </c>
      <c r="N159" s="48">
        <f t="shared" si="9"/>
        <v>3</v>
      </c>
      <c r="O159" s="49">
        <f t="shared" si="10"/>
        <v>2</v>
      </c>
      <c r="P159" s="53"/>
      <c r="Q159" s="53"/>
      <c r="R159" s="53"/>
      <c r="S159" s="21"/>
      <c r="T159" s="21"/>
      <c r="U159" s="6"/>
      <c r="V159" s="6"/>
      <c r="W159" s="6"/>
      <c r="X159" s="6"/>
      <c r="Y159" s="6">
        <v>2</v>
      </c>
      <c r="Z159" s="6"/>
      <c r="AA159" s="6"/>
      <c r="AB159" s="6"/>
      <c r="AC159" s="6"/>
      <c r="AD159" s="27"/>
      <c r="AE159" s="27"/>
      <c r="AF159" s="27"/>
      <c r="AG159" s="27"/>
      <c r="AH159" s="27"/>
      <c r="AI159" s="27"/>
      <c r="AJ159" s="27"/>
      <c r="AR159" s="88"/>
      <c r="BX159">
        <v>1</v>
      </c>
    </row>
    <row r="160" spans="1:44" ht="12.75">
      <c r="A160" s="1" t="s">
        <v>278</v>
      </c>
      <c r="E160" s="56"/>
      <c r="F160" s="94">
        <f t="shared" si="8"/>
        <v>0.0031422825540472605</v>
      </c>
      <c r="G160" s="40"/>
      <c r="H160" s="40"/>
      <c r="I160" s="40"/>
      <c r="J160" s="40">
        <v>0.018853695324283562</v>
      </c>
      <c r="K160" s="40"/>
      <c r="L160" s="40"/>
      <c r="M160" s="47">
        <f>N160*10/N$4</f>
        <v>0.015997440409534477</v>
      </c>
      <c r="N160" s="48">
        <f>SUM(P160:CB160)</f>
        <v>1</v>
      </c>
      <c r="O160" s="49">
        <f>COUNTA(P160:CB160)</f>
        <v>1</v>
      </c>
      <c r="P160" s="53"/>
      <c r="Q160" s="53"/>
      <c r="R160" s="53"/>
      <c r="S160" s="21"/>
      <c r="T160" s="21"/>
      <c r="U160" s="6"/>
      <c r="V160" s="6"/>
      <c r="W160" s="6"/>
      <c r="X160" s="6"/>
      <c r="Y160" s="6"/>
      <c r="Z160" s="6"/>
      <c r="AA160" s="6"/>
      <c r="AB160" s="6"/>
      <c r="AC160" s="6"/>
      <c r="AD160" s="27"/>
      <c r="AE160" s="27">
        <v>1</v>
      </c>
      <c r="AF160" s="27"/>
      <c r="AG160" s="27"/>
      <c r="AH160" s="27"/>
      <c r="AI160" s="27"/>
      <c r="AJ160" s="27"/>
      <c r="AR160" s="88"/>
    </row>
    <row r="161" spans="1:80" ht="12.75">
      <c r="A161" s="1" t="s">
        <v>165</v>
      </c>
      <c r="B161" s="1">
        <v>56.13</v>
      </c>
      <c r="C161" s="1">
        <v>43.64</v>
      </c>
      <c r="D161" s="38">
        <v>30.1</v>
      </c>
      <c r="E161" s="56">
        <v>35.67423750758648</v>
      </c>
      <c r="F161" s="94">
        <f t="shared" si="8"/>
        <v>39.372005755905484</v>
      </c>
      <c r="G161" s="40">
        <v>46.44</v>
      </c>
      <c r="H161" s="40">
        <v>30.83</v>
      </c>
      <c r="I161" s="40">
        <v>41.46623051760632</v>
      </c>
      <c r="J161" s="40">
        <v>30.033936651583712</v>
      </c>
      <c r="K161" s="40">
        <v>44.561258846973125</v>
      </c>
      <c r="L161" s="40">
        <v>42.900608519269774</v>
      </c>
      <c r="M161" s="47">
        <f t="shared" si="11"/>
        <v>31.978883378659418</v>
      </c>
      <c r="N161" s="48">
        <f t="shared" si="9"/>
        <v>1999</v>
      </c>
      <c r="O161" s="49">
        <f t="shared" si="10"/>
        <v>52</v>
      </c>
      <c r="P161" s="53">
        <v>5</v>
      </c>
      <c r="Q161" s="53">
        <v>11</v>
      </c>
      <c r="R161" s="53"/>
      <c r="S161" s="21">
        <v>143</v>
      </c>
      <c r="T161" s="53">
        <v>22</v>
      </c>
      <c r="U161" s="6">
        <v>87</v>
      </c>
      <c r="V161" s="6">
        <v>88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171</v>
      </c>
      <c r="AC161" s="6">
        <v>39</v>
      </c>
      <c r="AD161" s="27">
        <v>81</v>
      </c>
      <c r="AE161" s="27">
        <v>13</v>
      </c>
      <c r="AF161" s="27">
        <v>2</v>
      </c>
      <c r="AG161" s="27"/>
      <c r="AH161" s="27">
        <v>211</v>
      </c>
      <c r="AI161" s="27"/>
      <c r="AJ161" s="27">
        <v>8</v>
      </c>
      <c r="AK161" s="26">
        <v>65</v>
      </c>
      <c r="AL161" s="26">
        <v>33</v>
      </c>
      <c r="AM161" s="26">
        <v>64</v>
      </c>
      <c r="AN161" s="26">
        <v>78</v>
      </c>
      <c r="AO161" s="26">
        <v>11</v>
      </c>
      <c r="AP161" s="26">
        <v>72</v>
      </c>
      <c r="AQ161" s="26">
        <v>1</v>
      </c>
      <c r="AR161" s="26">
        <v>42</v>
      </c>
      <c r="AS161" s="26">
        <v>110</v>
      </c>
      <c r="AT161" s="26">
        <v>31</v>
      </c>
      <c r="AU161" s="26">
        <v>2</v>
      </c>
      <c r="AV161" s="26">
        <v>43</v>
      </c>
      <c r="AW161" s="26">
        <v>25</v>
      </c>
      <c r="AX161" s="26">
        <v>10</v>
      </c>
      <c r="AY161" s="26">
        <v>6</v>
      </c>
      <c r="AZ161" s="26">
        <v>1</v>
      </c>
      <c r="BA161" s="26">
        <v>33</v>
      </c>
      <c r="BB161">
        <v>7</v>
      </c>
      <c r="BC161">
        <v>28</v>
      </c>
      <c r="BD161">
        <v>52</v>
      </c>
      <c r="BF161">
        <v>15</v>
      </c>
      <c r="BG161">
        <v>1</v>
      </c>
      <c r="BH161">
        <v>95</v>
      </c>
      <c r="BI161">
        <v>51</v>
      </c>
      <c r="BK161">
        <v>3</v>
      </c>
      <c r="BN161">
        <v>14</v>
      </c>
      <c r="BO161">
        <v>109</v>
      </c>
      <c r="BP161">
        <v>18</v>
      </c>
      <c r="BQ161">
        <v>26</v>
      </c>
      <c r="BS161">
        <v>3</v>
      </c>
      <c r="BV161" s="5">
        <v>7</v>
      </c>
      <c r="BW161" s="5">
        <v>9</v>
      </c>
      <c r="BX161" s="5"/>
      <c r="BY161" s="5"/>
      <c r="BZ161" s="5">
        <v>5</v>
      </c>
      <c r="CA161" s="5">
        <v>43</v>
      </c>
      <c r="CB161" s="5"/>
    </row>
    <row r="162" spans="1:76" ht="12.75">
      <c r="A162" s="1" t="s">
        <v>166</v>
      </c>
      <c r="B162" s="1">
        <v>0.09</v>
      </c>
      <c r="C162" s="1">
        <v>0.23</v>
      </c>
      <c r="D162" s="1">
        <v>0.43</v>
      </c>
      <c r="E162" s="56">
        <v>0.20934527470071132</v>
      </c>
      <c r="F162" s="95">
        <f t="shared" si="8"/>
        <v>0.12261767177028697</v>
      </c>
      <c r="G162" s="40">
        <v>0.05</v>
      </c>
      <c r="H162" s="40">
        <v>0.05</v>
      </c>
      <c r="I162" s="40">
        <v>0.19241870309794115</v>
      </c>
      <c r="J162" s="40">
        <v>0.35822021116138764</v>
      </c>
      <c r="K162" s="40">
        <v>0.034357177214320064</v>
      </c>
      <c r="L162" s="40">
        <v>0.05070993914807302</v>
      </c>
      <c r="M162" s="47">
        <f t="shared" si="11"/>
        <v>0.07998720204767239</v>
      </c>
      <c r="N162" s="48">
        <f t="shared" si="9"/>
        <v>5</v>
      </c>
      <c r="O162" s="49">
        <f t="shared" si="10"/>
        <v>5</v>
      </c>
      <c r="P162" s="53"/>
      <c r="Q162" s="53"/>
      <c r="R162" s="53"/>
      <c r="S162" s="21"/>
      <c r="T162" s="21"/>
      <c r="U162" s="23"/>
      <c r="V162" s="23"/>
      <c r="W162" s="23"/>
      <c r="X162" s="23"/>
      <c r="Y162" s="23"/>
      <c r="Z162" s="23"/>
      <c r="AA162" s="23">
        <v>1</v>
      </c>
      <c r="AB162" s="6">
        <v>1</v>
      </c>
      <c r="AC162" s="6"/>
      <c r="AD162" s="30"/>
      <c r="AE162" s="30"/>
      <c r="AF162" s="30"/>
      <c r="AG162" s="30"/>
      <c r="AH162" s="30">
        <v>1</v>
      </c>
      <c r="AI162" s="30"/>
      <c r="AJ162" s="30"/>
      <c r="AL162">
        <v>1</v>
      </c>
      <c r="AR162" s="88"/>
      <c r="BX162">
        <v>1</v>
      </c>
    </row>
    <row r="163" spans="1:80" ht="12.75">
      <c r="A163" s="71" t="s">
        <v>167</v>
      </c>
      <c r="B163" s="72">
        <f>SUM(B5:B162)</f>
        <v>627.2800000000001</v>
      </c>
      <c r="C163" s="72">
        <f>SUM(C5:C162)</f>
        <v>627.5100000000001</v>
      </c>
      <c r="D163" s="72">
        <f>SUM(D5:D162)</f>
        <v>592.9899999999998</v>
      </c>
      <c r="E163" s="72">
        <f>SUM(E5:E162)</f>
        <v>617.158147168331</v>
      </c>
      <c r="F163" s="92">
        <f t="shared" si="8"/>
        <v>746.8388145546181</v>
      </c>
      <c r="G163" s="73">
        <v>565.7618753855645</v>
      </c>
      <c r="H163" s="73">
        <v>610.5745212323064</v>
      </c>
      <c r="I163" s="73">
        <v>649.4900904367905</v>
      </c>
      <c r="J163" s="73">
        <v>669.4947209653093</v>
      </c>
      <c r="K163" s="73">
        <v>674.7921390778532</v>
      </c>
      <c r="L163" s="73">
        <v>1310.9195402298851</v>
      </c>
      <c r="M163" s="74">
        <f>N163*10/N$4</f>
        <v>590.9934410494321</v>
      </c>
      <c r="N163" s="75">
        <f>SUM(N5:N162)</f>
        <v>36943</v>
      </c>
      <c r="O163" s="76"/>
      <c r="P163" s="54">
        <f aca="true" t="shared" si="12" ref="P163:CB163">SUM(P5:P162)</f>
        <v>415</v>
      </c>
      <c r="Q163" s="29">
        <f t="shared" si="12"/>
        <v>839</v>
      </c>
      <c r="R163" s="29">
        <f t="shared" si="12"/>
        <v>640</v>
      </c>
      <c r="S163" s="29">
        <f t="shared" si="12"/>
        <v>315</v>
      </c>
      <c r="T163" s="29">
        <f t="shared" si="12"/>
        <v>622</v>
      </c>
      <c r="U163" s="29">
        <f t="shared" si="12"/>
        <v>527</v>
      </c>
      <c r="V163" s="29">
        <f t="shared" si="12"/>
        <v>537</v>
      </c>
      <c r="W163" s="29">
        <f t="shared" si="12"/>
        <v>281</v>
      </c>
      <c r="X163" s="29">
        <f t="shared" si="12"/>
        <v>478</v>
      </c>
      <c r="Y163" s="29">
        <f t="shared" si="12"/>
        <v>873</v>
      </c>
      <c r="Z163" s="29">
        <f t="shared" si="12"/>
        <v>170</v>
      </c>
      <c r="AA163" s="29">
        <f t="shared" si="12"/>
        <v>863</v>
      </c>
      <c r="AB163" s="29">
        <f t="shared" si="12"/>
        <v>797</v>
      </c>
      <c r="AC163" s="29">
        <f t="shared" si="12"/>
        <v>1159</v>
      </c>
      <c r="AD163" s="29">
        <f t="shared" si="12"/>
        <v>511</v>
      </c>
      <c r="AE163" s="29">
        <f t="shared" si="12"/>
        <v>905</v>
      </c>
      <c r="AF163" s="29">
        <f t="shared" si="12"/>
        <v>1518</v>
      </c>
      <c r="AG163" s="29">
        <f t="shared" si="12"/>
        <v>192</v>
      </c>
      <c r="AH163" s="29">
        <f t="shared" si="12"/>
        <v>1358</v>
      </c>
      <c r="AI163" s="29">
        <f t="shared" si="12"/>
        <v>355</v>
      </c>
      <c r="AJ163" s="29">
        <f t="shared" si="12"/>
        <v>156</v>
      </c>
      <c r="AK163" s="29">
        <f t="shared" si="12"/>
        <v>505</v>
      </c>
      <c r="AL163" s="29">
        <f t="shared" si="12"/>
        <v>536</v>
      </c>
      <c r="AM163" s="29">
        <f t="shared" si="12"/>
        <v>897</v>
      </c>
      <c r="AN163" s="29">
        <f t="shared" si="12"/>
        <v>518</v>
      </c>
      <c r="AO163" s="29">
        <f t="shared" si="12"/>
        <v>660</v>
      </c>
      <c r="AP163" s="29">
        <f t="shared" si="12"/>
        <v>731</v>
      </c>
      <c r="AQ163" s="29">
        <f t="shared" si="12"/>
        <v>256</v>
      </c>
      <c r="AR163" s="29">
        <f t="shared" si="12"/>
        <v>363</v>
      </c>
      <c r="AS163" s="29">
        <f t="shared" si="12"/>
        <v>415</v>
      </c>
      <c r="AT163" s="29">
        <f t="shared" si="12"/>
        <v>467</v>
      </c>
      <c r="AU163" s="29">
        <f t="shared" si="12"/>
        <v>567</v>
      </c>
      <c r="AV163" s="29">
        <f t="shared" si="12"/>
        <v>381</v>
      </c>
      <c r="AW163" s="29">
        <f t="shared" si="12"/>
        <v>481</v>
      </c>
      <c r="AX163" s="29">
        <f t="shared" si="12"/>
        <v>258</v>
      </c>
      <c r="AY163" s="29">
        <f t="shared" si="12"/>
        <v>915</v>
      </c>
      <c r="AZ163" s="29">
        <f t="shared" si="12"/>
        <v>1749</v>
      </c>
      <c r="BA163" s="29">
        <f t="shared" si="12"/>
        <v>466</v>
      </c>
      <c r="BB163" s="29">
        <f t="shared" si="12"/>
        <v>385</v>
      </c>
      <c r="BC163" s="29">
        <f t="shared" si="12"/>
        <v>322</v>
      </c>
      <c r="BD163" s="29">
        <f t="shared" si="12"/>
        <v>566</v>
      </c>
      <c r="BE163" s="29">
        <f t="shared" si="12"/>
        <v>234</v>
      </c>
      <c r="BF163" s="29">
        <f t="shared" si="12"/>
        <v>289</v>
      </c>
      <c r="BG163" s="29">
        <f t="shared" si="12"/>
        <v>185</v>
      </c>
      <c r="BH163" s="29">
        <f t="shared" si="12"/>
        <v>1752</v>
      </c>
      <c r="BI163" s="29">
        <f t="shared" si="12"/>
        <v>588</v>
      </c>
      <c r="BJ163" s="29">
        <f t="shared" si="12"/>
        <v>553</v>
      </c>
      <c r="BK163" s="29">
        <f t="shared" si="12"/>
        <v>630</v>
      </c>
      <c r="BL163" s="29">
        <f t="shared" si="12"/>
        <v>166</v>
      </c>
      <c r="BM163" s="29">
        <f t="shared" si="12"/>
        <v>791</v>
      </c>
      <c r="BN163" s="29">
        <f t="shared" si="12"/>
        <v>575</v>
      </c>
      <c r="BO163" s="29">
        <f t="shared" si="12"/>
        <v>1324</v>
      </c>
      <c r="BP163" s="29">
        <f t="shared" si="12"/>
        <v>433</v>
      </c>
      <c r="BQ163" s="29">
        <f t="shared" si="12"/>
        <v>398</v>
      </c>
      <c r="BR163" s="29">
        <f t="shared" si="12"/>
        <v>222</v>
      </c>
      <c r="BS163" s="29">
        <f t="shared" si="12"/>
        <v>428</v>
      </c>
      <c r="BT163" s="29">
        <f t="shared" si="12"/>
        <v>442</v>
      </c>
      <c r="BU163" s="29">
        <f t="shared" si="12"/>
        <v>550</v>
      </c>
      <c r="BV163" s="29">
        <f t="shared" si="12"/>
        <v>288</v>
      </c>
      <c r="BW163" s="29">
        <f t="shared" si="12"/>
        <v>509</v>
      </c>
      <c r="BX163" s="29">
        <f t="shared" si="12"/>
        <v>444</v>
      </c>
      <c r="BY163" s="29">
        <f t="shared" si="12"/>
        <v>190</v>
      </c>
      <c r="BZ163" s="29">
        <f t="shared" si="12"/>
        <v>597</v>
      </c>
      <c r="CA163" s="29">
        <f t="shared" si="12"/>
        <v>329</v>
      </c>
      <c r="CB163" s="29">
        <f t="shared" si="12"/>
        <v>73</v>
      </c>
    </row>
    <row r="164" spans="1:80" ht="12.75">
      <c r="A164" s="77" t="s">
        <v>168</v>
      </c>
      <c r="B164" s="78">
        <v>101</v>
      </c>
      <c r="C164" s="78">
        <v>109</v>
      </c>
      <c r="D164" s="78">
        <v>111</v>
      </c>
      <c r="E164" s="79">
        <v>121</v>
      </c>
      <c r="F164" s="93">
        <f t="shared" si="8"/>
        <v>104.5</v>
      </c>
      <c r="G164" s="80">
        <v>98</v>
      </c>
      <c r="H164" s="80">
        <v>88</v>
      </c>
      <c r="I164" s="80">
        <v>106</v>
      </c>
      <c r="J164" s="80">
        <v>109</v>
      </c>
      <c r="K164" s="80">
        <v>109</v>
      </c>
      <c r="L164" s="80">
        <v>117</v>
      </c>
      <c r="M164" s="81">
        <f>COUNTIF(M5:M162,"&gt;0")</f>
        <v>115</v>
      </c>
      <c r="N164" s="82">
        <f>COUNTIF(N5:N162,"&gt;0")</f>
        <v>115</v>
      </c>
      <c r="O164" s="83"/>
      <c r="P164" s="54">
        <f aca="true" t="shared" si="13" ref="P164:BE164">COUNTA(P5:P162)</f>
        <v>30</v>
      </c>
      <c r="Q164" s="29">
        <f t="shared" si="13"/>
        <v>44</v>
      </c>
      <c r="R164" s="29">
        <f>COUNTA(R5:R162)</f>
        <v>27</v>
      </c>
      <c r="S164" s="29">
        <f t="shared" si="13"/>
        <v>25</v>
      </c>
      <c r="T164" s="29">
        <f t="shared" si="13"/>
        <v>41</v>
      </c>
      <c r="U164" s="29">
        <f t="shared" si="13"/>
        <v>30</v>
      </c>
      <c r="V164" s="29">
        <f t="shared" si="13"/>
        <v>27</v>
      </c>
      <c r="W164" s="29">
        <f t="shared" si="13"/>
        <v>20</v>
      </c>
      <c r="X164" s="29">
        <f>COUNTA(X5:X162)</f>
        <v>28</v>
      </c>
      <c r="Y164" s="29">
        <f t="shared" si="13"/>
        <v>53</v>
      </c>
      <c r="Z164" s="29">
        <f t="shared" si="13"/>
        <v>15</v>
      </c>
      <c r="AA164" s="29">
        <f t="shared" si="13"/>
        <v>36</v>
      </c>
      <c r="AB164" s="29">
        <f t="shared" si="13"/>
        <v>46</v>
      </c>
      <c r="AC164" s="29">
        <f>COUNTA(AC5:AC162)</f>
        <v>48</v>
      </c>
      <c r="AD164" s="29">
        <f t="shared" si="13"/>
        <v>29</v>
      </c>
      <c r="AE164" s="29">
        <f t="shared" si="13"/>
        <v>40</v>
      </c>
      <c r="AF164" s="29">
        <f t="shared" si="13"/>
        <v>41</v>
      </c>
      <c r="AG164" s="29">
        <f>COUNTA(AG5:AG162)</f>
        <v>18</v>
      </c>
      <c r="AH164" s="29">
        <f t="shared" si="13"/>
        <v>35</v>
      </c>
      <c r="AI164" s="29">
        <f>COUNTA(AI5:AI162)</f>
        <v>15</v>
      </c>
      <c r="AJ164" s="29">
        <f t="shared" si="13"/>
        <v>22</v>
      </c>
      <c r="AK164" s="29">
        <f t="shared" si="13"/>
        <v>26</v>
      </c>
      <c r="AL164" s="29">
        <f>COUNTA(AL5:AL162)</f>
        <v>38</v>
      </c>
      <c r="AM164" s="29">
        <f t="shared" si="13"/>
        <v>30</v>
      </c>
      <c r="AN164" s="29">
        <f t="shared" si="13"/>
        <v>28</v>
      </c>
      <c r="AO164" s="29">
        <f>COUNTA(AO5:AO162)</f>
        <v>33</v>
      </c>
      <c r="AP164" s="29">
        <f>COUNTA(AP5:AP162)</f>
        <v>39</v>
      </c>
      <c r="AQ164" s="29">
        <f t="shared" si="13"/>
        <v>33</v>
      </c>
      <c r="AR164" s="29">
        <f>COUNTA(AR5:AR162)</f>
        <v>25</v>
      </c>
      <c r="AS164" s="29">
        <f t="shared" si="13"/>
        <v>26</v>
      </c>
      <c r="AT164" s="29">
        <f>COUNTA(AT5:AT162)</f>
        <v>40</v>
      </c>
      <c r="AU164" s="29">
        <f>COUNTA(AU5:AU162)</f>
        <v>39</v>
      </c>
      <c r="AV164" s="29">
        <f>COUNTA(AV5:AV162)</f>
        <v>27</v>
      </c>
      <c r="AW164" s="29">
        <f t="shared" si="13"/>
        <v>38</v>
      </c>
      <c r="AX164" s="29">
        <f>COUNTA(AX5:AX162)</f>
        <v>20</v>
      </c>
      <c r="AY164" s="29">
        <f t="shared" si="13"/>
        <v>38</v>
      </c>
      <c r="AZ164" s="29">
        <f t="shared" si="13"/>
        <v>40</v>
      </c>
      <c r="BA164" s="29">
        <f t="shared" si="13"/>
        <v>23</v>
      </c>
      <c r="BB164" s="29">
        <f t="shared" si="13"/>
        <v>21</v>
      </c>
      <c r="BC164" s="29">
        <f t="shared" si="13"/>
        <v>26</v>
      </c>
      <c r="BD164" s="29">
        <f t="shared" si="13"/>
        <v>40</v>
      </c>
      <c r="BE164" s="29">
        <f t="shared" si="13"/>
        <v>20</v>
      </c>
      <c r="BF164" s="29">
        <f aca="true" t="shared" si="14" ref="BF164:BQ164">COUNTA(BF5:BF162)</f>
        <v>29</v>
      </c>
      <c r="BG164" s="29">
        <f>COUNTA(BG5:BG162)</f>
        <v>23</v>
      </c>
      <c r="BH164" s="29">
        <f>COUNTA(BH5:BH162)</f>
        <v>29</v>
      </c>
      <c r="BI164" s="29">
        <f>COUNTA(BI5:BI162)</f>
        <v>20</v>
      </c>
      <c r="BJ164" s="29">
        <f>COUNTA(BJ5:BJ162)</f>
        <v>18</v>
      </c>
      <c r="BK164" s="29">
        <f t="shared" si="14"/>
        <v>24</v>
      </c>
      <c r="BL164" s="29">
        <f>COUNTA(BL5:BL162)</f>
        <v>17</v>
      </c>
      <c r="BM164" s="29">
        <f t="shared" si="14"/>
        <v>36</v>
      </c>
      <c r="BN164" s="29">
        <f t="shared" si="14"/>
        <v>28</v>
      </c>
      <c r="BO164" s="29">
        <f t="shared" si="14"/>
        <v>38</v>
      </c>
      <c r="BP164" s="29">
        <f>COUNTA(BP5:BP162)</f>
        <v>18</v>
      </c>
      <c r="BQ164" s="29">
        <f t="shared" si="14"/>
        <v>27</v>
      </c>
      <c r="BR164" s="29">
        <f aca="true" t="shared" si="15" ref="BR164:CB164">COUNTA(BR5:BR162)</f>
        <v>20</v>
      </c>
      <c r="BS164" s="29">
        <f t="shared" si="15"/>
        <v>23</v>
      </c>
      <c r="BT164" s="29">
        <f t="shared" si="15"/>
        <v>18</v>
      </c>
      <c r="BU164" s="29">
        <f>COUNTA(BU5:BU162)</f>
        <v>32</v>
      </c>
      <c r="BV164" s="29">
        <f t="shared" si="15"/>
        <v>36</v>
      </c>
      <c r="BW164" s="29">
        <f t="shared" si="15"/>
        <v>34</v>
      </c>
      <c r="BX164" s="29">
        <f t="shared" si="15"/>
        <v>36</v>
      </c>
      <c r="BY164" s="29">
        <f t="shared" si="15"/>
        <v>17</v>
      </c>
      <c r="BZ164" s="29">
        <f t="shared" si="15"/>
        <v>34</v>
      </c>
      <c r="CA164" s="29">
        <f t="shared" si="15"/>
        <v>26</v>
      </c>
      <c r="CB164" s="29">
        <f t="shared" si="15"/>
        <v>16</v>
      </c>
    </row>
    <row r="165" spans="2:20" ht="12.75">
      <c r="B165" s="37"/>
      <c r="G165" s="63"/>
      <c r="H165" s="63"/>
      <c r="I165" s="63"/>
      <c r="J165" s="63"/>
      <c r="K165" s="63"/>
      <c r="L165" s="63"/>
      <c r="M165" s="2"/>
      <c r="O165" s="46"/>
      <c r="P165" s="55"/>
      <c r="Q165" s="55"/>
      <c r="R165" s="55"/>
      <c r="S165" s="31"/>
      <c r="T165" s="31"/>
    </row>
    <row r="166" spans="1:20" ht="12.75">
      <c r="A166" s="1" t="s">
        <v>168</v>
      </c>
      <c r="B166" s="91">
        <v>105</v>
      </c>
      <c r="C166" s="1">
        <v>114</v>
      </c>
      <c r="D166" s="1">
        <v>117</v>
      </c>
      <c r="E166" s="1">
        <v>135</v>
      </c>
      <c r="F166" s="1">
        <v>142</v>
      </c>
      <c r="G166" s="61"/>
      <c r="H166" s="61"/>
      <c r="I166" s="61"/>
      <c r="J166" s="61"/>
      <c r="K166" s="61"/>
      <c r="L166" s="61"/>
      <c r="S166" s="32"/>
      <c r="T166" s="32"/>
    </row>
    <row r="167" ht="12.75"/>
    <row r="168" ht="12.75"/>
    <row r="169" spans="15:31" ht="12.75">
      <c r="O169" s="57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59"/>
      <c r="AD169" s="59"/>
      <c r="AE169" s="59"/>
    </row>
    <row r="170" ht="12.75"/>
    <row r="171" ht="12.75"/>
    <row r="172" ht="12.75"/>
    <row r="173" ht="12.75"/>
    <row r="175" ht="12.75"/>
  </sheetData>
  <mergeCells count="1">
    <mergeCell ref="G2:M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37">
      <selection activeCell="A61" sqref="A61:IV61"/>
    </sheetView>
  </sheetViews>
  <sheetFormatPr defaultColWidth="9.140625" defaultRowHeight="12.75"/>
  <cols>
    <col min="1" max="1" width="12.140625" style="0" customWidth="1"/>
    <col min="3" max="3" width="17.28125" style="0" customWidth="1"/>
  </cols>
  <sheetData>
    <row r="1" spans="1:7" s="1" customFormat="1" ht="12.75">
      <c r="A1" s="96" t="s">
        <v>169</v>
      </c>
      <c r="B1" s="96"/>
      <c r="C1" s="96"/>
      <c r="D1" s="96"/>
      <c r="E1" s="96"/>
      <c r="F1" s="96"/>
      <c r="G1" s="96"/>
    </row>
    <row r="2" spans="1:6" s="1" customFormat="1" ht="12.75">
      <c r="A2" s="1" t="s">
        <v>228</v>
      </c>
      <c r="B2" s="1" t="s">
        <v>195</v>
      </c>
      <c r="D2" s="1" t="s">
        <v>222</v>
      </c>
      <c r="E2" s="37"/>
      <c r="F2" s="37"/>
    </row>
    <row r="3" spans="1:6" s="1" customFormat="1" ht="12.75">
      <c r="A3" s="1" t="s">
        <v>254</v>
      </c>
      <c r="B3" s="1" t="s">
        <v>253</v>
      </c>
      <c r="D3" s="1" t="s">
        <v>316</v>
      </c>
      <c r="E3" s="37"/>
      <c r="F3" s="37"/>
    </row>
    <row r="4" spans="1:6" s="1" customFormat="1" ht="12.75">
      <c r="A4" s="1" t="s">
        <v>333</v>
      </c>
      <c r="B4" s="1" t="s">
        <v>332</v>
      </c>
      <c r="D4" s="1" t="s">
        <v>251</v>
      </c>
      <c r="E4" s="37"/>
      <c r="F4" s="37"/>
    </row>
    <row r="5" spans="1:6" s="1" customFormat="1" ht="12.75">
      <c r="A5" s="1" t="s">
        <v>205</v>
      </c>
      <c r="B5" s="1" t="s">
        <v>204</v>
      </c>
      <c r="D5" s="1" t="s">
        <v>294</v>
      </c>
      <c r="E5" s="37"/>
      <c r="F5" s="37"/>
    </row>
    <row r="6" spans="1:6" s="1" customFormat="1" ht="12.75">
      <c r="A6" s="1" t="s">
        <v>234</v>
      </c>
      <c r="B6" s="1" t="s">
        <v>233</v>
      </c>
      <c r="D6" s="1" t="s">
        <v>235</v>
      </c>
      <c r="E6" s="37"/>
      <c r="F6" s="37"/>
    </row>
    <row r="7" spans="1:6" s="1" customFormat="1" ht="12.75">
      <c r="A7" s="1" t="s">
        <v>170</v>
      </c>
      <c r="B7" s="1" t="s">
        <v>171</v>
      </c>
      <c r="D7" s="1" t="s">
        <v>337</v>
      </c>
      <c r="E7" s="37"/>
      <c r="F7" s="37"/>
    </row>
    <row r="8" spans="1:6" s="1" customFormat="1" ht="12.75">
      <c r="A8" s="1" t="s">
        <v>170</v>
      </c>
      <c r="B8" s="1" t="s">
        <v>282</v>
      </c>
      <c r="D8" s="1" t="s">
        <v>374</v>
      </c>
      <c r="E8" s="37"/>
      <c r="F8" s="37"/>
    </row>
    <row r="9" spans="1:6" s="1" customFormat="1" ht="12.75">
      <c r="A9" s="1" t="s">
        <v>170</v>
      </c>
      <c r="B9" s="1" t="s">
        <v>211</v>
      </c>
      <c r="D9" s="1" t="s">
        <v>344</v>
      </c>
      <c r="E9" s="37"/>
      <c r="F9" s="37"/>
    </row>
    <row r="10" spans="1:6" s="1" customFormat="1" ht="12.75">
      <c r="A10" s="1" t="s">
        <v>170</v>
      </c>
      <c r="B10" s="1" t="s">
        <v>327</v>
      </c>
      <c r="D10" s="1" t="s">
        <v>366</v>
      </c>
      <c r="E10" s="37"/>
      <c r="F10" s="37"/>
    </row>
    <row r="11" spans="1:6" s="1" customFormat="1" ht="12.75">
      <c r="A11" s="1" t="s">
        <v>266</v>
      </c>
      <c r="B11" s="1" t="s">
        <v>265</v>
      </c>
      <c r="D11" s="1" t="s">
        <v>345</v>
      </c>
      <c r="E11" s="97"/>
      <c r="F11" s="97"/>
    </row>
    <row r="12" spans="1:6" s="1" customFormat="1" ht="12.75">
      <c r="A12" s="1" t="s">
        <v>172</v>
      </c>
      <c r="B12" s="1" t="s">
        <v>2</v>
      </c>
      <c r="D12" s="1" t="s">
        <v>262</v>
      </c>
      <c r="E12" s="97"/>
      <c r="F12" s="97"/>
    </row>
    <row r="13" spans="1:6" s="1" customFormat="1" ht="12.75">
      <c r="A13" s="1" t="s">
        <v>173</v>
      </c>
      <c r="B13" s="1" t="s">
        <v>200</v>
      </c>
      <c r="D13" s="1" t="s">
        <v>202</v>
      </c>
      <c r="E13" s="97"/>
      <c r="F13" s="97"/>
    </row>
    <row r="14" spans="1:6" s="1" customFormat="1" ht="12.75">
      <c r="A14" s="1" t="s">
        <v>173</v>
      </c>
      <c r="B14" s="1" t="s">
        <v>3</v>
      </c>
      <c r="D14" s="1" t="s">
        <v>295</v>
      </c>
      <c r="E14" s="97"/>
      <c r="F14" s="97"/>
    </row>
    <row r="15" spans="1:6" s="1" customFormat="1" ht="12.75">
      <c r="A15" s="1" t="s">
        <v>173</v>
      </c>
      <c r="B15" s="1" t="s">
        <v>271</v>
      </c>
      <c r="D15" s="1" t="s">
        <v>279</v>
      </c>
      <c r="E15" s="97"/>
      <c r="F15" s="97"/>
    </row>
    <row r="16" spans="1:6" s="1" customFormat="1" ht="12.75">
      <c r="A16" s="1" t="s">
        <v>174</v>
      </c>
      <c r="B16" s="1" t="s">
        <v>4</v>
      </c>
      <c r="D16" s="1" t="s">
        <v>295</v>
      </c>
      <c r="E16" s="97"/>
      <c r="F16" s="97"/>
    </row>
    <row r="17" spans="1:6" s="1" customFormat="1" ht="12.75">
      <c r="A17" s="1" t="s">
        <v>174</v>
      </c>
      <c r="B17" s="1" t="s">
        <v>5</v>
      </c>
      <c r="D17" s="1" t="s">
        <v>196</v>
      </c>
      <c r="E17" s="97"/>
      <c r="F17" s="97"/>
    </row>
    <row r="18" spans="1:6" s="1" customFormat="1" ht="12.75">
      <c r="A18" s="1" t="s">
        <v>175</v>
      </c>
      <c r="B18" s="1" t="s">
        <v>6</v>
      </c>
      <c r="D18" s="1" t="s">
        <v>313</v>
      </c>
      <c r="F18" s="97"/>
    </row>
    <row r="19" spans="1:6" s="1" customFormat="1" ht="12.75">
      <c r="A19" s="1" t="s">
        <v>175</v>
      </c>
      <c r="B19" s="1" t="s">
        <v>376</v>
      </c>
      <c r="D19" s="1" t="s">
        <v>377</v>
      </c>
      <c r="E19" s="97"/>
      <c r="F19" s="97"/>
    </row>
    <row r="20" spans="1:6" s="1" customFormat="1" ht="12.75">
      <c r="A20" s="1" t="s">
        <v>273</v>
      </c>
      <c r="B20" s="1" t="s">
        <v>195</v>
      </c>
      <c r="D20" s="1" t="s">
        <v>251</v>
      </c>
      <c r="E20" s="97"/>
      <c r="F20" s="97"/>
    </row>
    <row r="21" spans="1:6" s="1" customFormat="1" ht="12.75">
      <c r="A21" s="1" t="s">
        <v>299</v>
      </c>
      <c r="B21" s="1" t="s">
        <v>298</v>
      </c>
      <c r="D21" s="1" t="s">
        <v>328</v>
      </c>
      <c r="E21" s="97"/>
      <c r="F21" s="97"/>
    </row>
    <row r="22" spans="1:6" s="1" customFormat="1" ht="12.75">
      <c r="A22" s="1" t="s">
        <v>221</v>
      </c>
      <c r="B22" s="1" t="s">
        <v>220</v>
      </c>
      <c r="D22" s="1" t="s">
        <v>222</v>
      </c>
      <c r="E22" s="97"/>
      <c r="F22" s="97"/>
    </row>
    <row r="23" spans="1:6" s="1" customFormat="1" ht="12.75">
      <c r="A23" s="1" t="s">
        <v>176</v>
      </c>
      <c r="B23" s="1" t="s">
        <v>7</v>
      </c>
      <c r="D23" s="1" t="s">
        <v>369</v>
      </c>
      <c r="E23" s="97"/>
      <c r="F23" s="97"/>
    </row>
    <row r="24" spans="1:6" s="1" customFormat="1" ht="12.75">
      <c r="A24" s="1" t="s">
        <v>176</v>
      </c>
      <c r="B24" s="1" t="s">
        <v>329</v>
      </c>
      <c r="D24" s="1" t="s">
        <v>330</v>
      </c>
      <c r="E24" s="97"/>
      <c r="F24" s="97"/>
    </row>
    <row r="25" spans="1:6" s="1" customFormat="1" ht="12.75">
      <c r="A25" s="1" t="s">
        <v>177</v>
      </c>
      <c r="B25" s="1" t="s">
        <v>8</v>
      </c>
      <c r="D25" s="1" t="s">
        <v>286</v>
      </c>
      <c r="E25" s="97"/>
      <c r="F25" s="97"/>
    </row>
    <row r="26" spans="1:6" s="1" customFormat="1" ht="12.75">
      <c r="A26" s="1" t="s">
        <v>177</v>
      </c>
      <c r="B26" s="1" t="s">
        <v>198</v>
      </c>
      <c r="D26" s="1" t="s">
        <v>286</v>
      </c>
      <c r="E26" s="97"/>
      <c r="F26" s="97"/>
    </row>
    <row r="27" spans="1:6" s="1" customFormat="1" ht="12.75">
      <c r="A27" s="1" t="s">
        <v>304</v>
      </c>
      <c r="B27" s="1" t="s">
        <v>285</v>
      </c>
      <c r="D27" s="1" t="s">
        <v>305</v>
      </c>
      <c r="F27" s="97"/>
    </row>
    <row r="28" spans="1:6" s="1" customFormat="1" ht="12.75">
      <c r="A28" s="1" t="s">
        <v>244</v>
      </c>
      <c r="B28" s="1" t="s">
        <v>322</v>
      </c>
      <c r="D28" s="1" t="s">
        <v>323</v>
      </c>
      <c r="E28" s="97"/>
      <c r="F28" s="97"/>
    </row>
    <row r="29" spans="1:6" s="1" customFormat="1" ht="12.75">
      <c r="A29" s="1" t="s">
        <v>244</v>
      </c>
      <c r="B29" s="1" t="s">
        <v>243</v>
      </c>
      <c r="D29" s="1" t="s">
        <v>280</v>
      </c>
      <c r="E29" s="97"/>
      <c r="F29" s="97"/>
    </row>
    <row r="30" spans="1:6" s="1" customFormat="1" ht="12.75">
      <c r="A30" s="1" t="s">
        <v>318</v>
      </c>
      <c r="B30" s="1" t="s">
        <v>319</v>
      </c>
      <c r="D30" s="1" t="s">
        <v>354</v>
      </c>
      <c r="E30" s="97"/>
      <c r="F30" s="97"/>
    </row>
    <row r="31" spans="1:6" s="1" customFormat="1" ht="12.75">
      <c r="A31" s="1" t="s">
        <v>178</v>
      </c>
      <c r="B31" s="1" t="s">
        <v>9</v>
      </c>
      <c r="D31" s="1" t="s">
        <v>343</v>
      </c>
      <c r="E31" s="97"/>
      <c r="F31" s="97"/>
    </row>
    <row r="32" spans="1:6" s="1" customFormat="1" ht="12.75">
      <c r="A32" s="1" t="s">
        <v>179</v>
      </c>
      <c r="B32" s="1" t="s">
        <v>300</v>
      </c>
      <c r="D32" s="1" t="s">
        <v>301</v>
      </c>
      <c r="E32" s="97"/>
      <c r="F32" s="97"/>
    </row>
    <row r="33" spans="1:6" s="1" customFormat="1" ht="12.75">
      <c r="A33" s="1" t="s">
        <v>179</v>
      </c>
      <c r="B33" s="1" t="s">
        <v>367</v>
      </c>
      <c r="D33" s="1" t="s">
        <v>368</v>
      </c>
      <c r="E33" s="97"/>
      <c r="F33" s="97"/>
    </row>
    <row r="34" spans="1:6" s="1" customFormat="1" ht="12.75">
      <c r="A34" s="1" t="s">
        <v>179</v>
      </c>
      <c r="B34" s="1" t="s">
        <v>10</v>
      </c>
      <c r="D34" s="1" t="s">
        <v>180</v>
      </c>
      <c r="E34" s="97"/>
      <c r="F34" s="97"/>
    </row>
    <row r="35" spans="1:6" s="1" customFormat="1" ht="12.75">
      <c r="A35" s="1" t="s">
        <v>181</v>
      </c>
      <c r="B35" s="1" t="s">
        <v>11</v>
      </c>
      <c r="D35" s="1" t="s">
        <v>339</v>
      </c>
      <c r="E35" s="97"/>
      <c r="F35" s="97"/>
    </row>
    <row r="36" spans="1:6" s="1" customFormat="1" ht="12.75">
      <c r="A36" s="1" t="s">
        <v>182</v>
      </c>
      <c r="B36" s="1" t="s">
        <v>378</v>
      </c>
      <c r="D36" s="1" t="s">
        <v>326</v>
      </c>
      <c r="E36" s="97"/>
      <c r="F36" s="97"/>
    </row>
    <row r="37" spans="1:6" s="1" customFormat="1" ht="12.75">
      <c r="A37" s="1" t="s">
        <v>182</v>
      </c>
      <c r="B37" s="1" t="s">
        <v>12</v>
      </c>
      <c r="D37" s="1" t="s">
        <v>197</v>
      </c>
      <c r="E37" s="97"/>
      <c r="F37" s="97"/>
    </row>
    <row r="38" spans="1:6" s="1" customFormat="1" ht="12.75">
      <c r="A38" s="1" t="s">
        <v>182</v>
      </c>
      <c r="B38" s="1" t="s">
        <v>13</v>
      </c>
      <c r="D38" s="1" t="s">
        <v>197</v>
      </c>
      <c r="E38" s="97"/>
      <c r="F38" s="97"/>
    </row>
    <row r="39" spans="1:6" s="1" customFormat="1" ht="12.75">
      <c r="A39" s="1" t="s">
        <v>183</v>
      </c>
      <c r="B39" s="1" t="s">
        <v>14</v>
      </c>
      <c r="D39" s="1" t="s">
        <v>355</v>
      </c>
      <c r="E39" s="97"/>
      <c r="F39" s="97"/>
    </row>
    <row r="40" spans="1:6" s="1" customFormat="1" ht="12.75">
      <c r="A40" s="1" t="s">
        <v>183</v>
      </c>
      <c r="B40" s="1" t="s">
        <v>231</v>
      </c>
      <c r="D40" s="1" t="s">
        <v>338</v>
      </c>
      <c r="E40" s="97"/>
      <c r="F40" s="97"/>
    </row>
    <row r="41" spans="1:6" s="1" customFormat="1" ht="12.75">
      <c r="A41" s="1" t="s">
        <v>184</v>
      </c>
      <c r="B41" s="1" t="s">
        <v>15</v>
      </c>
      <c r="D41" s="1" t="s">
        <v>262</v>
      </c>
      <c r="E41" s="97"/>
      <c r="F41" s="97"/>
    </row>
    <row r="42" spans="1:6" s="1" customFormat="1" ht="12.75">
      <c r="A42" s="1" t="s">
        <v>184</v>
      </c>
      <c r="B42" s="1" t="s">
        <v>16</v>
      </c>
      <c r="D42" s="1" t="s">
        <v>339</v>
      </c>
      <c r="E42" s="97"/>
      <c r="F42" s="97"/>
    </row>
    <row r="43" spans="1:6" s="1" customFormat="1" ht="12.75">
      <c r="A43" s="1" t="s">
        <v>184</v>
      </c>
      <c r="B43" s="1" t="s">
        <v>307</v>
      </c>
      <c r="D43" s="1" t="s">
        <v>308</v>
      </c>
      <c r="E43" s="97"/>
      <c r="F43" s="97"/>
    </row>
    <row r="44" spans="1:6" s="1" customFormat="1" ht="12.75">
      <c r="A44" s="1" t="s">
        <v>184</v>
      </c>
      <c r="B44" s="1" t="s">
        <v>224</v>
      </c>
      <c r="D44" s="1" t="s">
        <v>263</v>
      </c>
      <c r="E44" s="97"/>
      <c r="F44" s="97"/>
    </row>
    <row r="45" spans="1:6" s="1" customFormat="1" ht="12.75">
      <c r="A45" s="1" t="s">
        <v>184</v>
      </c>
      <c r="B45" s="1" t="s">
        <v>225</v>
      </c>
      <c r="D45" s="1" t="s">
        <v>226</v>
      </c>
      <c r="E45" s="97"/>
      <c r="F45" s="97"/>
    </row>
    <row r="46" spans="1:6" s="1" customFormat="1" ht="12.75">
      <c r="A46" s="1" t="s">
        <v>213</v>
      </c>
      <c r="B46" s="1" t="s">
        <v>291</v>
      </c>
      <c r="D46" s="1" t="s">
        <v>375</v>
      </c>
      <c r="E46" s="97"/>
      <c r="F46" s="97"/>
    </row>
    <row r="47" spans="1:6" s="1" customFormat="1" ht="12.75">
      <c r="A47" s="1" t="s">
        <v>213</v>
      </c>
      <c r="B47" s="1" t="s">
        <v>349</v>
      </c>
      <c r="D47" s="1" t="s">
        <v>350</v>
      </c>
      <c r="E47" s="97"/>
      <c r="F47" s="97"/>
    </row>
    <row r="48" spans="1:6" s="1" customFormat="1" ht="12.75">
      <c r="A48" s="1" t="s">
        <v>213</v>
      </c>
      <c r="B48" s="1" t="s">
        <v>195</v>
      </c>
      <c r="D48" s="1" t="s">
        <v>375</v>
      </c>
      <c r="E48" s="97"/>
      <c r="F48" s="97"/>
    </row>
    <row r="49" spans="1:6" s="1" customFormat="1" ht="12.75">
      <c r="A49" s="1" t="s">
        <v>213</v>
      </c>
      <c r="B49" s="1" t="s">
        <v>214</v>
      </c>
      <c r="D49" s="1" t="s">
        <v>340</v>
      </c>
      <c r="E49" s="97"/>
      <c r="F49" s="97"/>
    </row>
    <row r="50" spans="1:6" s="1" customFormat="1" ht="12.75">
      <c r="A50" s="1" t="s">
        <v>310</v>
      </c>
      <c r="B50" s="1" t="s">
        <v>309</v>
      </c>
      <c r="D50" s="1" t="s">
        <v>311</v>
      </c>
      <c r="E50" s="97"/>
      <c r="F50" s="97"/>
    </row>
    <row r="51" spans="1:6" s="1" customFormat="1" ht="12.75">
      <c r="A51" s="1" t="s">
        <v>240</v>
      </c>
      <c r="B51" s="1" t="s">
        <v>241</v>
      </c>
      <c r="D51" s="1" t="s">
        <v>370</v>
      </c>
      <c r="E51" s="97"/>
      <c r="F51" s="97"/>
    </row>
    <row r="52" spans="1:6" s="1" customFormat="1" ht="12.75">
      <c r="A52" s="1" t="s">
        <v>239</v>
      </c>
      <c r="B52" s="1" t="s">
        <v>238</v>
      </c>
      <c r="D52" s="1" t="s">
        <v>341</v>
      </c>
      <c r="E52" s="97"/>
      <c r="F52" s="97"/>
    </row>
    <row r="53" spans="1:6" s="1" customFormat="1" ht="12.75">
      <c r="A53" s="1" t="s">
        <v>250</v>
      </c>
      <c r="D53" s="1" t="s">
        <v>251</v>
      </c>
      <c r="E53" s="97"/>
      <c r="F53" s="97"/>
    </row>
    <row r="54" spans="1:6" s="1" customFormat="1" ht="12.75">
      <c r="A54" s="1" t="s">
        <v>185</v>
      </c>
      <c r="B54" s="1" t="s">
        <v>356</v>
      </c>
      <c r="D54" s="1" t="s">
        <v>357</v>
      </c>
      <c r="E54" s="97"/>
      <c r="F54" s="97"/>
    </row>
    <row r="55" spans="1:6" s="1" customFormat="1" ht="12.75">
      <c r="A55" s="1" t="s">
        <v>185</v>
      </c>
      <c r="B55" s="1" t="s">
        <v>296</v>
      </c>
      <c r="D55" s="1" t="s">
        <v>372</v>
      </c>
      <c r="E55" s="97"/>
      <c r="F55" s="97"/>
    </row>
    <row r="56" spans="1:6" s="1" customFormat="1" ht="12.75">
      <c r="A56" s="1" t="s">
        <v>185</v>
      </c>
      <c r="B56" s="1" t="s">
        <v>17</v>
      </c>
      <c r="D56" s="1" t="s">
        <v>325</v>
      </c>
      <c r="E56" s="97"/>
      <c r="F56" s="97"/>
    </row>
    <row r="57" spans="1:6" s="1" customFormat="1" ht="12.75">
      <c r="A57" s="1" t="s">
        <v>185</v>
      </c>
      <c r="B57" s="1" t="s">
        <v>210</v>
      </c>
      <c r="D57" s="1" t="s">
        <v>317</v>
      </c>
      <c r="E57" s="97"/>
      <c r="F57" s="97"/>
    </row>
    <row r="58" spans="1:6" s="37" customFormat="1" ht="12.75">
      <c r="A58" s="1" t="s">
        <v>185</v>
      </c>
      <c r="B58" s="1" t="s">
        <v>245</v>
      </c>
      <c r="C58" s="1"/>
      <c r="D58" s="1" t="s">
        <v>303</v>
      </c>
      <c r="E58" s="97"/>
      <c r="F58" s="97"/>
    </row>
    <row r="59" spans="1:6" s="37" customFormat="1" ht="12.75">
      <c r="A59" s="1" t="s">
        <v>185</v>
      </c>
      <c r="B59" s="1" t="s">
        <v>334</v>
      </c>
      <c r="C59" s="1"/>
      <c r="D59" s="1" t="s">
        <v>335</v>
      </c>
      <c r="E59" s="97"/>
      <c r="F59" s="97"/>
    </row>
    <row r="60" spans="1:6" s="1" customFormat="1" ht="12.75">
      <c r="A60" s="1" t="s">
        <v>185</v>
      </c>
      <c r="B60" s="1" t="s">
        <v>18</v>
      </c>
      <c r="D60" s="1" t="s">
        <v>302</v>
      </c>
      <c r="E60" s="97"/>
      <c r="F60" s="97"/>
    </row>
    <row r="61" spans="1:6" s="1" customFormat="1" ht="12.75">
      <c r="A61" s="1" t="s">
        <v>185</v>
      </c>
      <c r="B61" s="1" t="s">
        <v>324</v>
      </c>
      <c r="D61" s="1" t="s">
        <v>261</v>
      </c>
      <c r="E61" s="97"/>
      <c r="F61" s="97"/>
    </row>
    <row r="62" spans="1:6" s="1" customFormat="1" ht="12.75">
      <c r="A62" s="1" t="s">
        <v>185</v>
      </c>
      <c r="B62" s="1" t="s">
        <v>20</v>
      </c>
      <c r="D62" s="1" t="s">
        <v>261</v>
      </c>
      <c r="E62" s="97"/>
      <c r="F62" s="97"/>
    </row>
    <row r="63" spans="1:6" s="1" customFormat="1" ht="12.75">
      <c r="A63" s="1" t="s">
        <v>185</v>
      </c>
      <c r="B63" s="1" t="s">
        <v>21</v>
      </c>
      <c r="D63" s="1" t="s">
        <v>186</v>
      </c>
      <c r="E63" s="97"/>
      <c r="F63" s="97"/>
    </row>
    <row r="64" spans="1:6" s="1" customFormat="1" ht="12.75">
      <c r="A64" s="1" t="s">
        <v>216</v>
      </c>
      <c r="B64" s="1" t="s">
        <v>217</v>
      </c>
      <c r="D64" s="1" t="s">
        <v>352</v>
      </c>
      <c r="E64" s="97"/>
      <c r="F64" s="97"/>
    </row>
    <row r="65" spans="1:6" s="1" customFormat="1" ht="12.75">
      <c r="A65" s="1" t="s">
        <v>216</v>
      </c>
      <c r="B65" s="1" t="s">
        <v>255</v>
      </c>
      <c r="D65" s="1" t="s">
        <v>256</v>
      </c>
      <c r="E65" s="97"/>
      <c r="F65" s="97"/>
    </row>
    <row r="66" spans="1:6" s="1" customFormat="1" ht="12.75">
      <c r="A66" s="1" t="s">
        <v>187</v>
      </c>
      <c r="B66" s="1" t="s">
        <v>22</v>
      </c>
      <c r="D66" s="1" t="s">
        <v>348</v>
      </c>
      <c r="E66" s="97"/>
      <c r="F66" s="97"/>
    </row>
    <row r="67" s="37" customFormat="1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H20" sqref="H20"/>
    </sheetView>
  </sheetViews>
  <sheetFormatPr defaultColWidth="9.140625" defaultRowHeight="12.75"/>
  <sheetData>
    <row r="1" ht="12.75">
      <c r="A1" s="1" t="s">
        <v>360</v>
      </c>
    </row>
    <row r="2" ht="12.75">
      <c r="A2" s="1" t="s">
        <v>361</v>
      </c>
    </row>
    <row r="3" ht="12.75">
      <c r="B3" t="s">
        <v>363</v>
      </c>
    </row>
    <row r="4" ht="12.75">
      <c r="B4" t="s">
        <v>364</v>
      </c>
    </row>
    <row r="5" ht="12.75">
      <c r="B5" t="s">
        <v>358</v>
      </c>
    </row>
    <row r="6" ht="12.75">
      <c r="B6" t="s">
        <v>362</v>
      </c>
    </row>
    <row r="7" ht="12.75">
      <c r="B7" t="s">
        <v>365</v>
      </c>
    </row>
    <row r="8" ht="12.75">
      <c r="B8" t="s">
        <v>373</v>
      </c>
    </row>
    <row r="10" ht="12.75">
      <c r="A10" s="1" t="s">
        <v>359</v>
      </c>
    </row>
    <row r="12" ht="12.75">
      <c r="A12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2020-04-10T14:33:46Z</dcterms:modified>
  <cp:category/>
  <cp:version/>
  <cp:contentType/>
  <cp:contentStatus/>
</cp:coreProperties>
</file>