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06" windowWidth="10215" windowHeight="9225" tabRatio="610" activeTab="0"/>
  </bookViews>
  <sheets>
    <sheet name="Perustaulukko_V_S" sheetId="1" r:id="rId1"/>
    <sheet name="Perustaulukko_Aland" sheetId="2" r:id="rId2"/>
    <sheet name="Vertailu Aland_VS" sheetId="3" r:id="rId3"/>
    <sheet name="Laskijat" sheetId="4" r:id="rId4"/>
    <sheet name="lukuohjeita" sheetId="5" r:id="rId5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  <author>LENOVO</author>
  </authors>
  <commentList>
    <comment ref="A15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53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  <comment ref="H151" authorId="1">
      <text>
        <r>
          <rPr>
            <sz val="9"/>
            <rFont val="Tahoma"/>
            <family val="0"/>
          </rPr>
          <t xml:space="preserve">Lajimäärä on keskiarvo 2010-luvun eri vuosista
</t>
        </r>
      </text>
    </comment>
  </commentList>
</comments>
</file>

<file path=xl/sharedStrings.xml><?xml version="1.0" encoding="utf-8"?>
<sst xmlns="http://schemas.openxmlformats.org/spreadsheetml/2006/main" count="989" uniqueCount="507">
  <si>
    <t>Joululaskennat TLY:n alueella</t>
  </si>
  <si>
    <t>Monellako reitillä lajia esiintyi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</si>
  <si>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</si>
  <si>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</si>
  <si>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</si>
  <si>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</si>
  <si>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</si>
  <si>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</si>
  <si>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</si>
  <si>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</si>
  <si>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</si>
  <si>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</si>
  <si>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</si>
  <si>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</si>
  <si>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Ahvenanmaa, yksilöt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</si>
  <si>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</si>
  <si>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</si>
  <si>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</si>
  <si>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</si>
  <si>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</si>
  <si>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</si>
  <si>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</si>
  <si>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</si>
  <si>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</si>
  <si>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</si>
  <si>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</si>
  <si>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</si>
  <si>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</si>
  <si>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</si>
  <si>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</si>
  <si>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</si>
  <si>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</si>
  <si>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</si>
  <si>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</si>
  <si>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Jääkuikka</t>
  </si>
  <si>
    <t>Pikku-uikku</t>
  </si>
  <si>
    <t>Mustakurkku-uikku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</si>
  <si>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</si>
  <si>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</si>
  <si>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</si>
  <si>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</si>
  <si>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</si>
  <si>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</si>
  <si>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</si>
  <si>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</si>
  <si>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</si>
  <si>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</si>
  <si>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</si>
  <si>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</si>
  <si>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</si>
  <si>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</si>
  <si>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</si>
  <si>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</si>
  <si>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</si>
  <si>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</si>
  <si>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</si>
  <si>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</si>
  <si>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</si>
  <si>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</si>
  <si>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</si>
  <si>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</si>
  <si>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</si>
  <si>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</si>
  <si>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</si>
  <si>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</si>
  <si>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</si>
  <si>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</si>
  <si>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</si>
  <si>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</si>
  <si>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</si>
  <si>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</si>
  <si>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</si>
  <si>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</si>
  <si>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</si>
  <si>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</si>
  <si>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</si>
  <si>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</si>
  <si>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</si>
  <si>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</si>
  <si>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Pikkukajava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</si>
  <si>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</si>
  <si>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</si>
  <si>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</si>
  <si>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</si>
  <si>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</si>
  <si>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</si>
  <si>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</si>
  <si>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</si>
  <si>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</si>
  <si>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</si>
  <si>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</si>
  <si>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</si>
  <si>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</si>
  <si>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</si>
  <si>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</si>
  <si>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</si>
  <si>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</si>
  <si>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</si>
  <si>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</si>
  <si>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</si>
  <si>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</si>
  <si>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</si>
  <si>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</si>
  <si>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</si>
  <si>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</si>
  <si>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</si>
  <si>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</si>
  <si>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</si>
  <si>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</si>
  <si>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</si>
  <si>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</si>
  <si>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</si>
  <si>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</si>
  <si>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</si>
  <si>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</si>
  <si>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</si>
  <si>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</si>
  <si>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</si>
  <si>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</si>
  <si>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</si>
  <si>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</si>
  <si>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</si>
  <si>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</si>
  <si>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</si>
  <si>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</si>
  <si>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</si>
  <si>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</si>
  <si>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</si>
  <si>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</si>
  <si>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</si>
  <si>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</si>
  <si>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</si>
  <si>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</si>
  <si>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</si>
  <si>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</si>
  <si>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</si>
  <si>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</si>
  <si>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</si>
  <si>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</si>
  <si>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</si>
  <si>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</si>
  <si>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</si>
  <si>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</si>
  <si>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</si>
  <si>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</si>
  <si>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</si>
  <si>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</si>
  <si>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</si>
  <si>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</si>
  <si>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</si>
  <si>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</si>
  <si>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</si>
  <si>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</si>
  <si>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</si>
  <si>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</si>
  <si>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</si>
  <si>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</si>
  <si>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</si>
  <si>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</si>
  <si>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</si>
  <si>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</si>
  <si>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</si>
  <si>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</si>
  <si>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</si>
  <si>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</si>
  <si>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</si>
  <si>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</si>
  <si>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</si>
  <si>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</si>
  <si>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</si>
  <si>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</si>
  <si>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</si>
  <si>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</si>
  <si>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</si>
  <si>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SAU</t>
  </si>
  <si>
    <t>Keskusta</t>
  </si>
  <si>
    <t>Sauvo, 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</si>
  <si>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</si>
  <si>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</si>
  <si>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</si>
  <si>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</si>
  <si>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</si>
  <si>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</si>
  <si>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</si>
  <si>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</si>
  <si>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</si>
  <si>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</si>
  <si>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</si>
  <si>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</si>
  <si>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</si>
  <si>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</si>
  <si>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</si>
  <si>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</si>
  <si>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</si>
  <si>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</si>
  <si>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</si>
  <si>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</si>
  <si>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</si>
  <si>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</si>
  <si>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</si>
  <si>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</si>
  <si>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</si>
  <si>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</si>
  <si>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</si>
  <si>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</si>
  <si>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</si>
  <si>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</si>
  <si>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</si>
  <si>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</si>
  <si>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Eckerö, Storby</t>
  </si>
  <si>
    <t>Eckerö, Skag</t>
  </si>
  <si>
    <t>Eckerö, Långnabban</t>
  </si>
  <si>
    <t>Ruokki</t>
  </si>
  <si>
    <t>Hammarland, Tellholm</t>
  </si>
  <si>
    <t>Hammarland</t>
  </si>
  <si>
    <t>Jomala, Kungsö</t>
  </si>
  <si>
    <t>Jomala, Möckelö</t>
  </si>
  <si>
    <t>Jomala, Hammarudda</t>
  </si>
  <si>
    <t>Jomala, Jomala kk</t>
  </si>
  <si>
    <t>Lemland, kk</t>
  </si>
  <si>
    <t>Lemland, Apalholm</t>
  </si>
  <si>
    <t>Lemland, Järsö-Nåtö</t>
  </si>
  <si>
    <t>Mariehamn, City</t>
  </si>
  <si>
    <t>Ahvenanmaa, yksilöt/
10 reittikm</t>
  </si>
  <si>
    <t>YHTEENSÄ yksilöitä Varsinais-Suomi</t>
  </si>
  <si>
    <t>Finström, Emkarby</t>
  </si>
  <si>
    <t>Saltvik, Saltvik</t>
  </si>
  <si>
    <t>Sund, Sund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</si>
  <si>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</si>
  <si>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</si>
  <si>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</si>
  <si>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</si>
  <si>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</si>
  <si>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Ahvenanmaa 
yksilömäärä/10 reittikm</t>
  </si>
  <si>
    <t>Varsinais-Suomi yksilömäärä/10 reittikm</t>
  </si>
  <si>
    <t>Joululaskennat Ahvenanmaalla</t>
  </si>
  <si>
    <t>SAL</t>
  </si>
  <si>
    <t>Ollikkala</t>
  </si>
  <si>
    <t>Salo, Ollikkala</t>
  </si>
  <si>
    <t>*Juha Kylänpää</t>
  </si>
  <si>
    <t>*Kai Norrdahl</t>
  </si>
  <si>
    <t>HAL</t>
  </si>
  <si>
    <t>Halikko, Angelniemi</t>
  </si>
  <si>
    <t>Raisio, Kaanaa-Pirilä</t>
  </si>
  <si>
    <t>Kaanaa-Pirilä</t>
  </si>
  <si>
    <t>Kiparluoto</t>
  </si>
  <si>
    <t>Kustavi, Kiparluoto</t>
  </si>
  <si>
    <t>*Timo Kurki</t>
  </si>
  <si>
    <t>Pikkulokki</t>
  </si>
  <si>
    <t>Särkisalo, Förby-Finby</t>
  </si>
  <si>
    <t>Kurki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</si>
  <si>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</si>
  <si>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</si>
  <si>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</si>
  <si>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</si>
  <si>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</si>
  <si>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</si>
  <si>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</si>
  <si>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</si>
  <si>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</si>
  <si>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</si>
  <si>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Erkki Kallio</t>
  </si>
  <si>
    <t>Mellilä, Tuohimaa</t>
  </si>
  <si>
    <t>MEL</t>
  </si>
  <si>
    <t>Tuohimaa</t>
  </si>
  <si>
    <t>Kuningaskalastaja</t>
  </si>
  <si>
    <t>Ahvenanmaa</t>
  </si>
  <si>
    <t>1999/00-08/09 yks./10km keskiarvo</t>
  </si>
  <si>
    <t>09/10</t>
  </si>
  <si>
    <t>Kalanti kk-Rohijärvi</t>
  </si>
  <si>
    <t>Uusikaupunki, Kalanti kk-Rohijärvi</t>
  </si>
  <si>
    <t>Rusko, Vahto</t>
  </si>
  <si>
    <t>Vahto</t>
  </si>
  <si>
    <t>Päivi Sirkiä*, Peter Uppstu</t>
  </si>
  <si>
    <t>TAI</t>
  </si>
  <si>
    <t>kk-Kolkanaukko</t>
  </si>
  <si>
    <t>Taivassalo, kk-Kolkanaukko</t>
  </si>
  <si>
    <t>Liejukana</t>
  </si>
  <si>
    <t>10/11</t>
  </si>
  <si>
    <t>Pohjanpelto</t>
  </si>
  <si>
    <t>Angelniemi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</si>
  <si>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</si>
  <si>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</si>
  <si>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</si>
  <si>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</si>
  <si>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</si>
  <si>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</si>
  <si>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</si>
  <si>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</si>
  <si>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</si>
  <si>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</si>
  <si>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</si>
  <si>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</si>
  <si>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</si>
  <si>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</si>
  <si>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11/12</t>
  </si>
  <si>
    <t>*Rauno Laine</t>
  </si>
  <si>
    <t>Uusikaupunki, Hanko</t>
  </si>
  <si>
    <t>*Pekka Alho, Tom Lindbom</t>
  </si>
  <si>
    <t>Hanko</t>
  </si>
  <si>
    <t>Luotokirvinen</t>
  </si>
  <si>
    <t>Marttila, Keskusta</t>
  </si>
  <si>
    <t>Merihanhi</t>
  </si>
  <si>
    <t>Vartsala</t>
  </si>
  <si>
    <t>Kustavi, Vartsala</t>
  </si>
  <si>
    <t>Tiltaltti</t>
  </si>
  <si>
    <t>*Harri Päivärinta</t>
  </si>
  <si>
    <t>Finnström, Emkarby</t>
  </si>
  <si>
    <t>Reitin keskimääräinen yksilömäärä</t>
  </si>
  <si>
    <t>Reitin keskimääräinen lajimäärä</t>
  </si>
  <si>
    <t>1956/57-58/59 yks./10km 
keskiarvo</t>
  </si>
  <si>
    <t>1959/60-68/69 yks./10km 
keskiarvo</t>
  </si>
  <si>
    <t>1969/70-78/79 yks./10km 
keskiarvo</t>
  </si>
  <si>
    <t>1979/80-88/89 yks./10km 
keskiarvo</t>
  </si>
  <si>
    <t>1989/90-98/99 yks./10km 
keskiarvo</t>
  </si>
  <si>
    <t>1999/00-08/09 yks./10km 
keskiarvo</t>
  </si>
  <si>
    <t>Jarmo Laine, Emma Kosonen</t>
  </si>
  <si>
    <t>12/13</t>
  </si>
  <si>
    <t>*Arvi Uotila, Uotila Tuomas, Perttu Uotila</t>
  </si>
  <si>
    <t>2010-l</t>
  </si>
  <si>
    <t>Kettusirkku</t>
  </si>
  <si>
    <t>TAR</t>
  </si>
  <si>
    <t>Golfkenttä</t>
  </si>
  <si>
    <t>Uusikaupunki, Golfkenttä</t>
  </si>
  <si>
    <t>*Airikkala, Kari ja Aira Lukin</t>
  </si>
  <si>
    <t>Tarvasjoki, Prunkila</t>
  </si>
  <si>
    <t>Pekka Salmi*, Juhani Salmi, Laine Petri</t>
  </si>
  <si>
    <t>13/14</t>
  </si>
  <si>
    <t xml:space="preserve">Varsinais-Suomen lajikohtainen yksilömäärä
10 reittikilometriä kohden 
</t>
  </si>
  <si>
    <t>Ahvenanmaa keskiarvo yksilöitä/
10reittikm 03/04-08/09</t>
  </si>
  <si>
    <t>Keskiarvo yksilöitä/
10reittikm 03/04-08/09</t>
  </si>
  <si>
    <t>Nauvo, Ängsö</t>
  </si>
  <si>
    <t>NAU</t>
  </si>
  <si>
    <t>Ängsö</t>
  </si>
  <si>
    <t>MAS</t>
  </si>
  <si>
    <t>Ohensaari</t>
  </si>
  <si>
    <t>Masku, Ohensaari</t>
  </si>
  <si>
    <t>Turku, Föri-Satama</t>
  </si>
  <si>
    <t>Föri-Satama</t>
  </si>
  <si>
    <t>Kai Kankare*, Ari Koskinen, Kaija Koskinen, Tiihonen Kirsi</t>
  </si>
  <si>
    <t>Harmaasorsa</t>
  </si>
  <si>
    <t>KEM</t>
  </si>
  <si>
    <t>Sandö</t>
  </si>
  <si>
    <t>Kemiö, Sandö</t>
  </si>
  <si>
    <t>Luolalanjärvi</t>
  </si>
  <si>
    <t>Markus Rantala*</t>
  </si>
  <si>
    <t>SÄR</t>
  </si>
  <si>
    <t>Förby-Finnby</t>
  </si>
  <si>
    <t>14/15</t>
  </si>
  <si>
    <t>*Petri Vainio</t>
  </si>
  <si>
    <t>Hauninen</t>
  </si>
  <si>
    <t>Raisio, Hauninen</t>
  </si>
  <si>
    <t>*Timo Lainema</t>
  </si>
  <si>
    <t>Rivillä 4 on (lähes kaikissa sarakkeissa) reittikilometrejä</t>
  </si>
  <si>
    <r>
      <t>VS perustaulukossa</t>
    </r>
    <r>
      <rPr>
        <sz val="10"/>
        <rFont val="Arial"/>
        <family val="2"/>
      </rPr>
      <t xml:space="preserve"> on sarakkeessa A lajit (jotka on nähty VS tai Åland 2000-luvulla), sarakkeissa B-H eri vuosikymmenten keskiarvot yks/10reittikm, sarakkeissa I-M lähivuosien keskiarvot</t>
    </r>
  </si>
  <si>
    <r>
      <t>Taulukossa</t>
    </r>
    <r>
      <rPr>
        <sz val="10"/>
        <rFont val="Arial"/>
        <family val="2"/>
      </rPr>
      <t xml:space="preserve"> on useita alataulukkoja: Perustaulukko VS, perustaulukko Åland, vertailu Åland VS, Laskijat ja lukuohjeita. Tutustu niihin kaikkiin.</t>
    </r>
  </si>
  <si>
    <r>
      <t>Perustaulukko Åland</t>
    </r>
    <r>
      <rPr>
        <sz val="10"/>
        <rFont val="Arial"/>
        <family val="2"/>
      </rPr>
      <t xml:space="preserve"> on idealtaan samanlainen kuin VS</t>
    </r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</si>
  <si>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</si>
  <si>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</si>
  <si>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</si>
  <si>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r>
      <t>Vertailu Åland VS</t>
    </r>
    <r>
      <rPr>
        <sz val="10"/>
        <rFont val="Arial"/>
        <family val="2"/>
      </rPr>
      <t xml:space="preserve"> on vasemmalla sarakkeissa VS tuloksia eri vuosikymmeniltä (keskiarvo yks/10reittikm). Sarakkeissa I ja J on tämän vuoden tulokset VS ja Åland rinnakkain (kellastettu) ja </t>
    </r>
  </si>
  <si>
    <t>*Arvi Uotila, Uotila Perttu</t>
  </si>
  <si>
    <t>*Uppstu Peter, Sirkiä Päivi, Rönkä Mia</t>
  </si>
  <si>
    <t>*Markku Hyvönen, Reko Leino</t>
  </si>
  <si>
    <t>*Jari Kårlund</t>
  </si>
  <si>
    <t>DRA</t>
  </si>
  <si>
    <t>Kasnäs</t>
  </si>
  <si>
    <t>Dragsfjärd, Kasnäs</t>
  </si>
  <si>
    <t>*Rauno Laine, Jouni Nummenpää</t>
  </si>
  <si>
    <t>Käkölä</t>
  </si>
  <si>
    <t>Naantali, Käkölä</t>
  </si>
  <si>
    <t>Nousiainen Palo</t>
  </si>
  <si>
    <t>NOU</t>
  </si>
  <si>
    <t>Palo</t>
  </si>
  <si>
    <t>Turku Halinen-Lonttinen</t>
  </si>
  <si>
    <t>Halinen-Lonttinen</t>
  </si>
  <si>
    <t>*Laukkanen Sampo, Seimola Tuomas</t>
  </si>
  <si>
    <r>
      <t xml:space="preserve">sarakkeissa K ja L Ahvenanmaan vuosikymmentuloksia. Ahvenanmaan luvut punaisella fontilla. </t>
    </r>
    <r>
      <rPr>
        <b/>
        <sz val="10"/>
        <rFont val="Arial"/>
        <family val="2"/>
      </rPr>
      <t>Tämä taulukko on kunnossa vasta lopullisessa vaiheessa laskentojen jälkeen</t>
    </r>
  </si>
  <si>
    <t>15/16</t>
  </si>
  <si>
    <t>2009/10-15/16 yks./10km keskiarvo</t>
  </si>
  <si>
    <t>*Tom Lindbom, Jukka Sillanpää, Petri Helminen</t>
  </si>
  <si>
    <t>Esko Gustafsson, Pyry Herva</t>
  </si>
  <si>
    <t>Raimo Hyvönen*, Annele Hyvönen</t>
  </si>
  <si>
    <t>*Kim Kuntze, Öhman Meri</t>
  </si>
  <si>
    <t>Sinisuohaukka</t>
  </si>
  <si>
    <t>http://koivu.luomus.fi/talvilinnut/</t>
  </si>
  <si>
    <t>*Hyvärinen Ismo</t>
  </si>
  <si>
    <t>Heisala</t>
  </si>
  <si>
    <t>Parainen, Heisala</t>
  </si>
  <si>
    <t>*Jouni Saario</t>
  </si>
  <si>
    <t>*Ville Räihä, Vikman Reijo, Järvinen Hanna</t>
  </si>
  <si>
    <t>Muhkuri II</t>
  </si>
  <si>
    <t>Turku, Muhkuri II</t>
  </si>
  <si>
    <t>Hankkaa-Karistoja</t>
  </si>
  <si>
    <t>Salo, Hankkaa-Karistoja</t>
  </si>
  <si>
    <t>*Kleemola Lauri, Kleemola Markku</t>
  </si>
  <si>
    <t>Turku, Halinen III</t>
  </si>
  <si>
    <t>Halinen III</t>
  </si>
  <si>
    <t>Röölä</t>
  </si>
  <si>
    <t>Rymättylä, Röölä</t>
  </si>
  <si>
    <t>*Timo Nurmi</t>
  </si>
  <si>
    <t>Jarmo Laine</t>
  </si>
  <si>
    <t>Kaulushaikara</t>
  </si>
  <si>
    <t>*Välimäki Kaisa, Lampinen Markus</t>
  </si>
  <si>
    <t>*Eriksson Heikki, Könönen Juha</t>
  </si>
  <si>
    <t>*Ina-Sabrina Tirri</t>
  </si>
  <si>
    <t>*Ilona Heiskari, Heiskari Petteri</t>
  </si>
  <si>
    <t>Sundholma</t>
  </si>
  <si>
    <t>Uusikaupunki, Sundholma</t>
  </si>
  <si>
    <t>*Antti Karlin</t>
  </si>
  <si>
    <t>Lepäinen</t>
  </si>
  <si>
    <t>Uusikaupunki, Lepäinen</t>
  </si>
  <si>
    <t>PÖY</t>
  </si>
  <si>
    <t>Isorahka</t>
  </si>
  <si>
    <t>Pöytyä, Isorahka</t>
  </si>
  <si>
    <t>*Karlin Antti, Karlin Veli-Matti, Karlin Siru-Liina</t>
  </si>
  <si>
    <t>Huomaa, että sarakkeessa H olevassa sinisellä värjätyssä 2010 luvun summassa ei ole mukana kuluva talvi. Yksilömäärä ja lajimäärä alimmilla riveillä koskee 2010-luvun keskiarvoa.</t>
  </si>
  <si>
    <t>Satama</t>
  </si>
  <si>
    <t>Naantali, satama</t>
  </si>
  <si>
    <t>Jari Kårlund*</t>
  </si>
  <si>
    <t>Parainen, Stortervo-Mågby</t>
  </si>
  <si>
    <t>*Ahlström Tom</t>
  </si>
  <si>
    <t>Stortervo-Mågby</t>
  </si>
  <si>
    <t>16/17</t>
  </si>
  <si>
    <t>Keskiarvo yksilöitä/
10reittikm 09/10-15/16</t>
  </si>
  <si>
    <t>2009/10-15/16 yks./10km 
keskiarvo</t>
  </si>
  <si>
    <t>Ahvenanmaa keskiarvo yksilöitä/
10reittikm 09/10-15/16</t>
  </si>
  <si>
    <t>Sarakkeissa P-R on tämän vuoden tulokset: P yks/10 reittikm(=runsaus), Q yhteensä yksilöt ja R reittien lkm (yleisyys), joilla ko. laji näkyi. Sarakkeesta S eteenpäin ovat reittikohtaiset tulokset</t>
  </si>
  <si>
    <t>*Uusitalo Raimo, Perko Pertti</t>
  </si>
  <si>
    <t>Esko Gustafsson, Veijo Peltola, Hannu Klemola</t>
  </si>
  <si>
    <t>Nummi 2</t>
  </si>
  <si>
    <t>Turku, Nummi2</t>
  </si>
  <si>
    <t>*Tanja Lindholm</t>
  </si>
  <si>
    <t>*Jyri Juuti</t>
  </si>
  <si>
    <t>Turku, Pikisaari-Maanpää</t>
  </si>
  <si>
    <t>*Seppo Kallio</t>
  </si>
  <si>
    <t>Pikisaari-Maanpää</t>
  </si>
  <si>
    <t>ÖRÖ</t>
  </si>
  <si>
    <t>Dragsfjärd, Örö</t>
  </si>
  <si>
    <t>*Högmander Jouko, Nikula Tuija</t>
  </si>
  <si>
    <t>*Sirkiä Päivi</t>
  </si>
  <si>
    <t>Kai Kankare*, Ari Koskinen, Kaija Koskinen, Matti Halonen</t>
  </si>
  <si>
    <t>*Jorma Tenovuo ja kolme muuta laskijaa</t>
  </si>
  <si>
    <t>SUO</t>
  </si>
  <si>
    <t>Laidike</t>
  </si>
  <si>
    <t>Suomusjärvi, Laidike</t>
  </si>
  <si>
    <t>*Leino Timo, Leino Tuomo</t>
  </si>
  <si>
    <t>*Lehtonen Kari ja yksi muu laskija</t>
  </si>
  <si>
    <t>*Leino Timo, Leino Eeva-Liisa</t>
  </si>
  <si>
    <t>Houtskär, Kivimo</t>
  </si>
  <si>
    <t>*Rainio Kalle</t>
  </si>
  <si>
    <t>HOU</t>
  </si>
  <si>
    <t>Kivimo</t>
  </si>
  <si>
    <t>*Seppo Kallio, Sirpa Kallio</t>
  </si>
  <si>
    <t>*Esa Lehikoinen</t>
  </si>
  <si>
    <t>*Vainio Juhani ja kuusi muuta laskijaa</t>
  </si>
  <si>
    <t>Vanhalinna II</t>
  </si>
  <si>
    <t>Lieto, Vanhalinna II</t>
  </si>
  <si>
    <t>*Timo Alppi</t>
  </si>
  <si>
    <t>Turku, Ruissalo</t>
  </si>
  <si>
    <t>*Jouko Lehtonen, Eero Lehtonen</t>
  </si>
  <si>
    <t>Ruissalo</t>
  </si>
  <si>
    <t>*Koivula Matti, Meller Kalle</t>
  </si>
  <si>
    <t>*Laitasalo Jari, Meller Kalle, Silvonen Johannes, Salonen Valtteri, Ekholm Johan</t>
  </si>
  <si>
    <t>*Seimola Tuomas, Mäkinen Antto</t>
  </si>
  <si>
    <t>*Silvonen Johannes, Helstola Jari</t>
  </si>
  <si>
    <t>*Koivula Matti, Ekholm Johan</t>
  </si>
  <si>
    <t>Taigarautiainen</t>
  </si>
  <si>
    <t>*Helstola Jari, Mäkinen Antto</t>
  </si>
  <si>
    <t>*Seimola Tuomas, Välimäki Kaisa</t>
  </si>
  <si>
    <t>*Laukkanen Sampo, Helstola Jari</t>
  </si>
  <si>
    <t>*Meller Kalle, Mäkinen Antto</t>
  </si>
  <si>
    <t>*Laukkanen Sampo, Laitasalo Jari, Välimäki Kaisa, Eriksson Heikki</t>
  </si>
  <si>
    <t>*Koivula Matti</t>
  </si>
  <si>
    <t>Riveillä 150 ja 151 on yhteensä lukuja</t>
  </si>
  <si>
    <t>Huomaa punaisella kolmiolla merkityt solut A151 ja A153. Vie kursori niiden päälle, niin näet lisätietoja tarjoavan kommentin</t>
  </si>
  <si>
    <t>Huomaa, että soluissa T153 ja T154 olevat luvut kertovat oikean tuloksen vasta kun taulukko on lopullinen</t>
  </si>
  <si>
    <t>*Koivula Matti, Laitasalo Jari, Välimäki Kaisa, Laukkanen Sampo, Seimola Tuomas, Eriksson Heikki, Lampinen Markus, Silvonen Johannes, Salonen Valtteri, Helstola Jari, Mäkinen Antto, Könönen Juha, Meller Kalle</t>
  </si>
  <si>
    <t>*Laitasalo Jari, Silvonen Johannes, Eriksson Heikki</t>
  </si>
  <si>
    <t>*Hannu Ekblom, Timo Helle, Aino Loivaranta, Pekka Loivaranta</t>
  </si>
  <si>
    <t>*Rantala Markus</t>
  </si>
  <si>
    <t>*Rainer Grönholm, Timo Elovaara, Rolf Karlson</t>
  </si>
  <si>
    <t>*Koskela Tapio, Talja Kristiina, Taulo Minni</t>
  </si>
  <si>
    <t>Metsämäki</t>
  </si>
  <si>
    <t>Turku, Metsämäki</t>
  </si>
  <si>
    <t>*Marko Virta, Paavo Harri, Jarmo Boman</t>
  </si>
  <si>
    <t>Osmo Kivivuori, Petri Varjonen, Kari Tuominen</t>
  </si>
  <si>
    <t xml:space="preserve"> </t>
  </si>
  <si>
    <t>Parainen, Attu</t>
  </si>
  <si>
    <t>*Pettersson, Kaj-Ove, Blomqvist Bertil, Duncker Marcus</t>
  </si>
  <si>
    <t>Attu</t>
  </si>
  <si>
    <t>Stortervo Syd</t>
  </si>
  <si>
    <t>Parainen, Stortervo Syd</t>
  </si>
  <si>
    <t>*Laaksonlaita Jussi</t>
  </si>
  <si>
    <t>Salo, Sirkkula</t>
  </si>
  <si>
    <t>*Lähteenoja Jari, Sällylä Seppo</t>
  </si>
  <si>
    <t>Sirkkula</t>
  </si>
  <si>
    <t>Halikonlahti</t>
  </si>
  <si>
    <t>Salo, Halikonlahti</t>
  </si>
  <si>
    <t>Salo, Keskusta</t>
  </si>
  <si>
    <t>*Lähteenoja Jari, Sällylä Seppo, Vienonen Ari</t>
  </si>
  <si>
    <t>Turku, Nummi-Ravattula</t>
  </si>
  <si>
    <t>*Tanja Lindholm, Hautamäki Toni</t>
  </si>
  <si>
    <t>Nummi-Ravattula</t>
  </si>
  <si>
    <t>Rymättylä, Kunstenniemi</t>
  </si>
  <si>
    <t>*Jukka Lehtinen</t>
  </si>
  <si>
    <t>Kunstenniemi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</si>
</sst>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textRotation="90"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 textRotation="90" wrapText="1"/>
    </xf>
    <xf numFmtId="1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24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0" borderId="21" xfId="0" applyNumberFormat="1" applyFont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49" fontId="0" fillId="0" borderId="0" xfId="0" applyNumberFormat="1" applyBorder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1" fontId="0" fillId="2" borderId="25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0" borderId="26" xfId="0" applyNumberFormat="1" applyFont="1" applyBorder="1" applyAlignment="1">
      <alignment/>
    </xf>
    <xf numFmtId="0" fontId="1" fillId="2" borderId="0" xfId="0" applyFont="1" applyFill="1" applyAlignment="1">
      <alignment/>
    </xf>
    <xf numFmtId="1" fontId="0" fillId="0" borderId="27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2" fontId="2" fillId="2" borderId="22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2" borderId="29" xfId="0" applyNumberFormat="1" applyFont="1" applyFill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0" fillId="2" borderId="32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textRotation="90" wrapText="1"/>
    </xf>
    <xf numFmtId="49" fontId="0" fillId="0" borderId="0" xfId="0" applyNumberFormat="1" applyFont="1" applyAlignment="1">
      <alignment horizontal="center"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13" xfId="0" applyNumberForma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3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30" xfId="0" applyNumberFormat="1" applyFont="1" applyFill="1" applyBorder="1" applyAlignment="1">
      <alignment/>
    </xf>
    <xf numFmtId="16" fontId="0" fillId="0" borderId="31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2" fontId="0" fillId="0" borderId="10" xfId="0" applyNumberFormat="1" applyFont="1" applyBorder="1" applyAlignment="1" quotePrefix="1">
      <alignment horizontal="center"/>
    </xf>
    <xf numFmtId="16" fontId="0" fillId="0" borderId="4" xfId="0" applyNumberFormat="1" applyBorder="1" applyAlignment="1">
      <alignment horizontal="center"/>
    </xf>
    <xf numFmtId="2" fontId="0" fillId="3" borderId="0" xfId="0" applyNumberFormat="1" applyFont="1" applyFill="1" applyBorder="1" applyAlignment="1">
      <alignment/>
    </xf>
    <xf numFmtId="2" fontId="0" fillId="0" borderId="4" xfId="0" applyNumberFormat="1" applyBorder="1" applyAlignment="1" quotePrefix="1">
      <alignment horizontal="center"/>
    </xf>
    <xf numFmtId="2" fontId="0" fillId="0" borderId="4" xfId="0" applyNumberFormat="1" applyBorder="1" applyAlignment="1" quotePrefix="1">
      <alignment/>
    </xf>
    <xf numFmtId="2" fontId="0" fillId="3" borderId="36" xfId="0" applyNumberFormat="1" applyFon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4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/>
    </xf>
    <xf numFmtId="0" fontId="11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54"/>
  <sheetViews>
    <sheetView tabSelected="1" workbookViewId="0" topLeftCell="A1">
      <pane xSplit="1" ySplit="4" topLeftCell="P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" sqref="P5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8" width="6.8515625" style="2" customWidth="1"/>
    <col min="9" max="15" width="6.7109375" style="0" customWidth="1"/>
    <col min="16" max="16" width="7.421875" style="0" customWidth="1"/>
    <col min="17" max="17" width="7.28125" style="0" customWidth="1"/>
    <col min="18" max="24" width="6.7109375" style="0" customWidth="1"/>
    <col min="25" max="96" width="5.7109375" style="0" customWidth="1"/>
    <col min="116" max="16384" width="5.7109375" style="0" customWidth="1"/>
  </cols>
  <sheetData>
    <row r="1" ht="15" customHeight="1">
      <c r="A1" s="1" t="s">
        <v>0</v>
      </c>
    </row>
    <row r="2" spans="1:96" s="5" customFormat="1" ht="97.5" customHeight="1">
      <c r="A2" s="4"/>
      <c r="B2" s="24" t="s">
        <v>228</v>
      </c>
      <c r="C2" s="24" t="s">
        <v>229</v>
      </c>
      <c r="D2" s="24" t="s">
        <v>230</v>
      </c>
      <c r="E2" s="24" t="s">
        <v>231</v>
      </c>
      <c r="F2" s="24" t="s">
        <v>232</v>
      </c>
      <c r="G2" s="24" t="s">
        <v>267</v>
      </c>
      <c r="H2" s="24" t="s">
        <v>379</v>
      </c>
      <c r="I2" s="178" t="s">
        <v>328</v>
      </c>
      <c r="J2" s="178"/>
      <c r="K2" s="178"/>
      <c r="L2" s="178"/>
      <c r="M2" s="178"/>
      <c r="N2" s="178"/>
      <c r="O2" s="178"/>
      <c r="P2" s="178"/>
      <c r="Q2" s="41" t="s">
        <v>224</v>
      </c>
      <c r="R2" s="6" t="s">
        <v>1</v>
      </c>
      <c r="S2" s="58" t="s">
        <v>282</v>
      </c>
      <c r="T2" s="58" t="s">
        <v>288</v>
      </c>
      <c r="U2" s="58" t="s">
        <v>366</v>
      </c>
      <c r="V2" s="58" t="s">
        <v>437</v>
      </c>
      <c r="W2" s="58" t="s">
        <v>280</v>
      </c>
      <c r="X2" s="58" t="s">
        <v>452</v>
      </c>
      <c r="Y2" s="53" t="s">
        <v>281</v>
      </c>
      <c r="Z2" s="60" t="s">
        <v>279</v>
      </c>
      <c r="AA2" s="60" t="s">
        <v>342</v>
      </c>
      <c r="AB2" s="60" t="s">
        <v>291</v>
      </c>
      <c r="AC2" s="53" t="s">
        <v>283</v>
      </c>
      <c r="AD2" s="53" t="s">
        <v>245</v>
      </c>
      <c r="AE2" s="53" t="s">
        <v>303</v>
      </c>
      <c r="AF2" s="53" t="s">
        <v>184</v>
      </c>
      <c r="AG2" s="53" t="s">
        <v>2</v>
      </c>
      <c r="AH2" s="53" t="s">
        <v>456</v>
      </c>
      <c r="AI2" s="53" t="s">
        <v>175</v>
      </c>
      <c r="AJ2" s="53" t="s">
        <v>335</v>
      </c>
      <c r="AK2" s="53" t="s">
        <v>264</v>
      </c>
      <c r="AL2" s="53" t="s">
        <v>3</v>
      </c>
      <c r="AM2" s="53" t="s">
        <v>172</v>
      </c>
      <c r="AN2" s="53" t="s">
        <v>4</v>
      </c>
      <c r="AO2" s="53" t="s">
        <v>5</v>
      </c>
      <c r="AP2" s="53" t="s">
        <v>369</v>
      </c>
      <c r="AQ2" s="53" t="s">
        <v>344</v>
      </c>
      <c r="AR2" s="53" t="s">
        <v>358</v>
      </c>
      <c r="AS2" s="53" t="s">
        <v>417</v>
      </c>
      <c r="AT2" s="53" t="s">
        <v>333</v>
      </c>
      <c r="AU2" s="53" t="s">
        <v>373</v>
      </c>
      <c r="AV2" s="53" t="s">
        <v>191</v>
      </c>
      <c r="AW2" s="53" t="s">
        <v>490</v>
      </c>
      <c r="AX2" s="53" t="s">
        <v>387</v>
      </c>
      <c r="AY2" s="53" t="s">
        <v>422</v>
      </c>
      <c r="AZ2" s="53" t="s">
        <v>491</v>
      </c>
      <c r="BA2" s="53" t="s">
        <v>6</v>
      </c>
      <c r="BB2" s="53" t="s">
        <v>413</v>
      </c>
      <c r="BC2" s="53" t="s">
        <v>350</v>
      </c>
      <c r="BD2" s="53" t="s">
        <v>186</v>
      </c>
      <c r="BE2" s="53" t="s">
        <v>187</v>
      </c>
      <c r="BF2" s="53" t="s">
        <v>244</v>
      </c>
      <c r="BG2" s="53" t="s">
        <v>179</v>
      </c>
      <c r="BH2" s="53" t="s">
        <v>272</v>
      </c>
      <c r="BI2" s="53" t="s">
        <v>7</v>
      </c>
      <c r="BJ2" s="53" t="s">
        <v>8</v>
      </c>
      <c r="BK2" s="53" t="s">
        <v>506</v>
      </c>
      <c r="BL2" s="53" t="s">
        <v>398</v>
      </c>
      <c r="BM2" s="53" t="s">
        <v>497</v>
      </c>
      <c r="BN2" s="53" t="s">
        <v>393</v>
      </c>
      <c r="BO2" s="53" t="s">
        <v>175</v>
      </c>
      <c r="BP2" s="53" t="s">
        <v>237</v>
      </c>
      <c r="BQ2" s="53" t="s">
        <v>496</v>
      </c>
      <c r="BR2" s="53" t="s">
        <v>175</v>
      </c>
      <c r="BS2" s="53" t="s">
        <v>444</v>
      </c>
      <c r="BT2" s="53" t="s">
        <v>347</v>
      </c>
      <c r="BU2" s="53" t="s">
        <v>275</v>
      </c>
      <c r="BV2" s="53" t="s">
        <v>285</v>
      </c>
      <c r="BW2" s="53" t="s">
        <v>338</v>
      </c>
      <c r="BX2" s="53" t="s">
        <v>397</v>
      </c>
      <c r="BY2" s="53" t="s">
        <v>375</v>
      </c>
      <c r="BZ2" s="53" t="s">
        <v>9</v>
      </c>
      <c r="CA2" s="53" t="s">
        <v>253</v>
      </c>
      <c r="CB2" s="53" t="s">
        <v>483</v>
      </c>
      <c r="CC2" s="53" t="s">
        <v>391</v>
      </c>
      <c r="CD2" s="53" t="s">
        <v>430</v>
      </c>
      <c r="CE2" s="53" t="s">
        <v>503</v>
      </c>
      <c r="CF2" s="53" t="s">
        <v>256</v>
      </c>
      <c r="CG2" s="53" t="s">
        <v>436</v>
      </c>
      <c r="CH2" s="53" t="s">
        <v>173</v>
      </c>
      <c r="CI2" s="53" t="s">
        <v>461</v>
      </c>
      <c r="CJ2" s="53" t="s">
        <v>10</v>
      </c>
      <c r="CK2" s="53" t="s">
        <v>11</v>
      </c>
      <c r="CL2" s="53" t="s">
        <v>12</v>
      </c>
      <c r="CM2" s="53" t="s">
        <v>322</v>
      </c>
      <c r="CN2" s="53" t="s">
        <v>299</v>
      </c>
      <c r="CO2" s="53" t="s">
        <v>269</v>
      </c>
      <c r="CP2" s="53" t="s">
        <v>410</v>
      </c>
      <c r="CQ2" s="53" t="s">
        <v>407</v>
      </c>
      <c r="CR2" s="53" t="s">
        <v>13</v>
      </c>
    </row>
    <row r="3" spans="1:96" s="8" customFormat="1" ht="13.5" thickBot="1">
      <c r="A3" s="7" t="s">
        <v>15</v>
      </c>
      <c r="B3" s="23" t="s">
        <v>200</v>
      </c>
      <c r="C3" s="26" t="s">
        <v>201</v>
      </c>
      <c r="D3" s="26" t="s">
        <v>202</v>
      </c>
      <c r="E3" s="26" t="s">
        <v>203</v>
      </c>
      <c r="F3" s="26" t="s">
        <v>204</v>
      </c>
      <c r="G3" s="23" t="s">
        <v>206</v>
      </c>
      <c r="H3" s="23" t="s">
        <v>319</v>
      </c>
      <c r="I3" s="69" t="s">
        <v>268</v>
      </c>
      <c r="J3" s="69" t="s">
        <v>278</v>
      </c>
      <c r="K3" s="69" t="s">
        <v>295</v>
      </c>
      <c r="L3" s="124" t="s">
        <v>317</v>
      </c>
      <c r="M3" s="124" t="s">
        <v>327</v>
      </c>
      <c r="N3" s="124" t="s">
        <v>348</v>
      </c>
      <c r="O3" s="163" t="s">
        <v>378</v>
      </c>
      <c r="P3" s="153" t="s">
        <v>423</v>
      </c>
      <c r="Q3" s="153" t="s">
        <v>423</v>
      </c>
      <c r="R3" s="153" t="s">
        <v>423</v>
      </c>
      <c r="S3" s="51" t="s">
        <v>259</v>
      </c>
      <c r="T3" s="51" t="s">
        <v>287</v>
      </c>
      <c r="U3" s="51" t="s">
        <v>365</v>
      </c>
      <c r="V3" s="51" t="s">
        <v>365</v>
      </c>
      <c r="W3" s="51" t="s">
        <v>241</v>
      </c>
      <c r="X3" s="51" t="s">
        <v>451</v>
      </c>
      <c r="Y3" s="8" t="s">
        <v>16</v>
      </c>
      <c r="Z3" s="23" t="s">
        <v>16</v>
      </c>
      <c r="AA3" s="23" t="s">
        <v>341</v>
      </c>
      <c r="AB3" s="23" t="s">
        <v>290</v>
      </c>
      <c r="AC3" s="8" t="s">
        <v>17</v>
      </c>
      <c r="AD3" s="23" t="s">
        <v>18</v>
      </c>
      <c r="AE3" s="23" t="s">
        <v>18</v>
      </c>
      <c r="AF3" s="23" t="s">
        <v>19</v>
      </c>
      <c r="AG3" s="8" t="s">
        <v>20</v>
      </c>
      <c r="AH3" s="23" t="s">
        <v>20</v>
      </c>
      <c r="AI3" s="23" t="s">
        <v>284</v>
      </c>
      <c r="AJ3" s="23" t="s">
        <v>334</v>
      </c>
      <c r="AK3" s="23" t="s">
        <v>263</v>
      </c>
      <c r="AL3" s="8" t="s">
        <v>21</v>
      </c>
      <c r="AM3" s="23" t="s">
        <v>22</v>
      </c>
      <c r="AN3" s="23" t="s">
        <v>22</v>
      </c>
      <c r="AO3" s="8" t="s">
        <v>22</v>
      </c>
      <c r="AP3" s="23" t="s">
        <v>23</v>
      </c>
      <c r="AQ3" s="23" t="s">
        <v>23</v>
      </c>
      <c r="AR3" s="23" t="s">
        <v>23</v>
      </c>
      <c r="AS3" s="23" t="s">
        <v>23</v>
      </c>
      <c r="AT3" s="23" t="s">
        <v>332</v>
      </c>
      <c r="AU3" s="23" t="s">
        <v>372</v>
      </c>
      <c r="AV3" s="23" t="s">
        <v>190</v>
      </c>
      <c r="AW3" s="23" t="s">
        <v>24</v>
      </c>
      <c r="AX3" s="23" t="s">
        <v>24</v>
      </c>
      <c r="AY3" s="23" t="s">
        <v>24</v>
      </c>
      <c r="AZ3" s="23" t="s">
        <v>24</v>
      </c>
      <c r="BA3" s="8" t="s">
        <v>25</v>
      </c>
      <c r="BB3" s="23" t="s">
        <v>412</v>
      </c>
      <c r="BC3" s="23" t="s">
        <v>26</v>
      </c>
      <c r="BD3" s="23" t="s">
        <v>26</v>
      </c>
      <c r="BE3" s="23" t="s">
        <v>26</v>
      </c>
      <c r="BF3" s="8" t="s">
        <v>26</v>
      </c>
      <c r="BG3" s="23" t="s">
        <v>178</v>
      </c>
      <c r="BH3" s="23" t="s">
        <v>178</v>
      </c>
      <c r="BI3" s="8" t="s">
        <v>27</v>
      </c>
      <c r="BJ3" s="8" t="s">
        <v>27</v>
      </c>
      <c r="BK3" s="23" t="s">
        <v>27</v>
      </c>
      <c r="BL3" s="23" t="s">
        <v>27</v>
      </c>
      <c r="BM3" s="23" t="s">
        <v>236</v>
      </c>
      <c r="BN3" s="23" t="s">
        <v>236</v>
      </c>
      <c r="BO3" s="23" t="s">
        <v>236</v>
      </c>
      <c r="BP3" s="23" t="s">
        <v>236</v>
      </c>
      <c r="BQ3" s="23" t="s">
        <v>236</v>
      </c>
      <c r="BR3" s="23" t="s">
        <v>174</v>
      </c>
      <c r="BS3" s="23" t="s">
        <v>443</v>
      </c>
      <c r="BT3" s="23" t="s">
        <v>346</v>
      </c>
      <c r="BU3" s="23" t="s">
        <v>274</v>
      </c>
      <c r="BV3" s="23" t="s">
        <v>321</v>
      </c>
      <c r="BW3" s="23" t="s">
        <v>28</v>
      </c>
      <c r="BX3" s="23" t="s">
        <v>28</v>
      </c>
      <c r="BY3" s="23" t="s">
        <v>28</v>
      </c>
      <c r="BZ3" s="8" t="s">
        <v>28</v>
      </c>
      <c r="CA3" s="23" t="s">
        <v>28</v>
      </c>
      <c r="CB3" s="23" t="s">
        <v>28</v>
      </c>
      <c r="CC3" s="23" t="s">
        <v>28</v>
      </c>
      <c r="CD3" s="23" t="s">
        <v>28</v>
      </c>
      <c r="CE3" s="23" t="s">
        <v>28</v>
      </c>
      <c r="CF3" s="23" t="s">
        <v>28</v>
      </c>
      <c r="CG3" s="23" t="s">
        <v>28</v>
      </c>
      <c r="CH3" s="23" t="s">
        <v>28</v>
      </c>
      <c r="CI3" s="23" t="s">
        <v>28</v>
      </c>
      <c r="CJ3" s="8" t="s">
        <v>28</v>
      </c>
      <c r="CK3" s="8" t="s">
        <v>28</v>
      </c>
      <c r="CL3" s="8" t="s">
        <v>28</v>
      </c>
      <c r="CM3" s="23" t="s">
        <v>29</v>
      </c>
      <c r="CN3" s="23" t="s">
        <v>29</v>
      </c>
      <c r="CO3" s="23" t="s">
        <v>29</v>
      </c>
      <c r="CP3" s="23" t="s">
        <v>29</v>
      </c>
      <c r="CQ3" s="23" t="s">
        <v>29</v>
      </c>
      <c r="CR3" s="8" t="s">
        <v>30</v>
      </c>
    </row>
    <row r="4" spans="1:96" ht="13.5" thickBot="1">
      <c r="A4" s="10" t="s">
        <v>31</v>
      </c>
      <c r="B4" s="72">
        <v>165</v>
      </c>
      <c r="C4" s="73">
        <v>472</v>
      </c>
      <c r="D4" s="73">
        <v>570</v>
      </c>
      <c r="E4" s="73">
        <v>449</v>
      </c>
      <c r="F4" s="74">
        <v>517</v>
      </c>
      <c r="G4" s="75">
        <v>580.52</v>
      </c>
      <c r="H4" s="122">
        <f>(I4+J4+K4+L4+M4+N4+O4)/7</f>
        <v>607.0428571428571</v>
      </c>
      <c r="I4" s="117">
        <v>667</v>
      </c>
      <c r="J4" s="93">
        <v>618</v>
      </c>
      <c r="K4" s="93">
        <v>527.9</v>
      </c>
      <c r="L4" s="93">
        <v>543.6</v>
      </c>
      <c r="M4" s="93">
        <v>564.1</v>
      </c>
      <c r="N4" s="93">
        <v>662.3</v>
      </c>
      <c r="O4" s="93">
        <v>666.4</v>
      </c>
      <c r="P4" s="77">
        <f>(Q4)</f>
        <v>725.0999999999999</v>
      </c>
      <c r="Q4" s="78">
        <f>SUM(S4:CR4)</f>
        <v>725.0999999999999</v>
      </c>
      <c r="R4" s="79">
        <f>COUNTA(S4:CR4)</f>
        <v>78</v>
      </c>
      <c r="S4" s="12">
        <v>10</v>
      </c>
      <c r="T4" s="12">
        <v>13.2</v>
      </c>
      <c r="U4" s="12">
        <v>12</v>
      </c>
      <c r="V4" s="12">
        <v>8.6</v>
      </c>
      <c r="W4" s="12">
        <v>11</v>
      </c>
      <c r="X4" s="12">
        <v>8.1</v>
      </c>
      <c r="Y4" s="13">
        <v>12</v>
      </c>
      <c r="Z4" s="13">
        <v>10.3</v>
      </c>
      <c r="AA4" s="13">
        <v>5.7</v>
      </c>
      <c r="AB4" s="13">
        <v>7</v>
      </c>
      <c r="AC4" s="13">
        <v>11</v>
      </c>
      <c r="AD4" s="13">
        <v>10.8</v>
      </c>
      <c r="AE4" s="14">
        <v>9.5</v>
      </c>
      <c r="AF4" s="15">
        <v>11.6</v>
      </c>
      <c r="AG4" s="14">
        <v>8.3</v>
      </c>
      <c r="AH4" s="14">
        <v>8.7</v>
      </c>
      <c r="AI4" s="13">
        <v>11</v>
      </c>
      <c r="AJ4" s="13">
        <v>5.1</v>
      </c>
      <c r="AK4" s="14">
        <v>11.7</v>
      </c>
      <c r="AL4" s="15">
        <v>7.3</v>
      </c>
      <c r="AM4" s="15">
        <v>11.6</v>
      </c>
      <c r="AN4" s="15">
        <v>11.3</v>
      </c>
      <c r="AO4" s="15">
        <v>9.8</v>
      </c>
      <c r="AP4" s="15">
        <v>11</v>
      </c>
      <c r="AQ4" s="15">
        <v>5.5</v>
      </c>
      <c r="AR4" s="15">
        <v>13.2</v>
      </c>
      <c r="AS4" s="15">
        <v>7.2</v>
      </c>
      <c r="AT4" s="15">
        <v>3.8</v>
      </c>
      <c r="AU4" s="15">
        <v>12.9</v>
      </c>
      <c r="AV4" s="15">
        <v>12.4</v>
      </c>
      <c r="AW4" s="15">
        <v>10.5</v>
      </c>
      <c r="AX4" s="15">
        <v>11.5</v>
      </c>
      <c r="AY4" s="15">
        <v>11.5</v>
      </c>
      <c r="AZ4" s="15">
        <v>10.4</v>
      </c>
      <c r="BA4" s="15">
        <v>10.7</v>
      </c>
      <c r="BB4" s="15">
        <v>12</v>
      </c>
      <c r="BC4" s="15">
        <v>9.3</v>
      </c>
      <c r="BD4" s="14">
        <v>9.3</v>
      </c>
      <c r="BE4" s="14">
        <v>6.2</v>
      </c>
      <c r="BF4" s="13">
        <v>11</v>
      </c>
      <c r="BG4" s="13">
        <v>11</v>
      </c>
      <c r="BH4" s="13">
        <v>9.7</v>
      </c>
      <c r="BI4" s="13">
        <v>10.7</v>
      </c>
      <c r="BJ4" s="13">
        <v>10.4</v>
      </c>
      <c r="BK4" s="13">
        <v>16.6</v>
      </c>
      <c r="BL4" s="13">
        <v>7</v>
      </c>
      <c r="BM4" s="13">
        <v>6</v>
      </c>
      <c r="BN4" s="13">
        <v>7.7</v>
      </c>
      <c r="BO4" s="13">
        <v>8.5</v>
      </c>
      <c r="BP4" s="13">
        <v>6</v>
      </c>
      <c r="BQ4" s="13">
        <v>5.7</v>
      </c>
      <c r="BR4" s="13">
        <v>7.6</v>
      </c>
      <c r="BS4" s="13">
        <v>15</v>
      </c>
      <c r="BT4" s="13">
        <v>7.1</v>
      </c>
      <c r="BU4" s="13">
        <v>8</v>
      </c>
      <c r="BV4" s="13">
        <v>12</v>
      </c>
      <c r="BW4" s="13">
        <v>6.4</v>
      </c>
      <c r="BX4" s="13">
        <v>6.7</v>
      </c>
      <c r="BY4" s="13">
        <v>10</v>
      </c>
      <c r="BZ4" s="13">
        <v>7.6</v>
      </c>
      <c r="CA4" s="13">
        <v>9.4</v>
      </c>
      <c r="CB4" s="13">
        <v>5.5</v>
      </c>
      <c r="CC4" s="13">
        <v>7.5</v>
      </c>
      <c r="CD4" s="13">
        <v>4</v>
      </c>
      <c r="CE4" s="13">
        <v>12.3</v>
      </c>
      <c r="CF4" s="13">
        <v>10.3</v>
      </c>
      <c r="CG4" s="13">
        <v>10</v>
      </c>
      <c r="CH4" s="13">
        <v>6.2</v>
      </c>
      <c r="CI4" s="13">
        <v>12.1</v>
      </c>
      <c r="CJ4" s="13">
        <v>8.3</v>
      </c>
      <c r="CK4" s="13">
        <v>8</v>
      </c>
      <c r="CL4" s="13">
        <v>7.5</v>
      </c>
      <c r="CM4" s="13">
        <v>11</v>
      </c>
      <c r="CN4" s="13">
        <v>4.7</v>
      </c>
      <c r="CO4" s="13">
        <v>8</v>
      </c>
      <c r="CP4" s="13">
        <v>11.5</v>
      </c>
      <c r="CQ4" s="13">
        <v>7</v>
      </c>
      <c r="CR4" s="13">
        <v>8.1</v>
      </c>
    </row>
    <row r="5" spans="1:37" ht="12.75">
      <c r="A5" s="16" t="s">
        <v>32</v>
      </c>
      <c r="B5" s="34"/>
      <c r="C5" s="27"/>
      <c r="D5" s="101" t="s">
        <v>293</v>
      </c>
      <c r="E5" s="70"/>
      <c r="F5" s="101" t="s">
        <v>293</v>
      </c>
      <c r="G5" s="120"/>
      <c r="H5" s="152">
        <f>(I5+J5+K5+L5+M5+N5+O5)/7</f>
        <v>0.002143714628708626</v>
      </c>
      <c r="I5" s="149"/>
      <c r="J5" s="17"/>
      <c r="K5" s="17"/>
      <c r="L5" s="17"/>
      <c r="M5" s="17"/>
      <c r="N5" s="17"/>
      <c r="O5" s="17">
        <v>0.015006002400960384</v>
      </c>
      <c r="P5" s="91">
        <f>Q5*10/$Q$4</f>
        <v>0</v>
      </c>
      <c r="Q5" s="90">
        <f aca="true" t="shared" si="0" ref="Q5:Q73">SUM(S5:CR5)</f>
        <v>0</v>
      </c>
      <c r="R5" s="80">
        <f aca="true" t="shared" si="1" ref="R5:R73">COUNTA(S5:CR5)</f>
        <v>0</v>
      </c>
      <c r="S5" s="11"/>
      <c r="T5" s="11"/>
      <c r="U5" s="11"/>
      <c r="V5" s="11"/>
      <c r="W5" s="11"/>
      <c r="X5" s="11"/>
      <c r="AK5" s="18"/>
    </row>
    <row r="6" spans="1:37" ht="12.75">
      <c r="A6" s="16" t="s">
        <v>33</v>
      </c>
      <c r="B6" s="35"/>
      <c r="C6" s="25"/>
      <c r="D6" s="62"/>
      <c r="E6" s="31"/>
      <c r="F6" s="62"/>
      <c r="G6" s="165" t="s">
        <v>293</v>
      </c>
      <c r="H6" s="164">
        <f>(I6+J6+K6+L6+M6+N6+O6)/7</f>
        <v>0.002143714628708626</v>
      </c>
      <c r="I6" s="150"/>
      <c r="J6" s="17"/>
      <c r="K6" s="17"/>
      <c r="L6" s="17"/>
      <c r="M6" s="17"/>
      <c r="N6" s="17"/>
      <c r="O6" s="17">
        <v>0.015006002400960384</v>
      </c>
      <c r="P6" s="91">
        <f aca="true" t="shared" si="2" ref="P6:P73">Q6*10/$Q$4</f>
        <v>0</v>
      </c>
      <c r="Q6" s="77">
        <f t="shared" si="0"/>
        <v>0</v>
      </c>
      <c r="R6" s="80">
        <f t="shared" si="1"/>
        <v>0</v>
      </c>
      <c r="S6" s="11"/>
      <c r="T6" s="11"/>
      <c r="U6" s="11"/>
      <c r="V6" s="11"/>
      <c r="W6" s="11"/>
      <c r="X6" s="11"/>
      <c r="AK6" s="18"/>
    </row>
    <row r="7" spans="1:37" ht="12.75">
      <c r="A7" s="16" t="s">
        <v>34</v>
      </c>
      <c r="B7" s="35"/>
      <c r="C7" s="25"/>
      <c r="D7" s="62"/>
      <c r="E7" s="31"/>
      <c r="F7" s="62"/>
      <c r="G7" s="67"/>
      <c r="H7" s="164">
        <f aca="true" t="shared" si="3" ref="H7:H70">(I7+J7+K7+L7+M7+N7+O7)/7</f>
        <v>0</v>
      </c>
      <c r="I7" s="150"/>
      <c r="J7" s="17"/>
      <c r="K7" s="17"/>
      <c r="L7" s="17"/>
      <c r="M7" s="17"/>
      <c r="N7" s="17"/>
      <c r="O7" s="17"/>
      <c r="P7" s="91">
        <f t="shared" si="2"/>
        <v>0</v>
      </c>
      <c r="Q7" s="77">
        <f t="shared" si="0"/>
        <v>0</v>
      </c>
      <c r="R7" s="80">
        <f t="shared" si="1"/>
        <v>0</v>
      </c>
      <c r="S7" s="11"/>
      <c r="T7" s="11"/>
      <c r="U7" s="11"/>
      <c r="V7" s="11"/>
      <c r="W7" s="11"/>
      <c r="X7" s="11"/>
      <c r="AK7" s="18"/>
    </row>
    <row r="8" spans="1:37" ht="12.75">
      <c r="A8" s="16" t="s">
        <v>35</v>
      </c>
      <c r="B8" s="35"/>
      <c r="C8" s="25"/>
      <c r="D8" s="62"/>
      <c r="E8" s="31"/>
      <c r="F8" s="102" t="s">
        <v>293</v>
      </c>
      <c r="G8" s="165" t="s">
        <v>293</v>
      </c>
      <c r="H8" s="164">
        <f t="shared" si="3"/>
        <v>0.0025324790437359127</v>
      </c>
      <c r="I8" s="150"/>
      <c r="J8" s="17"/>
      <c r="K8" s="17"/>
      <c r="L8" s="17"/>
      <c r="M8" s="17">
        <v>0.01772735330615139</v>
      </c>
      <c r="N8" s="17"/>
      <c r="O8" s="17"/>
      <c r="P8" s="91">
        <f t="shared" si="2"/>
        <v>0</v>
      </c>
      <c r="Q8" s="77">
        <f t="shared" si="0"/>
        <v>0</v>
      </c>
      <c r="R8" s="80">
        <f t="shared" si="1"/>
        <v>1</v>
      </c>
      <c r="S8" s="11"/>
      <c r="T8" s="11" t="s">
        <v>487</v>
      </c>
      <c r="U8" s="11"/>
      <c r="V8" s="11"/>
      <c r="W8" s="11"/>
      <c r="X8" s="11"/>
      <c r="AK8" s="18"/>
    </row>
    <row r="9" spans="1:37" ht="12.75">
      <c r="A9" s="16" t="s">
        <v>36</v>
      </c>
      <c r="B9" s="35"/>
      <c r="C9" s="25"/>
      <c r="D9" s="62"/>
      <c r="E9" s="31"/>
      <c r="F9" s="62"/>
      <c r="G9" s="67"/>
      <c r="H9" s="164">
        <f t="shared" si="3"/>
        <v>0</v>
      </c>
      <c r="I9" s="150"/>
      <c r="J9" s="17"/>
      <c r="K9" s="17"/>
      <c r="L9" s="17"/>
      <c r="M9" s="17"/>
      <c r="N9" s="17"/>
      <c r="O9" s="17"/>
      <c r="P9" s="91">
        <f t="shared" si="2"/>
        <v>0</v>
      </c>
      <c r="Q9" s="77">
        <f t="shared" si="0"/>
        <v>0</v>
      </c>
      <c r="R9" s="80">
        <f t="shared" si="1"/>
        <v>0</v>
      </c>
      <c r="S9" s="11"/>
      <c r="T9" s="11"/>
      <c r="U9" s="11"/>
      <c r="V9" s="11"/>
      <c r="W9" s="11"/>
      <c r="X9" s="11"/>
      <c r="AK9" s="18"/>
    </row>
    <row r="10" spans="1:37" ht="12.75">
      <c r="A10" s="1" t="s">
        <v>37</v>
      </c>
      <c r="B10" s="35"/>
      <c r="C10" s="25"/>
      <c r="D10" s="62">
        <v>0.01</v>
      </c>
      <c r="E10" s="103" t="s">
        <v>293</v>
      </c>
      <c r="F10" s="62">
        <v>0.01</v>
      </c>
      <c r="G10" s="67">
        <v>0.009000000000000001</v>
      </c>
      <c r="H10" s="164">
        <f t="shared" si="3"/>
        <v>0.05229334393344197</v>
      </c>
      <c r="I10" s="150"/>
      <c r="J10" s="17"/>
      <c r="K10" s="17">
        <v>0.018942981625307824</v>
      </c>
      <c r="L10" s="17"/>
      <c r="M10" s="17">
        <v>0.10636411983690834</v>
      </c>
      <c r="N10" s="17">
        <v>0.10569228446323418</v>
      </c>
      <c r="O10" s="17">
        <v>0.13505402160864347</v>
      </c>
      <c r="P10" s="91">
        <f t="shared" si="2"/>
        <v>0</v>
      </c>
      <c r="Q10" s="77">
        <f t="shared" si="0"/>
        <v>0</v>
      </c>
      <c r="R10" s="80">
        <f t="shared" si="1"/>
        <v>0</v>
      </c>
      <c r="S10" s="11"/>
      <c r="T10" s="11"/>
      <c r="U10" s="11"/>
      <c r="V10" s="11"/>
      <c r="W10" s="11"/>
      <c r="X10" s="11"/>
      <c r="AK10" s="19"/>
    </row>
    <row r="11" spans="1:37" ht="12.75">
      <c r="A11" s="1" t="s">
        <v>38</v>
      </c>
      <c r="B11" s="35"/>
      <c r="C11" s="25"/>
      <c r="D11" s="62"/>
      <c r="E11" s="31"/>
      <c r="F11" s="62"/>
      <c r="G11" s="67"/>
      <c r="H11" s="164">
        <f t="shared" si="3"/>
        <v>0</v>
      </c>
      <c r="I11" s="150"/>
      <c r="J11" s="17"/>
      <c r="K11" s="17"/>
      <c r="L11" s="17"/>
      <c r="M11" s="17"/>
      <c r="N11" s="17"/>
      <c r="O11" s="17"/>
      <c r="P11" s="91">
        <f t="shared" si="2"/>
        <v>0</v>
      </c>
      <c r="Q11" s="77">
        <f t="shared" si="0"/>
        <v>0</v>
      </c>
      <c r="R11" s="80">
        <f t="shared" si="1"/>
        <v>0</v>
      </c>
      <c r="S11" s="11"/>
      <c r="T11" s="11"/>
      <c r="U11" s="11"/>
      <c r="V11" s="11"/>
      <c r="W11" s="11"/>
      <c r="X11" s="11"/>
      <c r="AK11" s="19"/>
    </row>
    <row r="12" spans="1:37" ht="12.75" customHeight="1">
      <c r="A12" s="1" t="s">
        <v>39</v>
      </c>
      <c r="B12" s="35"/>
      <c r="C12" s="25"/>
      <c r="D12" s="62"/>
      <c r="E12" s="31">
        <v>0.02</v>
      </c>
      <c r="F12" s="62">
        <v>0.19</v>
      </c>
      <c r="G12" s="67">
        <v>0.07677856301531215</v>
      </c>
      <c r="H12" s="164">
        <f t="shared" si="3"/>
        <v>0.39364498619809424</v>
      </c>
      <c r="I12" s="150"/>
      <c r="J12" s="17">
        <v>0.23</v>
      </c>
      <c r="K12" s="17">
        <v>0.3978026141314643</v>
      </c>
      <c r="L12" s="17">
        <v>0.5518763796909492</v>
      </c>
      <c r="M12" s="17">
        <v>0.5672753057968445</v>
      </c>
      <c r="N12" s="17">
        <v>0.513362524535709</v>
      </c>
      <c r="O12" s="17">
        <v>0.4951980792316927</v>
      </c>
      <c r="P12" s="91">
        <f t="shared" si="2"/>
        <v>0.8274720728175425</v>
      </c>
      <c r="Q12" s="77">
        <f t="shared" si="0"/>
        <v>60</v>
      </c>
      <c r="R12" s="80">
        <f t="shared" si="1"/>
        <v>1</v>
      </c>
      <c r="S12" s="11"/>
      <c r="T12" s="11"/>
      <c r="U12" s="11"/>
      <c r="V12" s="11"/>
      <c r="W12" s="76"/>
      <c r="X12" s="76"/>
      <c r="Y12" s="76"/>
      <c r="Z12" s="76"/>
      <c r="AA12" s="109"/>
      <c r="AB12" s="109">
        <v>60</v>
      </c>
      <c r="AC12" s="76"/>
      <c r="AD12" s="76"/>
      <c r="AE12" s="109"/>
      <c r="AF12" s="76"/>
      <c r="AK12" s="19"/>
    </row>
    <row r="13" spans="1:37" ht="12.75" customHeight="1">
      <c r="A13" s="1" t="s">
        <v>402</v>
      </c>
      <c r="B13" s="35"/>
      <c r="C13" s="25"/>
      <c r="D13" s="62"/>
      <c r="E13" s="31"/>
      <c r="F13" s="62"/>
      <c r="G13" s="67"/>
      <c r="H13" s="164">
        <f t="shared" si="3"/>
        <v>0</v>
      </c>
      <c r="I13" s="150"/>
      <c r="J13" s="17"/>
      <c r="K13" s="17"/>
      <c r="L13" s="17"/>
      <c r="M13" s="17"/>
      <c r="N13" s="17"/>
      <c r="O13" s="17"/>
      <c r="P13" s="91">
        <f>Q13*10/$Q$4</f>
        <v>0</v>
      </c>
      <c r="Q13" s="77">
        <f>SUM(S13:CR13)</f>
        <v>0</v>
      </c>
      <c r="R13" s="80">
        <f>COUNTA(S13:CR13)</f>
        <v>0</v>
      </c>
      <c r="S13" s="11"/>
      <c r="T13" s="11"/>
      <c r="U13" s="11"/>
      <c r="V13" s="11"/>
      <c r="W13" s="76"/>
      <c r="X13" s="76"/>
      <c r="Y13" s="76"/>
      <c r="Z13" s="76"/>
      <c r="AA13" s="109"/>
      <c r="AB13" s="109"/>
      <c r="AC13" s="76"/>
      <c r="AD13" s="76"/>
      <c r="AE13" s="109"/>
      <c r="AF13" s="76"/>
      <c r="AK13" s="19"/>
    </row>
    <row r="14" spans="1:37" ht="12.75">
      <c r="A14" s="1" t="s">
        <v>40</v>
      </c>
      <c r="B14" s="35"/>
      <c r="C14" s="25"/>
      <c r="D14" s="62"/>
      <c r="E14" s="31"/>
      <c r="F14" s="102" t="s">
        <v>293</v>
      </c>
      <c r="G14" s="67">
        <v>0.06777856301531214</v>
      </c>
      <c r="H14" s="164">
        <f t="shared" si="3"/>
        <v>0.09762748185129119</v>
      </c>
      <c r="I14" s="150">
        <v>0.01</v>
      </c>
      <c r="J14" s="17"/>
      <c r="K14" s="17">
        <v>0.24625876112900172</v>
      </c>
      <c r="L14" s="17">
        <v>0.03679175864606328</v>
      </c>
      <c r="M14" s="17"/>
      <c r="N14" s="17">
        <v>0.030197795560924053</v>
      </c>
      <c r="O14" s="17">
        <v>0.36014405762304924</v>
      </c>
      <c r="P14" s="91">
        <f t="shared" si="2"/>
        <v>0</v>
      </c>
      <c r="Q14" s="77">
        <f t="shared" si="0"/>
        <v>0</v>
      </c>
      <c r="R14" s="80">
        <f t="shared" si="1"/>
        <v>0</v>
      </c>
      <c r="S14" s="11"/>
      <c r="T14" s="11"/>
      <c r="U14" s="11"/>
      <c r="V14" s="11"/>
      <c r="W14" s="11"/>
      <c r="X14" s="11"/>
      <c r="AK14" s="19"/>
    </row>
    <row r="15" spans="1:94" ht="12.75">
      <c r="A15" s="1" t="s">
        <v>41</v>
      </c>
      <c r="B15" s="35"/>
      <c r="C15" s="25">
        <v>0.02</v>
      </c>
      <c r="D15" s="62">
        <v>0.15</v>
      </c>
      <c r="E15" s="31">
        <v>0.55</v>
      </c>
      <c r="F15" s="62">
        <v>2.91</v>
      </c>
      <c r="G15" s="67">
        <v>1.9244970553592462</v>
      </c>
      <c r="H15" s="164">
        <f t="shared" si="3"/>
        <v>3.5902649928142307</v>
      </c>
      <c r="I15" s="150">
        <v>0.52</v>
      </c>
      <c r="J15" s="17">
        <v>1.93</v>
      </c>
      <c r="K15" s="17">
        <v>3.7507103618109494</v>
      </c>
      <c r="L15" s="17">
        <v>1.324503311258278</v>
      </c>
      <c r="M15" s="17">
        <v>4.804112745967027</v>
      </c>
      <c r="N15" s="17">
        <v>5.2695153253812475</v>
      </c>
      <c r="O15" s="17">
        <v>7.5330132052821135</v>
      </c>
      <c r="P15" s="91">
        <f t="shared" si="2"/>
        <v>5.6543924975865405</v>
      </c>
      <c r="Q15" s="77">
        <f t="shared" si="0"/>
        <v>410</v>
      </c>
      <c r="R15" s="80">
        <f t="shared" si="1"/>
        <v>29</v>
      </c>
      <c r="S15" s="11"/>
      <c r="T15" s="11"/>
      <c r="U15" s="11">
        <v>90</v>
      </c>
      <c r="V15" s="11">
        <v>32</v>
      </c>
      <c r="W15" s="11"/>
      <c r="X15" s="11">
        <v>25</v>
      </c>
      <c r="AA15">
        <v>2</v>
      </c>
      <c r="AB15">
        <v>36</v>
      </c>
      <c r="AD15">
        <v>43</v>
      </c>
      <c r="AE15">
        <v>12</v>
      </c>
      <c r="AJ15">
        <v>5</v>
      </c>
      <c r="AK15" s="19"/>
      <c r="AP15">
        <v>3</v>
      </c>
      <c r="AR15">
        <v>5</v>
      </c>
      <c r="AS15">
        <v>3</v>
      </c>
      <c r="AT15">
        <v>17</v>
      </c>
      <c r="AW15">
        <v>5</v>
      </c>
      <c r="AX15">
        <v>2</v>
      </c>
      <c r="AY15">
        <v>3</v>
      </c>
      <c r="BA15">
        <v>13</v>
      </c>
      <c r="BI15">
        <v>2</v>
      </c>
      <c r="BJ15">
        <v>5</v>
      </c>
      <c r="BK15">
        <v>1</v>
      </c>
      <c r="BL15">
        <v>2</v>
      </c>
      <c r="BT15">
        <v>21</v>
      </c>
      <c r="BW15">
        <v>6</v>
      </c>
      <c r="CF15">
        <v>3</v>
      </c>
      <c r="CG15">
        <v>2</v>
      </c>
      <c r="CI15">
        <v>1</v>
      </c>
      <c r="CJ15">
        <v>8</v>
      </c>
      <c r="CM15">
        <v>17</v>
      </c>
      <c r="CN15">
        <v>41</v>
      </c>
      <c r="CP15">
        <v>5</v>
      </c>
    </row>
    <row r="16" spans="1:73" ht="12.75">
      <c r="A16" s="1" t="s">
        <v>42</v>
      </c>
      <c r="B16" s="35">
        <v>0.03</v>
      </c>
      <c r="C16" s="25">
        <v>0.04</v>
      </c>
      <c r="D16" s="62">
        <v>0.06</v>
      </c>
      <c r="E16" s="31">
        <v>0.04</v>
      </c>
      <c r="F16" s="63">
        <v>0.1</v>
      </c>
      <c r="G16" s="67">
        <v>1.0006513545347469</v>
      </c>
      <c r="H16" s="164">
        <f t="shared" si="3"/>
        <v>2.7884952597333834</v>
      </c>
      <c r="I16" s="150">
        <v>0.04</v>
      </c>
      <c r="J16" s="17"/>
      <c r="K16" s="17">
        <v>6.762644440234893</v>
      </c>
      <c r="L16" s="17">
        <v>0.36791758646063283</v>
      </c>
      <c r="M16" s="17">
        <v>0.63818471902145</v>
      </c>
      <c r="N16" s="17">
        <v>0.9814283557300317</v>
      </c>
      <c r="O16" s="17">
        <v>10.729291716686674</v>
      </c>
      <c r="P16" s="91">
        <f t="shared" si="2"/>
        <v>0.9102192800992968</v>
      </c>
      <c r="Q16" s="77">
        <f t="shared" si="0"/>
        <v>66</v>
      </c>
      <c r="R16" s="80">
        <f t="shared" si="1"/>
        <v>11</v>
      </c>
      <c r="S16" s="11"/>
      <c r="T16" s="11"/>
      <c r="U16" s="11">
        <v>9</v>
      </c>
      <c r="V16" s="11">
        <v>5</v>
      </c>
      <c r="W16" s="11"/>
      <c r="X16" s="11"/>
      <c r="AE16">
        <v>23</v>
      </c>
      <c r="AI16">
        <v>2</v>
      </c>
      <c r="AK16" s="19"/>
      <c r="AP16">
        <v>1</v>
      </c>
      <c r="AS16">
        <v>1</v>
      </c>
      <c r="AT16">
        <v>4</v>
      </c>
      <c r="AU16">
        <v>1</v>
      </c>
      <c r="AY16">
        <v>18</v>
      </c>
      <c r="BP16">
        <v>1</v>
      </c>
      <c r="BU16">
        <v>1</v>
      </c>
    </row>
    <row r="17" spans="1:37" ht="12.75">
      <c r="A17" s="1" t="s">
        <v>302</v>
      </c>
      <c r="B17" s="35"/>
      <c r="C17" s="25"/>
      <c r="D17" s="62"/>
      <c r="E17" s="31"/>
      <c r="F17" s="63"/>
      <c r="G17" s="67"/>
      <c r="H17" s="164">
        <f t="shared" si="3"/>
        <v>0.002706140232186832</v>
      </c>
      <c r="I17" s="150"/>
      <c r="J17" s="17"/>
      <c r="K17" s="17">
        <v>0.018942981625307824</v>
      </c>
      <c r="L17" s="17"/>
      <c r="M17" s="17"/>
      <c r="N17" s="17"/>
      <c r="O17" s="17"/>
      <c r="P17" s="91">
        <f>Q17*10/$Q$4</f>
        <v>0</v>
      </c>
      <c r="Q17" s="77">
        <f>SUM(S17:CR17)</f>
        <v>0</v>
      </c>
      <c r="R17" s="80">
        <f>COUNTA(S17:CR17)</f>
        <v>0</v>
      </c>
      <c r="S17" s="11"/>
      <c r="T17" s="11"/>
      <c r="U17" s="11"/>
      <c r="V17" s="11"/>
      <c r="W17" s="11"/>
      <c r="X17" s="11"/>
      <c r="AK17" s="19"/>
    </row>
    <row r="18" spans="1:37" ht="12.75">
      <c r="A18" s="1" t="s">
        <v>43</v>
      </c>
      <c r="B18" s="35"/>
      <c r="C18" s="25"/>
      <c r="D18" s="62"/>
      <c r="E18" s="31"/>
      <c r="F18" s="62"/>
      <c r="G18" s="67"/>
      <c r="H18" s="164">
        <f t="shared" si="3"/>
        <v>0</v>
      </c>
      <c r="I18" s="150"/>
      <c r="J18" s="17"/>
      <c r="K18" s="17"/>
      <c r="L18" s="17"/>
      <c r="M18" s="17"/>
      <c r="N18" s="17"/>
      <c r="O18" s="17"/>
      <c r="P18" s="91">
        <f t="shared" si="2"/>
        <v>0</v>
      </c>
      <c r="Q18" s="77">
        <f t="shared" si="0"/>
        <v>0</v>
      </c>
      <c r="R18" s="80">
        <f t="shared" si="1"/>
        <v>0</v>
      </c>
      <c r="S18" s="11"/>
      <c r="T18" s="11"/>
      <c r="U18" s="11"/>
      <c r="V18" s="11"/>
      <c r="W18" s="11"/>
      <c r="X18" s="11"/>
      <c r="AK18" s="19"/>
    </row>
    <row r="19" spans="1:37" ht="12.75">
      <c r="A19" s="1" t="s">
        <v>44</v>
      </c>
      <c r="B19" s="35"/>
      <c r="C19" s="25"/>
      <c r="D19" s="62"/>
      <c r="E19" s="31">
        <v>0.42</v>
      </c>
      <c r="F19" s="62">
        <v>0.25</v>
      </c>
      <c r="G19" s="67">
        <v>0.097</v>
      </c>
      <c r="H19" s="164">
        <f t="shared" si="3"/>
        <v>0.010003429943405933</v>
      </c>
      <c r="I19" s="150">
        <v>0.01</v>
      </c>
      <c r="J19" s="17"/>
      <c r="K19" s="17"/>
      <c r="L19" s="17"/>
      <c r="M19" s="17"/>
      <c r="N19" s="17"/>
      <c r="O19" s="17">
        <v>0.060024009603841535</v>
      </c>
      <c r="P19" s="91">
        <f t="shared" si="2"/>
        <v>0</v>
      </c>
      <c r="Q19" s="77">
        <f t="shared" si="0"/>
        <v>0</v>
      </c>
      <c r="R19" s="80">
        <f t="shared" si="1"/>
        <v>0</v>
      </c>
      <c r="S19" s="11"/>
      <c r="T19" s="11"/>
      <c r="U19" s="11"/>
      <c r="V19" s="11"/>
      <c r="W19" s="11"/>
      <c r="X19" s="11"/>
      <c r="AK19" s="19"/>
    </row>
    <row r="20" spans="1:37" ht="12.75">
      <c r="A20" s="1" t="s">
        <v>45</v>
      </c>
      <c r="B20" s="35"/>
      <c r="C20" s="25"/>
      <c r="D20" s="102" t="s">
        <v>293</v>
      </c>
      <c r="E20" s="103" t="s">
        <v>293</v>
      </c>
      <c r="F20" s="102" t="s">
        <v>293</v>
      </c>
      <c r="G20" s="67"/>
      <c r="H20" s="164">
        <f t="shared" si="3"/>
        <v>0.002143714628708626</v>
      </c>
      <c r="I20" s="150"/>
      <c r="J20" s="17"/>
      <c r="K20" s="17"/>
      <c r="L20" s="17"/>
      <c r="M20" s="17"/>
      <c r="N20" s="17"/>
      <c r="O20" s="17">
        <v>0.015006002400960384</v>
      </c>
      <c r="P20" s="91">
        <f t="shared" si="2"/>
        <v>0</v>
      </c>
      <c r="Q20" s="77">
        <f t="shared" si="0"/>
        <v>0</v>
      </c>
      <c r="R20" s="80">
        <f t="shared" si="1"/>
        <v>0</v>
      </c>
      <c r="S20" s="11"/>
      <c r="T20" s="11"/>
      <c r="U20" s="11"/>
      <c r="V20" s="11"/>
      <c r="W20" s="11"/>
      <c r="X20" s="11"/>
      <c r="AK20" s="19"/>
    </row>
    <row r="21" spans="1:37" ht="12.75">
      <c r="A21" s="1" t="s">
        <v>46</v>
      </c>
      <c r="B21" s="35"/>
      <c r="C21" s="25">
        <v>0.01</v>
      </c>
      <c r="D21" s="102" t="s">
        <v>293</v>
      </c>
      <c r="E21" s="31">
        <v>0.01</v>
      </c>
      <c r="F21" s="102" t="s">
        <v>293</v>
      </c>
      <c r="G21" s="67">
        <v>0.01</v>
      </c>
      <c r="H21" s="164">
        <f t="shared" si="3"/>
        <v>0.004863125629395693</v>
      </c>
      <c r="I21" s="150"/>
      <c r="J21" s="17"/>
      <c r="K21" s="17">
        <v>0.018942981625307824</v>
      </c>
      <c r="L21" s="17"/>
      <c r="M21" s="17"/>
      <c r="N21" s="17">
        <v>0.015098897780462027</v>
      </c>
      <c r="O21" s="17"/>
      <c r="P21" s="91">
        <f t="shared" si="2"/>
        <v>0</v>
      </c>
      <c r="Q21" s="77">
        <f t="shared" si="0"/>
        <v>0</v>
      </c>
      <c r="R21" s="80">
        <f t="shared" si="1"/>
        <v>0</v>
      </c>
      <c r="S21" s="11"/>
      <c r="T21" s="11"/>
      <c r="U21" s="11"/>
      <c r="V21" s="11"/>
      <c r="W21" s="11"/>
      <c r="X21" s="11"/>
      <c r="AK21" s="19"/>
    </row>
    <row r="22" spans="1:92" ht="12.75">
      <c r="A22" s="1" t="s">
        <v>47</v>
      </c>
      <c r="B22" s="35">
        <v>28.83</v>
      </c>
      <c r="C22" s="25">
        <v>15.08</v>
      </c>
      <c r="D22" s="62">
        <v>6.53</v>
      </c>
      <c r="E22" s="31">
        <v>22.83</v>
      </c>
      <c r="F22" s="62">
        <v>25.21</v>
      </c>
      <c r="G22" s="67">
        <v>38.40210011778563</v>
      </c>
      <c r="H22" s="164">
        <f t="shared" si="3"/>
        <v>31.970283282421317</v>
      </c>
      <c r="I22" s="150">
        <v>42.23</v>
      </c>
      <c r="J22" s="17">
        <v>53.76</v>
      </c>
      <c r="K22" s="17">
        <v>19.73858685357075</v>
      </c>
      <c r="L22" s="17">
        <v>44.150110375275936</v>
      </c>
      <c r="M22" s="17">
        <v>12.533238787449033</v>
      </c>
      <c r="N22" s="17">
        <v>29.1861694096331</v>
      </c>
      <c r="O22" s="17">
        <v>22.19387755102041</v>
      </c>
      <c r="P22" s="91">
        <f t="shared" si="2"/>
        <v>30.07860984691767</v>
      </c>
      <c r="Q22" s="77">
        <f t="shared" si="0"/>
        <v>2181</v>
      </c>
      <c r="R22" s="80">
        <f t="shared" si="1"/>
        <v>31</v>
      </c>
      <c r="S22" s="11"/>
      <c r="T22" s="11"/>
      <c r="U22" s="11">
        <v>29</v>
      </c>
      <c r="V22" s="11">
        <v>2</v>
      </c>
      <c r="W22" s="11"/>
      <c r="X22" s="11">
        <v>12</v>
      </c>
      <c r="Z22" s="50"/>
      <c r="AA22" s="50">
        <v>3</v>
      </c>
      <c r="AB22" s="50">
        <v>61</v>
      </c>
      <c r="AD22">
        <v>2</v>
      </c>
      <c r="AE22" s="50">
        <v>1</v>
      </c>
      <c r="AG22">
        <v>12</v>
      </c>
      <c r="AK22" s="19"/>
      <c r="AP22">
        <v>70</v>
      </c>
      <c r="AR22">
        <v>84</v>
      </c>
      <c r="AS22">
        <v>546</v>
      </c>
      <c r="AT22">
        <v>1</v>
      </c>
      <c r="AY22">
        <v>7</v>
      </c>
      <c r="BA22">
        <v>3</v>
      </c>
      <c r="BJ22">
        <v>2</v>
      </c>
      <c r="BM22">
        <v>17</v>
      </c>
      <c r="BO22">
        <v>10</v>
      </c>
      <c r="BP22">
        <v>5</v>
      </c>
      <c r="BW22">
        <v>445</v>
      </c>
      <c r="BX22">
        <v>25</v>
      </c>
      <c r="BY22">
        <v>106</v>
      </c>
      <c r="BZ22">
        <v>9</v>
      </c>
      <c r="CA22">
        <v>6</v>
      </c>
      <c r="CE22">
        <v>6</v>
      </c>
      <c r="CF22">
        <v>9</v>
      </c>
      <c r="CG22">
        <v>400</v>
      </c>
      <c r="CI22">
        <v>58</v>
      </c>
      <c r="CJ22">
        <v>3</v>
      </c>
      <c r="CK22">
        <v>35</v>
      </c>
      <c r="CM22">
        <v>1</v>
      </c>
      <c r="CN22">
        <v>211</v>
      </c>
    </row>
    <row r="23" spans="1:37" ht="12.75">
      <c r="A23" s="1" t="s">
        <v>340</v>
      </c>
      <c r="B23" s="35"/>
      <c r="C23" s="25"/>
      <c r="D23" s="62"/>
      <c r="E23" s="31"/>
      <c r="F23" s="62"/>
      <c r="G23" s="67"/>
      <c r="H23" s="164">
        <f t="shared" si="3"/>
        <v>0</v>
      </c>
      <c r="I23" s="150"/>
      <c r="J23" s="17"/>
      <c r="K23" s="17"/>
      <c r="L23" s="17"/>
      <c r="M23" s="17"/>
      <c r="N23" s="17"/>
      <c r="O23" s="17"/>
      <c r="P23" s="91">
        <f>Q23*10/$Q$4</f>
        <v>0</v>
      </c>
      <c r="Q23" s="77">
        <f>SUM(S23:CR23)</f>
        <v>0</v>
      </c>
      <c r="R23" s="80">
        <f>COUNTA(S23:CR23)</f>
        <v>0</v>
      </c>
      <c r="S23" s="11"/>
      <c r="T23" s="11"/>
      <c r="U23" s="11"/>
      <c r="V23" s="11"/>
      <c r="W23" s="11"/>
      <c r="X23" s="11"/>
      <c r="Z23" s="50"/>
      <c r="AA23" s="50"/>
      <c r="AB23" s="50"/>
      <c r="AK23" s="19"/>
    </row>
    <row r="24" spans="1:37" ht="12.75">
      <c r="A24" s="1" t="s">
        <v>199</v>
      </c>
      <c r="B24" s="35"/>
      <c r="C24" s="25"/>
      <c r="D24" s="62"/>
      <c r="E24" s="31">
        <v>0.01</v>
      </c>
      <c r="F24" s="62"/>
      <c r="G24" s="165" t="s">
        <v>293</v>
      </c>
      <c r="H24" s="164">
        <f t="shared" si="3"/>
        <v>0</v>
      </c>
      <c r="I24" s="150"/>
      <c r="J24" s="17"/>
      <c r="K24" s="17"/>
      <c r="L24" s="17"/>
      <c r="M24" s="17"/>
      <c r="N24" s="17"/>
      <c r="O24" s="17"/>
      <c r="P24" s="91">
        <f t="shared" si="2"/>
        <v>0</v>
      </c>
      <c r="Q24" s="77">
        <f t="shared" si="0"/>
        <v>0</v>
      </c>
      <c r="R24" s="80">
        <f t="shared" si="1"/>
        <v>0</v>
      </c>
      <c r="S24" s="11"/>
      <c r="T24" s="11"/>
      <c r="U24" s="11"/>
      <c r="V24" s="11"/>
      <c r="W24" s="11"/>
      <c r="X24" s="11"/>
      <c r="AK24" s="19"/>
    </row>
    <row r="25" spans="1:37" ht="12.75">
      <c r="A25" s="1" t="s">
        <v>48</v>
      </c>
      <c r="B25" s="35"/>
      <c r="C25" s="25"/>
      <c r="D25" s="102" t="s">
        <v>293</v>
      </c>
      <c r="E25" s="31"/>
      <c r="F25" s="102" t="s">
        <v>293</v>
      </c>
      <c r="G25" s="67"/>
      <c r="H25" s="164">
        <f t="shared" si="3"/>
        <v>0.002143714628708626</v>
      </c>
      <c r="I25" s="150"/>
      <c r="J25" s="17"/>
      <c r="K25" s="17"/>
      <c r="L25" s="17"/>
      <c r="M25" s="17"/>
      <c r="N25" s="17"/>
      <c r="O25" s="17">
        <v>0.015006002400960384</v>
      </c>
      <c r="P25" s="91">
        <f t="shared" si="2"/>
        <v>0</v>
      </c>
      <c r="Q25" s="77">
        <f t="shared" si="0"/>
        <v>0</v>
      </c>
      <c r="R25" s="80">
        <f t="shared" si="1"/>
        <v>0</v>
      </c>
      <c r="S25" s="11"/>
      <c r="T25" s="11"/>
      <c r="U25" s="11"/>
      <c r="V25" s="11"/>
      <c r="W25" s="11"/>
      <c r="X25" s="11"/>
      <c r="AK25" s="19"/>
    </row>
    <row r="26" spans="1:92" ht="12.75">
      <c r="A26" s="1" t="s">
        <v>49</v>
      </c>
      <c r="B26" s="35"/>
      <c r="C26" s="25">
        <v>0.09</v>
      </c>
      <c r="D26" s="62">
        <v>0.05</v>
      </c>
      <c r="E26" s="31">
        <v>0.21</v>
      </c>
      <c r="F26" s="62">
        <v>0.43</v>
      </c>
      <c r="G26" s="67">
        <v>3.5488633686690223</v>
      </c>
      <c r="H26" s="164">
        <f t="shared" si="3"/>
        <v>5.4112505863608265</v>
      </c>
      <c r="I26" s="150">
        <v>5.4</v>
      </c>
      <c r="J26" s="17">
        <v>0.24</v>
      </c>
      <c r="K26" s="17">
        <v>11.346845993559386</v>
      </c>
      <c r="L26" s="17">
        <v>0.22075055187637968</v>
      </c>
      <c r="M26" s="17">
        <v>5.389115405070023</v>
      </c>
      <c r="N26" s="17">
        <v>10.72021742412804</v>
      </c>
      <c r="O26" s="17">
        <v>4.561824729891957</v>
      </c>
      <c r="P26" s="91">
        <f t="shared" si="2"/>
        <v>0.9240104813129225</v>
      </c>
      <c r="Q26" s="77">
        <f t="shared" si="0"/>
        <v>67</v>
      </c>
      <c r="R26" s="80">
        <f t="shared" si="1"/>
        <v>12</v>
      </c>
      <c r="S26" s="11"/>
      <c r="T26" s="11"/>
      <c r="U26" s="11"/>
      <c r="V26" s="11">
        <v>1</v>
      </c>
      <c r="W26" s="11"/>
      <c r="X26" s="11"/>
      <c r="AA26">
        <v>3</v>
      </c>
      <c r="AB26">
        <v>1</v>
      </c>
      <c r="AE26">
        <v>6</v>
      </c>
      <c r="AK26" s="19"/>
      <c r="AP26">
        <v>9</v>
      </c>
      <c r="AR26">
        <v>6</v>
      </c>
      <c r="AT26">
        <v>4</v>
      </c>
      <c r="BJ26">
        <v>22</v>
      </c>
      <c r="BL26">
        <v>6</v>
      </c>
      <c r="BT26">
        <v>4</v>
      </c>
      <c r="CJ26">
        <v>2</v>
      </c>
      <c r="CN26">
        <v>3</v>
      </c>
    </row>
    <row r="27" spans="1:37" ht="12.75">
      <c r="A27" s="1" t="s">
        <v>50</v>
      </c>
      <c r="B27" s="35"/>
      <c r="C27" s="25">
        <v>0.02</v>
      </c>
      <c r="D27" s="102" t="s">
        <v>293</v>
      </c>
      <c r="E27" s="31"/>
      <c r="F27" s="62">
        <v>0.01</v>
      </c>
      <c r="G27" s="67">
        <v>0.02347232037691402</v>
      </c>
      <c r="H27" s="164">
        <f t="shared" si="3"/>
        <v>0.04075667047734087</v>
      </c>
      <c r="I27" s="150"/>
      <c r="J27" s="17">
        <v>0.24</v>
      </c>
      <c r="K27" s="17"/>
      <c r="L27" s="17"/>
      <c r="M27" s="17"/>
      <c r="N27" s="17">
        <v>0.045296693341386085</v>
      </c>
      <c r="O27" s="17"/>
      <c r="P27" s="91">
        <f t="shared" si="2"/>
        <v>0.013791201213625709</v>
      </c>
      <c r="Q27" s="77">
        <f t="shared" si="0"/>
        <v>1</v>
      </c>
      <c r="R27" s="80">
        <f t="shared" si="1"/>
        <v>1</v>
      </c>
      <c r="S27" s="11"/>
      <c r="T27" s="11"/>
      <c r="U27" s="11"/>
      <c r="V27" s="11"/>
      <c r="W27" s="11"/>
      <c r="X27" s="11"/>
      <c r="AB27">
        <v>1</v>
      </c>
      <c r="AK27" s="19"/>
    </row>
    <row r="28" spans="1:37" ht="12.75">
      <c r="A28" s="1" t="s">
        <v>51</v>
      </c>
      <c r="B28" s="35"/>
      <c r="C28" s="25">
        <v>0.06</v>
      </c>
      <c r="D28" s="62">
        <v>0.02</v>
      </c>
      <c r="E28" s="31">
        <v>0.11</v>
      </c>
      <c r="F28" s="62">
        <v>0.09</v>
      </c>
      <c r="G28" s="67">
        <v>0.033900094108402244</v>
      </c>
      <c r="H28" s="164">
        <f t="shared" si="3"/>
        <v>0.021611117647416377</v>
      </c>
      <c r="I28" s="150"/>
      <c r="J28" s="17"/>
      <c r="K28" s="17">
        <v>0.03788596325061565</v>
      </c>
      <c r="L28" s="17"/>
      <c r="M28" s="17">
        <v>0.05318205991845417</v>
      </c>
      <c r="N28" s="17">
        <v>0.030197795560924053</v>
      </c>
      <c r="O28" s="17">
        <v>0.030012004801920768</v>
      </c>
      <c r="P28" s="91">
        <f t="shared" si="2"/>
        <v>0</v>
      </c>
      <c r="Q28" s="77">
        <f t="shared" si="0"/>
        <v>0</v>
      </c>
      <c r="R28" s="80">
        <f t="shared" si="1"/>
        <v>0</v>
      </c>
      <c r="S28" s="11"/>
      <c r="T28" s="11"/>
      <c r="U28" s="11"/>
      <c r="V28" s="11"/>
      <c r="W28" s="11"/>
      <c r="X28" s="11"/>
      <c r="AK28" s="19"/>
    </row>
    <row r="29" spans="1:37" ht="12.75" customHeight="1">
      <c r="A29" s="1" t="s">
        <v>52</v>
      </c>
      <c r="B29" s="35"/>
      <c r="C29" s="25">
        <v>0.39</v>
      </c>
      <c r="D29" s="62">
        <v>0.04</v>
      </c>
      <c r="E29" s="31">
        <v>0.08</v>
      </c>
      <c r="F29" s="62">
        <v>0.08</v>
      </c>
      <c r="G29" s="67">
        <v>0.038</v>
      </c>
      <c r="H29" s="164">
        <f t="shared" si="3"/>
        <v>1.9989592677872048</v>
      </c>
      <c r="I29" s="150"/>
      <c r="J29" s="17">
        <v>0.34</v>
      </c>
      <c r="K29" s="17">
        <v>0.05682894487592347</v>
      </c>
      <c r="L29" s="17">
        <v>11.037527593818984</v>
      </c>
      <c r="M29" s="17">
        <v>0.33681971281687645</v>
      </c>
      <c r="N29" s="17">
        <v>0.10569228446323418</v>
      </c>
      <c r="O29" s="17">
        <v>2.1158463385354143</v>
      </c>
      <c r="P29" s="91">
        <f t="shared" si="2"/>
        <v>0.12412081092263137</v>
      </c>
      <c r="Q29" s="77">
        <f t="shared" si="0"/>
        <v>9</v>
      </c>
      <c r="R29" s="80">
        <f t="shared" si="1"/>
        <v>3</v>
      </c>
      <c r="S29" s="11"/>
      <c r="T29" s="11"/>
      <c r="U29" s="11"/>
      <c r="V29" s="11"/>
      <c r="W29" s="11"/>
      <c r="X29" s="11">
        <v>1</v>
      </c>
      <c r="AB29">
        <v>7</v>
      </c>
      <c r="AD29">
        <v>1</v>
      </c>
      <c r="AK29" s="19"/>
    </row>
    <row r="30" spans="1:37" ht="12.75" customHeight="1">
      <c r="A30" s="1" t="s">
        <v>53</v>
      </c>
      <c r="B30" s="35"/>
      <c r="C30" s="25"/>
      <c r="D30" s="62"/>
      <c r="E30" s="103" t="s">
        <v>293</v>
      </c>
      <c r="F30" s="102" t="s">
        <v>293</v>
      </c>
      <c r="G30" s="165" t="s">
        <v>293</v>
      </c>
      <c r="H30" s="164">
        <f t="shared" si="3"/>
        <v>0.004784968157641953</v>
      </c>
      <c r="I30" s="150"/>
      <c r="J30" s="17"/>
      <c r="K30" s="17"/>
      <c r="L30" s="17">
        <v>0.01839587932303164</v>
      </c>
      <c r="M30" s="17"/>
      <c r="N30" s="17">
        <v>0.015098897780462027</v>
      </c>
      <c r="O30" s="17"/>
      <c r="P30" s="91">
        <f t="shared" si="2"/>
        <v>0</v>
      </c>
      <c r="Q30" s="77">
        <f t="shared" si="0"/>
        <v>0</v>
      </c>
      <c r="R30" s="80">
        <f t="shared" si="1"/>
        <v>0</v>
      </c>
      <c r="S30" s="11"/>
      <c r="T30" s="11"/>
      <c r="U30" s="11"/>
      <c r="V30" s="11"/>
      <c r="W30" s="11"/>
      <c r="X30" s="11"/>
      <c r="AK30" s="19"/>
    </row>
    <row r="31" spans="1:37" ht="12.75">
      <c r="A31" s="1" t="s">
        <v>54</v>
      </c>
      <c r="B31" s="35"/>
      <c r="C31" s="25">
        <v>0.01</v>
      </c>
      <c r="D31" s="62">
        <v>0.13</v>
      </c>
      <c r="E31" s="31"/>
      <c r="F31" s="62"/>
      <c r="G31" s="67">
        <v>0.023889281507656065</v>
      </c>
      <c r="H31" s="164">
        <f t="shared" si="3"/>
        <v>0.06300817696169998</v>
      </c>
      <c r="I31" s="150">
        <v>0.01</v>
      </c>
      <c r="J31" s="17">
        <v>0.05</v>
      </c>
      <c r="K31" s="17"/>
      <c r="L31" s="17"/>
      <c r="M31" s="17">
        <v>0.03545470661230278</v>
      </c>
      <c r="N31" s="17">
        <v>0.07549448890231014</v>
      </c>
      <c r="O31" s="17">
        <v>0.27010804321728693</v>
      </c>
      <c r="P31" s="91">
        <f t="shared" si="2"/>
        <v>0.055164804854502834</v>
      </c>
      <c r="Q31" s="77">
        <f t="shared" si="0"/>
        <v>4</v>
      </c>
      <c r="R31" s="80">
        <f t="shared" si="1"/>
        <v>1</v>
      </c>
      <c r="S31" s="11"/>
      <c r="T31" s="11"/>
      <c r="U31" s="11"/>
      <c r="V31" s="11"/>
      <c r="W31" s="11"/>
      <c r="X31" s="11"/>
      <c r="AD31">
        <v>4</v>
      </c>
      <c r="AK31" s="19"/>
    </row>
    <row r="32" spans="1:49" ht="12.75">
      <c r="A32" s="1" t="s">
        <v>55</v>
      </c>
      <c r="B32" s="35"/>
      <c r="C32" s="25">
        <v>0.07</v>
      </c>
      <c r="D32" s="62"/>
      <c r="E32" s="31">
        <v>0.01</v>
      </c>
      <c r="F32" s="102" t="s">
        <v>293</v>
      </c>
      <c r="G32" s="67">
        <v>0.020999999999999998</v>
      </c>
      <c r="H32" s="164">
        <f t="shared" si="3"/>
        <v>0.1051674811199984</v>
      </c>
      <c r="I32" s="150"/>
      <c r="J32" s="17">
        <v>0.44</v>
      </c>
      <c r="K32" s="17">
        <v>0.2273157795036939</v>
      </c>
      <c r="L32" s="17">
        <v>0.01839587932303164</v>
      </c>
      <c r="M32" s="17">
        <v>0.03545470661230278</v>
      </c>
      <c r="N32" s="17"/>
      <c r="O32" s="17">
        <v>0.015006002400960384</v>
      </c>
      <c r="P32" s="91">
        <f t="shared" si="2"/>
        <v>0.2620328230588885</v>
      </c>
      <c r="Q32" s="77">
        <f t="shared" si="0"/>
        <v>19</v>
      </c>
      <c r="R32" s="80">
        <f t="shared" si="1"/>
        <v>3</v>
      </c>
      <c r="S32" s="11"/>
      <c r="T32" s="11"/>
      <c r="U32" s="11"/>
      <c r="V32" s="11"/>
      <c r="W32" s="11"/>
      <c r="X32" s="11"/>
      <c r="AB32">
        <v>7</v>
      </c>
      <c r="AD32">
        <v>8</v>
      </c>
      <c r="AK32" s="19"/>
      <c r="AW32">
        <v>4</v>
      </c>
    </row>
    <row r="33" spans="1:95" ht="12.75">
      <c r="A33" s="1" t="s">
        <v>56</v>
      </c>
      <c r="B33" s="35"/>
      <c r="C33" s="25">
        <v>0.15</v>
      </c>
      <c r="D33" s="62">
        <v>0.39</v>
      </c>
      <c r="E33" s="31">
        <v>0.22</v>
      </c>
      <c r="F33" s="62">
        <v>1.18</v>
      </c>
      <c r="G33" s="67">
        <v>2.9256808009422857</v>
      </c>
      <c r="H33" s="164">
        <f t="shared" si="3"/>
        <v>5.8727449202075475</v>
      </c>
      <c r="I33" s="150">
        <v>1.8</v>
      </c>
      <c r="J33" s="17">
        <v>8.9</v>
      </c>
      <c r="K33" s="17">
        <v>5.39874976321273</v>
      </c>
      <c r="L33" s="17">
        <v>3.2560706401766004</v>
      </c>
      <c r="M33" s="17">
        <v>6.966849849317496</v>
      </c>
      <c r="N33" s="17">
        <v>8.394987165936888</v>
      </c>
      <c r="O33" s="17">
        <v>6.3925570228091235</v>
      </c>
      <c r="P33" s="91">
        <f t="shared" si="2"/>
        <v>8.109226313611916</v>
      </c>
      <c r="Q33" s="77">
        <f t="shared" si="0"/>
        <v>588</v>
      </c>
      <c r="R33" s="80">
        <f t="shared" si="1"/>
        <v>26</v>
      </c>
      <c r="S33" s="11"/>
      <c r="T33" s="11"/>
      <c r="U33" s="11">
        <v>67</v>
      </c>
      <c r="V33" s="11">
        <v>55</v>
      </c>
      <c r="W33" s="11"/>
      <c r="X33" s="11">
        <v>90</v>
      </c>
      <c r="AA33">
        <v>13</v>
      </c>
      <c r="AB33">
        <v>61</v>
      </c>
      <c r="AD33">
        <v>15</v>
      </c>
      <c r="AE33">
        <v>26</v>
      </c>
      <c r="AK33" s="19"/>
      <c r="AP33">
        <v>5</v>
      </c>
      <c r="AR33">
        <v>9</v>
      </c>
      <c r="AT33">
        <v>20</v>
      </c>
      <c r="AW33">
        <v>15</v>
      </c>
      <c r="AY33">
        <v>32</v>
      </c>
      <c r="BA33">
        <v>23</v>
      </c>
      <c r="BF33">
        <v>2</v>
      </c>
      <c r="BI33">
        <v>5</v>
      </c>
      <c r="BJ33">
        <v>18</v>
      </c>
      <c r="BK33">
        <v>5</v>
      </c>
      <c r="BL33">
        <v>6</v>
      </c>
      <c r="BT33">
        <v>55</v>
      </c>
      <c r="BW33">
        <v>2</v>
      </c>
      <c r="CF33">
        <v>5</v>
      </c>
      <c r="CG33">
        <v>4</v>
      </c>
      <c r="CI33">
        <v>11</v>
      </c>
      <c r="CJ33">
        <v>24</v>
      </c>
      <c r="CN33">
        <v>16</v>
      </c>
      <c r="CQ33">
        <v>4</v>
      </c>
    </row>
    <row r="34" spans="1:92" ht="12.75">
      <c r="A34" s="1" t="s">
        <v>57</v>
      </c>
      <c r="B34" s="35"/>
      <c r="C34" s="25"/>
      <c r="D34" s="62">
        <v>0.03</v>
      </c>
      <c r="E34" s="31"/>
      <c r="F34" s="102" t="s">
        <v>293</v>
      </c>
      <c r="G34" s="67">
        <v>0.06747232037691402</v>
      </c>
      <c r="H34" s="164">
        <f t="shared" si="3"/>
        <v>0.21394365255366526</v>
      </c>
      <c r="I34" s="150">
        <v>0.01</v>
      </c>
      <c r="J34" s="17">
        <v>0.02</v>
      </c>
      <c r="K34" s="17">
        <v>0.1515438530024626</v>
      </c>
      <c r="L34" s="17"/>
      <c r="M34" s="17">
        <v>0.5495479524906931</v>
      </c>
      <c r="N34" s="17">
        <v>0.19628567114600637</v>
      </c>
      <c r="O34" s="17">
        <v>0.5702280912364946</v>
      </c>
      <c r="P34" s="91">
        <f t="shared" si="2"/>
        <v>0.39994483519514556</v>
      </c>
      <c r="Q34" s="77">
        <f t="shared" si="0"/>
        <v>29</v>
      </c>
      <c r="R34" s="80">
        <f t="shared" si="1"/>
        <v>4</v>
      </c>
      <c r="S34" s="11"/>
      <c r="T34" s="11"/>
      <c r="U34" s="11"/>
      <c r="V34" s="11"/>
      <c r="W34" s="11"/>
      <c r="X34" s="11"/>
      <c r="AA34">
        <v>14</v>
      </c>
      <c r="AD34">
        <v>9</v>
      </c>
      <c r="AE34">
        <v>4</v>
      </c>
      <c r="AK34" s="19"/>
      <c r="CN34">
        <v>2</v>
      </c>
    </row>
    <row r="35" spans="1:37" ht="12.75">
      <c r="A35" s="1" t="s">
        <v>58</v>
      </c>
      <c r="B35" s="35"/>
      <c r="C35" s="25"/>
      <c r="D35" s="62">
        <v>0.02</v>
      </c>
      <c r="E35" s="31">
        <v>0.16</v>
      </c>
      <c r="F35" s="63">
        <v>0.1</v>
      </c>
      <c r="G35" s="67">
        <v>0.009944640753828034</v>
      </c>
      <c r="H35" s="164">
        <f t="shared" si="3"/>
        <v>0.1276350385614253</v>
      </c>
      <c r="I35" s="150">
        <v>0.01</v>
      </c>
      <c r="J35" s="17">
        <v>0.1</v>
      </c>
      <c r="K35" s="17">
        <v>0.3788596325061565</v>
      </c>
      <c r="L35" s="17">
        <v>0.09197939661515821</v>
      </c>
      <c r="M35" s="17">
        <v>0.17727353306151392</v>
      </c>
      <c r="N35" s="17">
        <v>0.045296693341386085</v>
      </c>
      <c r="O35" s="17">
        <v>0.09003601440576231</v>
      </c>
      <c r="P35" s="91">
        <f t="shared" si="2"/>
        <v>0.027582402427251417</v>
      </c>
      <c r="Q35" s="77">
        <f t="shared" si="0"/>
        <v>2</v>
      </c>
      <c r="R35" s="80">
        <f t="shared" si="1"/>
        <v>1</v>
      </c>
      <c r="S35" s="11"/>
      <c r="T35" s="11"/>
      <c r="U35" s="11"/>
      <c r="V35" s="11"/>
      <c r="W35" s="11"/>
      <c r="X35" s="11"/>
      <c r="AB35">
        <v>2</v>
      </c>
      <c r="AK35" s="19"/>
    </row>
    <row r="36" spans="1:94" ht="12.75">
      <c r="A36" s="1" t="s">
        <v>59</v>
      </c>
      <c r="B36" s="35">
        <v>1.93</v>
      </c>
      <c r="C36" s="25">
        <v>0.56</v>
      </c>
      <c r="D36" s="62">
        <v>3.11</v>
      </c>
      <c r="E36" s="31">
        <v>7.42</v>
      </c>
      <c r="F36" s="62">
        <v>13.01</v>
      </c>
      <c r="G36" s="67">
        <v>12.747590106007067</v>
      </c>
      <c r="H36" s="164">
        <f t="shared" si="3"/>
        <v>21.12612760887775</v>
      </c>
      <c r="I36" s="150">
        <v>8.46</v>
      </c>
      <c r="J36" s="17">
        <v>1.68</v>
      </c>
      <c r="K36" s="17">
        <v>19.283955294563366</v>
      </c>
      <c r="L36" s="17">
        <v>16.37233259749816</v>
      </c>
      <c r="M36" s="17">
        <v>32.848785676298526</v>
      </c>
      <c r="N36" s="17">
        <v>43.922693643364035</v>
      </c>
      <c r="O36" s="17">
        <v>25.31512605042017</v>
      </c>
      <c r="P36" s="91">
        <f t="shared" si="2"/>
        <v>35.16756309474556</v>
      </c>
      <c r="Q36" s="77">
        <f t="shared" si="0"/>
        <v>2550</v>
      </c>
      <c r="R36" s="80">
        <f t="shared" si="1"/>
        <v>30</v>
      </c>
      <c r="S36" s="11"/>
      <c r="T36" s="11"/>
      <c r="U36" s="11">
        <v>413</v>
      </c>
      <c r="V36" s="11">
        <v>12</v>
      </c>
      <c r="W36" s="11"/>
      <c r="X36" s="11">
        <v>25</v>
      </c>
      <c r="Z36" s="50"/>
      <c r="AA36" s="50">
        <v>396</v>
      </c>
      <c r="AB36" s="50">
        <v>3</v>
      </c>
      <c r="AD36" s="50">
        <v>104</v>
      </c>
      <c r="AE36" s="50">
        <v>54</v>
      </c>
      <c r="AG36">
        <v>22</v>
      </c>
      <c r="AK36" s="19"/>
      <c r="AP36">
        <v>58</v>
      </c>
      <c r="AR36">
        <v>39</v>
      </c>
      <c r="AS36">
        <v>21</v>
      </c>
      <c r="AT36">
        <v>2</v>
      </c>
      <c r="AW36">
        <v>53</v>
      </c>
      <c r="AY36">
        <v>3</v>
      </c>
      <c r="BA36">
        <v>300</v>
      </c>
      <c r="BF36">
        <v>34</v>
      </c>
      <c r="BI36">
        <v>18</v>
      </c>
      <c r="BJ36">
        <v>28</v>
      </c>
      <c r="BK36">
        <v>26</v>
      </c>
      <c r="BL36">
        <v>96</v>
      </c>
      <c r="BT36">
        <v>314</v>
      </c>
      <c r="BW36">
        <v>16</v>
      </c>
      <c r="BZ36">
        <v>1</v>
      </c>
      <c r="CF36">
        <v>26</v>
      </c>
      <c r="CG36">
        <v>22</v>
      </c>
      <c r="CI36">
        <v>40</v>
      </c>
      <c r="CJ36">
        <v>17</v>
      </c>
      <c r="CK36">
        <v>6</v>
      </c>
      <c r="CN36">
        <v>322</v>
      </c>
      <c r="CP36">
        <v>79</v>
      </c>
    </row>
    <row r="37" spans="1:95" ht="12.75">
      <c r="A37" s="1" t="s">
        <v>60</v>
      </c>
      <c r="B37" s="35"/>
      <c r="C37" s="25">
        <v>0.01</v>
      </c>
      <c r="D37" s="102" t="s">
        <v>293</v>
      </c>
      <c r="E37" s="103" t="s">
        <v>293</v>
      </c>
      <c r="F37" s="62">
        <v>0.15</v>
      </c>
      <c r="G37" s="67">
        <v>0.5064499411071848</v>
      </c>
      <c r="H37" s="164">
        <f t="shared" si="3"/>
        <v>1.2104911524656157</v>
      </c>
      <c r="I37" s="150">
        <v>0.4291845493562232</v>
      </c>
      <c r="J37" s="17">
        <v>0.6</v>
      </c>
      <c r="K37" s="17">
        <v>1.6859253646523964</v>
      </c>
      <c r="L37" s="17">
        <v>1.2509197939661516</v>
      </c>
      <c r="M37" s="17">
        <v>1.223187378124446</v>
      </c>
      <c r="N37" s="17">
        <v>2.098746791484222</v>
      </c>
      <c r="O37" s="17">
        <v>1.1854741896758705</v>
      </c>
      <c r="P37" s="91">
        <f t="shared" si="2"/>
        <v>1.2825817128671908</v>
      </c>
      <c r="Q37" s="77">
        <f t="shared" si="0"/>
        <v>93</v>
      </c>
      <c r="R37" s="80">
        <f t="shared" si="1"/>
        <v>31</v>
      </c>
      <c r="S37" s="11">
        <v>2</v>
      </c>
      <c r="T37" s="11">
        <v>5</v>
      </c>
      <c r="U37" s="11">
        <v>21</v>
      </c>
      <c r="V37" s="11">
        <v>1</v>
      </c>
      <c r="W37" s="11"/>
      <c r="X37" s="11">
        <v>7</v>
      </c>
      <c r="AB37">
        <v>3</v>
      </c>
      <c r="AE37">
        <v>4</v>
      </c>
      <c r="AF37">
        <v>1</v>
      </c>
      <c r="AJ37">
        <v>1</v>
      </c>
      <c r="AK37" s="19"/>
      <c r="AL37">
        <v>2</v>
      </c>
      <c r="AO37">
        <v>5</v>
      </c>
      <c r="AP37">
        <v>1</v>
      </c>
      <c r="AR37">
        <v>2</v>
      </c>
      <c r="AS37">
        <v>2</v>
      </c>
      <c r="AT37">
        <v>1</v>
      </c>
      <c r="AW37">
        <v>1</v>
      </c>
      <c r="AX37">
        <v>1</v>
      </c>
      <c r="AY37">
        <v>2</v>
      </c>
      <c r="AZ37">
        <v>1</v>
      </c>
      <c r="BA37">
        <v>3</v>
      </c>
      <c r="BJ37">
        <v>1</v>
      </c>
      <c r="BM37">
        <v>1</v>
      </c>
      <c r="BT37">
        <v>1</v>
      </c>
      <c r="BV37">
        <v>2</v>
      </c>
      <c r="BW37">
        <v>1</v>
      </c>
      <c r="BZ37">
        <v>1</v>
      </c>
      <c r="CF37">
        <v>2</v>
      </c>
      <c r="CG37">
        <v>2</v>
      </c>
      <c r="CM37">
        <v>2</v>
      </c>
      <c r="CN37">
        <v>13</v>
      </c>
      <c r="CQ37">
        <v>1</v>
      </c>
    </row>
    <row r="38" spans="1:94" ht="12.75">
      <c r="A38" s="1" t="s">
        <v>61</v>
      </c>
      <c r="B38" s="35">
        <v>0.09</v>
      </c>
      <c r="C38" s="25">
        <v>0.11</v>
      </c>
      <c r="D38" s="62">
        <v>0.17</v>
      </c>
      <c r="E38" s="31">
        <v>0.18</v>
      </c>
      <c r="F38" s="62">
        <v>0.12</v>
      </c>
      <c r="G38" s="67">
        <v>0.14077856301531216</v>
      </c>
      <c r="H38" s="164">
        <f t="shared" si="3"/>
        <v>0.19082492717969304</v>
      </c>
      <c r="I38" s="150">
        <v>0.19</v>
      </c>
      <c r="J38" s="17">
        <v>0.18</v>
      </c>
      <c r="K38" s="17">
        <v>0.11365788975184694</v>
      </c>
      <c r="L38" s="17">
        <v>0.3311258278145695</v>
      </c>
      <c r="M38" s="17">
        <v>0.1595461797553625</v>
      </c>
      <c r="N38" s="17">
        <v>0.21138456892646837</v>
      </c>
      <c r="O38" s="17">
        <v>0.15006002400960386</v>
      </c>
      <c r="P38" s="91">
        <f t="shared" si="2"/>
        <v>0.3585712315542684</v>
      </c>
      <c r="Q38" s="77">
        <f t="shared" si="0"/>
        <v>26</v>
      </c>
      <c r="R38" s="80">
        <f t="shared" si="1"/>
        <v>17</v>
      </c>
      <c r="S38" s="11"/>
      <c r="T38" s="11"/>
      <c r="U38" s="11"/>
      <c r="V38" s="11"/>
      <c r="W38" s="11"/>
      <c r="X38" s="11"/>
      <c r="Z38">
        <v>1</v>
      </c>
      <c r="AG38">
        <v>4</v>
      </c>
      <c r="AI38">
        <v>1</v>
      </c>
      <c r="AK38" s="19">
        <v>1</v>
      </c>
      <c r="AM38">
        <v>1</v>
      </c>
      <c r="AQ38">
        <v>2</v>
      </c>
      <c r="AR38">
        <v>3</v>
      </c>
      <c r="AS38">
        <v>3</v>
      </c>
      <c r="AZ38">
        <v>1</v>
      </c>
      <c r="BB38">
        <v>1</v>
      </c>
      <c r="BG38">
        <v>1</v>
      </c>
      <c r="BX38">
        <v>1</v>
      </c>
      <c r="CB38">
        <v>1</v>
      </c>
      <c r="CF38">
        <v>1</v>
      </c>
      <c r="CG38">
        <v>2</v>
      </c>
      <c r="CO38">
        <v>1</v>
      </c>
      <c r="CP38">
        <v>1</v>
      </c>
    </row>
    <row r="39" spans="1:93" ht="12.75">
      <c r="A39" s="1" t="s">
        <v>62</v>
      </c>
      <c r="B39" s="35">
        <v>0.17</v>
      </c>
      <c r="C39" s="25">
        <v>0.24</v>
      </c>
      <c r="D39" s="62">
        <v>0.21</v>
      </c>
      <c r="E39" s="31">
        <v>0.24</v>
      </c>
      <c r="F39" s="63">
        <v>0.2</v>
      </c>
      <c r="G39" s="67">
        <v>0.2301401648998822</v>
      </c>
      <c r="H39" s="164">
        <f t="shared" si="3"/>
        <v>0.25073260424875293</v>
      </c>
      <c r="I39" s="150">
        <v>0.214592274678112</v>
      </c>
      <c r="J39" s="17">
        <v>0.28</v>
      </c>
      <c r="K39" s="17">
        <v>0.18942981625307825</v>
      </c>
      <c r="L39" s="17">
        <v>0.20235467255334805</v>
      </c>
      <c r="M39" s="17">
        <v>0.26591029959227086</v>
      </c>
      <c r="N39" s="17">
        <v>0.42276913785293674</v>
      </c>
      <c r="O39" s="17">
        <v>0.18007202881152462</v>
      </c>
      <c r="P39" s="91">
        <f t="shared" si="2"/>
        <v>0.2758240242725142</v>
      </c>
      <c r="Q39" s="77">
        <f t="shared" si="0"/>
        <v>20</v>
      </c>
      <c r="R39" s="80">
        <f t="shared" si="1"/>
        <v>20</v>
      </c>
      <c r="S39" s="11">
        <v>1</v>
      </c>
      <c r="T39" s="11"/>
      <c r="U39" s="11"/>
      <c r="V39" s="11"/>
      <c r="W39" s="11">
        <v>1</v>
      </c>
      <c r="X39" s="11">
        <v>1</v>
      </c>
      <c r="Y39">
        <v>1</v>
      </c>
      <c r="AA39">
        <v>1</v>
      </c>
      <c r="AB39">
        <v>1</v>
      </c>
      <c r="AE39">
        <v>1</v>
      </c>
      <c r="AF39">
        <v>1</v>
      </c>
      <c r="AG39">
        <v>1</v>
      </c>
      <c r="AH39">
        <v>1</v>
      </c>
      <c r="AK39" s="19">
        <v>1</v>
      </c>
      <c r="AS39">
        <v>1</v>
      </c>
      <c r="AT39">
        <v>1</v>
      </c>
      <c r="AV39">
        <v>1</v>
      </c>
      <c r="BB39">
        <v>1</v>
      </c>
      <c r="BJ39">
        <v>1</v>
      </c>
      <c r="BP39">
        <v>1</v>
      </c>
      <c r="BT39">
        <v>1</v>
      </c>
      <c r="CE39">
        <v>1</v>
      </c>
      <c r="CO39">
        <v>1</v>
      </c>
    </row>
    <row r="40" spans="1:37" ht="12.75">
      <c r="A40" s="1" t="s">
        <v>384</v>
      </c>
      <c r="B40" s="105" t="s">
        <v>293</v>
      </c>
      <c r="C40" s="25"/>
      <c r="D40" s="102" t="s">
        <v>293</v>
      </c>
      <c r="E40" s="31"/>
      <c r="F40" s="162" t="s">
        <v>293</v>
      </c>
      <c r="G40" s="165"/>
      <c r="H40" s="164">
        <f t="shared" si="3"/>
        <v>0.002143714628708626</v>
      </c>
      <c r="I40" s="150"/>
      <c r="J40" s="17"/>
      <c r="K40" s="17"/>
      <c r="L40" s="17"/>
      <c r="M40" s="17"/>
      <c r="N40" s="17"/>
      <c r="O40" s="17">
        <v>0.015006002400960384</v>
      </c>
      <c r="P40" s="91">
        <f>Q40*10/$Q$4</f>
        <v>0</v>
      </c>
      <c r="Q40" s="77">
        <f>SUM(S40:CR40)</f>
        <v>0</v>
      </c>
      <c r="R40" s="80">
        <f>COUNTA(S40:CR40)</f>
        <v>0</v>
      </c>
      <c r="S40" s="11"/>
      <c r="T40" s="11"/>
      <c r="U40" s="11"/>
      <c r="V40" s="11"/>
      <c r="W40" s="11"/>
      <c r="X40" s="11"/>
      <c r="AK40" s="19"/>
    </row>
    <row r="41" spans="1:74" ht="12.75">
      <c r="A41" s="1" t="s">
        <v>63</v>
      </c>
      <c r="B41" s="35"/>
      <c r="C41" s="25">
        <v>0.01</v>
      </c>
      <c r="D41" s="102" t="s">
        <v>293</v>
      </c>
      <c r="E41" s="31">
        <v>0.01</v>
      </c>
      <c r="F41" s="62"/>
      <c r="G41" s="67">
        <v>0.04377856301531213</v>
      </c>
      <c r="H41" s="164">
        <f t="shared" si="3"/>
        <v>0.05075700345909058</v>
      </c>
      <c r="I41" s="150">
        <v>0.1</v>
      </c>
      <c r="J41" s="17"/>
      <c r="K41" s="17">
        <v>0.0757719265012313</v>
      </c>
      <c r="L41" s="17">
        <v>0.01839587932303164</v>
      </c>
      <c r="M41" s="17">
        <v>0.07090941322460556</v>
      </c>
      <c r="N41" s="17">
        <v>0.030197795560924053</v>
      </c>
      <c r="O41" s="17">
        <v>0.060024009603841535</v>
      </c>
      <c r="P41" s="91">
        <f t="shared" si="2"/>
        <v>0.11032960970900567</v>
      </c>
      <c r="Q41" s="77">
        <f t="shared" si="0"/>
        <v>8</v>
      </c>
      <c r="R41" s="80">
        <f t="shared" si="1"/>
        <v>6</v>
      </c>
      <c r="S41" s="11"/>
      <c r="T41" s="11"/>
      <c r="U41" s="11">
        <v>2</v>
      </c>
      <c r="V41" s="11"/>
      <c r="W41" s="11"/>
      <c r="X41" s="11"/>
      <c r="AC41" s="19"/>
      <c r="AD41" s="19"/>
      <c r="AF41">
        <v>1</v>
      </c>
      <c r="AK41" s="19"/>
      <c r="AL41">
        <v>2</v>
      </c>
      <c r="AV41">
        <v>1</v>
      </c>
      <c r="AX41">
        <v>1</v>
      </c>
      <c r="BV41">
        <v>1</v>
      </c>
    </row>
    <row r="42" spans="1:54" ht="12.75">
      <c r="A42" s="1" t="s">
        <v>64</v>
      </c>
      <c r="B42" s="35">
        <v>0.01</v>
      </c>
      <c r="C42" s="104" t="s">
        <v>293</v>
      </c>
      <c r="D42" s="62"/>
      <c r="E42" s="31">
        <v>0.01</v>
      </c>
      <c r="F42" s="62"/>
      <c r="G42" s="67">
        <v>0.01178937561605831</v>
      </c>
      <c r="H42" s="164">
        <f t="shared" si="3"/>
        <v>0.016624893711131385</v>
      </c>
      <c r="I42" s="150">
        <v>0.030656039239730228</v>
      </c>
      <c r="J42" s="17"/>
      <c r="K42" s="17">
        <v>0.03788596325061565</v>
      </c>
      <c r="L42" s="17"/>
      <c r="M42" s="17">
        <v>0.01772735330615139</v>
      </c>
      <c r="N42" s="17">
        <v>0.015098897780462027</v>
      </c>
      <c r="O42" s="17">
        <v>0.015006002400960384</v>
      </c>
      <c r="P42" s="91">
        <f t="shared" si="2"/>
        <v>0.055164804854502834</v>
      </c>
      <c r="Q42" s="77">
        <f t="shared" si="0"/>
        <v>4</v>
      </c>
      <c r="R42" s="80">
        <f t="shared" si="1"/>
        <v>3</v>
      </c>
      <c r="S42" s="11">
        <v>2</v>
      </c>
      <c r="T42" s="11"/>
      <c r="U42" s="11"/>
      <c r="V42" s="11"/>
      <c r="W42" s="11"/>
      <c r="X42" s="11"/>
      <c r="AK42" s="19"/>
      <c r="AX42">
        <v>1</v>
      </c>
      <c r="BB42">
        <v>1</v>
      </c>
    </row>
    <row r="43" spans="1:74" ht="12.75">
      <c r="A43" s="1" t="s">
        <v>65</v>
      </c>
      <c r="B43" s="35"/>
      <c r="C43" s="104" t="s">
        <v>293</v>
      </c>
      <c r="D43" s="62">
        <v>0.01</v>
      </c>
      <c r="E43" s="31">
        <v>0.01</v>
      </c>
      <c r="F43" s="62">
        <v>0.02</v>
      </c>
      <c r="G43" s="67">
        <v>0.021472320376914013</v>
      </c>
      <c r="H43" s="164">
        <f t="shared" si="3"/>
        <v>0.03631792833330459</v>
      </c>
      <c r="I43" s="150">
        <v>0.04</v>
      </c>
      <c r="J43" s="17">
        <v>0.03</v>
      </c>
      <c r="K43" s="17">
        <v>0.018942981625307824</v>
      </c>
      <c r="L43" s="17">
        <v>0.03679175864606328</v>
      </c>
      <c r="M43" s="17">
        <v>0.05318205991845417</v>
      </c>
      <c r="N43" s="17">
        <v>0.045296693341386085</v>
      </c>
      <c r="O43" s="17">
        <v>0.030012004801920768</v>
      </c>
      <c r="P43" s="91">
        <f t="shared" si="2"/>
        <v>0.027582402427251417</v>
      </c>
      <c r="Q43" s="77">
        <f t="shared" si="0"/>
        <v>2</v>
      </c>
      <c r="R43" s="80">
        <f t="shared" si="1"/>
        <v>2</v>
      </c>
      <c r="S43" s="11"/>
      <c r="T43" s="11"/>
      <c r="U43" s="11"/>
      <c r="V43" s="11"/>
      <c r="W43" s="11"/>
      <c r="X43" s="11"/>
      <c r="AK43" s="19"/>
      <c r="AO43">
        <v>1</v>
      </c>
      <c r="BV43">
        <v>1</v>
      </c>
    </row>
    <row r="44" spans="1:37" ht="12.75">
      <c r="A44" s="1" t="s">
        <v>254</v>
      </c>
      <c r="B44" s="35"/>
      <c r="C44" s="25"/>
      <c r="D44" s="62"/>
      <c r="E44" s="31"/>
      <c r="F44" s="62"/>
      <c r="G44" s="165" t="s">
        <v>293</v>
      </c>
      <c r="H44" s="164">
        <f t="shared" si="3"/>
        <v>0.004300700025917487</v>
      </c>
      <c r="I44" s="150"/>
      <c r="J44" s="17"/>
      <c r="K44" s="17"/>
      <c r="L44" s="17"/>
      <c r="M44" s="17"/>
      <c r="N44" s="17">
        <v>0.015098897780462027</v>
      </c>
      <c r="O44" s="17">
        <v>0.015006002400960384</v>
      </c>
      <c r="P44" s="91">
        <f t="shared" si="2"/>
        <v>0</v>
      </c>
      <c r="Q44" s="77">
        <f t="shared" si="0"/>
        <v>0</v>
      </c>
      <c r="R44" s="80">
        <f t="shared" si="1"/>
        <v>0</v>
      </c>
      <c r="S44" s="11"/>
      <c r="T44" s="11"/>
      <c r="U44" s="11"/>
      <c r="V44" s="11"/>
      <c r="W44" s="11"/>
      <c r="X44" s="11"/>
      <c r="AK44" s="19"/>
    </row>
    <row r="45" spans="1:37" ht="12.75">
      <c r="A45" s="1" t="s">
        <v>66</v>
      </c>
      <c r="B45" s="35">
        <v>0.04</v>
      </c>
      <c r="C45" s="25">
        <v>0.03</v>
      </c>
      <c r="D45" s="62">
        <v>0.01</v>
      </c>
      <c r="E45" s="103" t="s">
        <v>293</v>
      </c>
      <c r="F45" s="102" t="s">
        <v>293</v>
      </c>
      <c r="G45" s="67">
        <v>0.008889281507656065</v>
      </c>
      <c r="H45" s="164">
        <f t="shared" si="3"/>
        <v>0.00467619367244454</v>
      </c>
      <c r="I45" s="150"/>
      <c r="J45" s="17"/>
      <c r="K45" s="17"/>
      <c r="L45" s="17"/>
      <c r="M45" s="17">
        <v>0.01772735330615139</v>
      </c>
      <c r="N45" s="17"/>
      <c r="O45" s="17">
        <v>0.015006002400960384</v>
      </c>
      <c r="P45" s="91">
        <f t="shared" si="2"/>
        <v>0.027582402427251417</v>
      </c>
      <c r="Q45" s="77">
        <f t="shared" si="0"/>
        <v>2</v>
      </c>
      <c r="R45" s="80">
        <f t="shared" si="1"/>
        <v>1</v>
      </c>
      <c r="S45" s="11">
        <v>2</v>
      </c>
      <c r="T45" s="11"/>
      <c r="U45" s="11"/>
      <c r="V45" s="11"/>
      <c r="W45" s="11"/>
      <c r="X45" s="11"/>
      <c r="AK45" s="19"/>
    </row>
    <row r="46" spans="1:37" ht="12.75">
      <c r="A46" s="1" t="s">
        <v>67</v>
      </c>
      <c r="B46" s="35">
        <v>0.03</v>
      </c>
      <c r="C46" s="25">
        <v>0.03</v>
      </c>
      <c r="D46" s="62">
        <v>0.01</v>
      </c>
      <c r="E46" s="31">
        <v>0.03</v>
      </c>
      <c r="F46" s="102" t="s">
        <v>293</v>
      </c>
      <c r="G46" s="67">
        <v>0.013000000000000001</v>
      </c>
      <c r="H46" s="164">
        <f t="shared" si="3"/>
        <v>0.02347484234629513</v>
      </c>
      <c r="I46" s="150"/>
      <c r="J46" s="17"/>
      <c r="K46" s="17">
        <v>0.03788596325061565</v>
      </c>
      <c r="L46" s="17">
        <v>0.01839587932303164</v>
      </c>
      <c r="M46" s="17">
        <v>0.01772735330615139</v>
      </c>
      <c r="N46" s="17">
        <v>0.045296693341386085</v>
      </c>
      <c r="O46" s="17">
        <v>0.045018007202881155</v>
      </c>
      <c r="P46" s="91">
        <f t="shared" si="2"/>
        <v>0.013791201213625709</v>
      </c>
      <c r="Q46" s="77">
        <f t="shared" si="0"/>
        <v>1</v>
      </c>
      <c r="R46" s="80">
        <f t="shared" si="1"/>
        <v>1</v>
      </c>
      <c r="S46" s="11">
        <v>1</v>
      </c>
      <c r="T46" s="11"/>
      <c r="U46" s="11"/>
      <c r="V46" s="11"/>
      <c r="W46" s="11"/>
      <c r="X46" s="11"/>
      <c r="AK46" s="19"/>
    </row>
    <row r="47" spans="1:66" ht="12.75">
      <c r="A47" s="1" t="s">
        <v>68</v>
      </c>
      <c r="B47" s="35">
        <v>0.19</v>
      </c>
      <c r="C47" s="25">
        <v>0.85</v>
      </c>
      <c r="D47" s="62">
        <v>0.54</v>
      </c>
      <c r="E47" s="31">
        <v>0.33</v>
      </c>
      <c r="F47" s="62">
        <v>0.23</v>
      </c>
      <c r="G47" s="67">
        <v>0.2908080094228504</v>
      </c>
      <c r="H47" s="164">
        <f t="shared" si="3"/>
        <v>0.34544240396289977</v>
      </c>
      <c r="I47" s="150">
        <v>0.153280196198651</v>
      </c>
      <c r="J47" s="17">
        <v>0.31</v>
      </c>
      <c r="K47" s="17">
        <v>0.43568857738207994</v>
      </c>
      <c r="L47" s="17">
        <v>0.2759381898454746</v>
      </c>
      <c r="M47" s="17">
        <v>0.6559120723276015</v>
      </c>
      <c r="N47" s="17">
        <v>0.3321757511701646</v>
      </c>
      <c r="O47" s="17">
        <v>0.25510204081632654</v>
      </c>
      <c r="P47" s="91">
        <f t="shared" si="2"/>
        <v>0.1792856157771342</v>
      </c>
      <c r="Q47" s="77">
        <f t="shared" si="0"/>
        <v>13</v>
      </c>
      <c r="R47" s="80">
        <f t="shared" si="1"/>
        <v>8</v>
      </c>
      <c r="S47" s="11"/>
      <c r="T47" s="11">
        <v>3</v>
      </c>
      <c r="U47" s="11"/>
      <c r="V47" s="11"/>
      <c r="W47" s="11"/>
      <c r="X47" s="11"/>
      <c r="AD47">
        <v>1</v>
      </c>
      <c r="AF47">
        <v>3</v>
      </c>
      <c r="AK47" s="19">
        <v>2</v>
      </c>
      <c r="AR47">
        <v>1</v>
      </c>
      <c r="AV47">
        <v>1</v>
      </c>
      <c r="AZ47">
        <v>1</v>
      </c>
      <c r="BN47">
        <v>1</v>
      </c>
    </row>
    <row r="48" spans="1:37" ht="12.75">
      <c r="A48" s="1" t="s">
        <v>195</v>
      </c>
      <c r="B48" s="35"/>
      <c r="C48" s="25">
        <v>0.03</v>
      </c>
      <c r="D48" s="62"/>
      <c r="E48" s="31"/>
      <c r="F48" s="62"/>
      <c r="G48" s="67"/>
      <c r="H48" s="164">
        <f t="shared" si="3"/>
        <v>0</v>
      </c>
      <c r="I48" s="150"/>
      <c r="J48" s="17"/>
      <c r="K48" s="17"/>
      <c r="L48" s="17"/>
      <c r="M48" s="17"/>
      <c r="N48" s="17"/>
      <c r="O48" s="17"/>
      <c r="P48" s="91">
        <f t="shared" si="2"/>
        <v>0</v>
      </c>
      <c r="Q48" s="77">
        <f t="shared" si="0"/>
        <v>0</v>
      </c>
      <c r="R48" s="80">
        <f t="shared" si="1"/>
        <v>0</v>
      </c>
      <c r="S48" s="11"/>
      <c r="T48" s="11"/>
      <c r="U48" s="11"/>
      <c r="V48" s="11"/>
      <c r="W48" s="11"/>
      <c r="X48" s="11"/>
      <c r="AK48" s="19"/>
    </row>
    <row r="49" spans="1:74" ht="12.75">
      <c r="A49" s="1" t="s">
        <v>69</v>
      </c>
      <c r="B49" s="35">
        <v>3.89</v>
      </c>
      <c r="C49" s="25">
        <v>7.47</v>
      </c>
      <c r="D49" s="62">
        <v>2.84</v>
      </c>
      <c r="E49" s="31">
        <v>1.94</v>
      </c>
      <c r="F49" s="62">
        <v>0.64</v>
      </c>
      <c r="G49" s="67">
        <v>0.18494464075382805</v>
      </c>
      <c r="H49" s="164">
        <f t="shared" si="3"/>
        <v>0.3915493926978736</v>
      </c>
      <c r="I49" s="150">
        <v>0.24</v>
      </c>
      <c r="J49" s="17">
        <v>0.08</v>
      </c>
      <c r="K49" s="17">
        <v>0.6630043568857739</v>
      </c>
      <c r="L49" s="17">
        <v>0.16556291390728475</v>
      </c>
      <c r="M49" s="17">
        <v>0.7800035454706612</v>
      </c>
      <c r="N49" s="17">
        <v>0.3170768533897026</v>
      </c>
      <c r="O49" s="17">
        <v>0.4951980792316927</v>
      </c>
      <c r="P49" s="91">
        <f t="shared" si="2"/>
        <v>0.23445042063163704</v>
      </c>
      <c r="Q49" s="77">
        <f t="shared" si="0"/>
        <v>17</v>
      </c>
      <c r="R49" s="80">
        <f t="shared" si="1"/>
        <v>3</v>
      </c>
      <c r="S49" s="11"/>
      <c r="T49" s="11"/>
      <c r="U49" s="11"/>
      <c r="V49" s="11"/>
      <c r="W49" s="11"/>
      <c r="X49" s="11"/>
      <c r="AI49">
        <v>10</v>
      </c>
      <c r="AK49" s="19">
        <v>5</v>
      </c>
      <c r="BV49">
        <v>2</v>
      </c>
    </row>
    <row r="50" spans="1:37" ht="12.75">
      <c r="A50" s="1" t="s">
        <v>70</v>
      </c>
      <c r="B50" s="35">
        <v>0.72</v>
      </c>
      <c r="C50" s="25">
        <v>2.07</v>
      </c>
      <c r="D50" s="62">
        <v>0.49</v>
      </c>
      <c r="E50" s="31">
        <v>0.13</v>
      </c>
      <c r="F50" s="62">
        <v>0.04</v>
      </c>
      <c r="G50" s="67">
        <v>0.04</v>
      </c>
      <c r="H50" s="164">
        <f t="shared" si="3"/>
        <v>0.0555356284388065</v>
      </c>
      <c r="I50" s="150"/>
      <c r="J50" s="17"/>
      <c r="K50" s="17"/>
      <c r="L50" s="17">
        <v>0.14716703458425312</v>
      </c>
      <c r="M50" s="17"/>
      <c r="N50" s="17">
        <v>0.24158236448739243</v>
      </c>
      <c r="O50" s="17"/>
      <c r="P50" s="91">
        <f t="shared" si="2"/>
        <v>0.2758240242725142</v>
      </c>
      <c r="Q50" s="77">
        <f t="shared" si="0"/>
        <v>20</v>
      </c>
      <c r="R50" s="80">
        <f t="shared" si="1"/>
        <v>1</v>
      </c>
      <c r="S50" s="11">
        <v>20</v>
      </c>
      <c r="T50" s="11"/>
      <c r="U50" s="11"/>
      <c r="V50" s="11"/>
      <c r="W50" s="11"/>
      <c r="X50" s="11"/>
      <c r="AE50" s="19"/>
      <c r="AK50" s="19"/>
    </row>
    <row r="51" spans="1:37" ht="12.75">
      <c r="A51" s="1" t="s">
        <v>71</v>
      </c>
      <c r="B51" s="35">
        <v>0.03</v>
      </c>
      <c r="C51" s="25">
        <v>0.33</v>
      </c>
      <c r="D51" s="62">
        <v>0.05</v>
      </c>
      <c r="E51" s="31">
        <v>0.01</v>
      </c>
      <c r="F51" s="62">
        <v>0.02</v>
      </c>
      <c r="G51" s="67">
        <v>0.007472320376914017</v>
      </c>
      <c r="H51" s="164">
        <f t="shared" si="3"/>
        <v>0.014462019315937975</v>
      </c>
      <c r="I51" s="150"/>
      <c r="J51" s="17">
        <v>0.02</v>
      </c>
      <c r="K51" s="17"/>
      <c r="L51" s="17">
        <v>0.01839587932303164</v>
      </c>
      <c r="M51" s="17">
        <v>0.01772735330615139</v>
      </c>
      <c r="N51" s="17">
        <v>0.015098897780462027</v>
      </c>
      <c r="O51" s="17">
        <v>0.030012004801920768</v>
      </c>
      <c r="P51" s="91">
        <f t="shared" si="2"/>
        <v>0.013791201213625709</v>
      </c>
      <c r="Q51" s="77">
        <f t="shared" si="0"/>
        <v>1</v>
      </c>
      <c r="R51" s="80">
        <f t="shared" si="1"/>
        <v>1</v>
      </c>
      <c r="S51" s="11"/>
      <c r="T51" s="11"/>
      <c r="U51" s="11"/>
      <c r="V51" s="11"/>
      <c r="W51" s="11"/>
      <c r="X51" s="11"/>
      <c r="AK51" s="19">
        <v>1</v>
      </c>
    </row>
    <row r="52" spans="1:94" ht="12.75">
      <c r="A52" s="1" t="s">
        <v>72</v>
      </c>
      <c r="B52" s="35">
        <v>0.28</v>
      </c>
      <c r="C52" s="25">
        <v>1.69</v>
      </c>
      <c r="D52" s="62">
        <v>2.49</v>
      </c>
      <c r="E52" s="31">
        <v>2.98</v>
      </c>
      <c r="F52" s="62">
        <v>0.75</v>
      </c>
      <c r="G52" s="67">
        <v>1.5324864546525323</v>
      </c>
      <c r="H52" s="164">
        <f t="shared" si="3"/>
        <v>0.977841438707835</v>
      </c>
      <c r="I52" s="150">
        <v>0.73</v>
      </c>
      <c r="J52" s="17">
        <v>0.49</v>
      </c>
      <c r="K52" s="17">
        <v>0.9282060996400834</v>
      </c>
      <c r="L52" s="17">
        <v>0.6438557763061074</v>
      </c>
      <c r="M52" s="17">
        <v>1.630916504165928</v>
      </c>
      <c r="N52" s="17">
        <v>0.9663294579495697</v>
      </c>
      <c r="O52" s="17">
        <v>1.4555822328931574</v>
      </c>
      <c r="P52" s="91">
        <f t="shared" si="2"/>
        <v>2.551372224520756</v>
      </c>
      <c r="Q52" s="77">
        <f t="shared" si="0"/>
        <v>185</v>
      </c>
      <c r="R52" s="80">
        <f t="shared" si="1"/>
        <v>17</v>
      </c>
      <c r="S52" s="11">
        <v>16</v>
      </c>
      <c r="T52" s="11"/>
      <c r="U52" s="11"/>
      <c r="V52" s="11"/>
      <c r="W52" s="11"/>
      <c r="X52" s="11"/>
      <c r="AI52">
        <v>8</v>
      </c>
      <c r="AK52" s="19"/>
      <c r="BB52">
        <v>1</v>
      </c>
      <c r="BF52">
        <v>2</v>
      </c>
      <c r="BG52">
        <v>1</v>
      </c>
      <c r="BH52">
        <v>1</v>
      </c>
      <c r="BM52">
        <v>121</v>
      </c>
      <c r="BO52">
        <v>6</v>
      </c>
      <c r="BP52">
        <v>15</v>
      </c>
      <c r="BQ52">
        <v>3</v>
      </c>
      <c r="BX52">
        <v>3</v>
      </c>
      <c r="BY52">
        <v>3</v>
      </c>
      <c r="CD52">
        <v>1</v>
      </c>
      <c r="CE52">
        <v>1</v>
      </c>
      <c r="CH52">
        <v>1</v>
      </c>
      <c r="CL52">
        <v>1</v>
      </c>
      <c r="CP52">
        <v>1</v>
      </c>
    </row>
    <row r="53" spans="1:37" ht="12.75">
      <c r="A53" s="1" t="s">
        <v>250</v>
      </c>
      <c r="B53" s="35"/>
      <c r="C53" s="25"/>
      <c r="D53" s="62"/>
      <c r="E53" s="31"/>
      <c r="F53" s="62"/>
      <c r="G53" s="67"/>
      <c r="H53" s="164">
        <f t="shared" si="3"/>
        <v>0</v>
      </c>
      <c r="I53" s="150"/>
      <c r="J53" s="17"/>
      <c r="K53" s="17"/>
      <c r="L53" s="17"/>
      <c r="M53" s="17"/>
      <c r="N53" s="17"/>
      <c r="O53" s="17"/>
      <c r="P53" s="91">
        <f t="shared" si="2"/>
        <v>0</v>
      </c>
      <c r="Q53" s="77">
        <f t="shared" si="0"/>
        <v>0</v>
      </c>
      <c r="R53" s="80">
        <f t="shared" si="1"/>
        <v>0</v>
      </c>
      <c r="S53" s="11"/>
      <c r="T53" s="11"/>
      <c r="U53" s="11"/>
      <c r="V53" s="11"/>
      <c r="W53" s="11"/>
      <c r="X53" s="11"/>
      <c r="AK53" s="19"/>
    </row>
    <row r="54" spans="1:44" ht="12.75">
      <c r="A54" s="1" t="s">
        <v>73</v>
      </c>
      <c r="B54" s="35"/>
      <c r="C54" s="104" t="s">
        <v>293</v>
      </c>
      <c r="D54" s="63">
        <v>3.2</v>
      </c>
      <c r="E54" s="31">
        <v>0.33</v>
      </c>
      <c r="F54" s="62">
        <v>0.48</v>
      </c>
      <c r="G54" s="67">
        <v>0.6873239104829212</v>
      </c>
      <c r="H54" s="164">
        <f t="shared" si="3"/>
        <v>0.014285714285714287</v>
      </c>
      <c r="I54" s="150">
        <v>0.07</v>
      </c>
      <c r="J54" s="17">
        <v>0.03</v>
      </c>
      <c r="K54" s="17"/>
      <c r="L54" s="17"/>
      <c r="M54" s="17"/>
      <c r="N54" s="17"/>
      <c r="O54" s="17"/>
      <c r="P54" s="91">
        <f t="shared" si="2"/>
        <v>0.027582402427251417</v>
      </c>
      <c r="Q54" s="77">
        <f t="shared" si="0"/>
        <v>2</v>
      </c>
      <c r="R54" s="80">
        <f t="shared" si="1"/>
        <v>1</v>
      </c>
      <c r="S54" s="11"/>
      <c r="T54" s="11"/>
      <c r="U54" s="11"/>
      <c r="V54" s="11"/>
      <c r="W54" s="11"/>
      <c r="X54" s="11"/>
      <c r="AK54" s="19"/>
      <c r="AR54">
        <v>2</v>
      </c>
    </row>
    <row r="55" spans="1:37" ht="12.75">
      <c r="A55" s="1" t="s">
        <v>277</v>
      </c>
      <c r="B55" s="35"/>
      <c r="C55" s="25"/>
      <c r="D55" s="63"/>
      <c r="E55" s="31"/>
      <c r="F55" s="62"/>
      <c r="G55" s="67"/>
      <c r="H55" s="164">
        <f t="shared" si="3"/>
        <v>0</v>
      </c>
      <c r="I55" s="150"/>
      <c r="J55" s="17"/>
      <c r="K55" s="17"/>
      <c r="L55" s="17"/>
      <c r="M55" s="17"/>
      <c r="N55" s="17"/>
      <c r="O55" s="17"/>
      <c r="P55" s="91">
        <f t="shared" si="2"/>
        <v>0</v>
      </c>
      <c r="Q55" s="77">
        <f>SUM(S55:CR55)</f>
        <v>0</v>
      </c>
      <c r="R55" s="80">
        <f t="shared" si="1"/>
        <v>0</v>
      </c>
      <c r="S55" s="11"/>
      <c r="T55" s="11"/>
      <c r="U55" s="11"/>
      <c r="V55" s="11"/>
      <c r="W55" s="11"/>
      <c r="X55" s="11"/>
      <c r="AK55" s="19"/>
    </row>
    <row r="56" spans="1:37" ht="12.75">
      <c r="A56" s="1" t="s">
        <v>74</v>
      </c>
      <c r="B56" s="35"/>
      <c r="C56" s="25"/>
      <c r="D56" s="62"/>
      <c r="E56" s="31"/>
      <c r="F56" s="62"/>
      <c r="G56" s="67">
        <v>0.007944640753828034</v>
      </c>
      <c r="H56" s="164">
        <f t="shared" si="3"/>
        <v>0</v>
      </c>
      <c r="I56" s="150"/>
      <c r="J56" s="17"/>
      <c r="K56" s="17"/>
      <c r="L56" s="17"/>
      <c r="M56" s="17"/>
      <c r="N56" s="17"/>
      <c r="O56" s="17"/>
      <c r="P56" s="91">
        <f t="shared" si="2"/>
        <v>0</v>
      </c>
      <c r="Q56" s="77">
        <f t="shared" si="0"/>
        <v>0</v>
      </c>
      <c r="R56" s="80">
        <f t="shared" si="1"/>
        <v>0</v>
      </c>
      <c r="S56" s="11"/>
      <c r="T56" s="11"/>
      <c r="U56" s="11"/>
      <c r="V56" s="11"/>
      <c r="W56" s="11"/>
      <c r="X56" s="11"/>
      <c r="AK56" s="19"/>
    </row>
    <row r="57" spans="1:37" ht="12.75">
      <c r="A57" s="1" t="s">
        <v>75</v>
      </c>
      <c r="B57" s="35"/>
      <c r="C57" s="25"/>
      <c r="D57" s="62"/>
      <c r="E57" s="31"/>
      <c r="F57" s="102" t="s">
        <v>293</v>
      </c>
      <c r="G57" s="67">
        <v>0.005</v>
      </c>
      <c r="H57" s="164">
        <f t="shared" si="3"/>
        <v>0.006915412017850344</v>
      </c>
      <c r="I57" s="150"/>
      <c r="J57" s="17"/>
      <c r="K57" s="17"/>
      <c r="L57" s="17">
        <v>0.01839587932303164</v>
      </c>
      <c r="M57" s="17"/>
      <c r="N57" s="17"/>
      <c r="O57" s="17">
        <v>0.030012004801920768</v>
      </c>
      <c r="P57" s="91">
        <f t="shared" si="2"/>
        <v>0</v>
      </c>
      <c r="Q57" s="77">
        <f t="shared" si="0"/>
        <v>0</v>
      </c>
      <c r="R57" s="80">
        <f t="shared" si="1"/>
        <v>0</v>
      </c>
      <c r="S57" s="11"/>
      <c r="T57" s="11"/>
      <c r="U57" s="11"/>
      <c r="V57" s="11"/>
      <c r="W57" s="11"/>
      <c r="X57" s="11"/>
      <c r="AK57" s="19"/>
    </row>
    <row r="58" spans="1:37" ht="12.75">
      <c r="A58" s="1" t="s">
        <v>76</v>
      </c>
      <c r="B58" s="35"/>
      <c r="C58" s="25"/>
      <c r="D58" s="102" t="s">
        <v>293</v>
      </c>
      <c r="E58" s="103" t="s">
        <v>293</v>
      </c>
      <c r="F58" s="102" t="s">
        <v>293</v>
      </c>
      <c r="G58" s="67"/>
      <c r="H58" s="164">
        <f t="shared" si="3"/>
        <v>0.0025324790437359127</v>
      </c>
      <c r="I58" s="150"/>
      <c r="J58" s="17"/>
      <c r="K58" s="17"/>
      <c r="L58" s="17"/>
      <c r="M58" s="17">
        <v>0.01772735330615139</v>
      </c>
      <c r="N58" s="17"/>
      <c r="O58" s="17"/>
      <c r="P58" s="91">
        <f t="shared" si="2"/>
        <v>0</v>
      </c>
      <c r="Q58" s="77">
        <f t="shared" si="0"/>
        <v>0</v>
      </c>
      <c r="R58" s="80">
        <f t="shared" si="1"/>
        <v>0</v>
      </c>
      <c r="S58" s="11"/>
      <c r="T58" s="11"/>
      <c r="U58" s="11"/>
      <c r="V58" s="11"/>
      <c r="W58" s="11"/>
      <c r="X58" s="11"/>
      <c r="AK58" s="19"/>
    </row>
    <row r="59" spans="1:37" ht="12.75">
      <c r="A59" s="1" t="s">
        <v>77</v>
      </c>
      <c r="B59" s="35"/>
      <c r="C59" s="25"/>
      <c r="D59" s="102" t="s">
        <v>293</v>
      </c>
      <c r="E59" s="103" t="s">
        <v>293</v>
      </c>
      <c r="F59" s="102" t="s">
        <v>293</v>
      </c>
      <c r="G59" s="165" t="s">
        <v>293</v>
      </c>
      <c r="H59" s="164">
        <f t="shared" si="3"/>
        <v>0.00467619367244454</v>
      </c>
      <c r="I59" s="150"/>
      <c r="J59" s="17"/>
      <c r="K59" s="17"/>
      <c r="L59" s="17"/>
      <c r="M59" s="17">
        <v>0.01772735330615139</v>
      </c>
      <c r="N59" s="17"/>
      <c r="O59" s="17">
        <v>0.015006002400960384</v>
      </c>
      <c r="P59" s="91">
        <f t="shared" si="2"/>
        <v>0</v>
      </c>
      <c r="Q59" s="77">
        <f t="shared" si="0"/>
        <v>0</v>
      </c>
      <c r="R59" s="80">
        <f t="shared" si="1"/>
        <v>0</v>
      </c>
      <c r="S59" s="11"/>
      <c r="T59" s="11"/>
      <c r="U59" s="11"/>
      <c r="V59" s="11"/>
      <c r="W59" s="11"/>
      <c r="X59" s="11"/>
      <c r="AK59" s="19"/>
    </row>
    <row r="60" spans="1:37" ht="12.75">
      <c r="A60" s="1" t="s">
        <v>78</v>
      </c>
      <c r="B60" s="35"/>
      <c r="C60" s="25"/>
      <c r="D60" s="62"/>
      <c r="E60" s="31"/>
      <c r="F60" s="62"/>
      <c r="G60" s="67">
        <v>0.028000000000000004</v>
      </c>
      <c r="H60" s="164">
        <f t="shared" si="3"/>
        <v>0.06448096300467539</v>
      </c>
      <c r="I60" s="150"/>
      <c r="J60" s="17"/>
      <c r="K60" s="17">
        <v>0.2652017427543095</v>
      </c>
      <c r="L60" s="17"/>
      <c r="M60" s="17">
        <v>0.03545470661230278</v>
      </c>
      <c r="N60" s="17">
        <v>0.10569228446323418</v>
      </c>
      <c r="O60" s="17">
        <v>0.045018007202881155</v>
      </c>
      <c r="P60" s="91">
        <f t="shared" si="2"/>
        <v>0.8688456764584196</v>
      </c>
      <c r="Q60" s="77">
        <f t="shared" si="0"/>
        <v>63</v>
      </c>
      <c r="R60" s="80">
        <f t="shared" si="1"/>
        <v>1</v>
      </c>
      <c r="S60" s="11"/>
      <c r="T60" s="11"/>
      <c r="U60" s="11"/>
      <c r="V60" s="11"/>
      <c r="W60" s="11"/>
      <c r="X60" s="11"/>
      <c r="AB60">
        <v>63</v>
      </c>
      <c r="AK60" s="19"/>
    </row>
    <row r="61" spans="1:37" ht="12.75">
      <c r="A61" s="1" t="s">
        <v>79</v>
      </c>
      <c r="B61" s="35"/>
      <c r="C61" s="25"/>
      <c r="D61" s="62"/>
      <c r="E61" s="31"/>
      <c r="F61" s="62"/>
      <c r="G61" s="67"/>
      <c r="H61" s="164">
        <f t="shared" si="3"/>
        <v>0</v>
      </c>
      <c r="I61" s="150"/>
      <c r="J61" s="17"/>
      <c r="K61" s="17"/>
      <c r="L61" s="17"/>
      <c r="M61" s="17"/>
      <c r="N61" s="17"/>
      <c r="O61" s="17"/>
      <c r="P61" s="91">
        <f t="shared" si="2"/>
        <v>0</v>
      </c>
      <c r="Q61" s="77">
        <f t="shared" si="0"/>
        <v>0</v>
      </c>
      <c r="R61" s="80">
        <f t="shared" si="1"/>
        <v>0</v>
      </c>
      <c r="S61" s="11"/>
      <c r="T61" s="11"/>
      <c r="U61" s="11"/>
      <c r="V61" s="11"/>
      <c r="W61" s="11"/>
      <c r="X61" s="11"/>
      <c r="AK61" s="19"/>
    </row>
    <row r="62" spans="1:37" ht="12.75">
      <c r="A62" s="1" t="s">
        <v>248</v>
      </c>
      <c r="B62" s="35"/>
      <c r="C62" s="25"/>
      <c r="D62" s="62"/>
      <c r="E62" s="31"/>
      <c r="F62" s="62"/>
      <c r="G62" s="67"/>
      <c r="H62" s="164">
        <f t="shared" si="3"/>
        <v>0</v>
      </c>
      <c r="I62" s="150"/>
      <c r="J62" s="17"/>
      <c r="K62" s="17"/>
      <c r="L62" s="17"/>
      <c r="M62" s="17"/>
      <c r="N62" s="17"/>
      <c r="O62" s="17"/>
      <c r="P62" s="91">
        <f t="shared" si="2"/>
        <v>0</v>
      </c>
      <c r="Q62" s="77">
        <f t="shared" si="0"/>
        <v>0</v>
      </c>
      <c r="R62" s="80">
        <f t="shared" si="1"/>
        <v>0</v>
      </c>
      <c r="S62" s="11"/>
      <c r="T62" s="11"/>
      <c r="U62" s="11"/>
      <c r="V62" s="11"/>
      <c r="W62" s="11"/>
      <c r="X62" s="11"/>
      <c r="AK62" s="19"/>
    </row>
    <row r="63" spans="1:37" ht="12.75">
      <c r="A63" s="1" t="s">
        <v>80</v>
      </c>
      <c r="B63" s="36">
        <v>0.1</v>
      </c>
      <c r="C63" s="28">
        <v>0.02</v>
      </c>
      <c r="D63" s="62">
        <v>0.15</v>
      </c>
      <c r="E63" s="31">
        <v>0.12</v>
      </c>
      <c r="F63" s="62">
        <v>0.19</v>
      </c>
      <c r="G63" s="67">
        <v>0.022</v>
      </c>
      <c r="H63" s="164">
        <f t="shared" si="3"/>
        <v>0.111296279495343</v>
      </c>
      <c r="I63" s="150"/>
      <c r="J63" s="17"/>
      <c r="K63" s="17">
        <v>0.49251752225800344</v>
      </c>
      <c r="L63" s="17">
        <v>0.05518763796909492</v>
      </c>
      <c r="M63" s="17">
        <v>0.03545470661230278</v>
      </c>
      <c r="N63" s="17">
        <v>0.13589008002415826</v>
      </c>
      <c r="O63" s="17">
        <v>0.060024009603841535</v>
      </c>
      <c r="P63" s="91">
        <f t="shared" si="2"/>
        <v>0.09653840849537997</v>
      </c>
      <c r="Q63" s="77">
        <f t="shared" si="0"/>
        <v>7</v>
      </c>
      <c r="R63" s="80">
        <f t="shared" si="1"/>
        <v>3</v>
      </c>
      <c r="S63" s="11"/>
      <c r="T63" s="11"/>
      <c r="U63" s="11">
        <v>5</v>
      </c>
      <c r="V63" s="11">
        <v>1</v>
      </c>
      <c r="W63" s="11"/>
      <c r="X63" s="11"/>
      <c r="AB63">
        <v>1</v>
      </c>
      <c r="AK63" s="19"/>
    </row>
    <row r="64" spans="1:92" ht="12.75">
      <c r="A64" s="1" t="s">
        <v>81</v>
      </c>
      <c r="B64" s="35">
        <v>2.42</v>
      </c>
      <c r="C64" s="25">
        <v>0.48</v>
      </c>
      <c r="D64" s="62">
        <v>0.32</v>
      </c>
      <c r="E64" s="31">
        <v>2.13</v>
      </c>
      <c r="F64" s="62">
        <v>1.95</v>
      </c>
      <c r="G64" s="67">
        <v>0.6936454652532391</v>
      </c>
      <c r="H64" s="164">
        <f t="shared" si="3"/>
        <v>2.721909199080595</v>
      </c>
      <c r="I64" s="150">
        <v>0.18393623543838136</v>
      </c>
      <c r="J64" s="17">
        <v>0.28</v>
      </c>
      <c r="K64" s="17">
        <v>5.701837469217655</v>
      </c>
      <c r="L64" s="17">
        <v>1.0485651214128036</v>
      </c>
      <c r="M64" s="17">
        <v>4.609111859599362</v>
      </c>
      <c r="N64" s="17">
        <v>4.39377925411445</v>
      </c>
      <c r="O64" s="17">
        <v>2.8361344537815127</v>
      </c>
      <c r="P64" s="91">
        <f t="shared" si="2"/>
        <v>8.881533581574956</v>
      </c>
      <c r="Q64" s="77">
        <f t="shared" si="0"/>
        <v>644</v>
      </c>
      <c r="R64" s="80">
        <f t="shared" si="1"/>
        <v>18</v>
      </c>
      <c r="S64" s="11"/>
      <c r="T64" s="11"/>
      <c r="U64" s="11">
        <v>8</v>
      </c>
      <c r="V64" s="11">
        <v>19</v>
      </c>
      <c r="W64" s="11"/>
      <c r="X64" s="11">
        <v>4</v>
      </c>
      <c r="Z64" s="50"/>
      <c r="AA64" s="50">
        <v>5</v>
      </c>
      <c r="AB64" s="50">
        <v>485</v>
      </c>
      <c r="AD64" s="50">
        <v>48</v>
      </c>
      <c r="AE64" s="50">
        <v>1</v>
      </c>
      <c r="AF64">
        <v>3</v>
      </c>
      <c r="AK64" s="19"/>
      <c r="AR64">
        <v>2</v>
      </c>
      <c r="AW64">
        <v>8</v>
      </c>
      <c r="BF64">
        <v>1</v>
      </c>
      <c r="BJ64">
        <v>1</v>
      </c>
      <c r="BT64">
        <v>7</v>
      </c>
      <c r="BW64">
        <v>3</v>
      </c>
      <c r="CG64">
        <v>2</v>
      </c>
      <c r="CJ64">
        <v>10</v>
      </c>
      <c r="CK64">
        <v>1</v>
      </c>
      <c r="CN64">
        <v>36</v>
      </c>
    </row>
    <row r="65" spans="1:64" ht="12.75">
      <c r="A65" s="1" t="s">
        <v>82</v>
      </c>
      <c r="B65" s="105" t="s">
        <v>293</v>
      </c>
      <c r="C65" s="104" t="s">
        <v>293</v>
      </c>
      <c r="D65" s="62"/>
      <c r="E65" s="31"/>
      <c r="F65" s="62"/>
      <c r="G65" s="165" t="s">
        <v>293</v>
      </c>
      <c r="H65" s="164">
        <f t="shared" si="3"/>
        <v>0</v>
      </c>
      <c r="I65" s="150"/>
      <c r="J65" s="17"/>
      <c r="K65" s="17"/>
      <c r="L65" s="17"/>
      <c r="M65" s="17"/>
      <c r="N65" s="17"/>
      <c r="O65" s="17"/>
      <c r="P65" s="91">
        <f t="shared" si="2"/>
        <v>0.013791201213625709</v>
      </c>
      <c r="Q65" s="77">
        <f t="shared" si="0"/>
        <v>1</v>
      </c>
      <c r="R65" s="80">
        <f t="shared" si="1"/>
        <v>1</v>
      </c>
      <c r="S65" s="11"/>
      <c r="T65" s="11"/>
      <c r="U65" s="11"/>
      <c r="V65" s="11"/>
      <c r="W65" s="11"/>
      <c r="X65" s="11"/>
      <c r="AK65" s="19"/>
      <c r="BL65">
        <v>1</v>
      </c>
    </row>
    <row r="66" spans="1:95" ht="12.75">
      <c r="A66" s="1" t="s">
        <v>83</v>
      </c>
      <c r="B66" s="35">
        <v>18.31</v>
      </c>
      <c r="C66" s="25">
        <v>8.32</v>
      </c>
      <c r="D66" s="62">
        <v>2.59</v>
      </c>
      <c r="E66" s="31">
        <v>10.81</v>
      </c>
      <c r="F66" s="62">
        <v>33.27</v>
      </c>
      <c r="G66" s="67">
        <v>30.95531330977621</v>
      </c>
      <c r="H66" s="164">
        <f t="shared" si="3"/>
        <v>24.85706465294811</v>
      </c>
      <c r="I66" s="150">
        <v>10.06</v>
      </c>
      <c r="J66" s="17">
        <v>6.2</v>
      </c>
      <c r="K66" s="17">
        <v>17.560143966660352</v>
      </c>
      <c r="L66" s="17">
        <v>26.03016924208977</v>
      </c>
      <c r="M66" s="17">
        <v>53.43024286474029</v>
      </c>
      <c r="N66" s="17">
        <v>25.139664804469277</v>
      </c>
      <c r="O66" s="17">
        <v>35.57923169267707</v>
      </c>
      <c r="P66" s="91">
        <f t="shared" si="2"/>
        <v>41.470142049372505</v>
      </c>
      <c r="Q66" s="77">
        <f t="shared" si="0"/>
        <v>3007</v>
      </c>
      <c r="R66" s="80">
        <f t="shared" si="1"/>
        <v>40</v>
      </c>
      <c r="S66" s="11"/>
      <c r="T66" s="11"/>
      <c r="U66" s="11">
        <v>258</v>
      </c>
      <c r="V66" s="11"/>
      <c r="W66" s="11"/>
      <c r="X66" s="11"/>
      <c r="Y66">
        <v>1</v>
      </c>
      <c r="Z66" s="50"/>
      <c r="AA66" s="50">
        <v>7</v>
      </c>
      <c r="AB66" s="50">
        <v>50</v>
      </c>
      <c r="AD66" s="50">
        <v>3</v>
      </c>
      <c r="AE66" s="50">
        <v>29</v>
      </c>
      <c r="AG66">
        <v>162</v>
      </c>
      <c r="AH66">
        <v>190</v>
      </c>
      <c r="AK66" s="19"/>
      <c r="AL66" s="19"/>
      <c r="AP66">
        <v>8</v>
      </c>
      <c r="AQ66">
        <v>4</v>
      </c>
      <c r="AR66">
        <v>9</v>
      </c>
      <c r="AS66">
        <v>25</v>
      </c>
      <c r="AT66">
        <v>1</v>
      </c>
      <c r="AW66">
        <v>6</v>
      </c>
      <c r="AY66">
        <v>2</v>
      </c>
      <c r="BA66">
        <v>18</v>
      </c>
      <c r="BF66">
        <v>30</v>
      </c>
      <c r="BI66">
        <v>4</v>
      </c>
      <c r="BJ66">
        <v>12</v>
      </c>
      <c r="BL66">
        <v>24</v>
      </c>
      <c r="BM66">
        <v>7</v>
      </c>
      <c r="BN66">
        <v>7</v>
      </c>
      <c r="BT66">
        <v>7</v>
      </c>
      <c r="BW66">
        <v>171</v>
      </c>
      <c r="BX66">
        <v>27</v>
      </c>
      <c r="BY66">
        <v>27</v>
      </c>
      <c r="BZ66">
        <v>1</v>
      </c>
      <c r="CA66">
        <v>386</v>
      </c>
      <c r="CB66">
        <v>350</v>
      </c>
      <c r="CC66">
        <v>24</v>
      </c>
      <c r="CF66">
        <v>16</v>
      </c>
      <c r="CG66">
        <v>60</v>
      </c>
      <c r="CI66">
        <v>96</v>
      </c>
      <c r="CJ66">
        <v>22</v>
      </c>
      <c r="CK66">
        <v>37</v>
      </c>
      <c r="CL66">
        <v>300</v>
      </c>
      <c r="CM66">
        <v>357</v>
      </c>
      <c r="CN66">
        <v>236</v>
      </c>
      <c r="CP66">
        <v>3</v>
      </c>
      <c r="CQ66">
        <v>30</v>
      </c>
    </row>
    <row r="67" spans="1:94" ht="12.75">
      <c r="A67" s="1" t="s">
        <v>84</v>
      </c>
      <c r="B67" s="35">
        <v>0.48</v>
      </c>
      <c r="C67" s="25">
        <v>0.15</v>
      </c>
      <c r="D67" s="62">
        <v>0.12</v>
      </c>
      <c r="E67" s="32">
        <v>0.4</v>
      </c>
      <c r="F67" s="63">
        <v>2.6</v>
      </c>
      <c r="G67" s="67">
        <v>3.1332167255594814</v>
      </c>
      <c r="H67" s="164">
        <f t="shared" si="3"/>
        <v>2.9843289420982373</v>
      </c>
      <c r="I67" s="150">
        <v>1.21</v>
      </c>
      <c r="J67" s="17">
        <v>0.6</v>
      </c>
      <c r="K67" s="17">
        <v>4.375828755446108</v>
      </c>
      <c r="L67" s="17">
        <v>2.7961736571008093</v>
      </c>
      <c r="M67" s="17">
        <v>4.981386279028541</v>
      </c>
      <c r="N67" s="17">
        <v>3.925713422920127</v>
      </c>
      <c r="O67" s="17">
        <v>3.001200480192077</v>
      </c>
      <c r="P67" s="91">
        <f t="shared" si="2"/>
        <v>2.3307130051027447</v>
      </c>
      <c r="Q67" s="77">
        <f t="shared" si="0"/>
        <v>169</v>
      </c>
      <c r="R67" s="80">
        <f t="shared" si="1"/>
        <v>32</v>
      </c>
      <c r="S67" s="11"/>
      <c r="T67" s="11">
        <v>1</v>
      </c>
      <c r="U67" s="11">
        <v>24</v>
      </c>
      <c r="V67" s="11">
        <v>1</v>
      </c>
      <c r="W67" s="11"/>
      <c r="X67" s="11">
        <v>4</v>
      </c>
      <c r="AA67">
        <v>1</v>
      </c>
      <c r="AB67">
        <v>3</v>
      </c>
      <c r="AD67">
        <v>9</v>
      </c>
      <c r="AE67">
        <v>4</v>
      </c>
      <c r="AK67" s="19"/>
      <c r="AP67">
        <v>4</v>
      </c>
      <c r="AR67">
        <v>2</v>
      </c>
      <c r="AS67">
        <v>10</v>
      </c>
      <c r="AT67">
        <v>2</v>
      </c>
      <c r="AW67">
        <v>1</v>
      </c>
      <c r="AX67">
        <v>2</v>
      </c>
      <c r="AY67">
        <v>1</v>
      </c>
      <c r="BA67">
        <v>6</v>
      </c>
      <c r="BF67">
        <v>8</v>
      </c>
      <c r="BI67">
        <v>1</v>
      </c>
      <c r="BJ67">
        <v>3</v>
      </c>
      <c r="BK67">
        <v>5</v>
      </c>
      <c r="BL67">
        <v>3</v>
      </c>
      <c r="BT67">
        <v>6</v>
      </c>
      <c r="BW67">
        <v>8</v>
      </c>
      <c r="CB67">
        <v>3</v>
      </c>
      <c r="CF67">
        <v>3</v>
      </c>
      <c r="CG67">
        <v>11</v>
      </c>
      <c r="CI67">
        <v>11</v>
      </c>
      <c r="CJ67">
        <v>2</v>
      </c>
      <c r="CK67">
        <v>4</v>
      </c>
      <c r="CM67">
        <v>5</v>
      </c>
      <c r="CN67">
        <v>19</v>
      </c>
      <c r="CP67">
        <v>2</v>
      </c>
    </row>
    <row r="68" spans="1:37" ht="12.75">
      <c r="A68" s="1" t="s">
        <v>85</v>
      </c>
      <c r="B68" s="35"/>
      <c r="C68" s="106">
        <v>0.01</v>
      </c>
      <c r="D68" s="62"/>
      <c r="E68" s="31">
        <v>0.01</v>
      </c>
      <c r="F68" s="62">
        <v>0.02</v>
      </c>
      <c r="G68" s="165" t="s">
        <v>293</v>
      </c>
      <c r="H68" s="164">
        <f t="shared" si="3"/>
        <v>0.002156985397208861</v>
      </c>
      <c r="I68" s="150"/>
      <c r="J68" s="17"/>
      <c r="K68" s="17"/>
      <c r="L68" s="17"/>
      <c r="M68" s="17"/>
      <c r="N68" s="17">
        <v>0.015098897780462027</v>
      </c>
      <c r="O68" s="17"/>
      <c r="P68" s="91">
        <f t="shared" si="2"/>
        <v>0</v>
      </c>
      <c r="Q68" s="77">
        <f t="shared" si="0"/>
        <v>0</v>
      </c>
      <c r="R68" s="80">
        <f t="shared" si="1"/>
        <v>0</v>
      </c>
      <c r="S68" s="11"/>
      <c r="T68" s="11"/>
      <c r="U68" s="11"/>
      <c r="V68" s="11"/>
      <c r="W68" s="11"/>
      <c r="X68" s="11"/>
      <c r="AK68" s="19"/>
    </row>
    <row r="69" spans="1:37" ht="12.75">
      <c r="A69" s="177" t="s">
        <v>212</v>
      </c>
      <c r="B69" s="35"/>
      <c r="C69" s="25"/>
      <c r="D69" s="62"/>
      <c r="E69" s="31"/>
      <c r="F69" s="62"/>
      <c r="G69" s="67"/>
      <c r="H69" s="164">
        <f t="shared" si="3"/>
        <v>0</v>
      </c>
      <c r="I69" s="150"/>
      <c r="J69" s="17"/>
      <c r="K69" s="17"/>
      <c r="L69" s="17"/>
      <c r="M69" s="17"/>
      <c r="N69" s="17"/>
      <c r="O69" s="17"/>
      <c r="P69" s="91">
        <f t="shared" si="2"/>
        <v>0.027582402427251417</v>
      </c>
      <c r="Q69" s="77">
        <f t="shared" si="0"/>
        <v>2</v>
      </c>
      <c r="R69" s="80">
        <f t="shared" si="1"/>
        <v>1</v>
      </c>
      <c r="S69" s="11"/>
      <c r="T69" s="11"/>
      <c r="U69" s="11"/>
      <c r="V69" s="11"/>
      <c r="W69" s="11"/>
      <c r="X69" s="11"/>
      <c r="AB69">
        <v>2</v>
      </c>
      <c r="AK69" s="19"/>
    </row>
    <row r="70" spans="1:37" ht="12.75">
      <c r="A70" s="1" t="s">
        <v>86</v>
      </c>
      <c r="B70" s="35"/>
      <c r="C70" s="104" t="s">
        <v>293</v>
      </c>
      <c r="D70" s="62">
        <v>0.14</v>
      </c>
      <c r="E70" s="31">
        <v>0.15</v>
      </c>
      <c r="F70" s="62">
        <v>0.02</v>
      </c>
      <c r="G70" s="67">
        <v>0.024</v>
      </c>
      <c r="H70" s="164">
        <f t="shared" si="3"/>
        <v>0.1091591297453278</v>
      </c>
      <c r="I70" s="150"/>
      <c r="J70" s="17">
        <v>0.55</v>
      </c>
      <c r="K70" s="17">
        <v>0.018942981625307824</v>
      </c>
      <c r="L70" s="17"/>
      <c r="M70" s="17"/>
      <c r="N70" s="17">
        <v>0.015098897780462027</v>
      </c>
      <c r="O70" s="17">
        <v>0.18007202881152462</v>
      </c>
      <c r="P70" s="91">
        <f t="shared" si="2"/>
        <v>0.013791201213625709</v>
      </c>
      <c r="Q70" s="77">
        <f t="shared" si="0"/>
        <v>1</v>
      </c>
      <c r="R70" s="80">
        <f t="shared" si="1"/>
        <v>1</v>
      </c>
      <c r="S70" s="11"/>
      <c r="T70" s="11"/>
      <c r="U70" s="11"/>
      <c r="V70" s="11"/>
      <c r="W70" s="11"/>
      <c r="X70" s="11"/>
      <c r="AB70">
        <v>1</v>
      </c>
      <c r="AK70" s="19"/>
    </row>
    <row r="71" spans="1:93" ht="12.75">
      <c r="A71" s="1" t="s">
        <v>87</v>
      </c>
      <c r="B71" s="35">
        <v>15.51</v>
      </c>
      <c r="C71" s="25">
        <v>17.35</v>
      </c>
      <c r="D71" s="63">
        <v>14.22</v>
      </c>
      <c r="E71" s="31">
        <v>17.72</v>
      </c>
      <c r="F71" s="62">
        <v>15.77</v>
      </c>
      <c r="G71" s="67">
        <v>13.31953121319199</v>
      </c>
      <c r="H71" s="164">
        <f aca="true" t="shared" si="4" ref="H71:H135">(I71+J71+K71+L71+M71+N71+O71)/7</f>
        <v>9.418711365164159</v>
      </c>
      <c r="I71" s="150">
        <v>10.02</v>
      </c>
      <c r="J71" s="17">
        <v>4.95</v>
      </c>
      <c r="K71" s="17">
        <v>6.952074256487972</v>
      </c>
      <c r="L71" s="17">
        <v>9.584253127299485</v>
      </c>
      <c r="M71" s="17">
        <v>10.157773444424747</v>
      </c>
      <c r="N71" s="17">
        <v>7.6702400724747095</v>
      </c>
      <c r="O71" s="17">
        <v>16.596638655462186</v>
      </c>
      <c r="P71" s="91">
        <f t="shared" si="2"/>
        <v>16.74251827334161</v>
      </c>
      <c r="Q71" s="77">
        <f t="shared" si="0"/>
        <v>1214</v>
      </c>
      <c r="R71" s="80">
        <f t="shared" si="1"/>
        <v>31</v>
      </c>
      <c r="S71" s="11"/>
      <c r="T71" s="11"/>
      <c r="U71" s="11"/>
      <c r="V71" s="11"/>
      <c r="W71" s="11"/>
      <c r="X71" s="11"/>
      <c r="AF71">
        <v>5</v>
      </c>
      <c r="AG71">
        <v>30</v>
      </c>
      <c r="AI71">
        <v>14</v>
      </c>
      <c r="AK71" s="19"/>
      <c r="AM71">
        <v>49</v>
      </c>
      <c r="AN71">
        <v>1</v>
      </c>
      <c r="AP71">
        <v>14</v>
      </c>
      <c r="AQ71">
        <v>95</v>
      </c>
      <c r="AR71">
        <v>160</v>
      </c>
      <c r="AS71">
        <v>180</v>
      </c>
      <c r="AV71">
        <v>6</v>
      </c>
      <c r="BB71">
        <v>9</v>
      </c>
      <c r="BG71">
        <v>20</v>
      </c>
      <c r="BM71">
        <v>83</v>
      </c>
      <c r="BO71">
        <v>243</v>
      </c>
      <c r="BP71">
        <v>68</v>
      </c>
      <c r="BQ71">
        <v>35</v>
      </c>
      <c r="BR71">
        <v>3</v>
      </c>
      <c r="BW71">
        <v>5</v>
      </c>
      <c r="BX71">
        <v>91</v>
      </c>
      <c r="BY71">
        <v>4</v>
      </c>
      <c r="CA71">
        <v>1</v>
      </c>
      <c r="CC71">
        <v>8</v>
      </c>
      <c r="CD71">
        <v>2</v>
      </c>
      <c r="CE71">
        <v>14</v>
      </c>
      <c r="CF71">
        <v>1</v>
      </c>
      <c r="CG71">
        <v>31</v>
      </c>
      <c r="CI71">
        <v>1</v>
      </c>
      <c r="CL71">
        <v>14</v>
      </c>
      <c r="CM71">
        <v>3</v>
      </c>
      <c r="CN71">
        <v>10</v>
      </c>
      <c r="CO71">
        <v>14</v>
      </c>
    </row>
    <row r="72" spans="1:37" ht="12.75">
      <c r="A72" s="1" t="s">
        <v>88</v>
      </c>
      <c r="B72" s="35"/>
      <c r="C72" s="104" t="s">
        <v>293</v>
      </c>
      <c r="D72" s="62">
        <v>0.02</v>
      </c>
      <c r="E72" s="31">
        <v>0.02</v>
      </c>
      <c r="F72" s="62">
        <v>0.01</v>
      </c>
      <c r="G72" s="67">
        <v>0.009944640753828034</v>
      </c>
      <c r="H72" s="164">
        <f t="shared" si="4"/>
        <v>0.0706502738527701</v>
      </c>
      <c r="I72" s="150">
        <v>0.01</v>
      </c>
      <c r="J72" s="17"/>
      <c r="K72" s="17">
        <v>0.3788596325061565</v>
      </c>
      <c r="L72" s="17"/>
      <c r="M72" s="17"/>
      <c r="N72" s="17">
        <v>0.10569228446323418</v>
      </c>
      <c r="O72" s="17"/>
      <c r="P72" s="91">
        <f t="shared" si="2"/>
        <v>0</v>
      </c>
      <c r="Q72" s="77">
        <f t="shared" si="0"/>
        <v>0</v>
      </c>
      <c r="R72" s="80">
        <f t="shared" si="1"/>
        <v>0</v>
      </c>
      <c r="S72" s="11"/>
      <c r="T72" s="11"/>
      <c r="U72" s="11"/>
      <c r="V72" s="11"/>
      <c r="W72" s="11"/>
      <c r="X72" s="11"/>
      <c r="AE72" s="19"/>
      <c r="AK72" s="19"/>
    </row>
    <row r="73" spans="1:72" ht="12.75">
      <c r="A73" s="1" t="s">
        <v>89</v>
      </c>
      <c r="B73" s="35"/>
      <c r="C73" s="25"/>
      <c r="D73" s="102" t="s">
        <v>293</v>
      </c>
      <c r="E73" s="31"/>
      <c r="F73" s="62">
        <v>0.02</v>
      </c>
      <c r="G73" s="67">
        <v>0.008</v>
      </c>
      <c r="H73" s="164">
        <f t="shared" si="4"/>
        <v>0.022576735401790577</v>
      </c>
      <c r="I73" s="150"/>
      <c r="J73" s="17"/>
      <c r="K73" s="17">
        <v>0.018942981625307824</v>
      </c>
      <c r="L73" s="17">
        <v>0.01839587932303164</v>
      </c>
      <c r="M73" s="17"/>
      <c r="N73" s="17">
        <v>0.10569228446323418</v>
      </c>
      <c r="O73" s="17">
        <v>0.015006002400960384</v>
      </c>
      <c r="P73" s="91">
        <f t="shared" si="2"/>
        <v>0.027582402427251417</v>
      </c>
      <c r="Q73" s="77">
        <f t="shared" si="0"/>
        <v>2</v>
      </c>
      <c r="R73" s="80">
        <f t="shared" si="1"/>
        <v>2</v>
      </c>
      <c r="S73" s="11"/>
      <c r="T73" s="11"/>
      <c r="U73" s="11"/>
      <c r="V73" s="11"/>
      <c r="W73" s="11"/>
      <c r="X73" s="11"/>
      <c r="AK73" s="19"/>
      <c r="BO73">
        <v>1</v>
      </c>
      <c r="BT73">
        <v>1</v>
      </c>
    </row>
    <row r="74" spans="1:68" ht="12.75">
      <c r="A74" s="1" t="s">
        <v>90</v>
      </c>
      <c r="B74" s="35"/>
      <c r="C74" s="25"/>
      <c r="D74" s="62">
        <v>0.18</v>
      </c>
      <c r="E74" s="31">
        <v>0.24</v>
      </c>
      <c r="F74" s="63">
        <v>0.2</v>
      </c>
      <c r="G74" s="67">
        <v>0.10636160188457008</v>
      </c>
      <c r="H74" s="164">
        <f t="shared" si="4"/>
        <v>0.04443829408538112</v>
      </c>
      <c r="I74" s="150">
        <v>0.061312078479460456</v>
      </c>
      <c r="J74" s="17">
        <v>0.03</v>
      </c>
      <c r="K74" s="17"/>
      <c r="L74" s="17"/>
      <c r="M74" s="17">
        <v>0.1595461797553625</v>
      </c>
      <c r="N74" s="17">
        <v>0.030197795560924053</v>
      </c>
      <c r="O74" s="17">
        <v>0.030012004801920768</v>
      </c>
      <c r="P74" s="91">
        <f aca="true" t="shared" si="5" ref="P74:P141">Q74*10/$Q$4</f>
        <v>0.1517032133498828</v>
      </c>
      <c r="Q74" s="77">
        <f aca="true" t="shared" si="6" ref="Q74:Q142">SUM(S74:CR74)</f>
        <v>11</v>
      </c>
      <c r="R74" s="80">
        <f aca="true" t="shared" si="7" ref="R74:R142">COUNTA(S74:CR74)</f>
        <v>3</v>
      </c>
      <c r="S74" s="11">
        <v>8</v>
      </c>
      <c r="T74" s="11"/>
      <c r="U74" s="11"/>
      <c r="V74" s="11"/>
      <c r="W74" s="11"/>
      <c r="X74" s="11"/>
      <c r="AK74" s="19"/>
      <c r="BO74">
        <v>1</v>
      </c>
      <c r="BP74">
        <v>2</v>
      </c>
    </row>
    <row r="75" spans="1:37" ht="12.75">
      <c r="A75" s="1" t="s">
        <v>91</v>
      </c>
      <c r="B75" s="35"/>
      <c r="C75" s="25"/>
      <c r="D75" s="62">
        <v>0.01</v>
      </c>
      <c r="E75" s="31">
        <v>0.02</v>
      </c>
      <c r="F75" s="62">
        <v>0.02</v>
      </c>
      <c r="G75" s="67">
        <v>0.014416961130742052</v>
      </c>
      <c r="H75" s="164">
        <f t="shared" si="4"/>
        <v>0.012446540095269824</v>
      </c>
      <c r="I75" s="150">
        <v>0.015328019619865114</v>
      </c>
      <c r="J75" s="17">
        <v>0.02</v>
      </c>
      <c r="K75" s="17"/>
      <c r="L75" s="17">
        <v>0.03679175864606328</v>
      </c>
      <c r="M75" s="17"/>
      <c r="N75" s="17"/>
      <c r="O75" s="17">
        <v>0.015006002400960384</v>
      </c>
      <c r="P75" s="91">
        <f t="shared" si="5"/>
        <v>0</v>
      </c>
      <c r="Q75" s="77">
        <f t="shared" si="6"/>
        <v>0</v>
      </c>
      <c r="R75" s="80">
        <f t="shared" si="7"/>
        <v>0</v>
      </c>
      <c r="S75" s="11"/>
      <c r="T75" s="11"/>
      <c r="U75" s="11"/>
      <c r="V75" s="11"/>
      <c r="W75" s="11"/>
      <c r="X75" s="11"/>
      <c r="AK75" s="19"/>
    </row>
    <row r="76" spans="1:37" ht="12.75">
      <c r="A76" s="1" t="s">
        <v>92</v>
      </c>
      <c r="B76" s="35">
        <v>0.08</v>
      </c>
      <c r="C76" s="25"/>
      <c r="D76" s="62"/>
      <c r="E76" s="31"/>
      <c r="F76" s="62">
        <v>0.01</v>
      </c>
      <c r="G76" s="165" t="s">
        <v>293</v>
      </c>
      <c r="H76" s="164">
        <f t="shared" si="4"/>
        <v>0.002857142857142857</v>
      </c>
      <c r="I76" s="150"/>
      <c r="J76" s="17">
        <v>0.02</v>
      </c>
      <c r="K76" s="17"/>
      <c r="L76" s="17"/>
      <c r="M76" s="17"/>
      <c r="N76" s="17"/>
      <c r="O76" s="17"/>
      <c r="P76" s="91">
        <f t="shared" si="5"/>
        <v>0</v>
      </c>
      <c r="Q76" s="77">
        <f t="shared" si="6"/>
        <v>0</v>
      </c>
      <c r="R76" s="80">
        <f t="shared" si="7"/>
        <v>0</v>
      </c>
      <c r="S76" s="11"/>
      <c r="T76" s="11"/>
      <c r="U76" s="11"/>
      <c r="V76" s="11"/>
      <c r="W76" s="11"/>
      <c r="X76" s="11"/>
      <c r="AK76" s="19"/>
    </row>
    <row r="77" spans="1:50" ht="12.75">
      <c r="A77" s="1" t="s">
        <v>196</v>
      </c>
      <c r="B77" s="35"/>
      <c r="C77" s="25">
        <v>0.01</v>
      </c>
      <c r="D77" s="62">
        <v>0.01</v>
      </c>
      <c r="E77" s="31">
        <v>0.01</v>
      </c>
      <c r="F77" s="62">
        <v>0.01</v>
      </c>
      <c r="G77" s="67"/>
      <c r="H77" s="164">
        <f t="shared" si="4"/>
        <v>0.009849926245113777</v>
      </c>
      <c r="I77" s="150"/>
      <c r="J77" s="17"/>
      <c r="K77" s="17"/>
      <c r="L77" s="17">
        <v>0.01839587932303164</v>
      </c>
      <c r="M77" s="17">
        <v>0.03545470661230278</v>
      </c>
      <c r="N77" s="17">
        <v>0.015098897780462027</v>
      </c>
      <c r="O77" s="17"/>
      <c r="P77" s="91">
        <f t="shared" si="5"/>
        <v>0.027582402427251417</v>
      </c>
      <c r="Q77" s="77">
        <f t="shared" si="6"/>
        <v>2</v>
      </c>
      <c r="R77" s="80">
        <f t="shared" si="7"/>
        <v>2</v>
      </c>
      <c r="S77" s="11"/>
      <c r="T77" s="11"/>
      <c r="U77" s="11"/>
      <c r="V77" s="11">
        <v>1</v>
      </c>
      <c r="W77" s="11"/>
      <c r="X77" s="11"/>
      <c r="AK77" s="19"/>
      <c r="AX77">
        <v>1</v>
      </c>
    </row>
    <row r="78" spans="1:46" ht="12.75">
      <c r="A78" s="1" t="s">
        <v>93</v>
      </c>
      <c r="B78" s="35"/>
      <c r="C78" s="25">
        <v>0.02</v>
      </c>
      <c r="D78" s="62">
        <v>0.02</v>
      </c>
      <c r="E78" s="31">
        <v>0.01</v>
      </c>
      <c r="F78" s="62">
        <v>0.04</v>
      </c>
      <c r="G78" s="67">
        <v>0.05594464075382803</v>
      </c>
      <c r="H78" s="164">
        <f t="shared" si="4"/>
        <v>0.06610754382658414</v>
      </c>
      <c r="I78" s="150">
        <v>0.22</v>
      </c>
      <c r="J78" s="17"/>
      <c r="K78" s="17">
        <v>0.09471490812653913</v>
      </c>
      <c r="L78" s="17">
        <v>0.05518763796909492</v>
      </c>
      <c r="M78" s="17">
        <v>0.01772735330615139</v>
      </c>
      <c r="N78" s="17">
        <v>0.015098897780462027</v>
      </c>
      <c r="O78" s="17">
        <v>0.060024009603841535</v>
      </c>
      <c r="P78" s="91">
        <f t="shared" si="5"/>
        <v>0.027582402427251417</v>
      </c>
      <c r="Q78" s="77">
        <f t="shared" si="6"/>
        <v>2</v>
      </c>
      <c r="R78" s="80">
        <f t="shared" si="7"/>
        <v>1</v>
      </c>
      <c r="S78" s="11"/>
      <c r="T78" s="11"/>
      <c r="U78" s="11"/>
      <c r="V78" s="11"/>
      <c r="W78" s="11"/>
      <c r="X78" s="11"/>
      <c r="AK78" s="19"/>
      <c r="AT78">
        <v>2</v>
      </c>
    </row>
    <row r="79" spans="1:89" ht="12.75">
      <c r="A79" s="1" t="s">
        <v>94</v>
      </c>
      <c r="B79" s="35">
        <v>0.02</v>
      </c>
      <c r="C79" s="104" t="s">
        <v>293</v>
      </c>
      <c r="D79" s="102" t="s">
        <v>293</v>
      </c>
      <c r="E79" s="103" t="s">
        <v>293</v>
      </c>
      <c r="F79" s="62">
        <v>0.01</v>
      </c>
      <c r="G79" s="165" t="s">
        <v>293</v>
      </c>
      <c r="H79" s="164">
        <f t="shared" si="4"/>
        <v>0.0057292714544889154</v>
      </c>
      <c r="I79" s="150">
        <v>0.01</v>
      </c>
      <c r="J79" s="17"/>
      <c r="K79" s="17"/>
      <c r="L79" s="17"/>
      <c r="M79" s="17"/>
      <c r="N79" s="17">
        <v>0.015098897780462027</v>
      </c>
      <c r="O79" s="17">
        <v>0.015006002400960384</v>
      </c>
      <c r="P79" s="91">
        <f t="shared" si="5"/>
        <v>0.041373603640877124</v>
      </c>
      <c r="Q79" s="77">
        <f t="shared" si="6"/>
        <v>3</v>
      </c>
      <c r="R79" s="80">
        <f t="shared" si="7"/>
        <v>3</v>
      </c>
      <c r="S79" s="11"/>
      <c r="T79" s="11">
        <v>1</v>
      </c>
      <c r="U79" s="11"/>
      <c r="V79" s="11"/>
      <c r="W79" s="11"/>
      <c r="X79" s="11"/>
      <c r="AK79" s="19"/>
      <c r="BA79">
        <v>1</v>
      </c>
      <c r="CK79">
        <v>1</v>
      </c>
    </row>
    <row r="80" spans="1:37" ht="12.75">
      <c r="A80" s="1" t="s">
        <v>95</v>
      </c>
      <c r="B80" s="35"/>
      <c r="C80" s="104" t="s">
        <v>293</v>
      </c>
      <c r="D80" s="107"/>
      <c r="E80" s="108"/>
      <c r="F80" s="107"/>
      <c r="G80" s="165" t="s">
        <v>293</v>
      </c>
      <c r="H80" s="164">
        <f t="shared" si="4"/>
        <v>0</v>
      </c>
      <c r="I80" s="150"/>
      <c r="J80" s="17"/>
      <c r="K80" s="17"/>
      <c r="L80" s="17"/>
      <c r="M80" s="17"/>
      <c r="N80" s="17"/>
      <c r="O80" s="17"/>
      <c r="P80" s="91">
        <f t="shared" si="5"/>
        <v>0</v>
      </c>
      <c r="Q80" s="77">
        <f t="shared" si="6"/>
        <v>0</v>
      </c>
      <c r="R80" s="80">
        <f t="shared" si="7"/>
        <v>0</v>
      </c>
      <c r="S80" s="11"/>
      <c r="T80" s="11"/>
      <c r="U80" s="11"/>
      <c r="V80" s="11"/>
      <c r="W80" s="11"/>
      <c r="X80" s="11"/>
      <c r="AK80" s="19"/>
    </row>
    <row r="81" spans="1:37" ht="12.75">
      <c r="A81" s="1" t="s">
        <v>205</v>
      </c>
      <c r="B81" s="35"/>
      <c r="C81" s="25"/>
      <c r="D81" s="62">
        <v>0.01</v>
      </c>
      <c r="E81" s="31"/>
      <c r="F81" s="62"/>
      <c r="G81" s="67"/>
      <c r="H81" s="164">
        <f t="shared" si="4"/>
        <v>0</v>
      </c>
      <c r="I81" s="150"/>
      <c r="J81" s="17"/>
      <c r="K81" s="17"/>
      <c r="L81" s="17"/>
      <c r="M81" s="17"/>
      <c r="N81" s="17"/>
      <c r="O81" s="17"/>
      <c r="P81" s="91">
        <f t="shared" si="5"/>
        <v>0.013791201213625709</v>
      </c>
      <c r="Q81" s="77">
        <f t="shared" si="6"/>
        <v>1</v>
      </c>
      <c r="R81" s="80">
        <f t="shared" si="7"/>
        <v>1</v>
      </c>
      <c r="S81" s="11"/>
      <c r="T81" s="11"/>
      <c r="U81" s="11"/>
      <c r="V81" s="11"/>
      <c r="W81" s="11"/>
      <c r="X81" s="11"/>
      <c r="AK81" s="19">
        <v>1</v>
      </c>
    </row>
    <row r="82" spans="1:45" ht="12.75">
      <c r="A82" s="1" t="s">
        <v>265</v>
      </c>
      <c r="B82" s="35"/>
      <c r="C82" s="25"/>
      <c r="D82" s="62">
        <v>0.01</v>
      </c>
      <c r="E82" s="31"/>
      <c r="F82" s="102" t="s">
        <v>293</v>
      </c>
      <c r="G82" s="67"/>
      <c r="H82" s="164">
        <f t="shared" si="4"/>
        <v>0.002156985397208861</v>
      </c>
      <c r="I82" s="150"/>
      <c r="J82" s="17"/>
      <c r="K82" s="17"/>
      <c r="L82" s="17"/>
      <c r="M82" s="17"/>
      <c r="N82" s="17">
        <v>0.015098897780462027</v>
      </c>
      <c r="O82" s="17"/>
      <c r="P82" s="91">
        <f t="shared" si="5"/>
        <v>0.013791201213625709</v>
      </c>
      <c r="Q82" s="77">
        <f>SUM(S82:CR82)</f>
        <v>1</v>
      </c>
      <c r="R82" s="80">
        <f>COUNTA(S82:CR82)</f>
        <v>1</v>
      </c>
      <c r="S82" s="11"/>
      <c r="T82" s="11"/>
      <c r="U82" s="11"/>
      <c r="V82" s="11"/>
      <c r="W82" s="11"/>
      <c r="X82" s="11"/>
      <c r="AK82" s="19"/>
      <c r="AS82">
        <v>1</v>
      </c>
    </row>
    <row r="83" spans="1:87" ht="12.75">
      <c r="A83" s="1" t="s">
        <v>96</v>
      </c>
      <c r="B83" s="35">
        <v>0.17</v>
      </c>
      <c r="C83" s="25">
        <v>0.14</v>
      </c>
      <c r="D83" s="62">
        <v>0.13</v>
      </c>
      <c r="E83" s="31">
        <v>0.21</v>
      </c>
      <c r="F83" s="62">
        <v>0.19</v>
      </c>
      <c r="G83" s="67">
        <v>0.2160294464075383</v>
      </c>
      <c r="H83" s="164">
        <f t="shared" si="4"/>
        <v>0.24747232888035536</v>
      </c>
      <c r="I83" s="150">
        <v>0.21</v>
      </c>
      <c r="J83" s="17">
        <v>0.24</v>
      </c>
      <c r="K83" s="17">
        <v>0.17048683462777042</v>
      </c>
      <c r="L83" s="17">
        <v>0.3311258278145695</v>
      </c>
      <c r="M83" s="17">
        <v>0.28363765289842224</v>
      </c>
      <c r="N83" s="17">
        <v>0.30197795560924057</v>
      </c>
      <c r="O83" s="17">
        <v>0.195078031212485</v>
      </c>
      <c r="P83" s="91">
        <f t="shared" si="5"/>
        <v>0.1379120121362571</v>
      </c>
      <c r="Q83" s="77">
        <f t="shared" si="6"/>
        <v>10</v>
      </c>
      <c r="R83" s="80">
        <f t="shared" si="7"/>
        <v>9</v>
      </c>
      <c r="S83" s="11"/>
      <c r="T83" s="11"/>
      <c r="U83" s="11"/>
      <c r="V83" s="11"/>
      <c r="W83" s="11"/>
      <c r="X83" s="11"/>
      <c r="AE83">
        <v>1</v>
      </c>
      <c r="AF83">
        <v>1</v>
      </c>
      <c r="AK83" s="19"/>
      <c r="AV83">
        <v>1</v>
      </c>
      <c r="BA83">
        <v>1</v>
      </c>
      <c r="BT83">
        <v>1</v>
      </c>
      <c r="BV83">
        <v>1</v>
      </c>
      <c r="BZ83">
        <v>1</v>
      </c>
      <c r="CH83">
        <v>2</v>
      </c>
      <c r="CI83">
        <v>1</v>
      </c>
    </row>
    <row r="84" spans="1:94" ht="12.75">
      <c r="A84" s="1" t="s">
        <v>97</v>
      </c>
      <c r="B84" s="35">
        <v>0.64</v>
      </c>
      <c r="C84" s="25">
        <v>0.42</v>
      </c>
      <c r="D84" s="62">
        <v>0.29</v>
      </c>
      <c r="E84" s="31">
        <v>0.19</v>
      </c>
      <c r="F84" s="62">
        <v>0.29</v>
      </c>
      <c r="G84" s="67">
        <v>0.5081436984687867</v>
      </c>
      <c r="H84" s="164">
        <f t="shared" si="4"/>
        <v>0.5341451150909688</v>
      </c>
      <c r="I84" s="150">
        <v>0.3</v>
      </c>
      <c r="J84" s="17">
        <v>0.19</v>
      </c>
      <c r="K84" s="17">
        <v>0.6251183936351582</v>
      </c>
      <c r="L84" s="17">
        <v>0.6438557763061074</v>
      </c>
      <c r="M84" s="17">
        <v>0.5495479524906931</v>
      </c>
      <c r="N84" s="17">
        <v>0.8002415823644875</v>
      </c>
      <c r="O84" s="17">
        <v>0.6302521008403361</v>
      </c>
      <c r="P84" s="91">
        <f t="shared" si="5"/>
        <v>0.4826920424768998</v>
      </c>
      <c r="Q84" s="77">
        <f t="shared" si="6"/>
        <v>35</v>
      </c>
      <c r="R84" s="80">
        <f t="shared" si="7"/>
        <v>23</v>
      </c>
      <c r="S84" s="11"/>
      <c r="T84" s="11"/>
      <c r="U84" s="11"/>
      <c r="V84" s="11"/>
      <c r="W84" s="11"/>
      <c r="X84" s="11">
        <v>2</v>
      </c>
      <c r="Y84">
        <v>1</v>
      </c>
      <c r="AA84">
        <v>2</v>
      </c>
      <c r="AE84">
        <v>4</v>
      </c>
      <c r="AF84">
        <v>1</v>
      </c>
      <c r="AH84">
        <v>1</v>
      </c>
      <c r="AK84" s="19"/>
      <c r="AR84">
        <v>5</v>
      </c>
      <c r="AS84">
        <v>1</v>
      </c>
      <c r="AU84">
        <v>1</v>
      </c>
      <c r="AW84">
        <v>1</v>
      </c>
      <c r="AX84">
        <v>1</v>
      </c>
      <c r="AZ84">
        <v>1</v>
      </c>
      <c r="BA84">
        <v>2</v>
      </c>
      <c r="BB84">
        <v>2</v>
      </c>
      <c r="BC84">
        <v>1</v>
      </c>
      <c r="BI84">
        <v>1</v>
      </c>
      <c r="BJ84">
        <v>1</v>
      </c>
      <c r="BL84">
        <v>1</v>
      </c>
      <c r="BT84">
        <v>1</v>
      </c>
      <c r="CG84">
        <v>1</v>
      </c>
      <c r="CK84">
        <v>1</v>
      </c>
      <c r="CN84">
        <v>1</v>
      </c>
      <c r="CP84">
        <v>2</v>
      </c>
    </row>
    <row r="85" spans="1:96" ht="12.75">
      <c r="A85" s="1" t="s">
        <v>98</v>
      </c>
      <c r="B85" s="35">
        <v>7.03</v>
      </c>
      <c r="C85" s="25">
        <v>1.21</v>
      </c>
      <c r="D85" s="62">
        <v>1.98</v>
      </c>
      <c r="E85" s="31">
        <v>1.85</v>
      </c>
      <c r="F85" s="62">
        <v>2.46</v>
      </c>
      <c r="G85" s="67">
        <v>4.337148409893993</v>
      </c>
      <c r="H85" s="164">
        <f t="shared" si="4"/>
        <v>8.051022642850684</v>
      </c>
      <c r="I85" s="150">
        <v>9.69</v>
      </c>
      <c r="J85" s="17">
        <v>7.01</v>
      </c>
      <c r="K85" s="17">
        <v>6.156469028225043</v>
      </c>
      <c r="L85" s="17">
        <v>10.062545989698307</v>
      </c>
      <c r="M85" s="17">
        <v>8.633221060095728</v>
      </c>
      <c r="N85" s="17">
        <v>6.341537067794052</v>
      </c>
      <c r="O85" s="17">
        <v>8.463385354141657</v>
      </c>
      <c r="P85" s="91">
        <f t="shared" si="5"/>
        <v>5.061370845400635</v>
      </c>
      <c r="Q85" s="77">
        <f t="shared" si="6"/>
        <v>367</v>
      </c>
      <c r="R85" s="80">
        <f t="shared" si="7"/>
        <v>70</v>
      </c>
      <c r="S85" s="11">
        <v>2</v>
      </c>
      <c r="T85" s="11">
        <v>11</v>
      </c>
      <c r="U85" s="11">
        <v>5</v>
      </c>
      <c r="V85" s="11"/>
      <c r="W85" s="11">
        <v>8</v>
      </c>
      <c r="X85" s="11">
        <v>9</v>
      </c>
      <c r="Y85" s="50">
        <v>9</v>
      </c>
      <c r="Z85" s="50">
        <v>8</v>
      </c>
      <c r="AA85" s="50"/>
      <c r="AB85" s="50"/>
      <c r="AC85" s="50">
        <v>1</v>
      </c>
      <c r="AD85" s="50">
        <v>3</v>
      </c>
      <c r="AE85" s="50">
        <v>6</v>
      </c>
      <c r="AF85" s="50">
        <v>8</v>
      </c>
      <c r="AG85" s="50">
        <v>3</v>
      </c>
      <c r="AH85" s="50">
        <v>1</v>
      </c>
      <c r="AI85" s="50">
        <v>7</v>
      </c>
      <c r="AJ85" s="50"/>
      <c r="AK85" s="50">
        <v>2</v>
      </c>
      <c r="AL85" s="50">
        <v>7</v>
      </c>
      <c r="AM85" s="50">
        <v>5</v>
      </c>
      <c r="AN85" s="50">
        <v>5</v>
      </c>
      <c r="AO85" s="50">
        <v>3</v>
      </c>
      <c r="AP85" s="50">
        <v>3</v>
      </c>
      <c r="AQ85" s="50">
        <v>1</v>
      </c>
      <c r="AR85" s="50">
        <v>5</v>
      </c>
      <c r="AS85" s="50">
        <v>5</v>
      </c>
      <c r="AT85" s="50">
        <v>4</v>
      </c>
      <c r="AU85" s="50">
        <v>9</v>
      </c>
      <c r="AV85" s="50">
        <v>8</v>
      </c>
      <c r="AW85" s="50">
        <v>1</v>
      </c>
      <c r="AX85" s="50">
        <v>4</v>
      </c>
      <c r="AY85" s="50">
        <v>5</v>
      </c>
      <c r="AZ85" s="50">
        <v>5</v>
      </c>
      <c r="BA85">
        <v>5</v>
      </c>
      <c r="BB85" s="50">
        <v>3</v>
      </c>
      <c r="BC85" s="50">
        <v>3</v>
      </c>
      <c r="BD85">
        <v>8</v>
      </c>
      <c r="BE85">
        <v>2</v>
      </c>
      <c r="BF85">
        <v>9</v>
      </c>
      <c r="BG85">
        <v>11</v>
      </c>
      <c r="BH85">
        <v>14</v>
      </c>
      <c r="BJ85">
        <v>1</v>
      </c>
      <c r="BK85">
        <v>2</v>
      </c>
      <c r="BL85">
        <v>1</v>
      </c>
      <c r="BM85">
        <v>2</v>
      </c>
      <c r="BN85">
        <v>4</v>
      </c>
      <c r="BO85">
        <v>1</v>
      </c>
      <c r="BP85">
        <v>7</v>
      </c>
      <c r="BQ85">
        <v>3</v>
      </c>
      <c r="BR85">
        <v>4</v>
      </c>
      <c r="BS85">
        <v>3</v>
      </c>
      <c r="BT85">
        <v>15</v>
      </c>
      <c r="BU85">
        <v>3</v>
      </c>
      <c r="BV85">
        <v>13</v>
      </c>
      <c r="BX85">
        <v>3</v>
      </c>
      <c r="BZ85">
        <v>8</v>
      </c>
      <c r="CA85">
        <v>11</v>
      </c>
      <c r="CB85">
        <v>3</v>
      </c>
      <c r="CC85">
        <v>1</v>
      </c>
      <c r="CE85">
        <v>2</v>
      </c>
      <c r="CF85">
        <v>5</v>
      </c>
      <c r="CG85">
        <v>10</v>
      </c>
      <c r="CH85">
        <v>8</v>
      </c>
      <c r="CI85">
        <v>7</v>
      </c>
      <c r="CJ85">
        <v>10</v>
      </c>
      <c r="CK85">
        <v>13</v>
      </c>
      <c r="CL85">
        <v>2</v>
      </c>
      <c r="CM85">
        <v>3</v>
      </c>
      <c r="CN85">
        <v>1</v>
      </c>
      <c r="CO85">
        <v>1</v>
      </c>
      <c r="CP85">
        <v>8</v>
      </c>
      <c r="CQ85">
        <v>3</v>
      </c>
      <c r="CR85">
        <v>1</v>
      </c>
    </row>
    <row r="86" spans="1:52" ht="12.75">
      <c r="A86" s="1" t="s">
        <v>193</v>
      </c>
      <c r="B86" s="35">
        <v>0.07</v>
      </c>
      <c r="C86" s="104" t="s">
        <v>293</v>
      </c>
      <c r="D86" s="102" t="s">
        <v>293</v>
      </c>
      <c r="E86" s="108"/>
      <c r="F86" s="102" t="s">
        <v>293</v>
      </c>
      <c r="G86" s="165" t="s">
        <v>293</v>
      </c>
      <c r="H86" s="164">
        <f t="shared" si="4"/>
        <v>0.014679623615850474</v>
      </c>
      <c r="I86" s="150">
        <v>0.01</v>
      </c>
      <c r="J86" s="17"/>
      <c r="K86" s="17"/>
      <c r="L86" s="17"/>
      <c r="M86" s="17">
        <v>0.01772735330615139</v>
      </c>
      <c r="N86" s="17"/>
      <c r="O86" s="17">
        <v>0.07503001200480193</v>
      </c>
      <c r="P86" s="91">
        <f t="shared" si="5"/>
        <v>0.013791201213625709</v>
      </c>
      <c r="Q86" s="77">
        <f t="shared" si="6"/>
        <v>1</v>
      </c>
      <c r="R86" s="80">
        <f t="shared" si="7"/>
        <v>1</v>
      </c>
      <c r="S86" s="11"/>
      <c r="T86" s="11"/>
      <c r="U86" s="11"/>
      <c r="V86" s="11"/>
      <c r="W86" s="11"/>
      <c r="X86" s="11"/>
      <c r="AZ86">
        <v>1</v>
      </c>
    </row>
    <row r="87" spans="1:80" ht="12.75">
      <c r="A87" s="1" t="s">
        <v>99</v>
      </c>
      <c r="B87" s="35">
        <v>0.22</v>
      </c>
      <c r="C87" s="25">
        <v>0.06</v>
      </c>
      <c r="D87" s="62">
        <v>0.06</v>
      </c>
      <c r="E87" s="31">
        <v>0.04</v>
      </c>
      <c r="F87" s="62">
        <v>0.02</v>
      </c>
      <c r="G87" s="67">
        <v>0.0618339222614841</v>
      </c>
      <c r="H87" s="164">
        <f t="shared" si="4"/>
        <v>0.06659010565633622</v>
      </c>
      <c r="I87" s="150">
        <v>0.04</v>
      </c>
      <c r="J87" s="17">
        <v>0.02</v>
      </c>
      <c r="K87" s="17">
        <v>0.05682894487592347</v>
      </c>
      <c r="L87" s="17">
        <v>0.05518763796909492</v>
      </c>
      <c r="M87" s="17">
        <v>0.05318205991845417</v>
      </c>
      <c r="N87" s="17">
        <v>0.13589008002415826</v>
      </c>
      <c r="O87" s="17">
        <v>0.10504201680672269</v>
      </c>
      <c r="P87" s="91">
        <f t="shared" si="5"/>
        <v>0.027582402427251417</v>
      </c>
      <c r="Q87" s="77">
        <f t="shared" si="6"/>
        <v>2</v>
      </c>
      <c r="R87" s="80">
        <f t="shared" si="7"/>
        <v>1</v>
      </c>
      <c r="S87" s="11"/>
      <c r="T87" s="11"/>
      <c r="U87" s="11"/>
      <c r="V87" s="11"/>
      <c r="W87" s="11"/>
      <c r="X87" s="11"/>
      <c r="CB87">
        <v>2</v>
      </c>
    </row>
    <row r="88" spans="1:24" ht="12.75">
      <c r="A88" s="1" t="s">
        <v>100</v>
      </c>
      <c r="B88" s="35">
        <v>0.03</v>
      </c>
      <c r="C88" s="25">
        <v>0.03</v>
      </c>
      <c r="D88" s="62">
        <v>0.04</v>
      </c>
      <c r="E88" s="31">
        <v>0.01</v>
      </c>
      <c r="F88" s="62">
        <v>0.03</v>
      </c>
      <c r="G88" s="67">
        <v>0.027778563015312136</v>
      </c>
      <c r="H88" s="164">
        <f t="shared" si="4"/>
        <v>0.009772554874993202</v>
      </c>
      <c r="I88" s="150"/>
      <c r="J88" s="17">
        <v>0.02</v>
      </c>
      <c r="K88" s="17"/>
      <c r="L88" s="17">
        <v>0.01839587932303164</v>
      </c>
      <c r="M88" s="17"/>
      <c r="N88" s="17"/>
      <c r="O88" s="17">
        <v>0.030012004801920768</v>
      </c>
      <c r="P88" s="91">
        <f t="shared" si="5"/>
        <v>0</v>
      </c>
      <c r="Q88" s="77">
        <f t="shared" si="6"/>
        <v>0</v>
      </c>
      <c r="R88" s="80">
        <f t="shared" si="7"/>
        <v>0</v>
      </c>
      <c r="S88" s="11"/>
      <c r="T88" s="11"/>
      <c r="U88" s="11"/>
      <c r="V88" s="11"/>
      <c r="W88" s="11"/>
      <c r="X88" s="11"/>
    </row>
    <row r="89" spans="1:24" ht="12.75">
      <c r="A89" s="1" t="s">
        <v>197</v>
      </c>
      <c r="B89" s="35">
        <v>0.03</v>
      </c>
      <c r="C89" s="25">
        <v>0.03</v>
      </c>
      <c r="D89" s="62">
        <v>0.01</v>
      </c>
      <c r="E89" s="31">
        <v>0.01</v>
      </c>
      <c r="F89" s="62">
        <v>0.01</v>
      </c>
      <c r="G89" s="165" t="s">
        <v>293</v>
      </c>
      <c r="H89" s="164">
        <f t="shared" si="4"/>
        <v>0.004849854860895459</v>
      </c>
      <c r="I89" s="150"/>
      <c r="J89" s="17"/>
      <c r="K89" s="17">
        <v>0.018942981625307824</v>
      </c>
      <c r="L89" s="17"/>
      <c r="M89" s="17"/>
      <c r="N89" s="17"/>
      <c r="O89" s="17">
        <v>0.015006002400960384</v>
      </c>
      <c r="P89" s="91">
        <f t="shared" si="5"/>
        <v>0</v>
      </c>
      <c r="Q89" s="77">
        <f t="shared" si="6"/>
        <v>0</v>
      </c>
      <c r="R89" s="80">
        <f t="shared" si="7"/>
        <v>0</v>
      </c>
      <c r="S89" s="11"/>
      <c r="T89" s="11"/>
      <c r="U89" s="11"/>
      <c r="V89" s="11"/>
      <c r="W89" s="11"/>
      <c r="X89" s="11"/>
    </row>
    <row r="90" spans="1:24" ht="12.75">
      <c r="A90" s="1" t="s">
        <v>294</v>
      </c>
      <c r="B90" s="35">
        <v>1.33</v>
      </c>
      <c r="C90" s="106">
        <v>0.05</v>
      </c>
      <c r="D90" s="102" t="s">
        <v>293</v>
      </c>
      <c r="E90" s="31">
        <v>0.01</v>
      </c>
      <c r="F90" s="62">
        <v>0.03</v>
      </c>
      <c r="G90" s="165"/>
      <c r="H90" s="164">
        <f t="shared" si="4"/>
        <v>0</v>
      </c>
      <c r="I90" s="150"/>
      <c r="J90" s="17"/>
      <c r="K90" s="17"/>
      <c r="L90" s="17"/>
      <c r="M90" s="17"/>
      <c r="N90" s="17"/>
      <c r="O90" s="17"/>
      <c r="P90" s="91">
        <f>Q90*10/$Q$4</f>
        <v>0</v>
      </c>
      <c r="Q90" s="77">
        <f>SUM(S90:CR90)</f>
        <v>0</v>
      </c>
      <c r="R90" s="80">
        <f>COUNTA(S90:CR90)</f>
        <v>0</v>
      </c>
      <c r="S90" s="11"/>
      <c r="T90" s="11"/>
      <c r="U90" s="11"/>
      <c r="V90" s="11"/>
      <c r="W90" s="11"/>
      <c r="X90" s="11"/>
    </row>
    <row r="91" spans="1:24" ht="12.75">
      <c r="A91" s="1" t="s">
        <v>101</v>
      </c>
      <c r="B91" s="35"/>
      <c r="C91" s="25"/>
      <c r="D91" s="62"/>
      <c r="E91" s="31"/>
      <c r="F91" s="62"/>
      <c r="G91" s="67"/>
      <c r="H91" s="164">
        <f t="shared" si="4"/>
        <v>0.004287429257417252</v>
      </c>
      <c r="I91" s="150"/>
      <c r="J91" s="17"/>
      <c r="K91" s="17"/>
      <c r="L91" s="17"/>
      <c r="M91" s="17"/>
      <c r="N91" s="17"/>
      <c r="O91" s="17">
        <v>0.030012004801920768</v>
      </c>
      <c r="P91" s="91">
        <f t="shared" si="5"/>
        <v>0</v>
      </c>
      <c r="Q91" s="77">
        <f t="shared" si="6"/>
        <v>0</v>
      </c>
      <c r="R91" s="80">
        <f t="shared" si="7"/>
        <v>0</v>
      </c>
      <c r="S91" s="11"/>
      <c r="T91" s="11"/>
      <c r="U91" s="11"/>
      <c r="V91" s="11"/>
      <c r="W91" s="11"/>
      <c r="X91" s="11"/>
    </row>
    <row r="92" spans="1:24" ht="12.75">
      <c r="A92" s="1" t="s">
        <v>300</v>
      </c>
      <c r="B92" s="35"/>
      <c r="C92" s="25"/>
      <c r="D92" s="62"/>
      <c r="E92" s="31"/>
      <c r="F92" s="62"/>
      <c r="G92" s="67"/>
      <c r="H92" s="164">
        <f t="shared" si="4"/>
        <v>0.010590088513486107</v>
      </c>
      <c r="I92" s="150"/>
      <c r="J92" s="17"/>
      <c r="K92" s="17">
        <v>0.018942981625307824</v>
      </c>
      <c r="L92" s="17">
        <v>0.05518763796909492</v>
      </c>
      <c r="M92" s="17"/>
      <c r="N92" s="17"/>
      <c r="O92" s="17"/>
      <c r="P92" s="91">
        <f>Q92*10/$Q$4</f>
        <v>0</v>
      </c>
      <c r="Q92" s="77">
        <f>SUM(S92:CR92)</f>
        <v>0</v>
      </c>
      <c r="R92" s="80">
        <f>COUNTA(S92:CR92)</f>
        <v>0</v>
      </c>
      <c r="S92" s="11"/>
      <c r="T92" s="11"/>
      <c r="U92" s="11"/>
      <c r="V92" s="11"/>
      <c r="W92" s="11"/>
      <c r="X92" s="11"/>
    </row>
    <row r="93" spans="1:24" ht="12.75">
      <c r="A93" s="1" t="s">
        <v>102</v>
      </c>
      <c r="B93" s="35"/>
      <c r="C93" s="25"/>
      <c r="D93" s="62"/>
      <c r="E93" s="103" t="s">
        <v>293</v>
      </c>
      <c r="F93" s="102" t="s">
        <v>293</v>
      </c>
      <c r="G93" s="67">
        <v>0.011472320376914018</v>
      </c>
      <c r="H93" s="164">
        <f t="shared" si="4"/>
        <v>0.0064576854231263485</v>
      </c>
      <c r="I93" s="150"/>
      <c r="J93" s="17"/>
      <c r="K93" s="17"/>
      <c r="L93" s="17"/>
      <c r="M93" s="17"/>
      <c r="N93" s="17">
        <v>0.030197795560924053</v>
      </c>
      <c r="O93" s="17">
        <v>0.015006002400960384</v>
      </c>
      <c r="P93" s="91">
        <f t="shared" si="5"/>
        <v>0</v>
      </c>
      <c r="Q93" s="77">
        <f t="shared" si="6"/>
        <v>0</v>
      </c>
      <c r="R93" s="80">
        <f t="shared" si="7"/>
        <v>0</v>
      </c>
      <c r="S93" s="11"/>
      <c r="T93" s="11"/>
      <c r="U93" s="11"/>
      <c r="V93" s="11"/>
      <c r="W93" s="11"/>
      <c r="X93" s="11"/>
    </row>
    <row r="94" spans="1:24" ht="12.75">
      <c r="A94" s="1" t="s">
        <v>103</v>
      </c>
      <c r="B94" s="35"/>
      <c r="C94" s="25"/>
      <c r="D94" s="62"/>
      <c r="E94" s="31"/>
      <c r="F94" s="62"/>
      <c r="G94" s="67">
        <v>0.01</v>
      </c>
      <c r="H94" s="164">
        <f t="shared" si="4"/>
        <v>0</v>
      </c>
      <c r="I94" s="150"/>
      <c r="J94" s="17"/>
      <c r="K94" s="17"/>
      <c r="L94" s="17"/>
      <c r="M94" s="17"/>
      <c r="N94" s="17"/>
      <c r="O94" s="17"/>
      <c r="P94" s="91">
        <f t="shared" si="5"/>
        <v>0</v>
      </c>
      <c r="Q94" s="77">
        <f t="shared" si="6"/>
        <v>0</v>
      </c>
      <c r="R94" s="80">
        <f t="shared" si="7"/>
        <v>0</v>
      </c>
      <c r="S94" s="11"/>
      <c r="T94" s="11"/>
      <c r="U94" s="11"/>
      <c r="V94" s="11"/>
      <c r="W94" s="11"/>
      <c r="X94" s="11"/>
    </row>
    <row r="95" spans="1:90" ht="12.75">
      <c r="A95" s="1" t="s">
        <v>104</v>
      </c>
      <c r="B95" s="35">
        <v>1.01</v>
      </c>
      <c r="C95" s="25">
        <v>0.89</v>
      </c>
      <c r="D95" s="62">
        <v>3.36</v>
      </c>
      <c r="E95" s="31">
        <v>1.54</v>
      </c>
      <c r="F95" s="62">
        <v>16.77</v>
      </c>
      <c r="G95" s="67">
        <v>9.93325441696113</v>
      </c>
      <c r="H95" s="164">
        <f t="shared" si="4"/>
        <v>6.707385515976273</v>
      </c>
      <c r="I95" s="150">
        <v>0.66</v>
      </c>
      <c r="J95" s="17">
        <v>7.06</v>
      </c>
      <c r="K95" s="17">
        <v>1.3638946770221634</v>
      </c>
      <c r="L95" s="17">
        <v>3.4032376747608533</v>
      </c>
      <c r="M95" s="17">
        <v>1.4181882644921113</v>
      </c>
      <c r="N95" s="17">
        <v>32.221047863505966</v>
      </c>
      <c r="O95" s="17">
        <v>0.8253301320528211</v>
      </c>
      <c r="P95" s="91">
        <f t="shared" si="5"/>
        <v>4.440766790787478</v>
      </c>
      <c r="Q95" s="77">
        <f t="shared" si="6"/>
        <v>322</v>
      </c>
      <c r="R95" s="80">
        <f t="shared" si="7"/>
        <v>11</v>
      </c>
      <c r="S95" s="11">
        <v>45</v>
      </c>
      <c r="T95" s="11"/>
      <c r="U95" s="11">
        <v>17</v>
      </c>
      <c r="V95" s="11"/>
      <c r="W95" s="11"/>
      <c r="X95" s="11"/>
      <c r="Z95" s="50"/>
      <c r="AA95" s="50"/>
      <c r="AB95" s="50">
        <v>5</v>
      </c>
      <c r="BC95">
        <v>12</v>
      </c>
      <c r="BD95">
        <v>81</v>
      </c>
      <c r="BF95">
        <v>35</v>
      </c>
      <c r="BG95">
        <v>13</v>
      </c>
      <c r="BT95">
        <v>2</v>
      </c>
      <c r="BX95">
        <v>10</v>
      </c>
      <c r="CC95">
        <v>94</v>
      </c>
      <c r="CL95">
        <v>8</v>
      </c>
    </row>
    <row r="96" spans="1:81" ht="12.75">
      <c r="A96" s="1" t="s">
        <v>105</v>
      </c>
      <c r="B96" s="35"/>
      <c r="C96" s="25">
        <v>0.03</v>
      </c>
      <c r="D96" s="62">
        <v>0.05</v>
      </c>
      <c r="E96" s="31">
        <v>0.05</v>
      </c>
      <c r="F96" s="62">
        <v>0.13</v>
      </c>
      <c r="G96" s="67">
        <v>0.06894464075382804</v>
      </c>
      <c r="H96" s="164">
        <f t="shared" si="4"/>
        <v>0.06679410206370807</v>
      </c>
      <c r="I96" s="150">
        <v>0.122624156958921</v>
      </c>
      <c r="J96" s="17">
        <v>0.13</v>
      </c>
      <c r="K96" s="17"/>
      <c r="L96" s="17">
        <v>0.09197939661515821</v>
      </c>
      <c r="M96" s="17">
        <v>0.01772735330615139</v>
      </c>
      <c r="N96" s="17">
        <v>0.030197795560924053</v>
      </c>
      <c r="O96" s="17">
        <v>0.07503001200480193</v>
      </c>
      <c r="P96" s="91">
        <f t="shared" si="5"/>
        <v>0.041373603640877124</v>
      </c>
      <c r="Q96" s="77">
        <f t="shared" si="6"/>
        <v>3</v>
      </c>
      <c r="R96" s="80">
        <f t="shared" si="7"/>
        <v>3</v>
      </c>
      <c r="S96" s="11"/>
      <c r="T96" s="11"/>
      <c r="U96" s="11"/>
      <c r="V96" s="11"/>
      <c r="W96" s="11"/>
      <c r="X96" s="11"/>
      <c r="AS96">
        <v>1</v>
      </c>
      <c r="AV96">
        <v>1</v>
      </c>
      <c r="CC96">
        <v>1</v>
      </c>
    </row>
    <row r="97" spans="1:92" ht="12.75">
      <c r="A97" s="1" t="s">
        <v>106</v>
      </c>
      <c r="B97" s="35">
        <v>0.12</v>
      </c>
      <c r="C97" s="25">
        <v>0.01</v>
      </c>
      <c r="D97" s="62">
        <v>0.01</v>
      </c>
      <c r="E97" s="31"/>
      <c r="F97" s="62">
        <v>0.01</v>
      </c>
      <c r="G97" s="67">
        <v>0.028889281507656066</v>
      </c>
      <c r="H97" s="164">
        <f t="shared" si="4"/>
        <v>0.08175836952814705</v>
      </c>
      <c r="I97" s="150">
        <v>0.030656039239730228</v>
      </c>
      <c r="J97" s="17"/>
      <c r="K97" s="17">
        <v>0.05682894487592347</v>
      </c>
      <c r="L97" s="17">
        <v>0.03679175864606328</v>
      </c>
      <c r="M97" s="17">
        <v>0.17727353306151392</v>
      </c>
      <c r="N97" s="17">
        <v>0.10569228446323418</v>
      </c>
      <c r="O97" s="17">
        <v>0.16506602641056423</v>
      </c>
      <c r="P97" s="91">
        <f t="shared" si="5"/>
        <v>0.11032960970900567</v>
      </c>
      <c r="Q97" s="77">
        <f t="shared" si="6"/>
        <v>8</v>
      </c>
      <c r="R97" s="80">
        <f t="shared" si="7"/>
        <v>5</v>
      </c>
      <c r="S97" s="11"/>
      <c r="T97" s="11"/>
      <c r="U97" s="11"/>
      <c r="V97" s="11"/>
      <c r="W97" s="11"/>
      <c r="X97" s="11"/>
      <c r="AB97">
        <v>2</v>
      </c>
      <c r="AQ97">
        <v>3</v>
      </c>
      <c r="BM97">
        <v>1</v>
      </c>
      <c r="CH97">
        <v>1</v>
      </c>
      <c r="CN97">
        <v>1</v>
      </c>
    </row>
    <row r="98" spans="1:24" ht="12.75">
      <c r="A98" s="1" t="s">
        <v>107</v>
      </c>
      <c r="B98" s="35"/>
      <c r="C98" s="104" t="s">
        <v>293</v>
      </c>
      <c r="D98" s="62">
        <v>0.01</v>
      </c>
      <c r="E98" s="31">
        <v>0.02</v>
      </c>
      <c r="F98" s="62">
        <v>0.01</v>
      </c>
      <c r="G98" s="67">
        <v>0.005</v>
      </c>
      <c r="H98" s="164">
        <f t="shared" si="4"/>
        <v>0.019797664777323237</v>
      </c>
      <c r="I98" s="150">
        <v>0.01</v>
      </c>
      <c r="J98" s="17"/>
      <c r="K98" s="17"/>
      <c r="L98" s="17"/>
      <c r="M98" s="17">
        <v>0.05318205991845417</v>
      </c>
      <c r="N98" s="17">
        <v>0.060395591121848106</v>
      </c>
      <c r="O98" s="17">
        <v>0.015006002400960384</v>
      </c>
      <c r="P98" s="91">
        <f t="shared" si="5"/>
        <v>0</v>
      </c>
      <c r="Q98" s="77">
        <f t="shared" si="6"/>
        <v>0</v>
      </c>
      <c r="R98" s="80">
        <f t="shared" si="7"/>
        <v>0</v>
      </c>
      <c r="S98" s="11"/>
      <c r="T98" s="11"/>
      <c r="U98" s="11"/>
      <c r="V98" s="11"/>
      <c r="W98" s="11"/>
      <c r="X98" s="11"/>
    </row>
    <row r="99" spans="1:80" ht="12.75">
      <c r="A99" s="173" t="s">
        <v>467</v>
      </c>
      <c r="B99" s="35"/>
      <c r="C99" s="104"/>
      <c r="D99" s="62"/>
      <c r="E99" s="31"/>
      <c r="F99" s="62"/>
      <c r="G99" s="67"/>
      <c r="H99" s="164">
        <f t="shared" si="4"/>
        <v>0</v>
      </c>
      <c r="I99" s="150"/>
      <c r="J99" s="17"/>
      <c r="K99" s="17"/>
      <c r="L99" s="17"/>
      <c r="M99" s="17"/>
      <c r="N99" s="17"/>
      <c r="O99" s="17"/>
      <c r="P99" s="91">
        <f>Q99*10/$Q$4</f>
        <v>0.041373603640877124</v>
      </c>
      <c r="Q99" s="77">
        <f>SUM(S99:CR99)</f>
        <v>3</v>
      </c>
      <c r="R99" s="80">
        <f>COUNTA(S99:CR99)</f>
        <v>1</v>
      </c>
      <c r="S99" s="11"/>
      <c r="T99" s="11"/>
      <c r="U99" s="11"/>
      <c r="V99" s="11"/>
      <c r="W99" s="11"/>
      <c r="X99" s="11"/>
      <c r="CB99">
        <v>3</v>
      </c>
    </row>
    <row r="100" spans="1:89" ht="12.75">
      <c r="A100" s="1" t="s">
        <v>108</v>
      </c>
      <c r="B100" s="35"/>
      <c r="C100" s="104" t="s">
        <v>293</v>
      </c>
      <c r="D100" s="107"/>
      <c r="E100" s="103" t="s">
        <v>293</v>
      </c>
      <c r="F100" s="62">
        <v>0.02</v>
      </c>
      <c r="G100" s="67">
        <v>0.02594464075382803</v>
      </c>
      <c r="H100" s="164">
        <f t="shared" si="4"/>
        <v>0.05482169217121702</v>
      </c>
      <c r="I100" s="150">
        <v>0.01</v>
      </c>
      <c r="J100" s="17"/>
      <c r="K100" s="17">
        <v>0.03788596325061565</v>
      </c>
      <c r="L100" s="17">
        <v>0.01839587932303164</v>
      </c>
      <c r="M100" s="17">
        <v>0.10636411983690834</v>
      </c>
      <c r="N100" s="17">
        <v>0.1660878755850823</v>
      </c>
      <c r="O100" s="17">
        <v>0.045018007202881155</v>
      </c>
      <c r="P100" s="91">
        <f t="shared" si="5"/>
        <v>0.06895600606812854</v>
      </c>
      <c r="Q100" s="77">
        <f t="shared" si="6"/>
        <v>5</v>
      </c>
      <c r="R100" s="80">
        <f t="shared" si="7"/>
        <v>5</v>
      </c>
      <c r="S100" s="11"/>
      <c r="T100" s="11"/>
      <c r="U100" s="11"/>
      <c r="V100" s="11"/>
      <c r="W100" s="11"/>
      <c r="X100" s="11"/>
      <c r="Y100">
        <v>1</v>
      </c>
      <c r="AG100">
        <v>1</v>
      </c>
      <c r="AQ100">
        <v>1</v>
      </c>
      <c r="AT100">
        <v>1</v>
      </c>
      <c r="CK100">
        <v>1</v>
      </c>
    </row>
    <row r="101" spans="1:94" ht="12.75">
      <c r="A101" s="1" t="s">
        <v>109</v>
      </c>
      <c r="B101" s="35">
        <v>0.47</v>
      </c>
      <c r="C101" s="25">
        <v>0.83</v>
      </c>
      <c r="D101" s="62">
        <v>0.49</v>
      </c>
      <c r="E101" s="31">
        <v>0.64</v>
      </c>
      <c r="F101" s="62">
        <v>1.35</v>
      </c>
      <c r="G101" s="67">
        <v>3.0427844522968197</v>
      </c>
      <c r="H101" s="164">
        <f t="shared" si="4"/>
        <v>8.338870882221167</v>
      </c>
      <c r="I101" s="150">
        <v>5.59</v>
      </c>
      <c r="J101" s="17">
        <v>3.35</v>
      </c>
      <c r="K101" s="17">
        <v>5.114605038833113</v>
      </c>
      <c r="L101" s="17">
        <v>7.579102281089035</v>
      </c>
      <c r="M101" s="17">
        <v>2.623648289310406</v>
      </c>
      <c r="N101" s="17">
        <v>25.38124716895667</v>
      </c>
      <c r="O101" s="17">
        <v>8.733493397358943</v>
      </c>
      <c r="P101" s="91">
        <f t="shared" si="5"/>
        <v>7.1852158322989945</v>
      </c>
      <c r="Q101" s="77">
        <f t="shared" si="6"/>
        <v>521</v>
      </c>
      <c r="R101" s="80">
        <f t="shared" si="7"/>
        <v>58</v>
      </c>
      <c r="S101" s="11">
        <v>3</v>
      </c>
      <c r="T101" s="11">
        <v>2</v>
      </c>
      <c r="U101" s="11">
        <v>4</v>
      </c>
      <c r="V101" s="11"/>
      <c r="W101" s="11">
        <v>6</v>
      </c>
      <c r="X101" s="11"/>
      <c r="Y101" s="50">
        <v>21</v>
      </c>
      <c r="Z101" s="50">
        <v>14</v>
      </c>
      <c r="AA101" s="50"/>
      <c r="AB101" s="50">
        <v>2</v>
      </c>
      <c r="AC101" s="50">
        <v>1</v>
      </c>
      <c r="AE101" s="50">
        <v>1</v>
      </c>
      <c r="AF101">
        <v>1</v>
      </c>
      <c r="AG101">
        <v>14</v>
      </c>
      <c r="AI101">
        <v>2</v>
      </c>
      <c r="AJ101">
        <v>1</v>
      </c>
      <c r="AL101">
        <v>4</v>
      </c>
      <c r="AM101">
        <v>6</v>
      </c>
      <c r="AN101">
        <v>8</v>
      </c>
      <c r="AP101">
        <v>3</v>
      </c>
      <c r="AQ101">
        <v>5</v>
      </c>
      <c r="AR101">
        <v>7</v>
      </c>
      <c r="AS101">
        <v>8</v>
      </c>
      <c r="AT101">
        <v>2</v>
      </c>
      <c r="AV101">
        <v>1</v>
      </c>
      <c r="AX101">
        <v>1</v>
      </c>
      <c r="BA101">
        <v>1</v>
      </c>
      <c r="BC101">
        <v>1</v>
      </c>
      <c r="BD101">
        <v>52</v>
      </c>
      <c r="BE101">
        <v>12</v>
      </c>
      <c r="BF101">
        <v>31</v>
      </c>
      <c r="BG101">
        <v>13</v>
      </c>
      <c r="BH101">
        <v>5</v>
      </c>
      <c r="BJ101">
        <v>4</v>
      </c>
      <c r="BL101">
        <v>1</v>
      </c>
      <c r="BO101">
        <v>12</v>
      </c>
      <c r="BP101">
        <v>7</v>
      </c>
      <c r="BQ101">
        <v>5</v>
      </c>
      <c r="BR101">
        <v>1</v>
      </c>
      <c r="BS101">
        <v>2</v>
      </c>
      <c r="BT101">
        <v>3</v>
      </c>
      <c r="BU101">
        <v>2</v>
      </c>
      <c r="BV101">
        <v>5</v>
      </c>
      <c r="BW101">
        <v>6</v>
      </c>
      <c r="BX101">
        <v>50</v>
      </c>
      <c r="BY101">
        <v>6</v>
      </c>
      <c r="BZ101">
        <v>8</v>
      </c>
      <c r="CA101">
        <v>34</v>
      </c>
      <c r="CB101">
        <v>39</v>
      </c>
      <c r="CC101">
        <v>11</v>
      </c>
      <c r="CD101">
        <v>9</v>
      </c>
      <c r="CE101">
        <v>17</v>
      </c>
      <c r="CF101">
        <v>9</v>
      </c>
      <c r="CG101">
        <v>14</v>
      </c>
      <c r="CH101">
        <v>11</v>
      </c>
      <c r="CI101">
        <v>2</v>
      </c>
      <c r="CJ101">
        <v>3</v>
      </c>
      <c r="CK101">
        <v>25</v>
      </c>
      <c r="CL101">
        <v>1</v>
      </c>
      <c r="CN101">
        <v>1</v>
      </c>
      <c r="CP101">
        <v>1</v>
      </c>
    </row>
    <row r="102" spans="1:91" ht="12.75">
      <c r="A102" s="1" t="s">
        <v>110</v>
      </c>
      <c r="B102" s="35">
        <v>52.09</v>
      </c>
      <c r="C102" s="25">
        <v>25.73</v>
      </c>
      <c r="D102" s="62">
        <v>5.86</v>
      </c>
      <c r="E102" s="31">
        <v>57.54</v>
      </c>
      <c r="F102" s="62">
        <v>45.23</v>
      </c>
      <c r="G102" s="67">
        <v>29.827500588928153</v>
      </c>
      <c r="H102" s="164">
        <f t="shared" si="4"/>
        <v>136.01207859823296</v>
      </c>
      <c r="I102" s="150">
        <v>3.54</v>
      </c>
      <c r="J102" s="17">
        <v>0.58</v>
      </c>
      <c r="K102" s="17">
        <v>2.7846182989202504</v>
      </c>
      <c r="L102" s="17">
        <v>0.8094186902133922</v>
      </c>
      <c r="M102" s="17">
        <v>1.8790994504520475</v>
      </c>
      <c r="N102" s="17">
        <v>940.5556394383211</v>
      </c>
      <c r="O102" s="17">
        <v>1.9357743097238895</v>
      </c>
      <c r="P102" s="91">
        <f t="shared" si="5"/>
        <v>2.3445042063163704</v>
      </c>
      <c r="Q102" s="77">
        <f t="shared" si="6"/>
        <v>170</v>
      </c>
      <c r="R102" s="80">
        <f t="shared" si="7"/>
        <v>21</v>
      </c>
      <c r="S102" s="11">
        <v>2</v>
      </c>
      <c r="T102" s="11"/>
      <c r="U102" s="11"/>
      <c r="V102" s="11"/>
      <c r="W102" s="11"/>
      <c r="X102" s="11"/>
      <c r="Z102" s="50"/>
      <c r="AA102" s="50"/>
      <c r="AB102" s="50">
        <v>3</v>
      </c>
      <c r="AE102" s="50"/>
      <c r="AH102">
        <v>2</v>
      </c>
      <c r="AL102">
        <v>1</v>
      </c>
      <c r="AQ102">
        <v>1</v>
      </c>
      <c r="AS102">
        <v>2</v>
      </c>
      <c r="AX102">
        <v>1</v>
      </c>
      <c r="BD102">
        <v>56</v>
      </c>
      <c r="BG102">
        <v>1</v>
      </c>
      <c r="BO102">
        <v>13</v>
      </c>
      <c r="BP102">
        <v>1</v>
      </c>
      <c r="BQ102">
        <v>8</v>
      </c>
      <c r="BW102">
        <v>7</v>
      </c>
      <c r="BX102">
        <v>52</v>
      </c>
      <c r="CA102">
        <v>4</v>
      </c>
      <c r="CD102">
        <v>6</v>
      </c>
      <c r="CE102">
        <v>4</v>
      </c>
      <c r="CF102">
        <v>1</v>
      </c>
      <c r="CG102">
        <v>1</v>
      </c>
      <c r="CL102">
        <v>1</v>
      </c>
      <c r="CM102">
        <v>3</v>
      </c>
    </row>
    <row r="103" spans="1:24" ht="12.75">
      <c r="A103" s="1" t="s">
        <v>111</v>
      </c>
      <c r="B103" s="35"/>
      <c r="C103" s="104" t="s">
        <v>293</v>
      </c>
      <c r="D103" s="107"/>
      <c r="E103" s="108"/>
      <c r="F103" s="102" t="s">
        <v>293</v>
      </c>
      <c r="G103" s="165" t="s">
        <v>293</v>
      </c>
      <c r="H103" s="164">
        <f t="shared" si="4"/>
        <v>0.004863125629395693</v>
      </c>
      <c r="I103" s="150"/>
      <c r="J103" s="17"/>
      <c r="K103" s="17">
        <v>0.018942981625307824</v>
      </c>
      <c r="L103" s="17"/>
      <c r="M103" s="17"/>
      <c r="N103" s="17">
        <v>0.015098897780462027</v>
      </c>
      <c r="O103" s="17"/>
      <c r="P103" s="91">
        <f t="shared" si="5"/>
        <v>0.013791201213625709</v>
      </c>
      <c r="Q103" s="77">
        <f t="shared" si="6"/>
        <v>1</v>
      </c>
      <c r="R103" s="80">
        <f t="shared" si="7"/>
        <v>1</v>
      </c>
      <c r="S103" s="11"/>
      <c r="T103" s="11"/>
      <c r="U103" s="11"/>
      <c r="V103" s="11">
        <v>1</v>
      </c>
      <c r="W103" s="11"/>
      <c r="X103" s="11"/>
    </row>
    <row r="104" spans="1:24" ht="12.75">
      <c r="A104" s="1" t="s">
        <v>112</v>
      </c>
      <c r="B104" s="35">
        <v>0.06</v>
      </c>
      <c r="C104" s="25">
        <v>0.01</v>
      </c>
      <c r="D104" s="62">
        <v>0.01</v>
      </c>
      <c r="E104" s="31">
        <v>0.01</v>
      </c>
      <c r="F104" s="62">
        <v>0.01</v>
      </c>
      <c r="G104" s="67">
        <v>0.007472320376914017</v>
      </c>
      <c r="H104" s="164">
        <f t="shared" si="4"/>
        <v>0.19036386978935774</v>
      </c>
      <c r="I104" s="150"/>
      <c r="J104" s="17"/>
      <c r="K104" s="17">
        <v>0.018942981625307824</v>
      </c>
      <c r="L104" s="17"/>
      <c r="M104" s="17"/>
      <c r="N104" s="17">
        <v>1.3136041069001965</v>
      </c>
      <c r="O104" s="17"/>
      <c r="P104" s="91">
        <f t="shared" si="5"/>
        <v>0</v>
      </c>
      <c r="Q104" s="77">
        <f t="shared" si="6"/>
        <v>0</v>
      </c>
      <c r="R104" s="80">
        <f t="shared" si="7"/>
        <v>0</v>
      </c>
      <c r="S104" s="11"/>
      <c r="T104" s="11"/>
      <c r="U104" s="11"/>
      <c r="V104" s="11"/>
      <c r="W104" s="11"/>
      <c r="X104" s="11"/>
    </row>
    <row r="105" spans="1:46" ht="12.75">
      <c r="A105" s="1" t="s">
        <v>113</v>
      </c>
      <c r="B105" s="35"/>
      <c r="C105" s="104" t="s">
        <v>293</v>
      </c>
      <c r="D105" s="107"/>
      <c r="E105" s="108"/>
      <c r="F105" s="102" t="s">
        <v>293</v>
      </c>
      <c r="G105" s="165" t="s">
        <v>293</v>
      </c>
      <c r="H105" s="164">
        <f t="shared" si="4"/>
        <v>0.02858996499869317</v>
      </c>
      <c r="I105" s="150"/>
      <c r="J105" s="17"/>
      <c r="K105" s="17">
        <v>0.018942981625307824</v>
      </c>
      <c r="L105" s="17"/>
      <c r="M105" s="17"/>
      <c r="N105" s="17">
        <v>0.18118677336554434</v>
      </c>
      <c r="O105" s="17"/>
      <c r="P105" s="91">
        <f t="shared" si="5"/>
        <v>0.013791201213625709</v>
      </c>
      <c r="Q105" s="77">
        <f t="shared" si="6"/>
        <v>1</v>
      </c>
      <c r="R105" s="80">
        <f t="shared" si="7"/>
        <v>1</v>
      </c>
      <c r="S105" s="11"/>
      <c r="T105" s="11"/>
      <c r="U105" s="11"/>
      <c r="V105" s="11"/>
      <c r="W105" s="11"/>
      <c r="X105" s="11"/>
      <c r="AT105">
        <v>1</v>
      </c>
    </row>
    <row r="106" spans="1:24" ht="12.75">
      <c r="A106" s="1" t="s">
        <v>114</v>
      </c>
      <c r="B106" s="35"/>
      <c r="C106" s="25"/>
      <c r="D106" s="102" t="s">
        <v>293</v>
      </c>
      <c r="E106" s="108"/>
      <c r="F106" s="102" t="s">
        <v>293</v>
      </c>
      <c r="G106" s="165" t="s">
        <v>293</v>
      </c>
      <c r="H106" s="164">
        <f t="shared" si="4"/>
        <v>0.002706140232186832</v>
      </c>
      <c r="I106" s="150"/>
      <c r="J106" s="17"/>
      <c r="K106" s="17">
        <v>0.018942981625307824</v>
      </c>
      <c r="L106" s="17"/>
      <c r="M106" s="17"/>
      <c r="N106" s="17"/>
      <c r="O106" s="17"/>
      <c r="P106" s="91">
        <f t="shared" si="5"/>
        <v>0</v>
      </c>
      <c r="Q106" s="77">
        <f t="shared" si="6"/>
        <v>0</v>
      </c>
      <c r="R106" s="80">
        <f t="shared" si="7"/>
        <v>0</v>
      </c>
      <c r="S106" s="11"/>
      <c r="T106" s="11"/>
      <c r="U106" s="11"/>
      <c r="V106" s="11"/>
      <c r="W106" s="11"/>
      <c r="X106" s="11"/>
    </row>
    <row r="107" spans="1:24" ht="12.75">
      <c r="A107" s="1" t="s">
        <v>305</v>
      </c>
      <c r="B107" s="35"/>
      <c r="C107" s="25"/>
      <c r="D107" s="102"/>
      <c r="E107" s="108"/>
      <c r="F107" s="102"/>
      <c r="G107" s="165"/>
      <c r="H107" s="164">
        <f t="shared" si="4"/>
        <v>0</v>
      </c>
      <c r="I107" s="150"/>
      <c r="J107" s="17"/>
      <c r="K107" s="17"/>
      <c r="L107" s="17"/>
      <c r="M107" s="17"/>
      <c r="N107" s="17"/>
      <c r="O107" s="17"/>
      <c r="P107" s="91">
        <f>Q107*10/$Q$4</f>
        <v>0</v>
      </c>
      <c r="Q107" s="77">
        <f>SUM(S107:CR107)</f>
        <v>0</v>
      </c>
      <c r="R107" s="80">
        <f>COUNTA(S107:CR107)</f>
        <v>0</v>
      </c>
      <c r="S107" s="11"/>
      <c r="T107" s="11"/>
      <c r="U107" s="11"/>
      <c r="V107" s="11"/>
      <c r="W107" s="11"/>
      <c r="X107" s="11"/>
    </row>
    <row r="108" spans="1:96" ht="12.75">
      <c r="A108" s="1" t="s">
        <v>115</v>
      </c>
      <c r="B108" s="36">
        <v>7.2</v>
      </c>
      <c r="C108" s="25">
        <v>8.25</v>
      </c>
      <c r="D108" s="63">
        <v>11.19</v>
      </c>
      <c r="E108" s="31">
        <v>9.69</v>
      </c>
      <c r="F108" s="62">
        <v>11.59</v>
      </c>
      <c r="G108" s="67">
        <v>6.326455830388693</v>
      </c>
      <c r="H108" s="164">
        <f t="shared" si="4"/>
        <v>5.2194227184321305</v>
      </c>
      <c r="I108" s="150">
        <v>2.88</v>
      </c>
      <c r="J108" s="17">
        <v>5.07</v>
      </c>
      <c r="K108" s="17">
        <v>3.1824209130517143</v>
      </c>
      <c r="L108" s="17">
        <v>3.734363502575423</v>
      </c>
      <c r="M108" s="17">
        <v>8.367310760503457</v>
      </c>
      <c r="N108" s="17">
        <v>3.50294428506719</v>
      </c>
      <c r="O108" s="17">
        <v>9.79891956782713</v>
      </c>
      <c r="P108" s="91">
        <f t="shared" si="5"/>
        <v>5.557854089091161</v>
      </c>
      <c r="Q108" s="77">
        <f t="shared" si="6"/>
        <v>403</v>
      </c>
      <c r="R108" s="80">
        <f t="shared" si="7"/>
        <v>56</v>
      </c>
      <c r="S108" s="11">
        <v>2</v>
      </c>
      <c r="T108" s="11">
        <v>31</v>
      </c>
      <c r="U108" s="11">
        <v>7</v>
      </c>
      <c r="V108" s="11">
        <v>6</v>
      </c>
      <c r="W108" s="11">
        <v>5</v>
      </c>
      <c r="X108" s="11">
        <v>13</v>
      </c>
      <c r="Y108" s="50">
        <v>6</v>
      </c>
      <c r="Z108">
        <v>5</v>
      </c>
      <c r="AA108" s="50"/>
      <c r="AD108">
        <v>4</v>
      </c>
      <c r="AE108">
        <v>4</v>
      </c>
      <c r="AF108">
        <v>3</v>
      </c>
      <c r="AG108">
        <v>1</v>
      </c>
      <c r="AJ108">
        <v>5</v>
      </c>
      <c r="AK108">
        <v>2</v>
      </c>
      <c r="AO108">
        <v>9</v>
      </c>
      <c r="AP108">
        <v>13</v>
      </c>
      <c r="AQ108">
        <v>12</v>
      </c>
      <c r="AR108">
        <v>25</v>
      </c>
      <c r="AS108">
        <v>4</v>
      </c>
      <c r="AT108">
        <v>12</v>
      </c>
      <c r="AU108">
        <v>4</v>
      </c>
      <c r="AV108">
        <v>2</v>
      </c>
      <c r="AW108">
        <v>4</v>
      </c>
      <c r="AX108">
        <v>11</v>
      </c>
      <c r="AY108">
        <v>2</v>
      </c>
      <c r="AZ108">
        <v>13</v>
      </c>
      <c r="BA108">
        <v>8</v>
      </c>
      <c r="BB108">
        <v>6</v>
      </c>
      <c r="BC108">
        <v>8</v>
      </c>
      <c r="BD108">
        <v>1</v>
      </c>
      <c r="BE108">
        <v>4</v>
      </c>
      <c r="BF108">
        <v>2</v>
      </c>
      <c r="BG108">
        <v>3</v>
      </c>
      <c r="BJ108">
        <v>11</v>
      </c>
      <c r="BK108">
        <v>22</v>
      </c>
      <c r="BM108">
        <v>3</v>
      </c>
      <c r="BO108">
        <v>1</v>
      </c>
      <c r="BP108">
        <v>1</v>
      </c>
      <c r="BT108">
        <v>6</v>
      </c>
      <c r="BV108">
        <v>25</v>
      </c>
      <c r="BX108">
        <v>13</v>
      </c>
      <c r="BZ108">
        <v>5</v>
      </c>
      <c r="CA108">
        <v>2</v>
      </c>
      <c r="CB108">
        <v>6</v>
      </c>
      <c r="CF108">
        <v>11</v>
      </c>
      <c r="CG108">
        <v>2</v>
      </c>
      <c r="CH108">
        <v>5</v>
      </c>
      <c r="CI108">
        <v>1</v>
      </c>
      <c r="CJ108">
        <v>19</v>
      </c>
      <c r="CK108">
        <v>3</v>
      </c>
      <c r="CM108">
        <v>1</v>
      </c>
      <c r="CN108">
        <v>12</v>
      </c>
      <c r="CO108">
        <v>6</v>
      </c>
      <c r="CP108">
        <v>4</v>
      </c>
      <c r="CQ108">
        <v>4</v>
      </c>
      <c r="CR108">
        <v>3</v>
      </c>
    </row>
    <row r="109" spans="1:88" ht="12.75">
      <c r="A109" s="1" t="s">
        <v>116</v>
      </c>
      <c r="B109" s="35"/>
      <c r="C109" s="25"/>
      <c r="D109" s="62"/>
      <c r="E109" s="31"/>
      <c r="F109" s="62">
        <v>0.08</v>
      </c>
      <c r="G109" s="67">
        <v>0.11963052024536122</v>
      </c>
      <c r="H109" s="164">
        <f t="shared" si="4"/>
        <v>0.08402695128470887</v>
      </c>
      <c r="I109" s="150">
        <v>0.46</v>
      </c>
      <c r="J109" s="17">
        <v>0.03</v>
      </c>
      <c r="K109" s="17">
        <v>0.03788596325061565</v>
      </c>
      <c r="L109" s="17"/>
      <c r="M109" s="17"/>
      <c r="N109" s="17">
        <v>0.045296693341386085</v>
      </c>
      <c r="O109" s="17">
        <v>0.015006002400960384</v>
      </c>
      <c r="P109" s="91">
        <f t="shared" si="5"/>
        <v>0.013791201213625709</v>
      </c>
      <c r="Q109" s="77">
        <f t="shared" si="6"/>
        <v>1</v>
      </c>
      <c r="R109" s="80">
        <f t="shared" si="7"/>
        <v>1</v>
      </c>
      <c r="S109" s="11"/>
      <c r="T109" s="11"/>
      <c r="U109" s="11"/>
      <c r="V109" s="11"/>
      <c r="W109" s="11"/>
      <c r="X109" s="11"/>
      <c r="CJ109">
        <v>1</v>
      </c>
    </row>
    <row r="110" spans="1:91" ht="12.75">
      <c r="A110" s="1" t="s">
        <v>117</v>
      </c>
      <c r="B110" s="35">
        <v>0.79</v>
      </c>
      <c r="C110" s="25">
        <v>1.29</v>
      </c>
      <c r="D110" s="62">
        <v>2.29</v>
      </c>
      <c r="E110" s="31">
        <v>0.52</v>
      </c>
      <c r="F110" s="62">
        <v>0.97</v>
      </c>
      <c r="G110" s="67">
        <v>1.5173529022190537</v>
      </c>
      <c r="H110" s="164">
        <f t="shared" si="4"/>
        <v>1.1154007795894478</v>
      </c>
      <c r="I110" s="150">
        <v>0.24</v>
      </c>
      <c r="J110" s="17">
        <v>0.78</v>
      </c>
      <c r="K110" s="17">
        <v>0.9282060996400834</v>
      </c>
      <c r="L110" s="17">
        <v>0.7726269315673289</v>
      </c>
      <c r="M110" s="17">
        <v>3.988654493884063</v>
      </c>
      <c r="N110" s="17">
        <v>0.4680658311943228</v>
      </c>
      <c r="O110" s="17">
        <v>0.6302521008403361</v>
      </c>
      <c r="P110" s="91">
        <f t="shared" si="5"/>
        <v>2.551372224520756</v>
      </c>
      <c r="Q110" s="77">
        <f t="shared" si="6"/>
        <v>185</v>
      </c>
      <c r="R110" s="80">
        <f t="shared" si="7"/>
        <v>23</v>
      </c>
      <c r="S110" s="11"/>
      <c r="T110" s="11">
        <v>3</v>
      </c>
      <c r="U110" s="11"/>
      <c r="V110" s="11"/>
      <c r="W110" s="11"/>
      <c r="X110" s="11">
        <v>7</v>
      </c>
      <c r="AA110">
        <v>3</v>
      </c>
      <c r="AQ110">
        <v>5</v>
      </c>
      <c r="AR110">
        <v>33</v>
      </c>
      <c r="AT110">
        <v>7</v>
      </c>
      <c r="AX110">
        <v>5</v>
      </c>
      <c r="AY110">
        <v>28</v>
      </c>
      <c r="BA110">
        <v>6</v>
      </c>
      <c r="BC110">
        <v>6</v>
      </c>
      <c r="BD110">
        <v>6</v>
      </c>
      <c r="BF110">
        <v>5</v>
      </c>
      <c r="BH110">
        <v>2</v>
      </c>
      <c r="BJ110">
        <v>14</v>
      </c>
      <c r="BK110">
        <v>8</v>
      </c>
      <c r="BT110">
        <v>4</v>
      </c>
      <c r="BV110">
        <v>9</v>
      </c>
      <c r="CC110">
        <v>2</v>
      </c>
      <c r="CG110">
        <v>2</v>
      </c>
      <c r="CH110">
        <v>8</v>
      </c>
      <c r="CJ110">
        <v>10</v>
      </c>
      <c r="CK110">
        <v>6</v>
      </c>
      <c r="CM110">
        <v>6</v>
      </c>
    </row>
    <row r="111" spans="1:96" ht="12.75">
      <c r="A111" s="1" t="s">
        <v>118</v>
      </c>
      <c r="B111" s="35">
        <v>10.23</v>
      </c>
      <c r="C111" s="25">
        <v>8.59</v>
      </c>
      <c r="D111" s="63">
        <v>8.7</v>
      </c>
      <c r="E111" s="31">
        <v>7.61</v>
      </c>
      <c r="F111" s="62">
        <v>4.68</v>
      </c>
      <c r="G111" s="67">
        <v>3.697294464075383</v>
      </c>
      <c r="H111" s="164">
        <f t="shared" si="4"/>
        <v>2.172558911832609</v>
      </c>
      <c r="I111" s="150">
        <v>1.56</v>
      </c>
      <c r="J111" s="17">
        <v>3.95</v>
      </c>
      <c r="K111" s="17">
        <v>2.216328850161015</v>
      </c>
      <c r="L111" s="17">
        <v>2.152317880794702</v>
      </c>
      <c r="M111" s="17">
        <v>2.0918276901258643</v>
      </c>
      <c r="N111" s="17">
        <v>1.8118677336554432</v>
      </c>
      <c r="O111" s="17">
        <v>1.4255702280912366</v>
      </c>
      <c r="P111" s="91">
        <f t="shared" si="5"/>
        <v>2.413460212384499</v>
      </c>
      <c r="Q111" s="77">
        <f t="shared" si="6"/>
        <v>175</v>
      </c>
      <c r="R111" s="80">
        <f t="shared" si="7"/>
        <v>53</v>
      </c>
      <c r="S111" s="11">
        <v>4</v>
      </c>
      <c r="T111" s="11">
        <v>7</v>
      </c>
      <c r="U111" s="11">
        <v>3</v>
      </c>
      <c r="V111" s="11"/>
      <c r="W111" s="11">
        <v>5</v>
      </c>
      <c r="X111" s="11">
        <v>4</v>
      </c>
      <c r="Y111" s="50">
        <v>1</v>
      </c>
      <c r="Z111">
        <v>2</v>
      </c>
      <c r="AA111">
        <v>1</v>
      </c>
      <c r="AD111">
        <v>5</v>
      </c>
      <c r="AE111">
        <v>4</v>
      </c>
      <c r="AF111">
        <v>3</v>
      </c>
      <c r="AG111">
        <v>3</v>
      </c>
      <c r="AJ111">
        <v>1</v>
      </c>
      <c r="AK111">
        <v>3</v>
      </c>
      <c r="AL111">
        <v>7</v>
      </c>
      <c r="AM111">
        <v>2</v>
      </c>
      <c r="AN111">
        <v>1</v>
      </c>
      <c r="AO111">
        <v>10</v>
      </c>
      <c r="AP111">
        <v>1</v>
      </c>
      <c r="AQ111">
        <v>2</v>
      </c>
      <c r="AR111">
        <v>2</v>
      </c>
      <c r="AT111">
        <v>1</v>
      </c>
      <c r="AU111">
        <v>4</v>
      </c>
      <c r="AW111">
        <v>1</v>
      </c>
      <c r="AX111">
        <v>6</v>
      </c>
      <c r="AY111">
        <v>16</v>
      </c>
      <c r="AZ111">
        <v>4</v>
      </c>
      <c r="BA111">
        <v>1</v>
      </c>
      <c r="BC111">
        <v>2</v>
      </c>
      <c r="BD111">
        <v>2</v>
      </c>
      <c r="BE111">
        <v>4</v>
      </c>
      <c r="BF111">
        <v>1</v>
      </c>
      <c r="BG111">
        <v>2</v>
      </c>
      <c r="BH111">
        <v>4</v>
      </c>
      <c r="BJ111">
        <v>2</v>
      </c>
      <c r="BK111">
        <v>2</v>
      </c>
      <c r="BN111">
        <v>1</v>
      </c>
      <c r="BR111">
        <v>1</v>
      </c>
      <c r="BS111">
        <v>3</v>
      </c>
      <c r="BV111">
        <v>22</v>
      </c>
      <c r="BZ111">
        <v>2</v>
      </c>
      <c r="CA111">
        <v>2</v>
      </c>
      <c r="CC111">
        <v>1</v>
      </c>
      <c r="CE111">
        <v>1</v>
      </c>
      <c r="CG111">
        <v>3</v>
      </c>
      <c r="CI111">
        <v>1</v>
      </c>
      <c r="CJ111">
        <v>2</v>
      </c>
      <c r="CK111">
        <v>2</v>
      </c>
      <c r="CM111">
        <v>2</v>
      </c>
      <c r="CN111">
        <v>1</v>
      </c>
      <c r="CO111">
        <v>2</v>
      </c>
      <c r="CP111">
        <v>2</v>
      </c>
      <c r="CR111">
        <v>4</v>
      </c>
    </row>
    <row r="112" spans="1:24" ht="12.75">
      <c r="A112" s="1" t="s">
        <v>198</v>
      </c>
      <c r="B112" s="35"/>
      <c r="C112" s="25">
        <v>0.01</v>
      </c>
      <c r="D112" s="102" t="s">
        <v>293</v>
      </c>
      <c r="E112" s="31"/>
      <c r="F112" s="102" t="s">
        <v>293</v>
      </c>
      <c r="G112" s="67"/>
      <c r="H112" s="164">
        <f t="shared" si="4"/>
        <v>0</v>
      </c>
      <c r="I112" s="150"/>
      <c r="J112" s="17"/>
      <c r="K112" s="17"/>
      <c r="L112" s="17"/>
      <c r="M112" s="17"/>
      <c r="N112" s="17"/>
      <c r="O112" s="17"/>
      <c r="P112" s="91">
        <f t="shared" si="5"/>
        <v>0</v>
      </c>
      <c r="Q112" s="77">
        <f t="shared" si="6"/>
        <v>0</v>
      </c>
      <c r="R112" s="80">
        <f t="shared" si="7"/>
        <v>0</v>
      </c>
      <c r="S112" s="11"/>
      <c r="T112" s="11"/>
      <c r="U112" s="11"/>
      <c r="V112" s="11"/>
      <c r="W112" s="11"/>
      <c r="X112" s="11"/>
    </row>
    <row r="113" spans="1:96" ht="12.75">
      <c r="A113" s="1" t="s">
        <v>119</v>
      </c>
      <c r="B113" s="35">
        <v>7.16</v>
      </c>
      <c r="C113" s="25">
        <v>3.98</v>
      </c>
      <c r="D113" s="62">
        <v>5.02</v>
      </c>
      <c r="E113" s="31">
        <v>4.32</v>
      </c>
      <c r="F113" s="63">
        <v>3.6</v>
      </c>
      <c r="G113" s="67">
        <v>3.4144346289752647</v>
      </c>
      <c r="H113" s="164">
        <f t="shared" si="4"/>
        <v>2.7031719450028495</v>
      </c>
      <c r="I113" s="150">
        <v>2.08</v>
      </c>
      <c r="J113" s="17">
        <v>3.43</v>
      </c>
      <c r="K113" s="17">
        <v>2.7467323356696345</v>
      </c>
      <c r="L113" s="17">
        <v>2.501839587932303</v>
      </c>
      <c r="M113" s="17">
        <v>3.0136500620457363</v>
      </c>
      <c r="N113" s="17">
        <v>2.9140872716291715</v>
      </c>
      <c r="O113" s="17">
        <v>2.2358943577430974</v>
      </c>
      <c r="P113" s="91">
        <f t="shared" si="5"/>
        <v>2.5375810233071303</v>
      </c>
      <c r="Q113" s="77">
        <f t="shared" si="6"/>
        <v>184</v>
      </c>
      <c r="R113" s="80">
        <f t="shared" si="7"/>
        <v>46</v>
      </c>
      <c r="S113" s="11">
        <v>1</v>
      </c>
      <c r="T113" s="11">
        <v>6</v>
      </c>
      <c r="U113" s="11">
        <v>2</v>
      </c>
      <c r="V113" s="11">
        <v>1</v>
      </c>
      <c r="W113" s="11">
        <v>4</v>
      </c>
      <c r="X113" s="11">
        <v>10</v>
      </c>
      <c r="Y113" s="50">
        <v>4</v>
      </c>
      <c r="AA113" s="50">
        <v>1</v>
      </c>
      <c r="AD113">
        <v>2</v>
      </c>
      <c r="AE113">
        <v>4</v>
      </c>
      <c r="AF113">
        <v>2</v>
      </c>
      <c r="AG113">
        <v>1</v>
      </c>
      <c r="AH113">
        <v>1</v>
      </c>
      <c r="AI113">
        <v>3</v>
      </c>
      <c r="AK113">
        <v>1</v>
      </c>
      <c r="AL113">
        <v>3</v>
      </c>
      <c r="AM113">
        <v>2</v>
      </c>
      <c r="AO113">
        <v>10</v>
      </c>
      <c r="AP113">
        <v>3</v>
      </c>
      <c r="AQ113">
        <v>3</v>
      </c>
      <c r="AR113">
        <v>7</v>
      </c>
      <c r="AT113">
        <v>12</v>
      </c>
      <c r="AU113">
        <v>7</v>
      </c>
      <c r="AW113">
        <v>2</v>
      </c>
      <c r="AX113">
        <v>5</v>
      </c>
      <c r="AY113">
        <v>8</v>
      </c>
      <c r="AZ113">
        <v>16</v>
      </c>
      <c r="BA113">
        <v>1</v>
      </c>
      <c r="BB113">
        <v>9</v>
      </c>
      <c r="BC113">
        <v>3</v>
      </c>
      <c r="BD113">
        <v>4</v>
      </c>
      <c r="BE113">
        <v>2</v>
      </c>
      <c r="BH113">
        <v>2</v>
      </c>
      <c r="BJ113">
        <v>4</v>
      </c>
      <c r="BL113">
        <v>1</v>
      </c>
      <c r="BT113">
        <v>2</v>
      </c>
      <c r="BV113">
        <v>6</v>
      </c>
      <c r="BX113">
        <v>1</v>
      </c>
      <c r="BZ113">
        <v>3</v>
      </c>
      <c r="CG113">
        <v>1</v>
      </c>
      <c r="CJ113">
        <v>4</v>
      </c>
      <c r="CM113">
        <v>3</v>
      </c>
      <c r="CO113">
        <v>4</v>
      </c>
      <c r="CP113">
        <v>8</v>
      </c>
      <c r="CQ113">
        <v>3</v>
      </c>
      <c r="CR113">
        <v>2</v>
      </c>
    </row>
    <row r="114" spans="1:96" ht="12.75">
      <c r="A114" s="1" t="s">
        <v>120</v>
      </c>
      <c r="B114" s="35">
        <v>2.11</v>
      </c>
      <c r="C114" s="28">
        <v>1.9</v>
      </c>
      <c r="D114" s="62">
        <v>2.39</v>
      </c>
      <c r="E114" s="32">
        <v>1.8</v>
      </c>
      <c r="F114" s="63">
        <v>2.3</v>
      </c>
      <c r="G114" s="67">
        <v>2.106434628975265</v>
      </c>
      <c r="H114" s="164">
        <f t="shared" si="4"/>
        <v>2.522690794149272</v>
      </c>
      <c r="I114" s="150">
        <v>2.01</v>
      </c>
      <c r="J114" s="17">
        <v>2.49</v>
      </c>
      <c r="K114" s="17">
        <v>2.0079560522826294</v>
      </c>
      <c r="L114" s="17">
        <v>1.9867549668874172</v>
      </c>
      <c r="M114" s="17">
        <v>2.03864563020741</v>
      </c>
      <c r="N114" s="17">
        <v>2.053450098142836</v>
      </c>
      <c r="O114" s="17">
        <v>5.07202881152461</v>
      </c>
      <c r="P114" s="91">
        <f t="shared" si="5"/>
        <v>3.5167563094745558</v>
      </c>
      <c r="Q114" s="77">
        <f t="shared" si="6"/>
        <v>255</v>
      </c>
      <c r="R114" s="80">
        <f t="shared" si="7"/>
        <v>63</v>
      </c>
      <c r="S114" s="11">
        <v>1</v>
      </c>
      <c r="T114" s="11">
        <v>8</v>
      </c>
      <c r="U114" s="11">
        <v>6</v>
      </c>
      <c r="V114" s="11">
        <v>1</v>
      </c>
      <c r="W114" s="11">
        <v>2</v>
      </c>
      <c r="X114" s="11">
        <v>7</v>
      </c>
      <c r="Y114" s="50">
        <v>1</v>
      </c>
      <c r="Z114" s="50">
        <v>5</v>
      </c>
      <c r="AA114" s="50">
        <v>1</v>
      </c>
      <c r="AB114" s="50"/>
      <c r="AC114" s="50">
        <v>2</v>
      </c>
      <c r="AD114" s="50">
        <v>10</v>
      </c>
      <c r="AE114" s="50">
        <v>2</v>
      </c>
      <c r="AF114" s="50">
        <v>2</v>
      </c>
      <c r="AG114">
        <v>7</v>
      </c>
      <c r="AH114" s="50">
        <v>3</v>
      </c>
      <c r="AI114" s="50">
        <v>5</v>
      </c>
      <c r="AJ114" s="50">
        <v>1</v>
      </c>
      <c r="AK114" s="50">
        <v>2</v>
      </c>
      <c r="AL114" s="50">
        <v>7</v>
      </c>
      <c r="AM114" s="50">
        <v>2</v>
      </c>
      <c r="AN114" s="50">
        <v>2</v>
      </c>
      <c r="AO114" s="50">
        <v>9</v>
      </c>
      <c r="AP114" s="50">
        <v>2</v>
      </c>
      <c r="AQ114" s="50">
        <v>7</v>
      </c>
      <c r="AR114">
        <v>11</v>
      </c>
      <c r="AT114">
        <v>7</v>
      </c>
      <c r="AU114" s="50">
        <v>8</v>
      </c>
      <c r="AV114">
        <v>1</v>
      </c>
      <c r="AX114">
        <v>10</v>
      </c>
      <c r="AY114">
        <v>8</v>
      </c>
      <c r="AZ114">
        <v>13</v>
      </c>
      <c r="BA114">
        <v>3</v>
      </c>
      <c r="BB114">
        <v>1</v>
      </c>
      <c r="BC114">
        <v>3</v>
      </c>
      <c r="BD114">
        <v>1</v>
      </c>
      <c r="BE114">
        <v>7</v>
      </c>
      <c r="BF114">
        <v>2</v>
      </c>
      <c r="BG114">
        <v>6</v>
      </c>
      <c r="BH114">
        <v>2</v>
      </c>
      <c r="BJ114">
        <v>3</v>
      </c>
      <c r="BK114">
        <v>2</v>
      </c>
      <c r="BL114">
        <v>1</v>
      </c>
      <c r="BM114">
        <v>2</v>
      </c>
      <c r="BO114">
        <v>1</v>
      </c>
      <c r="BP114">
        <v>3</v>
      </c>
      <c r="BS114">
        <v>1</v>
      </c>
      <c r="BT114">
        <v>6</v>
      </c>
      <c r="BU114">
        <v>2</v>
      </c>
      <c r="BV114">
        <v>25</v>
      </c>
      <c r="BZ114">
        <v>3</v>
      </c>
      <c r="CB114">
        <v>5</v>
      </c>
      <c r="CC114">
        <v>1</v>
      </c>
      <c r="CF114">
        <v>2</v>
      </c>
      <c r="CG114">
        <v>1</v>
      </c>
      <c r="CH114">
        <v>5</v>
      </c>
      <c r="CI114">
        <v>1</v>
      </c>
      <c r="CJ114">
        <v>3</v>
      </c>
      <c r="CK114">
        <v>2</v>
      </c>
      <c r="CN114">
        <v>1</v>
      </c>
      <c r="CO114">
        <v>4</v>
      </c>
      <c r="CP114">
        <v>1</v>
      </c>
      <c r="CQ114">
        <v>1</v>
      </c>
      <c r="CR114">
        <v>1</v>
      </c>
    </row>
    <row r="115" spans="1:96" ht="12.75">
      <c r="A115" s="1" t="s">
        <v>121</v>
      </c>
      <c r="B115" s="35">
        <v>2.85</v>
      </c>
      <c r="C115" s="25">
        <v>2.54</v>
      </c>
      <c r="D115" s="63">
        <v>5</v>
      </c>
      <c r="E115" s="31">
        <v>10.74</v>
      </c>
      <c r="F115" s="62">
        <v>23.02</v>
      </c>
      <c r="G115" s="67">
        <v>40.44371613663133</v>
      </c>
      <c r="H115" s="164">
        <f t="shared" si="4"/>
        <v>59.38300789162182</v>
      </c>
      <c r="I115" s="150">
        <v>49.71</v>
      </c>
      <c r="J115" s="17">
        <v>67.47</v>
      </c>
      <c r="K115" s="17">
        <v>60.200795605228265</v>
      </c>
      <c r="L115" s="17">
        <v>62.25165562913907</v>
      </c>
      <c r="M115" s="17">
        <v>69.34940613366425</v>
      </c>
      <c r="N115" s="17">
        <v>54.71840555639439</v>
      </c>
      <c r="O115" s="17">
        <v>51.980792316926774</v>
      </c>
      <c r="P115" s="91">
        <f t="shared" si="5"/>
        <v>60.391670114466976</v>
      </c>
      <c r="Q115" s="77">
        <f t="shared" si="6"/>
        <v>4379</v>
      </c>
      <c r="R115" s="80">
        <f t="shared" si="7"/>
        <v>77</v>
      </c>
      <c r="S115" s="11">
        <v>30</v>
      </c>
      <c r="T115" s="11">
        <v>71</v>
      </c>
      <c r="U115" s="11">
        <v>115</v>
      </c>
      <c r="V115" s="11">
        <v>21</v>
      </c>
      <c r="W115" s="11">
        <v>41</v>
      </c>
      <c r="X115" s="11">
        <v>53</v>
      </c>
      <c r="Y115" s="50">
        <v>60</v>
      </c>
      <c r="Z115" s="50">
        <v>35</v>
      </c>
      <c r="AA115" s="50">
        <v>16</v>
      </c>
      <c r="AB115" s="50">
        <v>15</v>
      </c>
      <c r="AC115" s="50">
        <v>20</v>
      </c>
      <c r="AD115" s="50">
        <v>71</v>
      </c>
      <c r="AE115" s="50">
        <v>35</v>
      </c>
      <c r="AF115" s="50">
        <v>52</v>
      </c>
      <c r="AG115" s="50">
        <v>48</v>
      </c>
      <c r="AH115" s="50">
        <v>51</v>
      </c>
      <c r="AI115" s="50">
        <v>191</v>
      </c>
      <c r="AJ115" s="50">
        <v>36</v>
      </c>
      <c r="AK115" s="50">
        <v>11</v>
      </c>
      <c r="AL115" s="50">
        <v>18</v>
      </c>
      <c r="AM115" s="50">
        <v>83</v>
      </c>
      <c r="AN115" s="50">
        <v>134</v>
      </c>
      <c r="AO115" s="50">
        <v>95</v>
      </c>
      <c r="AP115" s="50">
        <v>81</v>
      </c>
      <c r="AQ115" s="50">
        <v>64</v>
      </c>
      <c r="AR115" s="50">
        <v>40</v>
      </c>
      <c r="AS115" s="50">
        <v>58</v>
      </c>
      <c r="AT115" s="50">
        <v>24</v>
      </c>
      <c r="AU115" s="50">
        <v>33</v>
      </c>
      <c r="AV115" s="50">
        <v>28</v>
      </c>
      <c r="AW115" s="50">
        <v>12</v>
      </c>
      <c r="AX115" s="50">
        <v>42</v>
      </c>
      <c r="AY115" s="50">
        <v>109</v>
      </c>
      <c r="AZ115" s="50">
        <v>19</v>
      </c>
      <c r="BA115">
        <v>114</v>
      </c>
      <c r="BB115" s="50">
        <v>13</v>
      </c>
      <c r="BC115" s="50">
        <v>10</v>
      </c>
      <c r="BD115">
        <v>86</v>
      </c>
      <c r="BE115">
        <v>96</v>
      </c>
      <c r="BF115">
        <v>242</v>
      </c>
      <c r="BG115">
        <v>52</v>
      </c>
      <c r="BH115">
        <v>78</v>
      </c>
      <c r="BI115">
        <v>25</v>
      </c>
      <c r="BJ115">
        <v>103</v>
      </c>
      <c r="BK115">
        <v>70</v>
      </c>
      <c r="BL115">
        <v>65</v>
      </c>
      <c r="BM115">
        <v>41</v>
      </c>
      <c r="BN115">
        <v>16</v>
      </c>
      <c r="BO115">
        <v>31</v>
      </c>
      <c r="BP115">
        <v>85</v>
      </c>
      <c r="BQ115">
        <v>26</v>
      </c>
      <c r="BR115">
        <v>39</v>
      </c>
      <c r="BS115">
        <v>28</v>
      </c>
      <c r="BT115">
        <v>72</v>
      </c>
      <c r="BU115">
        <v>43</v>
      </c>
      <c r="BV115">
        <v>191</v>
      </c>
      <c r="BW115">
        <v>14</v>
      </c>
      <c r="BX115">
        <v>54</v>
      </c>
      <c r="BZ115">
        <v>48</v>
      </c>
      <c r="CA115">
        <v>27</v>
      </c>
      <c r="CB115">
        <v>80</v>
      </c>
      <c r="CC115">
        <v>37</v>
      </c>
      <c r="CD115">
        <v>8</v>
      </c>
      <c r="CE115">
        <v>16</v>
      </c>
      <c r="CF115">
        <v>65</v>
      </c>
      <c r="CG115">
        <v>35</v>
      </c>
      <c r="CH115">
        <v>54</v>
      </c>
      <c r="CI115">
        <v>78</v>
      </c>
      <c r="CJ115">
        <v>75</v>
      </c>
      <c r="CK115">
        <v>157</v>
      </c>
      <c r="CL115">
        <v>13</v>
      </c>
      <c r="CM115">
        <v>74</v>
      </c>
      <c r="CN115">
        <v>33</v>
      </c>
      <c r="CO115">
        <v>47</v>
      </c>
      <c r="CP115">
        <v>78</v>
      </c>
      <c r="CQ115">
        <v>36</v>
      </c>
      <c r="CR115">
        <v>12</v>
      </c>
    </row>
    <row r="116" spans="1:96" ht="12.75">
      <c r="A116" s="1" t="s">
        <v>122</v>
      </c>
      <c r="B116" s="35">
        <v>33.08</v>
      </c>
      <c r="C116" s="25">
        <v>33.74</v>
      </c>
      <c r="D116" s="63">
        <v>49.43</v>
      </c>
      <c r="E116" s="31">
        <v>40.04</v>
      </c>
      <c r="F116" s="62">
        <v>44.77</v>
      </c>
      <c r="G116" s="67">
        <v>57.653077738515904</v>
      </c>
      <c r="H116" s="164">
        <f t="shared" si="4"/>
        <v>74.69648522362407</v>
      </c>
      <c r="I116" s="150">
        <v>54.81</v>
      </c>
      <c r="J116" s="17">
        <v>83.21</v>
      </c>
      <c r="K116" s="17">
        <v>70.65732146239819</v>
      </c>
      <c r="L116" s="17">
        <v>72.16703458425313</v>
      </c>
      <c r="M116" s="17">
        <v>106.59457542988831</v>
      </c>
      <c r="N116" s="17">
        <v>67.0391061452514</v>
      </c>
      <c r="O116" s="17">
        <v>68.39735894357743</v>
      </c>
      <c r="P116" s="91">
        <f t="shared" si="5"/>
        <v>86.0984691766653</v>
      </c>
      <c r="Q116" s="77">
        <f t="shared" si="6"/>
        <v>6243</v>
      </c>
      <c r="R116" s="80">
        <f t="shared" si="7"/>
        <v>78</v>
      </c>
      <c r="S116" s="11">
        <v>47</v>
      </c>
      <c r="T116" s="11">
        <v>41</v>
      </c>
      <c r="U116" s="11">
        <v>136</v>
      </c>
      <c r="V116" s="11">
        <v>44</v>
      </c>
      <c r="W116" s="11">
        <v>56</v>
      </c>
      <c r="X116" s="11">
        <v>38</v>
      </c>
      <c r="Y116" s="50">
        <v>126</v>
      </c>
      <c r="Z116" s="50">
        <v>48</v>
      </c>
      <c r="AA116" s="50">
        <v>27</v>
      </c>
      <c r="AB116" s="50">
        <v>110</v>
      </c>
      <c r="AC116" s="50">
        <v>29</v>
      </c>
      <c r="AD116" s="50">
        <v>70</v>
      </c>
      <c r="AE116" s="50">
        <v>58</v>
      </c>
      <c r="AF116" s="50">
        <v>34</v>
      </c>
      <c r="AG116" s="50">
        <v>119</v>
      </c>
      <c r="AH116" s="50">
        <v>45</v>
      </c>
      <c r="AI116" s="50">
        <v>310</v>
      </c>
      <c r="AJ116" s="50">
        <v>44</v>
      </c>
      <c r="AK116" s="50">
        <v>21</v>
      </c>
      <c r="AL116" s="50">
        <v>18</v>
      </c>
      <c r="AM116" s="50">
        <v>205</v>
      </c>
      <c r="AN116" s="50">
        <v>112</v>
      </c>
      <c r="AO116" s="50">
        <v>77</v>
      </c>
      <c r="AP116" s="50">
        <v>120</v>
      </c>
      <c r="AQ116" s="50">
        <v>58</v>
      </c>
      <c r="AR116" s="50">
        <v>70</v>
      </c>
      <c r="AS116" s="50">
        <v>107</v>
      </c>
      <c r="AT116" s="50">
        <v>32</v>
      </c>
      <c r="AU116" s="50">
        <v>53</v>
      </c>
      <c r="AV116" s="50">
        <v>63</v>
      </c>
      <c r="AW116" s="50">
        <v>20</v>
      </c>
      <c r="AX116" s="50">
        <v>63</v>
      </c>
      <c r="AY116" s="50">
        <v>90</v>
      </c>
      <c r="AZ116" s="50">
        <v>3</v>
      </c>
      <c r="BA116">
        <v>121</v>
      </c>
      <c r="BB116" s="50">
        <v>21</v>
      </c>
      <c r="BC116" s="50">
        <v>33</v>
      </c>
      <c r="BD116">
        <v>235</v>
      </c>
      <c r="BE116">
        <v>150</v>
      </c>
      <c r="BF116">
        <v>179</v>
      </c>
      <c r="BG116">
        <v>113</v>
      </c>
      <c r="BH116">
        <v>101</v>
      </c>
      <c r="BI116">
        <v>50</v>
      </c>
      <c r="BJ116">
        <v>108</v>
      </c>
      <c r="BK116">
        <v>27</v>
      </c>
      <c r="BL116">
        <v>60</v>
      </c>
      <c r="BM116">
        <v>31</v>
      </c>
      <c r="BN116">
        <v>6</v>
      </c>
      <c r="BO116">
        <v>140</v>
      </c>
      <c r="BP116">
        <v>135</v>
      </c>
      <c r="BQ116">
        <v>36</v>
      </c>
      <c r="BR116">
        <v>54</v>
      </c>
      <c r="BS116">
        <v>60</v>
      </c>
      <c r="BT116">
        <v>91</v>
      </c>
      <c r="BU116">
        <v>56</v>
      </c>
      <c r="BV116">
        <v>285</v>
      </c>
      <c r="BW116">
        <v>36</v>
      </c>
      <c r="BX116">
        <v>129</v>
      </c>
      <c r="BY116">
        <v>15</v>
      </c>
      <c r="BZ116">
        <v>118</v>
      </c>
      <c r="CA116">
        <v>173</v>
      </c>
      <c r="CB116">
        <v>120</v>
      </c>
      <c r="CC116">
        <v>75</v>
      </c>
      <c r="CD116">
        <v>72</v>
      </c>
      <c r="CE116">
        <v>68</v>
      </c>
      <c r="CF116">
        <v>105</v>
      </c>
      <c r="CG116">
        <v>40</v>
      </c>
      <c r="CH116">
        <v>69</v>
      </c>
      <c r="CI116">
        <v>76</v>
      </c>
      <c r="CJ116">
        <v>41</v>
      </c>
      <c r="CK116">
        <v>58</v>
      </c>
      <c r="CL116">
        <v>40</v>
      </c>
      <c r="CM116">
        <v>36</v>
      </c>
      <c r="CN116">
        <v>15</v>
      </c>
      <c r="CO116">
        <v>53</v>
      </c>
      <c r="CP116">
        <v>265</v>
      </c>
      <c r="CQ116">
        <v>32</v>
      </c>
      <c r="CR116">
        <v>21</v>
      </c>
    </row>
    <row r="117" spans="1:40" ht="12.75">
      <c r="A117" s="1" t="s">
        <v>123</v>
      </c>
      <c r="B117" s="35"/>
      <c r="C117" s="104" t="s">
        <v>293</v>
      </c>
      <c r="D117" s="62">
        <v>0.02</v>
      </c>
      <c r="E117" s="103" t="s">
        <v>293</v>
      </c>
      <c r="F117" s="62">
        <v>0.04</v>
      </c>
      <c r="G117" s="67">
        <v>0.022944640753828034</v>
      </c>
      <c r="H117" s="164">
        <f t="shared" si="4"/>
        <v>0.02725362993679006</v>
      </c>
      <c r="I117" s="150"/>
      <c r="J117" s="17">
        <v>0.05</v>
      </c>
      <c r="K117" s="17"/>
      <c r="L117" s="17"/>
      <c r="M117" s="17">
        <v>0.03545470661230278</v>
      </c>
      <c r="N117" s="17">
        <v>0.045296693341386085</v>
      </c>
      <c r="O117" s="17">
        <v>0.060024009603841535</v>
      </c>
      <c r="P117" s="91">
        <f t="shared" si="5"/>
        <v>0</v>
      </c>
      <c r="Q117" s="77">
        <f t="shared" si="6"/>
        <v>0</v>
      </c>
      <c r="R117" s="80">
        <f t="shared" si="7"/>
        <v>0</v>
      </c>
      <c r="S117" s="11"/>
      <c r="T117" s="11"/>
      <c r="U117" s="11"/>
      <c r="V117" s="11"/>
      <c r="W117" s="11"/>
      <c r="X117" s="11"/>
      <c r="AJ117" s="50"/>
      <c r="AN117" s="50"/>
    </row>
    <row r="118" spans="1:94" ht="12.75">
      <c r="A118" s="1" t="s">
        <v>124</v>
      </c>
      <c r="B118" s="35">
        <v>1.48</v>
      </c>
      <c r="C118" s="25">
        <v>1.13</v>
      </c>
      <c r="D118" s="62">
        <v>0.87</v>
      </c>
      <c r="E118" s="31">
        <v>0.96</v>
      </c>
      <c r="F118" s="62">
        <v>1.04</v>
      </c>
      <c r="G118" s="67">
        <v>1.2495936395759721</v>
      </c>
      <c r="H118" s="164">
        <f t="shared" si="4"/>
        <v>1.0913788465302348</v>
      </c>
      <c r="I118" s="150">
        <v>0.46</v>
      </c>
      <c r="J118" s="17">
        <v>0.74</v>
      </c>
      <c r="K118" s="17">
        <v>0.7198333017616974</v>
      </c>
      <c r="L118" s="17">
        <v>1.0853568800588667</v>
      </c>
      <c r="M118" s="17">
        <v>1.4004609111859598</v>
      </c>
      <c r="N118" s="17">
        <v>1.2532085157783484</v>
      </c>
      <c r="O118" s="17">
        <v>1.9807923169267707</v>
      </c>
      <c r="P118" s="91">
        <f t="shared" si="5"/>
        <v>1.4894497310715764</v>
      </c>
      <c r="Q118" s="77">
        <f t="shared" si="6"/>
        <v>108</v>
      </c>
      <c r="R118" s="80">
        <f t="shared" si="7"/>
        <v>40</v>
      </c>
      <c r="S118" s="11"/>
      <c r="T118" s="11">
        <v>10</v>
      </c>
      <c r="U118" s="11">
        <v>1</v>
      </c>
      <c r="V118" s="11">
        <v>1</v>
      </c>
      <c r="W118" s="11">
        <v>1</v>
      </c>
      <c r="X118" s="11">
        <v>7</v>
      </c>
      <c r="Y118" s="50"/>
      <c r="Z118" s="50">
        <v>2</v>
      </c>
      <c r="AA118" s="50">
        <v>1</v>
      </c>
      <c r="AB118" s="50"/>
      <c r="AD118" s="50"/>
      <c r="AE118" s="50"/>
      <c r="AF118" s="50">
        <v>3</v>
      </c>
      <c r="AI118" s="50">
        <v>1</v>
      </c>
      <c r="AJ118" s="50">
        <v>1</v>
      </c>
      <c r="AL118" s="50"/>
      <c r="AM118" s="50">
        <v>2</v>
      </c>
      <c r="AN118" s="50"/>
      <c r="AO118" s="50">
        <v>2</v>
      </c>
      <c r="AP118" s="50">
        <v>1</v>
      </c>
      <c r="AQ118" s="50">
        <v>6</v>
      </c>
      <c r="AR118">
        <v>1</v>
      </c>
      <c r="AS118" s="50"/>
      <c r="AT118">
        <v>5</v>
      </c>
      <c r="AV118">
        <v>1</v>
      </c>
      <c r="AW118">
        <v>1</v>
      </c>
      <c r="AX118">
        <v>6</v>
      </c>
      <c r="AY118">
        <v>7</v>
      </c>
      <c r="AZ118">
        <v>3</v>
      </c>
      <c r="BA118">
        <v>3</v>
      </c>
      <c r="BC118">
        <v>2</v>
      </c>
      <c r="BD118">
        <v>1</v>
      </c>
      <c r="BF118">
        <v>2</v>
      </c>
      <c r="BG118">
        <v>2</v>
      </c>
      <c r="BJ118">
        <v>2</v>
      </c>
      <c r="BM118">
        <v>1</v>
      </c>
      <c r="BV118">
        <v>2</v>
      </c>
      <c r="BX118">
        <v>1</v>
      </c>
      <c r="CB118">
        <v>1</v>
      </c>
      <c r="CF118">
        <v>5</v>
      </c>
      <c r="CG118">
        <v>2</v>
      </c>
      <c r="CH118">
        <v>3</v>
      </c>
      <c r="CI118">
        <v>3</v>
      </c>
      <c r="CJ118">
        <v>4</v>
      </c>
      <c r="CK118">
        <v>7</v>
      </c>
      <c r="CM118">
        <v>1</v>
      </c>
      <c r="CN118">
        <v>2</v>
      </c>
      <c r="CP118">
        <v>1</v>
      </c>
    </row>
    <row r="119" spans="1:91" ht="12.75">
      <c r="A119" s="1" t="s">
        <v>125</v>
      </c>
      <c r="B119" s="35">
        <v>0.09</v>
      </c>
      <c r="C119" s="25">
        <v>0.04</v>
      </c>
      <c r="D119" s="62">
        <v>0.11</v>
      </c>
      <c r="E119" s="31">
        <v>0.09</v>
      </c>
      <c r="F119" s="63">
        <v>0.1</v>
      </c>
      <c r="G119" s="67">
        <v>0.19702944640753828</v>
      </c>
      <c r="H119" s="164">
        <f t="shared" si="4"/>
        <v>0.17361551920193177</v>
      </c>
      <c r="I119" s="150">
        <v>0.1</v>
      </c>
      <c r="J119" s="17">
        <v>0.08</v>
      </c>
      <c r="K119" s="17">
        <v>0.2652017427543095</v>
      </c>
      <c r="L119" s="17">
        <v>0.14716703458425312</v>
      </c>
      <c r="M119" s="17">
        <v>0.14181882644921112</v>
      </c>
      <c r="N119" s="17">
        <v>0.15098897780462028</v>
      </c>
      <c r="O119" s="17">
        <v>0.33013205282112845</v>
      </c>
      <c r="P119" s="91">
        <f t="shared" si="5"/>
        <v>0.24824162184526274</v>
      </c>
      <c r="Q119" s="77">
        <f t="shared" si="6"/>
        <v>18</v>
      </c>
      <c r="R119" s="80">
        <f t="shared" si="7"/>
        <v>14</v>
      </c>
      <c r="S119" s="11">
        <v>1</v>
      </c>
      <c r="T119" s="11"/>
      <c r="U119" s="11">
        <v>1</v>
      </c>
      <c r="V119" s="11"/>
      <c r="W119" s="11"/>
      <c r="X119" s="11">
        <v>1</v>
      </c>
      <c r="Y119" s="50"/>
      <c r="AA119" s="50">
        <v>1</v>
      </c>
      <c r="AE119" s="50"/>
      <c r="AF119" s="50"/>
      <c r="AI119" s="50">
        <v>1</v>
      </c>
      <c r="AJ119" s="50"/>
      <c r="AK119" s="50"/>
      <c r="AL119" s="50">
        <v>1</v>
      </c>
      <c r="AO119" s="50">
        <v>1</v>
      </c>
      <c r="AP119" s="50">
        <v>1</v>
      </c>
      <c r="AQ119" s="50"/>
      <c r="AR119">
        <v>3</v>
      </c>
      <c r="AV119">
        <v>1</v>
      </c>
      <c r="AY119">
        <v>1</v>
      </c>
      <c r="BA119">
        <v>1</v>
      </c>
      <c r="BW119">
        <v>2</v>
      </c>
      <c r="CM119">
        <v>2</v>
      </c>
    </row>
    <row r="120" spans="1:96" ht="12.75">
      <c r="A120" s="1" t="s">
        <v>126</v>
      </c>
      <c r="B120" s="35">
        <v>2.66</v>
      </c>
      <c r="C120" s="25">
        <v>1.93</v>
      </c>
      <c r="D120" s="62">
        <v>1.99</v>
      </c>
      <c r="E120" s="31">
        <v>2.07</v>
      </c>
      <c r="F120" s="63">
        <v>1.7</v>
      </c>
      <c r="G120" s="67">
        <v>2.141689045936396</v>
      </c>
      <c r="H120" s="164">
        <f t="shared" si="4"/>
        <v>3.6775196076955283</v>
      </c>
      <c r="I120" s="150">
        <v>1.51</v>
      </c>
      <c r="J120" s="17">
        <v>7.06</v>
      </c>
      <c r="K120" s="17">
        <v>1.6290964197764728</v>
      </c>
      <c r="L120" s="17">
        <v>4.764532744665194</v>
      </c>
      <c r="M120" s="17">
        <v>5.052295692253146</v>
      </c>
      <c r="N120" s="17">
        <v>3.971010116261513</v>
      </c>
      <c r="O120" s="17">
        <v>1.755702280912365</v>
      </c>
      <c r="P120" s="91">
        <f t="shared" si="5"/>
        <v>1.7239001517032135</v>
      </c>
      <c r="Q120" s="77">
        <f t="shared" si="6"/>
        <v>125</v>
      </c>
      <c r="R120" s="80">
        <f t="shared" si="7"/>
        <v>50</v>
      </c>
      <c r="S120" s="11">
        <v>1</v>
      </c>
      <c r="T120" s="11">
        <v>1</v>
      </c>
      <c r="U120" s="11">
        <v>2</v>
      </c>
      <c r="V120" s="11"/>
      <c r="W120" s="11"/>
      <c r="X120" s="11">
        <v>1</v>
      </c>
      <c r="Y120" s="50">
        <v>3</v>
      </c>
      <c r="Z120" s="50"/>
      <c r="AA120" s="50"/>
      <c r="AB120" s="50"/>
      <c r="AC120" s="50">
        <v>3</v>
      </c>
      <c r="AD120" s="50"/>
      <c r="AE120" s="50">
        <v>3</v>
      </c>
      <c r="AF120" s="50">
        <v>1</v>
      </c>
      <c r="AG120">
        <v>1</v>
      </c>
      <c r="AH120" s="50">
        <v>6</v>
      </c>
      <c r="AI120" s="50"/>
      <c r="AJ120" s="50">
        <v>2</v>
      </c>
      <c r="AK120" s="50">
        <v>2</v>
      </c>
      <c r="AL120" s="50">
        <v>4</v>
      </c>
      <c r="AM120" s="50">
        <v>2</v>
      </c>
      <c r="AN120" s="50">
        <v>2</v>
      </c>
      <c r="AO120" s="50">
        <v>7</v>
      </c>
      <c r="AP120" s="50">
        <v>2</v>
      </c>
      <c r="AR120">
        <v>1</v>
      </c>
      <c r="AT120">
        <v>1</v>
      </c>
      <c r="AU120">
        <v>7</v>
      </c>
      <c r="AV120">
        <v>3</v>
      </c>
      <c r="AW120">
        <v>4</v>
      </c>
      <c r="AZ120">
        <v>2</v>
      </c>
      <c r="BA120">
        <v>2</v>
      </c>
      <c r="BB120">
        <v>1</v>
      </c>
      <c r="BD120">
        <v>1</v>
      </c>
      <c r="BE120">
        <v>1</v>
      </c>
      <c r="BF120">
        <v>3</v>
      </c>
      <c r="BG120">
        <v>1</v>
      </c>
      <c r="BH120">
        <v>4</v>
      </c>
      <c r="BI120">
        <v>3</v>
      </c>
      <c r="BJ120">
        <v>1</v>
      </c>
      <c r="BM120">
        <v>1</v>
      </c>
      <c r="BR120">
        <v>1</v>
      </c>
      <c r="BS120">
        <v>1</v>
      </c>
      <c r="BT120">
        <v>3</v>
      </c>
      <c r="BU120">
        <v>4</v>
      </c>
      <c r="BV120">
        <v>12</v>
      </c>
      <c r="BX120">
        <v>1</v>
      </c>
      <c r="BZ120">
        <v>1</v>
      </c>
      <c r="CA120">
        <v>4</v>
      </c>
      <c r="CC120">
        <v>1</v>
      </c>
      <c r="CE120">
        <v>2</v>
      </c>
      <c r="CF120">
        <v>2</v>
      </c>
      <c r="CG120">
        <v>2</v>
      </c>
      <c r="CH120">
        <v>3</v>
      </c>
      <c r="CJ120">
        <v>2</v>
      </c>
      <c r="CO120">
        <v>5</v>
      </c>
      <c r="CQ120">
        <v>1</v>
      </c>
      <c r="CR120">
        <v>1</v>
      </c>
    </row>
    <row r="121" spans="1:95" ht="12.75">
      <c r="A121" s="1" t="s">
        <v>127</v>
      </c>
      <c r="B121" s="35">
        <v>4.56</v>
      </c>
      <c r="C121" s="25">
        <v>5.73</v>
      </c>
      <c r="D121" s="62">
        <v>7.09</v>
      </c>
      <c r="E121" s="31">
        <v>12.12</v>
      </c>
      <c r="F121" s="62">
        <v>10.94</v>
      </c>
      <c r="G121" s="67">
        <v>12.16944522968198</v>
      </c>
      <c r="H121" s="164">
        <f t="shared" si="4"/>
        <v>15.166687605277746</v>
      </c>
      <c r="I121" s="150">
        <v>13.84</v>
      </c>
      <c r="J121" s="17">
        <v>14.42</v>
      </c>
      <c r="K121" s="17">
        <v>17.200227315779504</v>
      </c>
      <c r="L121" s="17">
        <v>16.169977924944813</v>
      </c>
      <c r="M121" s="17">
        <v>15.210069136677893</v>
      </c>
      <c r="N121" s="17">
        <v>15.41597463385173</v>
      </c>
      <c r="O121" s="17">
        <v>13.910564225690276</v>
      </c>
      <c r="P121" s="91">
        <f t="shared" si="5"/>
        <v>14.30147565852986</v>
      </c>
      <c r="Q121" s="77">
        <f t="shared" si="6"/>
        <v>1037</v>
      </c>
      <c r="R121" s="80">
        <f t="shared" si="7"/>
        <v>67</v>
      </c>
      <c r="S121" s="11">
        <v>14</v>
      </c>
      <c r="T121" s="11"/>
      <c r="U121" s="11">
        <v>10</v>
      </c>
      <c r="V121" s="11"/>
      <c r="W121" s="11">
        <v>2</v>
      </c>
      <c r="X121" s="11">
        <v>1</v>
      </c>
      <c r="Y121" s="50">
        <v>6</v>
      </c>
      <c r="Z121" s="50">
        <v>27</v>
      </c>
      <c r="AA121" s="50"/>
      <c r="AB121" s="50"/>
      <c r="AC121" s="50">
        <v>13</v>
      </c>
      <c r="AE121" s="50">
        <v>9</v>
      </c>
      <c r="AF121" s="50">
        <v>9</v>
      </c>
      <c r="AG121" s="50">
        <v>20</v>
      </c>
      <c r="AH121" s="50">
        <v>11</v>
      </c>
      <c r="AI121" s="50">
        <v>45</v>
      </c>
      <c r="AJ121" s="50">
        <v>5</v>
      </c>
      <c r="AK121" s="50">
        <v>3</v>
      </c>
      <c r="AL121" s="50">
        <v>9</v>
      </c>
      <c r="AM121" s="50">
        <v>25</v>
      </c>
      <c r="AN121" s="50">
        <v>20</v>
      </c>
      <c r="AO121" s="50">
        <v>9</v>
      </c>
      <c r="AP121" s="50">
        <v>7</v>
      </c>
      <c r="AQ121" s="50">
        <v>10</v>
      </c>
      <c r="AR121" s="50">
        <v>1</v>
      </c>
      <c r="AS121" s="50">
        <v>26</v>
      </c>
      <c r="AT121" s="50">
        <v>2</v>
      </c>
      <c r="AU121" s="50">
        <v>26</v>
      </c>
      <c r="AV121" s="50">
        <v>12</v>
      </c>
      <c r="AW121" s="50">
        <v>3</v>
      </c>
      <c r="AX121" s="50">
        <v>6</v>
      </c>
      <c r="AY121" s="50"/>
      <c r="AZ121" s="50"/>
      <c r="BA121">
        <v>6</v>
      </c>
      <c r="BB121" s="50">
        <v>12</v>
      </c>
      <c r="BC121" s="50">
        <v>4</v>
      </c>
      <c r="BD121">
        <v>65</v>
      </c>
      <c r="BE121">
        <v>38</v>
      </c>
      <c r="BF121">
        <v>38</v>
      </c>
      <c r="BG121">
        <v>34</v>
      </c>
      <c r="BH121">
        <v>24</v>
      </c>
      <c r="BI121">
        <v>9</v>
      </c>
      <c r="BJ121">
        <v>18</v>
      </c>
      <c r="BL121">
        <v>1</v>
      </c>
      <c r="BM121">
        <v>5</v>
      </c>
      <c r="BO121">
        <v>39</v>
      </c>
      <c r="BP121">
        <v>37</v>
      </c>
      <c r="BQ121">
        <v>10</v>
      </c>
      <c r="BR121">
        <v>18</v>
      </c>
      <c r="BS121">
        <v>2</v>
      </c>
      <c r="BT121">
        <v>7</v>
      </c>
      <c r="BU121">
        <v>12</v>
      </c>
      <c r="BV121">
        <v>26</v>
      </c>
      <c r="BW121">
        <v>9</v>
      </c>
      <c r="BX121">
        <v>30</v>
      </c>
      <c r="BY121">
        <v>25</v>
      </c>
      <c r="BZ121">
        <v>16</v>
      </c>
      <c r="CA121">
        <v>14</v>
      </c>
      <c r="CB121">
        <v>40</v>
      </c>
      <c r="CC121">
        <v>15</v>
      </c>
      <c r="CD121">
        <v>35</v>
      </c>
      <c r="CE121">
        <v>26</v>
      </c>
      <c r="CF121">
        <v>15</v>
      </c>
      <c r="CG121">
        <v>14</v>
      </c>
      <c r="CH121">
        <v>7</v>
      </c>
      <c r="CI121">
        <v>1</v>
      </c>
      <c r="CJ121">
        <v>1</v>
      </c>
      <c r="CK121">
        <v>4</v>
      </c>
      <c r="CL121">
        <v>15</v>
      </c>
      <c r="CM121">
        <v>3</v>
      </c>
      <c r="CO121">
        <v>11</v>
      </c>
      <c r="CP121">
        <v>10</v>
      </c>
      <c r="CQ121">
        <v>10</v>
      </c>
    </row>
    <row r="122" spans="1:72" ht="12.75">
      <c r="A122" s="1" t="s">
        <v>128</v>
      </c>
      <c r="B122" s="35">
        <v>0.01</v>
      </c>
      <c r="C122" s="25">
        <v>0.02</v>
      </c>
      <c r="D122" s="102" t="s">
        <v>293</v>
      </c>
      <c r="E122" s="31">
        <v>0.03</v>
      </c>
      <c r="F122" s="62">
        <v>0.04</v>
      </c>
      <c r="G122" s="67">
        <v>0.006999999999999999</v>
      </c>
      <c r="H122" s="164">
        <f t="shared" si="4"/>
        <v>0.01408421709901242</v>
      </c>
      <c r="I122" s="150">
        <v>0.01</v>
      </c>
      <c r="J122" s="17"/>
      <c r="K122" s="17"/>
      <c r="L122" s="17">
        <v>0.07358351729212656</v>
      </c>
      <c r="M122" s="17"/>
      <c r="N122" s="17"/>
      <c r="O122" s="17">
        <v>0.015006002400960384</v>
      </c>
      <c r="P122" s="91">
        <f t="shared" si="5"/>
        <v>0.041373603640877124</v>
      </c>
      <c r="Q122" s="77">
        <f t="shared" si="6"/>
        <v>3</v>
      </c>
      <c r="R122" s="80">
        <f t="shared" si="7"/>
        <v>2</v>
      </c>
      <c r="S122" s="11"/>
      <c r="T122" s="11"/>
      <c r="U122" s="11"/>
      <c r="V122" s="11"/>
      <c r="W122" s="11"/>
      <c r="X122" s="11"/>
      <c r="Z122" s="19"/>
      <c r="AA122" s="19"/>
      <c r="AB122" s="19"/>
      <c r="AO122" s="50"/>
      <c r="BG122">
        <v>1</v>
      </c>
      <c r="BT122">
        <v>2</v>
      </c>
    </row>
    <row r="123" spans="1:94" ht="12.75">
      <c r="A123" s="1" t="s">
        <v>129</v>
      </c>
      <c r="B123" s="36">
        <v>90.6</v>
      </c>
      <c r="C123" s="25">
        <v>44.43</v>
      </c>
      <c r="D123" s="63">
        <v>15.29</v>
      </c>
      <c r="E123" s="31">
        <v>13.13</v>
      </c>
      <c r="F123" s="62">
        <v>15.94</v>
      </c>
      <c r="G123" s="67">
        <v>37.92022732626619</v>
      </c>
      <c r="H123" s="164">
        <f t="shared" si="4"/>
        <v>39.28155049824695</v>
      </c>
      <c r="I123" s="150">
        <v>23.74310239117106</v>
      </c>
      <c r="J123" s="17">
        <v>56.49</v>
      </c>
      <c r="K123" s="17">
        <v>35.309717749573785</v>
      </c>
      <c r="L123" s="17">
        <v>46.32082413539367</v>
      </c>
      <c r="M123" s="17">
        <v>46.69384860840276</v>
      </c>
      <c r="N123" s="17">
        <v>33.625245357088936</v>
      </c>
      <c r="O123" s="17">
        <v>32.78811524609844</v>
      </c>
      <c r="P123" s="91">
        <f t="shared" si="5"/>
        <v>51.52392773410565</v>
      </c>
      <c r="Q123" s="77">
        <f t="shared" si="6"/>
        <v>3736</v>
      </c>
      <c r="R123" s="80">
        <f t="shared" si="7"/>
        <v>57</v>
      </c>
      <c r="S123" s="11">
        <v>35</v>
      </c>
      <c r="T123" s="11"/>
      <c r="U123" s="11"/>
      <c r="V123" s="11"/>
      <c r="W123" s="11"/>
      <c r="X123" s="11">
        <v>2</v>
      </c>
      <c r="Y123" s="50">
        <v>37</v>
      </c>
      <c r="Z123" s="50">
        <v>43</v>
      </c>
      <c r="AA123" s="50"/>
      <c r="AB123" s="50"/>
      <c r="AC123" s="50">
        <v>35</v>
      </c>
      <c r="AE123" s="50"/>
      <c r="AF123" s="50">
        <v>134</v>
      </c>
      <c r="AG123">
        <v>24</v>
      </c>
      <c r="AH123" s="50">
        <v>27</v>
      </c>
      <c r="AI123" s="50">
        <v>291</v>
      </c>
      <c r="AJ123" s="50">
        <v>9</v>
      </c>
      <c r="AK123" s="50"/>
      <c r="AL123" s="50">
        <v>37</v>
      </c>
      <c r="AM123" s="50">
        <v>33</v>
      </c>
      <c r="AN123" s="50">
        <v>46</v>
      </c>
      <c r="AO123" s="50">
        <v>9</v>
      </c>
      <c r="AP123" s="50">
        <v>112</v>
      </c>
      <c r="AQ123" s="50">
        <v>82</v>
      </c>
      <c r="AR123">
        <v>3</v>
      </c>
      <c r="AS123" s="50">
        <v>71</v>
      </c>
      <c r="AU123">
        <v>48</v>
      </c>
      <c r="AV123">
        <v>15</v>
      </c>
      <c r="AW123">
        <v>30</v>
      </c>
      <c r="BA123">
        <v>52</v>
      </c>
      <c r="BB123">
        <v>20</v>
      </c>
      <c r="BD123">
        <v>26</v>
      </c>
      <c r="BE123">
        <v>82</v>
      </c>
      <c r="BF123">
        <v>30</v>
      </c>
      <c r="BG123">
        <v>131</v>
      </c>
      <c r="BI123">
        <v>2</v>
      </c>
      <c r="BM123">
        <v>490</v>
      </c>
      <c r="BN123">
        <v>28</v>
      </c>
      <c r="BO123">
        <v>250</v>
      </c>
      <c r="BP123">
        <v>66</v>
      </c>
      <c r="BQ123">
        <v>46</v>
      </c>
      <c r="BR123">
        <v>50</v>
      </c>
      <c r="BS123">
        <v>1</v>
      </c>
      <c r="BT123">
        <v>27</v>
      </c>
      <c r="BU123">
        <v>52</v>
      </c>
      <c r="BV123">
        <v>175</v>
      </c>
      <c r="BW123">
        <v>209</v>
      </c>
      <c r="BX123">
        <v>52</v>
      </c>
      <c r="BY123">
        <v>53</v>
      </c>
      <c r="BZ123">
        <v>1</v>
      </c>
      <c r="CA123">
        <v>5</v>
      </c>
      <c r="CB123">
        <v>260</v>
      </c>
      <c r="CC123">
        <v>1</v>
      </c>
      <c r="CD123">
        <v>10</v>
      </c>
      <c r="CE123">
        <v>66</v>
      </c>
      <c r="CF123">
        <v>164</v>
      </c>
      <c r="CG123">
        <v>60</v>
      </c>
      <c r="CH123">
        <v>21</v>
      </c>
      <c r="CI123">
        <v>68</v>
      </c>
      <c r="CJ123">
        <v>2</v>
      </c>
      <c r="CK123">
        <v>32</v>
      </c>
      <c r="CL123">
        <v>36</v>
      </c>
      <c r="CM123">
        <v>1</v>
      </c>
      <c r="CO123">
        <v>30</v>
      </c>
      <c r="CP123">
        <v>14</v>
      </c>
    </row>
    <row r="124" spans="1:36" ht="12.75">
      <c r="A124" s="1" t="s">
        <v>130</v>
      </c>
      <c r="B124" s="35">
        <v>0.25</v>
      </c>
      <c r="C124" s="25">
        <v>0.05</v>
      </c>
      <c r="D124" s="62">
        <v>0.03</v>
      </c>
      <c r="E124" s="31">
        <v>0.02</v>
      </c>
      <c r="F124" s="102" t="s">
        <v>293</v>
      </c>
      <c r="G124" s="67">
        <v>0.01</v>
      </c>
      <c r="H124" s="164">
        <f t="shared" si="4"/>
        <v>0.005255965520866183</v>
      </c>
      <c r="I124" s="150"/>
      <c r="J124" s="17"/>
      <c r="K124" s="17"/>
      <c r="L124" s="17">
        <v>0.03679175864606328</v>
      </c>
      <c r="M124" s="17"/>
      <c r="N124" s="17"/>
      <c r="O124" s="17"/>
      <c r="P124" s="91">
        <f t="shared" si="5"/>
        <v>0</v>
      </c>
      <c r="Q124" s="77">
        <f t="shared" si="6"/>
        <v>0</v>
      </c>
      <c r="R124" s="80">
        <f t="shared" si="7"/>
        <v>0</v>
      </c>
      <c r="S124" s="11"/>
      <c r="T124" s="11"/>
      <c r="U124" s="11"/>
      <c r="V124" s="11"/>
      <c r="W124" s="11"/>
      <c r="X124" s="11"/>
      <c r="Z124" s="19"/>
      <c r="AA124" s="19"/>
      <c r="AB124" s="19"/>
      <c r="AI124" s="50"/>
      <c r="AJ124" s="50"/>
    </row>
    <row r="125" spans="1:96" ht="12.75">
      <c r="A125" s="1" t="s">
        <v>131</v>
      </c>
      <c r="B125" s="35">
        <v>47.42</v>
      </c>
      <c r="C125" s="25">
        <v>53.63</v>
      </c>
      <c r="D125" s="63">
        <v>40.11</v>
      </c>
      <c r="E125" s="31">
        <v>41.99</v>
      </c>
      <c r="F125" s="62">
        <v>24.56</v>
      </c>
      <c r="G125" s="67">
        <v>23.514391048292115</v>
      </c>
      <c r="H125" s="164">
        <f t="shared" si="4"/>
        <v>28.928849677414664</v>
      </c>
      <c r="I125" s="150">
        <v>21.26</v>
      </c>
      <c r="J125" s="17">
        <v>31.97</v>
      </c>
      <c r="K125" s="17">
        <v>32.619814358780076</v>
      </c>
      <c r="L125" s="17">
        <v>33.68285504047093</v>
      </c>
      <c r="M125" s="17">
        <v>28.18649175678071</v>
      </c>
      <c r="N125" s="17">
        <v>28.59731239619508</v>
      </c>
      <c r="O125" s="17">
        <v>26.185474189675872</v>
      </c>
      <c r="P125" s="91">
        <f t="shared" si="5"/>
        <v>30.382016273617435</v>
      </c>
      <c r="Q125" s="77">
        <f t="shared" si="6"/>
        <v>2203</v>
      </c>
      <c r="R125" s="80">
        <f t="shared" si="7"/>
        <v>73</v>
      </c>
      <c r="S125" s="11">
        <v>43</v>
      </c>
      <c r="T125" s="11">
        <v>4</v>
      </c>
      <c r="U125" s="11">
        <v>20</v>
      </c>
      <c r="V125" s="11"/>
      <c r="W125" s="11"/>
      <c r="X125" s="11">
        <v>9</v>
      </c>
      <c r="Y125" s="50">
        <v>19</v>
      </c>
      <c r="Z125" s="50">
        <v>13</v>
      </c>
      <c r="AA125" s="50">
        <v>1</v>
      </c>
      <c r="AB125" s="50"/>
      <c r="AC125" s="50">
        <v>40</v>
      </c>
      <c r="AD125" s="50"/>
      <c r="AE125" s="50">
        <v>35</v>
      </c>
      <c r="AF125" s="50">
        <v>24</v>
      </c>
      <c r="AG125" s="50">
        <v>19</v>
      </c>
      <c r="AH125" s="50">
        <v>7</v>
      </c>
      <c r="AI125" s="50">
        <v>111</v>
      </c>
      <c r="AJ125" s="50">
        <v>7</v>
      </c>
      <c r="AK125" s="50">
        <v>3</v>
      </c>
      <c r="AL125" s="50">
        <v>43</v>
      </c>
      <c r="AM125" s="50">
        <v>7</v>
      </c>
      <c r="AN125" s="50">
        <v>8</v>
      </c>
      <c r="AO125" s="50">
        <v>46</v>
      </c>
      <c r="AP125" s="50">
        <v>123</v>
      </c>
      <c r="AQ125" s="50">
        <v>11</v>
      </c>
      <c r="AR125" s="50">
        <v>25</v>
      </c>
      <c r="AS125" s="50">
        <v>75</v>
      </c>
      <c r="AT125" s="50">
        <v>1</v>
      </c>
      <c r="AU125" s="50">
        <v>13</v>
      </c>
      <c r="AV125" s="50">
        <v>75</v>
      </c>
      <c r="AW125" s="50">
        <v>2</v>
      </c>
      <c r="AX125" s="50"/>
      <c r="AY125" s="50">
        <v>4</v>
      </c>
      <c r="AZ125" s="50">
        <v>5</v>
      </c>
      <c r="BA125">
        <v>166</v>
      </c>
      <c r="BB125" s="50">
        <v>7</v>
      </c>
      <c r="BC125">
        <v>1</v>
      </c>
      <c r="BD125">
        <v>51</v>
      </c>
      <c r="BE125">
        <v>46</v>
      </c>
      <c r="BF125">
        <v>15</v>
      </c>
      <c r="BG125">
        <v>61</v>
      </c>
      <c r="BH125">
        <v>11</v>
      </c>
      <c r="BI125">
        <v>49</v>
      </c>
      <c r="BJ125">
        <v>5</v>
      </c>
      <c r="BK125">
        <v>2</v>
      </c>
      <c r="BL125">
        <v>21</v>
      </c>
      <c r="BM125">
        <v>39</v>
      </c>
      <c r="BN125">
        <v>2</v>
      </c>
      <c r="BO125">
        <v>23</v>
      </c>
      <c r="BP125">
        <v>52</v>
      </c>
      <c r="BQ125">
        <v>8</v>
      </c>
      <c r="BR125">
        <v>2</v>
      </c>
      <c r="BS125">
        <v>11</v>
      </c>
      <c r="BT125">
        <v>40</v>
      </c>
      <c r="BU125">
        <v>17</v>
      </c>
      <c r="BV125">
        <v>280</v>
      </c>
      <c r="BW125">
        <v>47</v>
      </c>
      <c r="BX125">
        <v>25</v>
      </c>
      <c r="BY125">
        <v>29</v>
      </c>
      <c r="BZ125">
        <v>17</v>
      </c>
      <c r="CA125">
        <v>4</v>
      </c>
      <c r="CB125">
        <v>112</v>
      </c>
      <c r="CC125">
        <v>10</v>
      </c>
      <c r="CD125">
        <v>13</v>
      </c>
      <c r="CE125">
        <v>14</v>
      </c>
      <c r="CF125">
        <v>32</v>
      </c>
      <c r="CG125">
        <v>11</v>
      </c>
      <c r="CH125">
        <v>23</v>
      </c>
      <c r="CI125">
        <v>49</v>
      </c>
      <c r="CJ125">
        <v>5</v>
      </c>
      <c r="CK125">
        <v>4</v>
      </c>
      <c r="CL125">
        <v>15</v>
      </c>
      <c r="CM125">
        <v>55</v>
      </c>
      <c r="CN125">
        <v>11</v>
      </c>
      <c r="CO125">
        <v>10</v>
      </c>
      <c r="CP125">
        <v>10</v>
      </c>
      <c r="CQ125">
        <v>1</v>
      </c>
      <c r="CR125">
        <v>4</v>
      </c>
    </row>
    <row r="126" spans="1:96" ht="12.75">
      <c r="A126" s="1" t="s">
        <v>132</v>
      </c>
      <c r="B126" s="35">
        <v>0.03</v>
      </c>
      <c r="C126" s="25">
        <v>0.18</v>
      </c>
      <c r="D126" s="62">
        <v>0.28</v>
      </c>
      <c r="E126" s="31">
        <v>0.75</v>
      </c>
      <c r="F126" s="63">
        <v>0.9</v>
      </c>
      <c r="G126" s="67">
        <v>2.4040471142520614</v>
      </c>
      <c r="H126" s="164">
        <f t="shared" si="4"/>
        <v>6.582334959760595</v>
      </c>
      <c r="I126" s="150">
        <v>2.73</v>
      </c>
      <c r="J126" s="17">
        <v>4.82</v>
      </c>
      <c r="K126" s="17">
        <v>6.118583064974427</v>
      </c>
      <c r="L126" s="17">
        <v>5.022075055187638</v>
      </c>
      <c r="M126" s="17">
        <v>9.182769012586421</v>
      </c>
      <c r="N126" s="17">
        <v>9.859580250641704</v>
      </c>
      <c r="O126" s="17">
        <v>8.343337334933974</v>
      </c>
      <c r="P126" s="91">
        <f t="shared" si="5"/>
        <v>6.068128533995312</v>
      </c>
      <c r="Q126" s="77">
        <f t="shared" si="6"/>
        <v>440</v>
      </c>
      <c r="R126" s="80">
        <f t="shared" si="7"/>
        <v>60</v>
      </c>
      <c r="S126" s="11">
        <v>20</v>
      </c>
      <c r="T126" s="11">
        <v>2</v>
      </c>
      <c r="U126" s="11">
        <v>14</v>
      </c>
      <c r="V126" s="11">
        <v>1</v>
      </c>
      <c r="W126" s="11">
        <v>1</v>
      </c>
      <c r="X126" s="11">
        <v>16</v>
      </c>
      <c r="Y126" s="50">
        <v>2</v>
      </c>
      <c r="Z126" s="50">
        <v>1</v>
      </c>
      <c r="AA126" s="50">
        <v>4</v>
      </c>
      <c r="AB126" s="50">
        <v>2</v>
      </c>
      <c r="AC126">
        <v>5</v>
      </c>
      <c r="AD126" s="50">
        <v>6</v>
      </c>
      <c r="AE126" s="50">
        <v>9</v>
      </c>
      <c r="AF126" s="50">
        <v>6</v>
      </c>
      <c r="AG126">
        <v>1</v>
      </c>
      <c r="AH126" s="50">
        <v>6</v>
      </c>
      <c r="AI126" s="50">
        <v>21</v>
      </c>
      <c r="AJ126" s="50">
        <v>3</v>
      </c>
      <c r="AK126" s="50">
        <v>6</v>
      </c>
      <c r="AL126" s="50">
        <v>16</v>
      </c>
      <c r="AM126" s="50">
        <v>8</v>
      </c>
      <c r="AN126" s="50">
        <v>5</v>
      </c>
      <c r="AO126" s="50">
        <v>18</v>
      </c>
      <c r="AP126" s="50">
        <v>10</v>
      </c>
      <c r="AQ126" s="50"/>
      <c r="AR126">
        <v>6</v>
      </c>
      <c r="AS126" s="50"/>
      <c r="AT126">
        <v>2</v>
      </c>
      <c r="AU126" s="50">
        <v>4</v>
      </c>
      <c r="AV126">
        <v>1</v>
      </c>
      <c r="AW126" s="50">
        <v>7</v>
      </c>
      <c r="AX126">
        <v>3</v>
      </c>
      <c r="AY126">
        <v>4</v>
      </c>
      <c r="AZ126">
        <v>10</v>
      </c>
      <c r="BA126">
        <v>6</v>
      </c>
      <c r="BB126">
        <v>12</v>
      </c>
      <c r="BC126">
        <v>3</v>
      </c>
      <c r="BG126">
        <v>3</v>
      </c>
      <c r="BH126">
        <v>1</v>
      </c>
      <c r="BI126">
        <v>7</v>
      </c>
      <c r="BJ126">
        <v>4</v>
      </c>
      <c r="BK126">
        <v>1</v>
      </c>
      <c r="BM126">
        <v>2</v>
      </c>
      <c r="BN126">
        <v>31</v>
      </c>
      <c r="BP126">
        <v>3</v>
      </c>
      <c r="BQ126">
        <v>1</v>
      </c>
      <c r="BS126">
        <v>2</v>
      </c>
      <c r="BT126">
        <v>2</v>
      </c>
      <c r="BU126">
        <v>2</v>
      </c>
      <c r="BV126">
        <v>97</v>
      </c>
      <c r="BZ126">
        <v>2</v>
      </c>
      <c r="CB126">
        <v>3</v>
      </c>
      <c r="CG126">
        <v>1</v>
      </c>
      <c r="CH126">
        <v>2</v>
      </c>
      <c r="CI126">
        <v>4</v>
      </c>
      <c r="CK126">
        <v>1</v>
      </c>
      <c r="CM126">
        <v>10</v>
      </c>
      <c r="CN126">
        <v>7</v>
      </c>
      <c r="CO126">
        <v>2</v>
      </c>
      <c r="CP126">
        <v>4</v>
      </c>
      <c r="CQ126">
        <v>6</v>
      </c>
      <c r="CR126">
        <v>1</v>
      </c>
    </row>
    <row r="127" spans="1:80" ht="12.75">
      <c r="A127" s="1" t="s">
        <v>133</v>
      </c>
      <c r="B127" s="36">
        <v>2.5</v>
      </c>
      <c r="C127" s="28">
        <v>1.02</v>
      </c>
      <c r="D127" s="62">
        <v>0.46</v>
      </c>
      <c r="E127" s="31">
        <v>0.13</v>
      </c>
      <c r="F127" s="62">
        <v>0.01</v>
      </c>
      <c r="G127" s="67">
        <v>0.099</v>
      </c>
      <c r="H127" s="164">
        <f t="shared" si="4"/>
        <v>0.26677503057214585</v>
      </c>
      <c r="I127" s="150">
        <v>0.15</v>
      </c>
      <c r="J127" s="17"/>
      <c r="K127" s="17">
        <v>0.8903201363894677</v>
      </c>
      <c r="L127" s="17"/>
      <c r="M127" s="17">
        <v>0.28363765289842224</v>
      </c>
      <c r="N127" s="17">
        <v>0.528461422316171</v>
      </c>
      <c r="O127" s="17">
        <v>0.015006002400960384</v>
      </c>
      <c r="P127" s="91">
        <f t="shared" si="5"/>
        <v>0.06895600606812854</v>
      </c>
      <c r="Q127" s="77">
        <f t="shared" si="6"/>
        <v>5</v>
      </c>
      <c r="R127" s="80">
        <f t="shared" si="7"/>
        <v>1</v>
      </c>
      <c r="S127" s="11"/>
      <c r="T127" s="11"/>
      <c r="U127" s="11"/>
      <c r="V127" s="11"/>
      <c r="W127" s="11"/>
      <c r="X127" s="11"/>
      <c r="Z127" s="50"/>
      <c r="AA127" s="50"/>
      <c r="AB127" s="50"/>
      <c r="AE127" s="50"/>
      <c r="AL127" s="50"/>
      <c r="AN127" s="50"/>
      <c r="AQ127" s="50"/>
      <c r="CB127">
        <v>5</v>
      </c>
    </row>
    <row r="128" spans="1:93" ht="12.75">
      <c r="A128" s="1" t="s">
        <v>134</v>
      </c>
      <c r="B128" s="35">
        <v>27.78</v>
      </c>
      <c r="C128" s="25">
        <v>43.99</v>
      </c>
      <c r="D128" s="63">
        <v>62.92</v>
      </c>
      <c r="E128" s="32">
        <v>37.8</v>
      </c>
      <c r="F128" s="63">
        <v>16.8</v>
      </c>
      <c r="G128" s="67">
        <v>10.316457008244994</v>
      </c>
      <c r="H128" s="164">
        <f t="shared" si="4"/>
        <v>11.613858533561897</v>
      </c>
      <c r="I128" s="150">
        <v>9.7</v>
      </c>
      <c r="J128" s="17">
        <v>15.17</v>
      </c>
      <c r="K128" s="17">
        <v>14.680810759613564</v>
      </c>
      <c r="L128" s="17">
        <v>12.601177336276674</v>
      </c>
      <c r="M128" s="17">
        <v>11.097323169650771</v>
      </c>
      <c r="N128" s="17">
        <v>11.460063415370678</v>
      </c>
      <c r="O128" s="17">
        <v>6.587635054021609</v>
      </c>
      <c r="P128" s="91">
        <f t="shared" si="5"/>
        <v>8.936698386429459</v>
      </c>
      <c r="Q128" s="77">
        <f t="shared" si="6"/>
        <v>648</v>
      </c>
      <c r="R128" s="80">
        <f t="shared" si="7"/>
        <v>40</v>
      </c>
      <c r="S128" s="11">
        <v>36</v>
      </c>
      <c r="T128" s="11"/>
      <c r="U128" s="11"/>
      <c r="V128" s="11"/>
      <c r="W128" s="11"/>
      <c r="X128" s="11">
        <v>6</v>
      </c>
      <c r="Y128" s="50">
        <v>2</v>
      </c>
      <c r="Z128" s="19">
        <v>14</v>
      </c>
      <c r="AA128" s="19"/>
      <c r="AB128" s="19"/>
      <c r="AE128" s="50">
        <v>10</v>
      </c>
      <c r="AF128" s="50"/>
      <c r="AG128">
        <v>1</v>
      </c>
      <c r="AI128" s="50">
        <v>31</v>
      </c>
      <c r="AJ128" s="50"/>
      <c r="AL128" s="50"/>
      <c r="AM128" s="50">
        <v>17</v>
      </c>
      <c r="AN128" s="50"/>
      <c r="AP128" s="50"/>
      <c r="AS128" s="50">
        <v>1</v>
      </c>
      <c r="AV128">
        <v>10</v>
      </c>
      <c r="AW128">
        <v>4</v>
      </c>
      <c r="AY128">
        <v>20</v>
      </c>
      <c r="BB128">
        <v>2</v>
      </c>
      <c r="BC128">
        <v>5</v>
      </c>
      <c r="BD128">
        <v>8</v>
      </c>
      <c r="BE128">
        <v>20</v>
      </c>
      <c r="BF128">
        <v>4</v>
      </c>
      <c r="BG128">
        <v>8</v>
      </c>
      <c r="BH128">
        <v>4</v>
      </c>
      <c r="BJ128">
        <v>2</v>
      </c>
      <c r="BO128">
        <v>98</v>
      </c>
      <c r="BP128">
        <v>21</v>
      </c>
      <c r="BS128">
        <v>3</v>
      </c>
      <c r="BT128">
        <v>2</v>
      </c>
      <c r="BU128">
        <v>10</v>
      </c>
      <c r="BW128">
        <v>51</v>
      </c>
      <c r="BX128">
        <v>28</v>
      </c>
      <c r="BY128">
        <v>4</v>
      </c>
      <c r="BZ128">
        <v>24</v>
      </c>
      <c r="CA128">
        <v>34</v>
      </c>
      <c r="CB128">
        <v>16</v>
      </c>
      <c r="CC128">
        <v>12</v>
      </c>
      <c r="CD128">
        <v>11</v>
      </c>
      <c r="CE128">
        <v>12</v>
      </c>
      <c r="CF128">
        <v>45</v>
      </c>
      <c r="CG128">
        <v>1</v>
      </c>
      <c r="CH128">
        <v>18</v>
      </c>
      <c r="CL128">
        <v>11</v>
      </c>
      <c r="CN128">
        <v>2</v>
      </c>
      <c r="CO128">
        <v>40</v>
      </c>
    </row>
    <row r="129" spans="1:95" ht="12.75">
      <c r="A129" s="1" t="s">
        <v>135</v>
      </c>
      <c r="B129" s="35"/>
      <c r="C129" s="25">
        <v>0.02</v>
      </c>
      <c r="D129" s="102" t="s">
        <v>293</v>
      </c>
      <c r="E129" s="31">
        <v>0.14</v>
      </c>
      <c r="F129" s="62">
        <v>0.09</v>
      </c>
      <c r="G129" s="67">
        <v>2.496676089517079</v>
      </c>
      <c r="H129" s="164">
        <f t="shared" si="4"/>
        <v>26.73987677217196</v>
      </c>
      <c r="I129" s="150">
        <v>11.08</v>
      </c>
      <c r="J129" s="17">
        <v>20.7</v>
      </c>
      <c r="K129" s="17">
        <v>25.34570941466187</v>
      </c>
      <c r="L129" s="17">
        <v>32.50551876379691</v>
      </c>
      <c r="M129" s="17">
        <v>41.446552029781955</v>
      </c>
      <c r="N129" s="17">
        <v>33.15717952589461</v>
      </c>
      <c r="O129" s="17">
        <v>22.944177671068427</v>
      </c>
      <c r="P129" s="91">
        <f t="shared" si="5"/>
        <v>26.630809543511244</v>
      </c>
      <c r="Q129" s="77">
        <f t="shared" si="6"/>
        <v>1931</v>
      </c>
      <c r="R129" s="80">
        <f t="shared" si="7"/>
        <v>59</v>
      </c>
      <c r="S129" s="11">
        <v>210</v>
      </c>
      <c r="T129" s="11"/>
      <c r="U129" s="11">
        <v>13</v>
      </c>
      <c r="V129" s="11"/>
      <c r="W129" s="11"/>
      <c r="X129" s="11">
        <v>5</v>
      </c>
      <c r="Y129" s="50">
        <v>16</v>
      </c>
      <c r="Z129" s="19">
        <v>25</v>
      </c>
      <c r="AA129" s="19"/>
      <c r="AB129" s="19">
        <v>1</v>
      </c>
      <c r="AC129" s="19">
        <v>3</v>
      </c>
      <c r="AE129" s="50">
        <v>2</v>
      </c>
      <c r="AF129" s="50">
        <v>9</v>
      </c>
      <c r="AG129">
        <v>35</v>
      </c>
      <c r="AH129" s="50">
        <v>29</v>
      </c>
      <c r="AI129" s="50">
        <v>135</v>
      </c>
      <c r="AJ129" s="50">
        <v>14</v>
      </c>
      <c r="AK129" s="50">
        <v>15</v>
      </c>
      <c r="AL129" s="50">
        <v>31</v>
      </c>
      <c r="AM129" s="50">
        <v>73</v>
      </c>
      <c r="AN129" s="50">
        <v>64</v>
      </c>
      <c r="AO129">
        <v>21</v>
      </c>
      <c r="AP129" s="50">
        <v>2</v>
      </c>
      <c r="AR129">
        <v>4</v>
      </c>
      <c r="AS129" s="50">
        <v>12</v>
      </c>
      <c r="AU129">
        <v>6</v>
      </c>
      <c r="AV129">
        <v>21</v>
      </c>
      <c r="AX129">
        <v>8</v>
      </c>
      <c r="AY129">
        <v>25</v>
      </c>
      <c r="BA129">
        <v>11</v>
      </c>
      <c r="BD129">
        <v>34</v>
      </c>
      <c r="BE129">
        <v>23</v>
      </c>
      <c r="BF129">
        <v>81</v>
      </c>
      <c r="BG129">
        <v>49</v>
      </c>
      <c r="BH129">
        <v>73</v>
      </c>
      <c r="BI129">
        <v>11</v>
      </c>
      <c r="BJ129">
        <v>9</v>
      </c>
      <c r="BL129">
        <v>32</v>
      </c>
      <c r="BO129">
        <v>68</v>
      </c>
      <c r="BP129">
        <v>37</v>
      </c>
      <c r="BQ129">
        <v>63</v>
      </c>
      <c r="BR129">
        <v>99</v>
      </c>
      <c r="BS129">
        <v>21</v>
      </c>
      <c r="BT129">
        <v>31</v>
      </c>
      <c r="BU129">
        <v>35</v>
      </c>
      <c r="BV129">
        <v>148</v>
      </c>
      <c r="BW129">
        <v>14</v>
      </c>
      <c r="BX129">
        <v>81</v>
      </c>
      <c r="BY129">
        <v>7</v>
      </c>
      <c r="BZ129">
        <v>9</v>
      </c>
      <c r="CA129">
        <v>15</v>
      </c>
      <c r="CB129">
        <v>30</v>
      </c>
      <c r="CC129">
        <v>18</v>
      </c>
      <c r="CD129">
        <v>10</v>
      </c>
      <c r="CE129">
        <v>43</v>
      </c>
      <c r="CF129">
        <v>14</v>
      </c>
      <c r="CG129">
        <v>6</v>
      </c>
      <c r="CH129">
        <v>15</v>
      </c>
      <c r="CK129">
        <v>6</v>
      </c>
      <c r="CL129">
        <v>8</v>
      </c>
      <c r="CO129">
        <v>37</v>
      </c>
      <c r="CP129">
        <v>11</v>
      </c>
      <c r="CQ129">
        <v>3</v>
      </c>
    </row>
    <row r="130" spans="1:85" ht="12.75">
      <c r="A130" s="1" t="s">
        <v>136</v>
      </c>
      <c r="B130" s="35">
        <v>0.56</v>
      </c>
      <c r="C130" s="25">
        <v>1.74</v>
      </c>
      <c r="D130" s="62">
        <v>0.97</v>
      </c>
      <c r="E130" s="31">
        <v>1.25</v>
      </c>
      <c r="F130" s="63">
        <v>0.44</v>
      </c>
      <c r="G130" s="67">
        <v>0.33453121319199053</v>
      </c>
      <c r="H130" s="164">
        <f t="shared" si="4"/>
        <v>0.6719658989729277</v>
      </c>
      <c r="I130" s="150">
        <v>0.153280196198651</v>
      </c>
      <c r="J130" s="17">
        <v>1.08</v>
      </c>
      <c r="K130" s="17">
        <v>0.5493464671339269</v>
      </c>
      <c r="L130" s="17">
        <v>1.3428991905813097</v>
      </c>
      <c r="M130" s="17">
        <v>0.3722744194291792</v>
      </c>
      <c r="N130" s="17">
        <v>0.8908349690472596</v>
      </c>
      <c r="O130" s="17">
        <v>0.31512605042016806</v>
      </c>
      <c r="P130" s="91">
        <f t="shared" si="5"/>
        <v>0.2758240242725142</v>
      </c>
      <c r="Q130" s="77">
        <f t="shared" si="6"/>
        <v>20</v>
      </c>
      <c r="R130" s="80">
        <f t="shared" si="7"/>
        <v>11</v>
      </c>
      <c r="S130" s="11"/>
      <c r="T130" s="11"/>
      <c r="U130" s="11"/>
      <c r="V130" s="11"/>
      <c r="W130" s="11"/>
      <c r="X130" s="11"/>
      <c r="Z130" s="50"/>
      <c r="AA130" s="50"/>
      <c r="AB130" s="50">
        <v>3</v>
      </c>
      <c r="AE130" s="50"/>
      <c r="AI130" s="50"/>
      <c r="AJ130" s="50"/>
      <c r="AM130" s="50">
        <v>3</v>
      </c>
      <c r="AN130" s="50"/>
      <c r="AQ130" s="50"/>
      <c r="BA130">
        <v>1</v>
      </c>
      <c r="BC130">
        <v>2</v>
      </c>
      <c r="BF130">
        <v>1</v>
      </c>
      <c r="BH130">
        <v>1</v>
      </c>
      <c r="BQ130">
        <v>1</v>
      </c>
      <c r="BT130">
        <v>3</v>
      </c>
      <c r="BV130">
        <v>1</v>
      </c>
      <c r="BX130">
        <v>1</v>
      </c>
      <c r="CG130">
        <v>3</v>
      </c>
    </row>
    <row r="131" spans="1:69" ht="12.75">
      <c r="A131" s="1" t="s">
        <v>137</v>
      </c>
      <c r="B131" s="35">
        <v>0.53</v>
      </c>
      <c r="C131" s="25">
        <v>1.94</v>
      </c>
      <c r="D131" s="63">
        <v>1.7</v>
      </c>
      <c r="E131" s="31">
        <v>1.31</v>
      </c>
      <c r="F131" s="62">
        <v>0.75</v>
      </c>
      <c r="G131" s="67">
        <v>0.3024723203769141</v>
      </c>
      <c r="H131" s="164">
        <f t="shared" si="4"/>
        <v>1.892570842740072</v>
      </c>
      <c r="I131" s="150">
        <v>0.18393623543838136</v>
      </c>
      <c r="J131" s="17">
        <v>0.08</v>
      </c>
      <c r="K131" s="17">
        <v>0.4546315590073878</v>
      </c>
      <c r="L131" s="17">
        <v>11.497424576894774</v>
      </c>
      <c r="M131" s="17">
        <v>0.14181882644921112</v>
      </c>
      <c r="N131" s="17">
        <v>0.7851426845840255</v>
      </c>
      <c r="O131" s="17">
        <v>0.10504201680672269</v>
      </c>
      <c r="P131" s="91">
        <f t="shared" si="5"/>
        <v>0.013791201213625709</v>
      </c>
      <c r="Q131" s="77">
        <f t="shared" si="6"/>
        <v>1</v>
      </c>
      <c r="R131" s="80">
        <f t="shared" si="7"/>
        <v>1</v>
      </c>
      <c r="S131" s="11"/>
      <c r="T131" s="11"/>
      <c r="U131" s="11"/>
      <c r="V131" s="11"/>
      <c r="W131" s="11"/>
      <c r="X131" s="11"/>
      <c r="Z131" s="19"/>
      <c r="AA131" s="19"/>
      <c r="AB131" s="19"/>
      <c r="AE131" s="50"/>
      <c r="AI131" s="50"/>
      <c r="AJ131" s="50"/>
      <c r="AM131" s="50"/>
      <c r="AQ131" s="50"/>
      <c r="BQ131">
        <v>1</v>
      </c>
    </row>
    <row r="132" spans="1:28" ht="12.75">
      <c r="A132" s="1" t="s">
        <v>138</v>
      </c>
      <c r="B132" s="35">
        <v>0.11</v>
      </c>
      <c r="C132" s="25"/>
      <c r="D132" s="62">
        <v>0.01</v>
      </c>
      <c r="E132" s="31">
        <v>0.01</v>
      </c>
      <c r="F132" s="63">
        <v>0.03</v>
      </c>
      <c r="G132" s="165" t="s">
        <v>293</v>
      </c>
      <c r="H132" s="164">
        <f t="shared" si="4"/>
        <v>0.03238910258228449</v>
      </c>
      <c r="I132" s="150"/>
      <c r="J132" s="17">
        <v>0.02</v>
      </c>
      <c r="K132" s="17">
        <v>0.018942981625307824</v>
      </c>
      <c r="L132" s="17">
        <v>0.03679175864606328</v>
      </c>
      <c r="M132" s="17"/>
      <c r="N132" s="17">
        <v>0.15098897780462028</v>
      </c>
      <c r="O132" s="17"/>
      <c r="P132" s="91">
        <f t="shared" si="5"/>
        <v>0</v>
      </c>
      <c r="Q132" s="77">
        <f t="shared" si="6"/>
        <v>0</v>
      </c>
      <c r="R132" s="80">
        <f t="shared" si="7"/>
        <v>0</v>
      </c>
      <c r="S132" s="11"/>
      <c r="T132" s="11"/>
      <c r="U132" s="11"/>
      <c r="V132" s="11"/>
      <c r="W132" s="11"/>
      <c r="X132" s="11"/>
      <c r="Z132" s="19"/>
      <c r="AA132" s="19"/>
      <c r="AB132" s="19"/>
    </row>
    <row r="133" spans="1:95" ht="12.75">
      <c r="A133" s="1" t="s">
        <v>139</v>
      </c>
      <c r="B133" s="35">
        <v>7.38</v>
      </c>
      <c r="C133" s="25">
        <v>3.47</v>
      </c>
      <c r="D133" s="62">
        <v>5.97</v>
      </c>
      <c r="E133" s="31">
        <v>17.45</v>
      </c>
      <c r="F133" s="62">
        <v>34.78</v>
      </c>
      <c r="G133" s="67">
        <v>69.49336395759717</v>
      </c>
      <c r="H133" s="164">
        <f t="shared" si="4"/>
        <v>41.176769804288334</v>
      </c>
      <c r="I133" s="150">
        <v>26.63</v>
      </c>
      <c r="J133" s="17">
        <v>72.9</v>
      </c>
      <c r="K133" s="17">
        <v>39.98863421102482</v>
      </c>
      <c r="L133" s="17">
        <v>37.159676232523914</v>
      </c>
      <c r="M133" s="17">
        <v>60.00709094132246</v>
      </c>
      <c r="N133" s="17">
        <v>30.303487845387288</v>
      </c>
      <c r="O133" s="17">
        <v>21.248499399759904</v>
      </c>
      <c r="P133" s="91">
        <f t="shared" si="5"/>
        <v>32.864432492070065</v>
      </c>
      <c r="Q133" s="77">
        <f t="shared" si="6"/>
        <v>2383</v>
      </c>
      <c r="R133" s="80">
        <f t="shared" si="7"/>
        <v>70</v>
      </c>
      <c r="S133" s="11">
        <v>40</v>
      </c>
      <c r="T133" s="11">
        <v>42</v>
      </c>
      <c r="U133" s="11">
        <v>52</v>
      </c>
      <c r="V133" s="11">
        <v>33</v>
      </c>
      <c r="W133" s="11"/>
      <c r="X133" s="11">
        <v>64</v>
      </c>
      <c r="Y133" s="50">
        <v>1</v>
      </c>
      <c r="Z133" s="50">
        <v>14</v>
      </c>
      <c r="AA133" s="50"/>
      <c r="AB133" s="50">
        <v>80</v>
      </c>
      <c r="AC133" s="50">
        <v>17</v>
      </c>
      <c r="AD133" s="50">
        <v>7</v>
      </c>
      <c r="AE133" s="50">
        <v>22</v>
      </c>
      <c r="AF133" s="50">
        <v>10</v>
      </c>
      <c r="AG133" s="50">
        <v>33</v>
      </c>
      <c r="AH133" s="50">
        <v>4</v>
      </c>
      <c r="AI133" s="50">
        <v>102</v>
      </c>
      <c r="AJ133" s="50">
        <v>8</v>
      </c>
      <c r="AK133" s="50">
        <v>10</v>
      </c>
      <c r="AL133" s="50">
        <v>4</v>
      </c>
      <c r="AM133" s="50">
        <v>32</v>
      </c>
      <c r="AN133" s="50">
        <v>101</v>
      </c>
      <c r="AO133" s="50">
        <v>15</v>
      </c>
      <c r="AP133" s="50">
        <v>17</v>
      </c>
      <c r="AQ133" s="50">
        <v>8</v>
      </c>
      <c r="AR133" s="50">
        <v>19</v>
      </c>
      <c r="AS133" s="50">
        <v>116</v>
      </c>
      <c r="AT133" s="50">
        <v>16</v>
      </c>
      <c r="AU133" s="50">
        <v>26</v>
      </c>
      <c r="AV133" s="50">
        <v>48</v>
      </c>
      <c r="AW133" s="50"/>
      <c r="AX133" s="50"/>
      <c r="AY133" s="50">
        <v>15</v>
      </c>
      <c r="AZ133" s="50">
        <v>2</v>
      </c>
      <c r="BA133">
        <v>33</v>
      </c>
      <c r="BB133" s="50">
        <v>4</v>
      </c>
      <c r="BC133" s="50">
        <v>4</v>
      </c>
      <c r="BD133">
        <v>60</v>
      </c>
      <c r="BE133">
        <v>33</v>
      </c>
      <c r="BF133">
        <v>70</v>
      </c>
      <c r="BG133">
        <v>71</v>
      </c>
      <c r="BH133">
        <v>3</v>
      </c>
      <c r="BJ133">
        <v>25</v>
      </c>
      <c r="BK133">
        <v>4</v>
      </c>
      <c r="BL133">
        <v>6</v>
      </c>
      <c r="BM133">
        <v>23</v>
      </c>
      <c r="BN133">
        <v>2</v>
      </c>
      <c r="BO133">
        <v>94</v>
      </c>
      <c r="BP133">
        <v>115</v>
      </c>
      <c r="BQ133">
        <v>45</v>
      </c>
      <c r="BR133">
        <v>100</v>
      </c>
      <c r="BS133">
        <v>3</v>
      </c>
      <c r="BT133">
        <v>151</v>
      </c>
      <c r="BU133">
        <v>10</v>
      </c>
      <c r="BV133">
        <v>40</v>
      </c>
      <c r="BX133">
        <v>79</v>
      </c>
      <c r="BZ133">
        <v>14</v>
      </c>
      <c r="CA133">
        <v>26</v>
      </c>
      <c r="CB133">
        <v>18</v>
      </c>
      <c r="CC133">
        <v>52</v>
      </c>
      <c r="CD133">
        <v>15</v>
      </c>
      <c r="CE133">
        <v>55</v>
      </c>
      <c r="CF133">
        <v>31</v>
      </c>
      <c r="CG133">
        <v>15</v>
      </c>
      <c r="CH133">
        <v>56</v>
      </c>
      <c r="CI133">
        <v>25</v>
      </c>
      <c r="CJ133">
        <v>4</v>
      </c>
      <c r="CK133">
        <v>75</v>
      </c>
      <c r="CL133">
        <v>30</v>
      </c>
      <c r="CM133">
        <v>15</v>
      </c>
      <c r="CN133">
        <v>1</v>
      </c>
      <c r="CO133">
        <v>6</v>
      </c>
      <c r="CP133">
        <v>11</v>
      </c>
      <c r="CQ133">
        <v>1</v>
      </c>
    </row>
    <row r="134" spans="1:91" ht="12.75">
      <c r="A134" s="1" t="s">
        <v>140</v>
      </c>
      <c r="B134" s="35">
        <v>1.01</v>
      </c>
      <c r="C134" s="25">
        <v>1.17</v>
      </c>
      <c r="D134" s="62">
        <v>0.42</v>
      </c>
      <c r="E134" s="32">
        <v>0.3</v>
      </c>
      <c r="F134" s="62">
        <v>0.74</v>
      </c>
      <c r="G134" s="67">
        <v>1.4537926972909305</v>
      </c>
      <c r="H134" s="164">
        <f t="shared" si="4"/>
        <v>2.5159956100126495</v>
      </c>
      <c r="I134" s="150">
        <v>2.92</v>
      </c>
      <c r="J134" s="17">
        <v>2.06</v>
      </c>
      <c r="K134" s="17">
        <v>2.34892972153817</v>
      </c>
      <c r="L134" s="17">
        <v>2.0235467255334805</v>
      </c>
      <c r="M134" s="17">
        <v>1.365006204573657</v>
      </c>
      <c r="N134" s="17">
        <v>3.533142080628114</v>
      </c>
      <c r="O134" s="17">
        <v>3.361344537815126</v>
      </c>
      <c r="P134" s="91">
        <f t="shared" si="5"/>
        <v>6.495655771617709</v>
      </c>
      <c r="Q134" s="77">
        <f t="shared" si="6"/>
        <v>471</v>
      </c>
      <c r="R134" s="80">
        <f t="shared" si="7"/>
        <v>40</v>
      </c>
      <c r="S134" s="11">
        <v>4</v>
      </c>
      <c r="T134" s="11"/>
      <c r="U134" s="11"/>
      <c r="V134" s="11"/>
      <c r="W134" s="11">
        <v>12</v>
      </c>
      <c r="X134" s="11"/>
      <c r="Y134">
        <v>4</v>
      </c>
      <c r="Z134" s="50"/>
      <c r="AA134" s="50"/>
      <c r="AB134" s="50">
        <v>1</v>
      </c>
      <c r="AE134" s="50">
        <v>60</v>
      </c>
      <c r="AG134">
        <v>5</v>
      </c>
      <c r="AI134">
        <v>24</v>
      </c>
      <c r="AM134" s="50"/>
      <c r="AN134">
        <v>1</v>
      </c>
      <c r="AO134">
        <v>4</v>
      </c>
      <c r="AQ134" s="50">
        <v>1</v>
      </c>
      <c r="AS134">
        <v>29</v>
      </c>
      <c r="AU134">
        <v>31</v>
      </c>
      <c r="AX134">
        <v>19</v>
      </c>
      <c r="AY134">
        <v>5</v>
      </c>
      <c r="BA134">
        <v>38</v>
      </c>
      <c r="BB134">
        <v>2</v>
      </c>
      <c r="BE134">
        <v>14</v>
      </c>
      <c r="BF134">
        <v>2</v>
      </c>
      <c r="BG134">
        <v>10</v>
      </c>
      <c r="BH134">
        <v>7</v>
      </c>
      <c r="BJ134">
        <v>13</v>
      </c>
      <c r="BL134">
        <v>19</v>
      </c>
      <c r="BM134">
        <v>8</v>
      </c>
      <c r="BO134">
        <v>27</v>
      </c>
      <c r="BP134">
        <v>2</v>
      </c>
      <c r="BQ134">
        <v>3</v>
      </c>
      <c r="BR134">
        <v>4</v>
      </c>
      <c r="BT134">
        <v>1</v>
      </c>
      <c r="BU134">
        <v>2</v>
      </c>
      <c r="BW134">
        <v>6</v>
      </c>
      <c r="BX134">
        <v>14</v>
      </c>
      <c r="CC134">
        <v>3</v>
      </c>
      <c r="CD134">
        <v>5</v>
      </c>
      <c r="CE134">
        <v>17</v>
      </c>
      <c r="CF134">
        <v>4</v>
      </c>
      <c r="CG134">
        <v>6</v>
      </c>
      <c r="CH134">
        <v>24</v>
      </c>
      <c r="CI134">
        <v>8</v>
      </c>
      <c r="CK134">
        <v>30</v>
      </c>
      <c r="CM134">
        <v>2</v>
      </c>
    </row>
    <row r="135" spans="1:94" ht="12.75">
      <c r="A135" s="1" t="s">
        <v>141</v>
      </c>
      <c r="B135" s="35">
        <v>27.38</v>
      </c>
      <c r="C135" s="25">
        <v>3.55</v>
      </c>
      <c r="D135" s="62">
        <v>4.02</v>
      </c>
      <c r="E135" s="31">
        <v>3.81</v>
      </c>
      <c r="F135" s="62">
        <v>7.25</v>
      </c>
      <c r="G135" s="67">
        <v>10.572916372202593</v>
      </c>
      <c r="H135" s="164">
        <f t="shared" si="4"/>
        <v>14.125143651827594</v>
      </c>
      <c r="I135" s="150">
        <v>2.71</v>
      </c>
      <c r="J135" s="17">
        <v>4.63</v>
      </c>
      <c r="K135" s="17">
        <v>23.451411252131088</v>
      </c>
      <c r="L135" s="17">
        <v>11.607799852832965</v>
      </c>
      <c r="M135" s="17">
        <v>0.9750044318383265</v>
      </c>
      <c r="N135" s="17">
        <v>50.3397252000604</v>
      </c>
      <c r="O135" s="17">
        <v>5.162064825930372</v>
      </c>
      <c r="P135" s="91">
        <f t="shared" si="5"/>
        <v>1.613570541994208</v>
      </c>
      <c r="Q135" s="77">
        <f t="shared" si="6"/>
        <v>117</v>
      </c>
      <c r="R135" s="80">
        <f t="shared" si="7"/>
        <v>18</v>
      </c>
      <c r="S135" s="11"/>
      <c r="T135" s="11"/>
      <c r="U135" s="11"/>
      <c r="V135" s="11">
        <v>1</v>
      </c>
      <c r="W135" s="11"/>
      <c r="X135" s="11"/>
      <c r="Z135" s="50"/>
      <c r="AA135" s="50"/>
      <c r="AB135" s="50"/>
      <c r="AE135" s="50">
        <v>1</v>
      </c>
      <c r="AM135" s="50"/>
      <c r="AQ135" s="50"/>
      <c r="AS135">
        <v>3</v>
      </c>
      <c r="AT135">
        <v>25</v>
      </c>
      <c r="AW135">
        <v>1</v>
      </c>
      <c r="AZ135">
        <v>10</v>
      </c>
      <c r="BA135">
        <v>20</v>
      </c>
      <c r="BJ135">
        <v>1</v>
      </c>
      <c r="BP135">
        <v>17</v>
      </c>
      <c r="BT135">
        <v>1</v>
      </c>
      <c r="BU135">
        <v>4</v>
      </c>
      <c r="BX135">
        <v>1</v>
      </c>
      <c r="CF135">
        <v>5</v>
      </c>
      <c r="CG135">
        <v>1</v>
      </c>
      <c r="CH135">
        <v>4</v>
      </c>
      <c r="CI135">
        <v>2</v>
      </c>
      <c r="CL135">
        <v>10</v>
      </c>
      <c r="CP135">
        <v>10</v>
      </c>
    </row>
    <row r="136" spans="1:53" ht="12.75">
      <c r="A136" s="1" t="s">
        <v>142</v>
      </c>
      <c r="B136" s="35">
        <v>0.25</v>
      </c>
      <c r="C136" s="25">
        <v>0.45</v>
      </c>
      <c r="D136" s="62">
        <v>0.11</v>
      </c>
      <c r="E136" s="31">
        <v>4.73</v>
      </c>
      <c r="F136" s="62">
        <v>0.36</v>
      </c>
      <c r="G136" s="67">
        <v>0.03241696113074204</v>
      </c>
      <c r="H136" s="164">
        <f aca="true" t="shared" si="8" ref="H136:H151">(I136+J136+K136+L136+M136+N136+O136)/7</f>
        <v>0.08280111032446058</v>
      </c>
      <c r="I136" s="150"/>
      <c r="J136" s="17"/>
      <c r="K136" s="17">
        <v>0.018942981625307824</v>
      </c>
      <c r="L136" s="17"/>
      <c r="M136" s="17">
        <v>0.03545470661230278</v>
      </c>
      <c r="N136" s="17"/>
      <c r="O136" s="17">
        <v>0.5252100840336135</v>
      </c>
      <c r="P136" s="91">
        <f t="shared" si="5"/>
        <v>0.055164804854502834</v>
      </c>
      <c r="Q136" s="77">
        <f t="shared" si="6"/>
        <v>4</v>
      </c>
      <c r="R136" s="80">
        <f t="shared" si="7"/>
        <v>2</v>
      </c>
      <c r="S136" s="11"/>
      <c r="T136" s="11"/>
      <c r="U136" s="11"/>
      <c r="V136" s="11"/>
      <c r="W136" s="11"/>
      <c r="X136" s="11"/>
      <c r="AZ136">
        <v>3</v>
      </c>
      <c r="BA136">
        <v>1</v>
      </c>
    </row>
    <row r="137" spans="1:24" ht="12.75">
      <c r="A137" s="1" t="s">
        <v>143</v>
      </c>
      <c r="B137" s="35">
        <v>0.16</v>
      </c>
      <c r="C137" s="25">
        <v>0.07</v>
      </c>
      <c r="D137" s="62">
        <v>0.07</v>
      </c>
      <c r="E137" s="31">
        <v>0.23</v>
      </c>
      <c r="F137" s="62">
        <v>0.06</v>
      </c>
      <c r="G137" s="67">
        <v>0.061</v>
      </c>
      <c r="H137" s="164">
        <f t="shared" si="8"/>
        <v>0.004771697389141718</v>
      </c>
      <c r="I137" s="150"/>
      <c r="J137" s="17"/>
      <c r="K137" s="17"/>
      <c r="L137" s="17">
        <v>0.01839587932303164</v>
      </c>
      <c r="M137" s="17"/>
      <c r="N137" s="17"/>
      <c r="O137" s="17">
        <v>0.015006002400960384</v>
      </c>
      <c r="P137" s="91">
        <f t="shared" si="5"/>
        <v>0</v>
      </c>
      <c r="Q137" s="77">
        <f t="shared" si="6"/>
        <v>0</v>
      </c>
      <c r="R137" s="80">
        <f t="shared" si="7"/>
        <v>0</v>
      </c>
      <c r="S137" s="11"/>
      <c r="T137" s="11"/>
      <c r="U137" s="11"/>
      <c r="V137" s="11"/>
      <c r="W137" s="11"/>
      <c r="X137" s="11"/>
    </row>
    <row r="138" spans="1:95" ht="12.75">
      <c r="A138" s="1" t="s">
        <v>144</v>
      </c>
      <c r="B138" s="35">
        <v>55.41</v>
      </c>
      <c r="C138" s="25">
        <v>7.07</v>
      </c>
      <c r="D138" s="63">
        <v>16.46</v>
      </c>
      <c r="E138" s="31">
        <v>19.06</v>
      </c>
      <c r="F138" s="62">
        <v>10.91</v>
      </c>
      <c r="G138" s="67">
        <v>14.193605418138986</v>
      </c>
      <c r="H138" s="164">
        <f t="shared" si="8"/>
        <v>13.782845151208452</v>
      </c>
      <c r="I138" s="150">
        <v>2.08</v>
      </c>
      <c r="J138" s="17">
        <v>10.54</v>
      </c>
      <c r="K138" s="17">
        <v>15.400644061375262</v>
      </c>
      <c r="L138" s="17">
        <v>58.77483443708609</v>
      </c>
      <c r="M138" s="17">
        <v>5.655025704662294</v>
      </c>
      <c r="N138" s="17">
        <v>1.2683074135588104</v>
      </c>
      <c r="O138" s="17">
        <v>2.7611044417767108</v>
      </c>
      <c r="P138" s="91">
        <f t="shared" si="5"/>
        <v>26.60322714108399</v>
      </c>
      <c r="Q138" s="77">
        <f t="shared" si="6"/>
        <v>1929</v>
      </c>
      <c r="R138" s="80">
        <f t="shared" si="7"/>
        <v>58</v>
      </c>
      <c r="S138" s="11">
        <v>3</v>
      </c>
      <c r="T138" s="11">
        <v>3</v>
      </c>
      <c r="U138" s="11">
        <v>8</v>
      </c>
      <c r="V138" s="11"/>
      <c r="W138" s="11"/>
      <c r="X138" s="11">
        <v>1</v>
      </c>
      <c r="Y138" s="50">
        <v>6</v>
      </c>
      <c r="Z138" s="50">
        <v>5</v>
      </c>
      <c r="AA138" s="50">
        <v>266</v>
      </c>
      <c r="AE138" s="50">
        <v>12</v>
      </c>
      <c r="AF138">
        <v>4</v>
      </c>
      <c r="AG138">
        <v>146</v>
      </c>
      <c r="AH138">
        <v>2</v>
      </c>
      <c r="AI138">
        <v>165</v>
      </c>
      <c r="AL138">
        <v>10</v>
      </c>
      <c r="AM138" s="50">
        <v>27</v>
      </c>
      <c r="AN138">
        <v>5</v>
      </c>
      <c r="AO138">
        <v>6</v>
      </c>
      <c r="AQ138">
        <v>8</v>
      </c>
      <c r="AR138">
        <v>5</v>
      </c>
      <c r="AS138">
        <v>175</v>
      </c>
      <c r="AT138">
        <v>1</v>
      </c>
      <c r="AU138">
        <v>13</v>
      </c>
      <c r="AV138">
        <v>9</v>
      </c>
      <c r="AW138">
        <v>2</v>
      </c>
      <c r="AX138">
        <v>38</v>
      </c>
      <c r="AY138">
        <v>4</v>
      </c>
      <c r="BA138">
        <v>17</v>
      </c>
      <c r="BC138">
        <v>10</v>
      </c>
      <c r="BD138">
        <v>1</v>
      </c>
      <c r="BE138">
        <v>20</v>
      </c>
      <c r="BF138">
        <v>91</v>
      </c>
      <c r="BG138">
        <v>8</v>
      </c>
      <c r="BH138">
        <v>22</v>
      </c>
      <c r="BJ138">
        <v>21</v>
      </c>
      <c r="BM138">
        <v>11</v>
      </c>
      <c r="BO138">
        <v>4</v>
      </c>
      <c r="BP138">
        <v>16</v>
      </c>
      <c r="BQ138">
        <v>1</v>
      </c>
      <c r="BR138">
        <v>10</v>
      </c>
      <c r="BT138">
        <v>6</v>
      </c>
      <c r="BU138">
        <v>5</v>
      </c>
      <c r="BV138">
        <v>22</v>
      </c>
      <c r="BX138">
        <v>15</v>
      </c>
      <c r="CA138">
        <v>12</v>
      </c>
      <c r="CB138">
        <v>56</v>
      </c>
      <c r="CC138">
        <v>220</v>
      </c>
      <c r="CD138">
        <v>15</v>
      </c>
      <c r="CE138">
        <v>8</v>
      </c>
      <c r="CF138">
        <v>2</v>
      </c>
      <c r="CG138">
        <v>11</v>
      </c>
      <c r="CH138">
        <v>4</v>
      </c>
      <c r="CI138">
        <v>3</v>
      </c>
      <c r="CJ138">
        <v>270</v>
      </c>
      <c r="CK138">
        <v>3</v>
      </c>
      <c r="CM138">
        <v>4</v>
      </c>
      <c r="CN138">
        <v>94</v>
      </c>
      <c r="CO138">
        <v>20</v>
      </c>
      <c r="CP138">
        <v>1</v>
      </c>
      <c r="CQ138">
        <v>2</v>
      </c>
    </row>
    <row r="139" spans="1:88" ht="12.75">
      <c r="A139" s="1" t="s">
        <v>145</v>
      </c>
      <c r="B139" s="35">
        <v>0.04</v>
      </c>
      <c r="C139" s="25">
        <v>0.01</v>
      </c>
      <c r="D139" s="62">
        <v>0.03</v>
      </c>
      <c r="E139" s="31">
        <v>0.05</v>
      </c>
      <c r="F139" s="62">
        <v>0.03</v>
      </c>
      <c r="G139" s="67">
        <v>0.015472320376914015</v>
      </c>
      <c r="H139" s="164">
        <f t="shared" si="8"/>
        <v>0.05582712541187674</v>
      </c>
      <c r="I139" s="150"/>
      <c r="J139" s="17">
        <v>0.06</v>
      </c>
      <c r="K139" s="17">
        <v>0.24625876112900172</v>
      </c>
      <c r="L139" s="17">
        <v>0.03679175864606328</v>
      </c>
      <c r="M139" s="17">
        <v>0.01772735330615139</v>
      </c>
      <c r="N139" s="17"/>
      <c r="O139" s="17">
        <v>0.030012004801920768</v>
      </c>
      <c r="P139" s="91">
        <f t="shared" si="5"/>
        <v>0.08274720728175425</v>
      </c>
      <c r="Q139" s="77">
        <f t="shared" si="6"/>
        <v>6</v>
      </c>
      <c r="R139" s="80">
        <f t="shared" si="7"/>
        <v>5</v>
      </c>
      <c r="S139" s="11"/>
      <c r="T139" s="11"/>
      <c r="U139" s="11"/>
      <c r="V139" s="11"/>
      <c r="W139" s="11"/>
      <c r="X139" s="11"/>
      <c r="Z139" s="50"/>
      <c r="AA139" s="50"/>
      <c r="AE139" s="50"/>
      <c r="AI139">
        <v>2</v>
      </c>
      <c r="AV139">
        <v>1</v>
      </c>
      <c r="BR139">
        <v>1</v>
      </c>
      <c r="CB139">
        <v>1</v>
      </c>
      <c r="CJ139">
        <v>1</v>
      </c>
    </row>
    <row r="140" spans="1:24" ht="12.75">
      <c r="A140" s="1" t="s">
        <v>194</v>
      </c>
      <c r="B140" s="35">
        <v>0.04</v>
      </c>
      <c r="C140" s="25"/>
      <c r="D140" s="102" t="s">
        <v>293</v>
      </c>
      <c r="E140" s="103" t="s">
        <v>293</v>
      </c>
      <c r="F140" s="102" t="s">
        <v>293</v>
      </c>
      <c r="G140" s="166"/>
      <c r="H140" s="164">
        <f t="shared" si="8"/>
        <v>0</v>
      </c>
      <c r="I140" s="150"/>
      <c r="J140" s="17"/>
      <c r="K140" s="17"/>
      <c r="L140" s="17"/>
      <c r="M140" s="17"/>
      <c r="N140" s="17"/>
      <c r="O140" s="17"/>
      <c r="P140" s="91">
        <f t="shared" si="5"/>
        <v>0</v>
      </c>
      <c r="Q140" s="77">
        <f t="shared" si="6"/>
        <v>0</v>
      </c>
      <c r="R140" s="80">
        <f t="shared" si="7"/>
        <v>0</v>
      </c>
      <c r="S140" s="11"/>
      <c r="T140" s="11"/>
      <c r="U140" s="11"/>
      <c r="V140" s="11"/>
      <c r="W140" s="11"/>
      <c r="X140" s="11"/>
    </row>
    <row r="141" spans="1:54" ht="12.75">
      <c r="A141" s="1" t="s">
        <v>146</v>
      </c>
      <c r="B141" s="35">
        <v>2.07</v>
      </c>
      <c r="C141" s="25">
        <v>1.51</v>
      </c>
      <c r="D141" s="62">
        <v>0.99</v>
      </c>
      <c r="E141" s="31">
        <v>0.51</v>
      </c>
      <c r="F141" s="63">
        <v>1.2</v>
      </c>
      <c r="G141" s="67">
        <v>1.4846042402826858</v>
      </c>
      <c r="H141" s="164">
        <f t="shared" si="8"/>
        <v>0.5325553589435919</v>
      </c>
      <c r="I141" s="150">
        <v>0.34</v>
      </c>
      <c r="J141" s="17">
        <v>0.37</v>
      </c>
      <c r="K141" s="17"/>
      <c r="L141" s="17">
        <v>1.7476085356880058</v>
      </c>
      <c r="M141" s="17">
        <v>0.44318383265378475</v>
      </c>
      <c r="N141" s="17">
        <v>0.28687905782877854</v>
      </c>
      <c r="O141" s="17">
        <v>0.5402160864345739</v>
      </c>
      <c r="P141" s="91">
        <f t="shared" si="5"/>
        <v>0.4413184388360227</v>
      </c>
      <c r="Q141" s="77">
        <f t="shared" si="6"/>
        <v>32</v>
      </c>
      <c r="R141" s="80">
        <f t="shared" si="7"/>
        <v>5</v>
      </c>
      <c r="S141" s="11"/>
      <c r="T141" s="11"/>
      <c r="U141" s="11"/>
      <c r="V141" s="11"/>
      <c r="W141" s="11"/>
      <c r="X141" s="11"/>
      <c r="AE141">
        <v>12</v>
      </c>
      <c r="AI141">
        <v>1</v>
      </c>
      <c r="AT141">
        <v>13</v>
      </c>
      <c r="AZ141">
        <v>2</v>
      </c>
      <c r="BB141">
        <v>4</v>
      </c>
    </row>
    <row r="142" spans="1:91" ht="12.75">
      <c r="A142" s="1" t="s">
        <v>147</v>
      </c>
      <c r="B142" s="35">
        <v>2.24</v>
      </c>
      <c r="C142" s="25">
        <v>1.56</v>
      </c>
      <c r="D142" s="62">
        <v>1.05</v>
      </c>
      <c r="E142" s="31">
        <v>0.88</v>
      </c>
      <c r="F142" s="62">
        <v>2.62</v>
      </c>
      <c r="G142" s="67">
        <v>2.0387338044758545</v>
      </c>
      <c r="H142" s="164">
        <f t="shared" si="8"/>
        <v>0.5479346320157615</v>
      </c>
      <c r="I142" s="150">
        <v>0.88</v>
      </c>
      <c r="J142" s="17">
        <v>0.52</v>
      </c>
      <c r="K142" s="17">
        <v>0.13260087137715476</v>
      </c>
      <c r="L142" s="17">
        <v>1.2141280353200883</v>
      </c>
      <c r="M142" s="17">
        <v>0.44318383265378475</v>
      </c>
      <c r="N142" s="17">
        <v>0.060395591121848106</v>
      </c>
      <c r="O142" s="17">
        <v>0.585234093637455</v>
      </c>
      <c r="P142" s="91">
        <f aca="true" t="shared" si="9" ref="P142:P150">Q142*10/$Q$4</f>
        <v>0.06895600606812854</v>
      </c>
      <c r="Q142" s="77">
        <f t="shared" si="6"/>
        <v>5</v>
      </c>
      <c r="R142" s="80">
        <f t="shared" si="7"/>
        <v>3</v>
      </c>
      <c r="S142" s="11"/>
      <c r="T142" s="11"/>
      <c r="U142" s="11"/>
      <c r="V142" s="11"/>
      <c r="W142" s="11"/>
      <c r="X142" s="11">
        <v>1</v>
      </c>
      <c r="BC142">
        <v>2</v>
      </c>
      <c r="CM142">
        <v>2</v>
      </c>
    </row>
    <row r="143" spans="1:91" ht="12.75">
      <c r="A143" s="1" t="s">
        <v>148</v>
      </c>
      <c r="B143" s="35">
        <v>0.12</v>
      </c>
      <c r="C143" s="25"/>
      <c r="D143" s="62">
        <v>0.08</v>
      </c>
      <c r="E143" s="31">
        <v>0.14</v>
      </c>
      <c r="F143" s="62">
        <v>0.05</v>
      </c>
      <c r="G143" s="67">
        <v>0.020999999999999998</v>
      </c>
      <c r="H143" s="164">
        <f t="shared" si="8"/>
        <v>0.16257851600218887</v>
      </c>
      <c r="I143" s="150">
        <v>0.07</v>
      </c>
      <c r="J143" s="17"/>
      <c r="K143" s="17">
        <v>0.018942981625307824</v>
      </c>
      <c r="L143" s="17">
        <v>0.7726269315673289</v>
      </c>
      <c r="M143" s="17">
        <v>0.03545470661230278</v>
      </c>
      <c r="N143" s="17">
        <v>0.15098897780462028</v>
      </c>
      <c r="O143" s="17">
        <v>0.09003601440576231</v>
      </c>
      <c r="P143" s="91">
        <f t="shared" si="9"/>
        <v>0.7171424631085368</v>
      </c>
      <c r="Q143" s="77">
        <f aca="true" t="shared" si="10" ref="Q143:Q149">SUM(S143:CR143)</f>
        <v>52</v>
      </c>
      <c r="R143" s="80">
        <f aca="true" t="shared" si="11" ref="R143:R149">COUNTA(S143:CR143)</f>
        <v>8</v>
      </c>
      <c r="S143" s="11"/>
      <c r="T143" s="11"/>
      <c r="U143" s="11">
        <v>2</v>
      </c>
      <c r="V143" s="11"/>
      <c r="W143" s="11"/>
      <c r="X143" s="11"/>
      <c r="AR143">
        <v>3</v>
      </c>
      <c r="AT143">
        <v>3</v>
      </c>
      <c r="AW143">
        <v>2</v>
      </c>
      <c r="AY143">
        <v>32</v>
      </c>
      <c r="BG143">
        <v>1</v>
      </c>
      <c r="BJ143">
        <v>2</v>
      </c>
      <c r="CM143">
        <v>7</v>
      </c>
    </row>
    <row r="144" spans="1:24" ht="12.75">
      <c r="A144" s="1" t="s">
        <v>149</v>
      </c>
      <c r="B144" s="36">
        <v>0.5</v>
      </c>
      <c r="C144" s="25">
        <v>0.13</v>
      </c>
      <c r="D144" s="62">
        <v>0.29</v>
      </c>
      <c r="E144" s="31">
        <v>0.12</v>
      </c>
      <c r="F144" s="62">
        <v>0.06</v>
      </c>
      <c r="G144" s="67">
        <v>0.05747232037691402</v>
      </c>
      <c r="H144" s="164">
        <f t="shared" si="8"/>
        <v>0.03173900528360193</v>
      </c>
      <c r="I144" s="150">
        <v>0.06</v>
      </c>
      <c r="J144" s="17"/>
      <c r="K144" s="17"/>
      <c r="L144" s="17">
        <v>0.14716703458425312</v>
      </c>
      <c r="M144" s="17"/>
      <c r="N144" s="17"/>
      <c r="O144" s="17">
        <v>0.015006002400960384</v>
      </c>
      <c r="P144" s="91">
        <f t="shared" si="9"/>
        <v>0</v>
      </c>
      <c r="Q144" s="77">
        <f t="shared" si="10"/>
        <v>0</v>
      </c>
      <c r="R144" s="80">
        <f t="shared" si="11"/>
        <v>0</v>
      </c>
      <c r="S144" s="11"/>
      <c r="T144" s="11"/>
      <c r="U144" s="11"/>
      <c r="V144" s="11"/>
      <c r="W144" s="11"/>
      <c r="X144" s="11"/>
    </row>
    <row r="145" spans="1:96" ht="12.75">
      <c r="A145" s="1" t="s">
        <v>150</v>
      </c>
      <c r="B145" s="35">
        <v>16.38</v>
      </c>
      <c r="C145" s="28">
        <v>11.5</v>
      </c>
      <c r="D145" s="63">
        <v>16.05</v>
      </c>
      <c r="E145" s="31">
        <v>18.07</v>
      </c>
      <c r="F145" s="63">
        <v>15.9</v>
      </c>
      <c r="G145" s="67">
        <v>10.701090694935218</v>
      </c>
      <c r="H145" s="164">
        <f t="shared" si="8"/>
        <v>11.181036399798282</v>
      </c>
      <c r="I145" s="150">
        <v>15.38</v>
      </c>
      <c r="J145" s="17">
        <v>15.8</v>
      </c>
      <c r="K145" s="17">
        <v>10.740670581549537</v>
      </c>
      <c r="L145" s="17">
        <v>13.373804267844003</v>
      </c>
      <c r="M145" s="17">
        <v>5.903208650948413</v>
      </c>
      <c r="N145" s="17">
        <v>8.576173939302432</v>
      </c>
      <c r="O145" s="17">
        <v>8.493397358943577</v>
      </c>
      <c r="P145" s="91">
        <f t="shared" si="9"/>
        <v>10.881257757550683</v>
      </c>
      <c r="Q145" s="77">
        <f t="shared" si="10"/>
        <v>789</v>
      </c>
      <c r="R145" s="80">
        <f t="shared" si="11"/>
        <v>69</v>
      </c>
      <c r="S145" s="11">
        <v>12</v>
      </c>
      <c r="T145" s="11">
        <v>2</v>
      </c>
      <c r="U145" s="11"/>
      <c r="V145" s="11"/>
      <c r="W145" s="11"/>
      <c r="X145" s="11"/>
      <c r="Y145" s="50">
        <v>43</v>
      </c>
      <c r="Z145" s="50">
        <v>10</v>
      </c>
      <c r="AA145" s="50">
        <v>2</v>
      </c>
      <c r="AB145" s="50">
        <v>1</v>
      </c>
      <c r="AC145" s="50">
        <v>8</v>
      </c>
      <c r="AD145" s="50">
        <v>1</v>
      </c>
      <c r="AE145" s="50">
        <v>2</v>
      </c>
      <c r="AF145" s="50">
        <v>6</v>
      </c>
      <c r="AG145" s="50">
        <v>44</v>
      </c>
      <c r="AH145" s="50">
        <v>11</v>
      </c>
      <c r="AI145" s="50">
        <v>35</v>
      </c>
      <c r="AJ145" s="50"/>
      <c r="AK145" s="50">
        <v>8</v>
      </c>
      <c r="AL145" s="50">
        <v>21</v>
      </c>
      <c r="AM145" s="50">
        <v>16</v>
      </c>
      <c r="AN145" s="50">
        <v>18</v>
      </c>
      <c r="AO145" s="50">
        <v>16</v>
      </c>
      <c r="AP145" s="50">
        <v>10</v>
      </c>
      <c r="AQ145" s="50">
        <v>32</v>
      </c>
      <c r="AR145" s="50">
        <v>1</v>
      </c>
      <c r="AS145" s="50">
        <v>25</v>
      </c>
      <c r="AT145" s="50">
        <v>3</v>
      </c>
      <c r="AU145" s="50">
        <v>8</v>
      </c>
      <c r="AV145" s="50">
        <v>11</v>
      </c>
      <c r="AW145" s="50">
        <v>19</v>
      </c>
      <c r="AX145" s="50"/>
      <c r="AY145" s="50">
        <v>4</v>
      </c>
      <c r="AZ145" s="50">
        <v>2</v>
      </c>
      <c r="BA145">
        <v>2</v>
      </c>
      <c r="BB145">
        <v>6</v>
      </c>
      <c r="BC145">
        <v>3</v>
      </c>
      <c r="BD145">
        <v>26</v>
      </c>
      <c r="BE145">
        <v>14</v>
      </c>
      <c r="BF145">
        <v>20</v>
      </c>
      <c r="BG145">
        <v>8</v>
      </c>
      <c r="BH145">
        <v>12</v>
      </c>
      <c r="BI145">
        <v>4</v>
      </c>
      <c r="BJ145">
        <v>1</v>
      </c>
      <c r="BM145">
        <v>3</v>
      </c>
      <c r="BN145">
        <v>5</v>
      </c>
      <c r="BO145">
        <v>30</v>
      </c>
      <c r="BP145">
        <v>22</v>
      </c>
      <c r="BQ145">
        <v>19</v>
      </c>
      <c r="BR145">
        <v>5</v>
      </c>
      <c r="BS145">
        <v>16</v>
      </c>
      <c r="BT145">
        <v>9</v>
      </c>
      <c r="BU145">
        <v>6</v>
      </c>
      <c r="BV145">
        <v>2</v>
      </c>
      <c r="BW145">
        <v>3</v>
      </c>
      <c r="BX145">
        <v>6</v>
      </c>
      <c r="BY145">
        <v>6</v>
      </c>
      <c r="BZ145">
        <v>9</v>
      </c>
      <c r="CA145">
        <v>23</v>
      </c>
      <c r="CB145">
        <v>7</v>
      </c>
      <c r="CC145">
        <v>30</v>
      </c>
      <c r="CD145">
        <v>17</v>
      </c>
      <c r="CE145">
        <v>14</v>
      </c>
      <c r="CF145">
        <v>16</v>
      </c>
      <c r="CG145">
        <v>1</v>
      </c>
      <c r="CH145">
        <v>7</v>
      </c>
      <c r="CI145">
        <v>10</v>
      </c>
      <c r="CJ145">
        <v>7</v>
      </c>
      <c r="CK145">
        <v>16</v>
      </c>
      <c r="CL145">
        <v>13</v>
      </c>
      <c r="CM145">
        <v>4</v>
      </c>
      <c r="CO145">
        <v>6</v>
      </c>
      <c r="CP145">
        <v>4</v>
      </c>
      <c r="CQ145">
        <v>4</v>
      </c>
      <c r="CR145">
        <v>2</v>
      </c>
    </row>
    <row r="146" spans="1:28" ht="12.75">
      <c r="A146" s="1" t="s">
        <v>151</v>
      </c>
      <c r="B146" s="35"/>
      <c r="C146" s="25">
        <v>0.11</v>
      </c>
      <c r="D146" s="62">
        <v>0.01</v>
      </c>
      <c r="E146" s="31">
        <v>0.13</v>
      </c>
      <c r="F146" s="62">
        <v>0.03</v>
      </c>
      <c r="G146" s="165" t="s">
        <v>293</v>
      </c>
      <c r="H146" s="164">
        <f t="shared" si="8"/>
        <v>0.035579670144396926</v>
      </c>
      <c r="I146" s="150"/>
      <c r="J146" s="17">
        <v>0.05</v>
      </c>
      <c r="K146" s="17"/>
      <c r="L146" s="17">
        <v>0.18395879323031641</v>
      </c>
      <c r="M146" s="17"/>
      <c r="N146" s="17">
        <v>0.015098897780462027</v>
      </c>
      <c r="O146" s="17"/>
      <c r="P146" s="91">
        <f t="shared" si="9"/>
        <v>0</v>
      </c>
      <c r="Q146" s="77">
        <f t="shared" si="10"/>
        <v>0</v>
      </c>
      <c r="R146" s="80">
        <f t="shared" si="11"/>
        <v>0</v>
      </c>
      <c r="S146" s="11"/>
      <c r="T146" s="11"/>
      <c r="U146" s="11"/>
      <c r="V146" s="11"/>
      <c r="W146" s="11"/>
      <c r="X146" s="11"/>
      <c r="Z146" s="19"/>
      <c r="AA146" s="19"/>
      <c r="AB146" s="19"/>
    </row>
    <row r="147" spans="1:28" ht="12.75">
      <c r="A147" s="1" t="s">
        <v>320</v>
      </c>
      <c r="B147" s="35"/>
      <c r="C147" s="25"/>
      <c r="D147" s="62"/>
      <c r="E147" s="31"/>
      <c r="F147" s="62"/>
      <c r="G147" s="165"/>
      <c r="H147" s="164">
        <f t="shared" si="8"/>
        <v>0.0026279827604330916</v>
      </c>
      <c r="I147" s="150"/>
      <c r="J147" s="17"/>
      <c r="K147" s="17"/>
      <c r="L147" s="17">
        <v>0.01839587932303164</v>
      </c>
      <c r="M147" s="17"/>
      <c r="N147" s="17"/>
      <c r="O147" s="17"/>
      <c r="P147" s="91">
        <f>Q147*10/$Q$4</f>
        <v>0</v>
      </c>
      <c r="Q147" s="77">
        <f>SUM(S147:CR147)</f>
        <v>0</v>
      </c>
      <c r="R147" s="80">
        <f>COUNTA(S147:CR147)</f>
        <v>0</v>
      </c>
      <c r="S147" s="11"/>
      <c r="T147" s="11"/>
      <c r="U147" s="11"/>
      <c r="V147" s="11"/>
      <c r="W147" s="11"/>
      <c r="X147" s="11"/>
      <c r="Z147" s="19"/>
      <c r="AA147" s="19"/>
      <c r="AB147" s="19"/>
    </row>
    <row r="148" spans="1:95" ht="12.75">
      <c r="A148" s="1" t="s">
        <v>152</v>
      </c>
      <c r="B148" s="35">
        <v>45.28</v>
      </c>
      <c r="C148" s="25">
        <v>65.21</v>
      </c>
      <c r="D148" s="63">
        <v>75.44</v>
      </c>
      <c r="E148" s="31">
        <v>78.62</v>
      </c>
      <c r="F148" s="62">
        <v>49.23</v>
      </c>
      <c r="G148" s="67">
        <v>50.732658421672554</v>
      </c>
      <c r="H148" s="164">
        <f t="shared" si="8"/>
        <v>54.98080469743219</v>
      </c>
      <c r="I148" s="150">
        <v>61.22</v>
      </c>
      <c r="J148" s="17">
        <v>72.73</v>
      </c>
      <c r="K148" s="17">
        <v>66.24360674370146</v>
      </c>
      <c r="L148" s="17">
        <v>54.34142752023546</v>
      </c>
      <c r="M148" s="17">
        <v>39.656089345860664</v>
      </c>
      <c r="N148" s="17">
        <v>52.55926317378832</v>
      </c>
      <c r="O148" s="17">
        <v>38.11524609843938</v>
      </c>
      <c r="P148" s="91">
        <f t="shared" si="9"/>
        <v>45.207557578265074</v>
      </c>
      <c r="Q148" s="77">
        <f t="shared" si="10"/>
        <v>3278</v>
      </c>
      <c r="R148" s="80">
        <f t="shared" si="11"/>
        <v>62</v>
      </c>
      <c r="S148" s="11">
        <v>25</v>
      </c>
      <c r="T148" s="11">
        <v>14</v>
      </c>
      <c r="U148" s="11"/>
      <c r="V148" s="11"/>
      <c r="W148" s="11"/>
      <c r="X148" s="11">
        <v>105</v>
      </c>
      <c r="Y148" s="50">
        <v>30</v>
      </c>
      <c r="Z148" s="50">
        <v>12</v>
      </c>
      <c r="AA148" s="50">
        <v>91</v>
      </c>
      <c r="AB148" s="50"/>
      <c r="AC148" s="50"/>
      <c r="AD148" s="50">
        <v>29</v>
      </c>
      <c r="AE148" s="50">
        <v>95</v>
      </c>
      <c r="AF148" s="50">
        <v>67</v>
      </c>
      <c r="AG148" s="50"/>
      <c r="AH148" s="50">
        <v>120</v>
      </c>
      <c r="AI148" s="50">
        <v>114</v>
      </c>
      <c r="AJ148" s="50">
        <v>77</v>
      </c>
      <c r="AK148" s="50">
        <v>47</v>
      </c>
      <c r="AL148" s="50">
        <v>242</v>
      </c>
      <c r="AM148" s="50">
        <v>32</v>
      </c>
      <c r="AN148" s="50">
        <v>38</v>
      </c>
      <c r="AO148" s="50">
        <v>30</v>
      </c>
      <c r="AP148" s="50">
        <v>14</v>
      </c>
      <c r="AQ148" s="50">
        <v>33</v>
      </c>
      <c r="AR148" s="50">
        <v>34</v>
      </c>
      <c r="AS148" s="50">
        <v>242</v>
      </c>
      <c r="AT148" s="50">
        <v>9</v>
      </c>
      <c r="AU148" s="50">
        <v>283</v>
      </c>
      <c r="AV148" s="50">
        <v>91</v>
      </c>
      <c r="AW148" s="50">
        <v>93</v>
      </c>
      <c r="AX148" s="50">
        <v>17</v>
      </c>
      <c r="AY148" s="50">
        <v>20</v>
      </c>
      <c r="AZ148" s="50">
        <v>9</v>
      </c>
      <c r="BA148">
        <v>14</v>
      </c>
      <c r="BB148" s="50">
        <v>86</v>
      </c>
      <c r="BC148" s="50">
        <v>29</v>
      </c>
      <c r="BD148">
        <v>39</v>
      </c>
      <c r="BE148">
        <v>13</v>
      </c>
      <c r="BF148">
        <v>8</v>
      </c>
      <c r="BG148">
        <v>77</v>
      </c>
      <c r="BH148">
        <v>86</v>
      </c>
      <c r="BI148">
        <v>34</v>
      </c>
      <c r="BJ148">
        <v>13</v>
      </c>
      <c r="BK148">
        <v>5</v>
      </c>
      <c r="BL148">
        <v>1</v>
      </c>
      <c r="BM148">
        <v>15</v>
      </c>
      <c r="BN148">
        <v>52</v>
      </c>
      <c r="BO148">
        <v>5</v>
      </c>
      <c r="BP148">
        <v>1</v>
      </c>
      <c r="BQ148">
        <v>81</v>
      </c>
      <c r="BR148">
        <v>4</v>
      </c>
      <c r="BT148">
        <v>56</v>
      </c>
      <c r="BU148">
        <v>4</v>
      </c>
      <c r="BV148">
        <v>222</v>
      </c>
      <c r="BX148">
        <v>3</v>
      </c>
      <c r="BY148">
        <v>15</v>
      </c>
      <c r="BZ148">
        <v>2</v>
      </c>
      <c r="CA148">
        <v>2</v>
      </c>
      <c r="CB148">
        <v>99</v>
      </c>
      <c r="CC148">
        <v>1</v>
      </c>
      <c r="CG148">
        <v>7</v>
      </c>
      <c r="CH148">
        <v>5</v>
      </c>
      <c r="CI148">
        <v>1</v>
      </c>
      <c r="CN148">
        <v>5</v>
      </c>
      <c r="CO148">
        <v>11</v>
      </c>
      <c r="CP148">
        <v>205</v>
      </c>
      <c r="CQ148">
        <v>64</v>
      </c>
    </row>
    <row r="149" spans="1:38" ht="13.5" thickBot="1">
      <c r="A149" s="1" t="s">
        <v>153</v>
      </c>
      <c r="B149" s="37">
        <v>0.01</v>
      </c>
      <c r="C149" s="29">
        <v>0.05</v>
      </c>
      <c r="D149" s="64">
        <v>0.01</v>
      </c>
      <c r="E149" s="33">
        <v>0.08</v>
      </c>
      <c r="F149" s="64">
        <v>0.16</v>
      </c>
      <c r="G149" s="68">
        <v>0.08325088339222617</v>
      </c>
      <c r="H149" s="167">
        <f t="shared" si="8"/>
        <v>0.00730417643287763</v>
      </c>
      <c r="I149" s="151"/>
      <c r="J149" s="121"/>
      <c r="K149" s="121"/>
      <c r="L149" s="121">
        <v>0.01839587932303164</v>
      </c>
      <c r="M149" s="121">
        <v>0.01772735330615139</v>
      </c>
      <c r="N149" s="121"/>
      <c r="O149" s="121">
        <v>0.015006002400960384</v>
      </c>
      <c r="P149" s="92">
        <f t="shared" si="9"/>
        <v>0.027582402427251417</v>
      </c>
      <c r="Q149" s="77">
        <f t="shared" si="10"/>
        <v>2</v>
      </c>
      <c r="R149" s="81">
        <f t="shared" si="11"/>
        <v>1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9"/>
      <c r="AG149" s="19"/>
      <c r="AH149" s="19"/>
      <c r="AI149" s="19"/>
      <c r="AJ149" s="19"/>
      <c r="AL149">
        <v>2</v>
      </c>
    </row>
    <row r="150" spans="1:96" ht="13.5" thickBot="1">
      <c r="A150" s="1" t="s">
        <v>154</v>
      </c>
      <c r="B150" s="19">
        <f aca="true" t="shared" si="12" ref="B150:J150">SUM(B5:B149)</f>
        <v>536.6999999999999</v>
      </c>
      <c r="C150" s="19">
        <f t="shared" si="12"/>
        <v>397.18000000000006</v>
      </c>
      <c r="D150" s="19">
        <f t="shared" si="12"/>
        <v>387.53000000000003</v>
      </c>
      <c r="E150" s="19">
        <f t="shared" si="12"/>
        <v>462.75</v>
      </c>
      <c r="F150" s="19">
        <f t="shared" si="12"/>
        <v>454.69000000000005</v>
      </c>
      <c r="G150" s="19">
        <f t="shared" si="12"/>
        <v>530.6477470971357</v>
      </c>
      <c r="H150" s="169">
        <f t="shared" si="8"/>
        <v>701.7637276081342</v>
      </c>
      <c r="I150" s="19">
        <f t="shared" si="12"/>
        <v>413.6618884120171</v>
      </c>
      <c r="J150" s="19">
        <f t="shared" si="12"/>
        <v>599.97</v>
      </c>
      <c r="K150" s="19">
        <v>560.7311990907369</v>
      </c>
      <c r="L150" s="19">
        <v>635.6144223693892</v>
      </c>
      <c r="M150" s="19">
        <v>628.5233114695976</v>
      </c>
      <c r="N150" s="19">
        <v>1573.2900498263627</v>
      </c>
      <c r="O150" s="19">
        <v>500.55522208883554</v>
      </c>
      <c r="P150" s="142">
        <f t="shared" si="9"/>
        <v>608.5643359536616</v>
      </c>
      <c r="Q150" s="143">
        <f>SUM(Q5:Q149)</f>
        <v>44127</v>
      </c>
      <c r="R150" s="77"/>
      <c r="S150" s="95">
        <f aca="true" t="shared" si="13" ref="S150:CR150">SUM(S5:S149)</f>
        <v>633</v>
      </c>
      <c r="T150" s="96">
        <f t="shared" si="13"/>
        <v>268</v>
      </c>
      <c r="U150" s="96">
        <f t="shared" si="13"/>
        <v>1344</v>
      </c>
      <c r="V150" s="96">
        <f t="shared" si="13"/>
        <v>240</v>
      </c>
      <c r="W150" s="96">
        <f t="shared" si="13"/>
        <v>144</v>
      </c>
      <c r="X150" s="96">
        <f t="shared" si="13"/>
        <v>531</v>
      </c>
      <c r="Y150" s="96">
        <f t="shared" si="13"/>
        <v>401</v>
      </c>
      <c r="Z150" s="96">
        <f t="shared" si="13"/>
        <v>284</v>
      </c>
      <c r="AA150" s="96">
        <f t="shared" si="13"/>
        <v>862</v>
      </c>
      <c r="AB150" s="96">
        <f t="shared" si="13"/>
        <v>1073</v>
      </c>
      <c r="AC150" s="96">
        <f t="shared" si="13"/>
        <v>177</v>
      </c>
      <c r="AD150" s="96">
        <f t="shared" si="13"/>
        <v>455</v>
      </c>
      <c r="AE150" s="96">
        <f t="shared" si="13"/>
        <v>556</v>
      </c>
      <c r="AF150" s="96">
        <f t="shared" si="13"/>
        <v>394</v>
      </c>
      <c r="AG150" s="96">
        <f t="shared" si="13"/>
        <v>757</v>
      </c>
      <c r="AH150" s="96">
        <f t="shared" si="13"/>
        <v>518</v>
      </c>
      <c r="AI150" s="96">
        <f t="shared" si="13"/>
        <v>1632</v>
      </c>
      <c r="AJ150" s="96">
        <f t="shared" si="13"/>
        <v>220</v>
      </c>
      <c r="AK150" s="96">
        <f t="shared" si="13"/>
        <v>147</v>
      </c>
      <c r="AL150" s="96">
        <f t="shared" si="13"/>
        <v>489</v>
      </c>
      <c r="AM150" s="96">
        <f t="shared" si="13"/>
        <v>632</v>
      </c>
      <c r="AN150" s="96">
        <f t="shared" si="13"/>
        <v>571</v>
      </c>
      <c r="AO150" s="96">
        <f t="shared" si="13"/>
        <v>403</v>
      </c>
      <c r="AP150" s="96">
        <f t="shared" si="13"/>
        <v>698</v>
      </c>
      <c r="AQ150" s="96">
        <f t="shared" si="13"/>
        <v>454</v>
      </c>
      <c r="AR150" s="96">
        <f t="shared" si="13"/>
        <v>635</v>
      </c>
      <c r="AS150" s="96">
        <f t="shared" si="13"/>
        <v>1754</v>
      </c>
      <c r="AT150" s="96">
        <f t="shared" si="13"/>
        <v>239</v>
      </c>
      <c r="AU150" s="96">
        <f t="shared" si="13"/>
        <v>585</v>
      </c>
      <c r="AV150" s="96">
        <f t="shared" si="13"/>
        <v>413</v>
      </c>
      <c r="AW150" s="96">
        <f t="shared" si="13"/>
        <v>302</v>
      </c>
      <c r="AX150" s="96">
        <f t="shared" si="13"/>
        <v>254</v>
      </c>
      <c r="AY150" s="96">
        <f t="shared" si="13"/>
        <v>475</v>
      </c>
      <c r="AZ150" s="96">
        <f t="shared" si="13"/>
        <v>126</v>
      </c>
      <c r="BA150" s="96">
        <f t="shared" si="13"/>
        <v>1003</v>
      </c>
      <c r="BB150" s="96">
        <f t="shared" si="13"/>
        <v>224</v>
      </c>
      <c r="BC150" s="96">
        <f t="shared" si="13"/>
        <v>147</v>
      </c>
      <c r="BD150" s="96">
        <f t="shared" si="13"/>
        <v>844</v>
      </c>
      <c r="BE150" s="96">
        <f t="shared" si="13"/>
        <v>581</v>
      </c>
      <c r="BF150" s="96">
        <f t="shared" si="13"/>
        <v>948</v>
      </c>
      <c r="BG150" s="96">
        <f t="shared" si="13"/>
        <v>701</v>
      </c>
      <c r="BH150" s="96">
        <f t="shared" si="13"/>
        <v>457</v>
      </c>
      <c r="BI150" s="96">
        <f t="shared" si="13"/>
        <v>225</v>
      </c>
      <c r="BJ150" s="96">
        <f t="shared" si="13"/>
        <v>461</v>
      </c>
      <c r="BK150" s="96">
        <f t="shared" si="13"/>
        <v>182</v>
      </c>
      <c r="BL150" s="96">
        <f t="shared" si="13"/>
        <v>348</v>
      </c>
      <c r="BM150" s="96">
        <f t="shared" si="13"/>
        <v>907</v>
      </c>
      <c r="BN150" s="96">
        <f t="shared" si="13"/>
        <v>155</v>
      </c>
      <c r="BO150" s="96">
        <f t="shared" si="13"/>
        <v>1098</v>
      </c>
      <c r="BP150" s="96">
        <f t="shared" si="13"/>
        <v>720</v>
      </c>
      <c r="BQ150" s="96">
        <f t="shared" si="13"/>
        <v>395</v>
      </c>
      <c r="BR150" s="96">
        <f t="shared" si="13"/>
        <v>396</v>
      </c>
      <c r="BS150" s="96">
        <f t="shared" si="13"/>
        <v>157</v>
      </c>
      <c r="BT150" s="96">
        <f t="shared" si="13"/>
        <v>961</v>
      </c>
      <c r="BU150" s="96">
        <f t="shared" si="13"/>
        <v>270</v>
      </c>
      <c r="BV150" s="96">
        <f t="shared" si="13"/>
        <v>1615</v>
      </c>
      <c r="BW150" s="96">
        <f t="shared" si="13"/>
        <v>1061</v>
      </c>
      <c r="BX150" s="96">
        <f t="shared" si="13"/>
        <v>796</v>
      </c>
      <c r="BY150" s="96">
        <f t="shared" si="13"/>
        <v>300</v>
      </c>
      <c r="BZ150" s="96">
        <f t="shared" si="13"/>
        <v>303</v>
      </c>
      <c r="CA150" s="96">
        <f t="shared" si="13"/>
        <v>785</v>
      </c>
      <c r="CB150" s="96">
        <f t="shared" si="13"/>
        <v>1260</v>
      </c>
      <c r="CC150" s="96">
        <f t="shared" si="13"/>
        <v>618</v>
      </c>
      <c r="CD150" s="96">
        <f t="shared" si="13"/>
        <v>229</v>
      </c>
      <c r="CE150" s="96">
        <f t="shared" si="13"/>
        <v>387</v>
      </c>
      <c r="CF150" s="96">
        <f t="shared" si="13"/>
        <v>599</v>
      </c>
      <c r="CG150" s="96">
        <f t="shared" si="13"/>
        <v>787</v>
      </c>
      <c r="CH150" s="96">
        <f t="shared" si="13"/>
        <v>356</v>
      </c>
      <c r="CI150" s="96">
        <f t="shared" si="13"/>
        <v>559</v>
      </c>
      <c r="CJ150" s="96">
        <f t="shared" si="13"/>
        <v>552</v>
      </c>
      <c r="CK150" s="96">
        <f t="shared" si="13"/>
        <v>530</v>
      </c>
      <c r="CL150" s="96">
        <f t="shared" si="13"/>
        <v>518</v>
      </c>
      <c r="CM150" s="96">
        <f t="shared" si="13"/>
        <v>619</v>
      </c>
      <c r="CN150" s="96">
        <f t="shared" si="13"/>
        <v>1097</v>
      </c>
      <c r="CO150" s="96">
        <f t="shared" si="13"/>
        <v>311</v>
      </c>
      <c r="CP150" s="97">
        <f t="shared" si="13"/>
        <v>741</v>
      </c>
      <c r="CQ150" s="97">
        <f t="shared" si="13"/>
        <v>206</v>
      </c>
      <c r="CR150" s="97">
        <f t="shared" si="13"/>
        <v>52</v>
      </c>
    </row>
    <row r="151" spans="1:96" ht="13.5" thickBot="1">
      <c r="A151" s="1" t="s">
        <v>155</v>
      </c>
      <c r="B151" s="65">
        <f aca="true" t="shared" si="14" ref="B151:G151">COUNTIF(B5:B149,"&gt;0")</f>
        <v>69</v>
      </c>
      <c r="C151" s="65">
        <f t="shared" si="14"/>
        <v>81</v>
      </c>
      <c r="D151" s="65">
        <f t="shared" si="14"/>
        <v>85</v>
      </c>
      <c r="E151" s="65">
        <f t="shared" si="14"/>
        <v>88</v>
      </c>
      <c r="F151" s="65">
        <f t="shared" si="14"/>
        <v>91</v>
      </c>
      <c r="G151" s="65">
        <f t="shared" si="14"/>
        <v>98</v>
      </c>
      <c r="H151" s="168">
        <f t="shared" si="8"/>
        <v>82.71428571428571</v>
      </c>
      <c r="I151" s="65">
        <f>COUNTIF(I5:I149,"&gt;0")</f>
        <v>73</v>
      </c>
      <c r="J151" s="65">
        <f aca="true" t="shared" si="15" ref="J151:O151">COUNTIF(J5:J149,"&gt;0")</f>
        <v>69</v>
      </c>
      <c r="K151" s="65">
        <f t="shared" si="15"/>
        <v>82</v>
      </c>
      <c r="L151" s="65">
        <f t="shared" si="15"/>
        <v>81</v>
      </c>
      <c r="M151" s="65">
        <f t="shared" si="15"/>
        <v>82</v>
      </c>
      <c r="N151" s="65">
        <f t="shared" si="15"/>
        <v>92</v>
      </c>
      <c r="O151" s="65">
        <f t="shared" si="15"/>
        <v>100</v>
      </c>
      <c r="P151" s="123">
        <f>COUNTIF(P5:P149,"&gt;0")</f>
        <v>90</v>
      </c>
      <c r="Q151" s="82"/>
      <c r="R151" s="83"/>
      <c r="S151" s="98">
        <f aca="true" t="shared" si="16" ref="S151:BH151">COUNTA(S5:S149)</f>
        <v>31</v>
      </c>
      <c r="T151" s="99">
        <f t="shared" si="16"/>
        <v>22</v>
      </c>
      <c r="U151" s="99">
        <f>COUNTA(U5:U149)</f>
        <v>30</v>
      </c>
      <c r="V151" s="99">
        <f>COUNTA(V5:V149)</f>
        <v>21</v>
      </c>
      <c r="W151" s="99">
        <f t="shared" si="16"/>
        <v>13</v>
      </c>
      <c r="X151" s="99">
        <f>COUNTA(X5:X149)</f>
        <v>31</v>
      </c>
      <c r="Y151" s="99">
        <f t="shared" si="16"/>
        <v>24</v>
      </c>
      <c r="Z151" s="99">
        <f t="shared" si="16"/>
        <v>19</v>
      </c>
      <c r="AA151" s="99">
        <f>COUNTA(AA5:AA149)</f>
        <v>24</v>
      </c>
      <c r="AB151" s="99">
        <f t="shared" si="16"/>
        <v>31</v>
      </c>
      <c r="AC151" s="99">
        <f t="shared" si="16"/>
        <v>13</v>
      </c>
      <c r="AD151" s="99">
        <f t="shared" si="16"/>
        <v>23</v>
      </c>
      <c r="AE151" s="99">
        <f t="shared" si="16"/>
        <v>35</v>
      </c>
      <c r="AF151" s="99">
        <f t="shared" si="16"/>
        <v>27</v>
      </c>
      <c r="AG151" s="99">
        <f t="shared" si="16"/>
        <v>26</v>
      </c>
      <c r="AH151" s="99">
        <f>COUNTA(AH5:AH149)</f>
        <v>19</v>
      </c>
      <c r="AI151" s="99">
        <f t="shared" si="16"/>
        <v>26</v>
      </c>
      <c r="AJ151" s="99">
        <f t="shared" si="16"/>
        <v>17</v>
      </c>
      <c r="AK151" s="99">
        <f t="shared" si="16"/>
        <v>21</v>
      </c>
      <c r="AL151" s="99">
        <f t="shared" si="16"/>
        <v>22</v>
      </c>
      <c r="AM151" s="99">
        <f t="shared" si="16"/>
        <v>22</v>
      </c>
      <c r="AN151" s="99">
        <f t="shared" si="16"/>
        <v>18</v>
      </c>
      <c r="AO151" s="99">
        <f t="shared" si="16"/>
        <v>22</v>
      </c>
      <c r="AP151" s="99">
        <f>COUNTA(AP5:AP149)</f>
        <v>29</v>
      </c>
      <c r="AQ151" s="99">
        <f>COUNTA(AQ5:AQ149)</f>
        <v>24</v>
      </c>
      <c r="AR151" s="99">
        <f>COUNTA(AR5:AR149)</f>
        <v>36</v>
      </c>
      <c r="AS151" s="99">
        <f>COUNTA(AS5:AS149)</f>
        <v>30</v>
      </c>
      <c r="AT151" s="99">
        <f t="shared" si="16"/>
        <v>34</v>
      </c>
      <c r="AU151" s="99">
        <f>COUNTA(AU5:AU149)</f>
        <v>20</v>
      </c>
      <c r="AV151" s="99">
        <f t="shared" si="16"/>
        <v>26</v>
      </c>
      <c r="AW151" s="99">
        <f>COUNTA(AW5:AW149)</f>
        <v>27</v>
      </c>
      <c r="AX151" s="99">
        <f>COUNTA(AX5:AX149)</f>
        <v>24</v>
      </c>
      <c r="AY151" s="99">
        <f>COUNTA(AY5:AY149)</f>
        <v>28</v>
      </c>
      <c r="AZ151" s="99">
        <f>COUNTA(AZ5:AZ149)</f>
        <v>22</v>
      </c>
      <c r="BA151" s="99">
        <f t="shared" si="16"/>
        <v>35</v>
      </c>
      <c r="BB151" s="99">
        <f>COUNTA(BB5:BB149)</f>
        <v>23</v>
      </c>
      <c r="BC151" s="99">
        <f>COUNTA(BC5:BC149)</f>
        <v>22</v>
      </c>
      <c r="BD151" s="99">
        <f t="shared" si="16"/>
        <v>22</v>
      </c>
      <c r="BE151" s="99">
        <f t="shared" si="16"/>
        <v>19</v>
      </c>
      <c r="BF151" s="99">
        <f t="shared" si="16"/>
        <v>28</v>
      </c>
      <c r="BG151" s="99">
        <f t="shared" si="16"/>
        <v>27</v>
      </c>
      <c r="BH151" s="99">
        <f t="shared" si="16"/>
        <v>21</v>
      </c>
      <c r="BI151" s="99">
        <f aca="true" t="shared" si="17" ref="BI151:CR151">COUNTA(BI5:BI149)</f>
        <v>16</v>
      </c>
      <c r="BJ151" s="99">
        <f t="shared" si="17"/>
        <v>34</v>
      </c>
      <c r="BK151" s="99">
        <f>COUNTA(BK5:BK149)</f>
        <v>15</v>
      </c>
      <c r="BL151" s="99">
        <f>COUNTA(BL5:BL149)</f>
        <v>20</v>
      </c>
      <c r="BM151" s="99">
        <f>COUNTA(BM5:BM149)</f>
        <v>22</v>
      </c>
      <c r="BN151" s="99">
        <f>COUNTA(BN5:BN149)</f>
        <v>12</v>
      </c>
      <c r="BO151" s="99">
        <f>COUNTA(BO5:BO149)</f>
        <v>22</v>
      </c>
      <c r="BP151" s="99">
        <f t="shared" si="17"/>
        <v>25</v>
      </c>
      <c r="BQ151" s="99">
        <f>COUNTA(BQ5:BQ149)</f>
        <v>19</v>
      </c>
      <c r="BR151" s="99">
        <f t="shared" si="17"/>
        <v>17</v>
      </c>
      <c r="BS151" s="99">
        <f>COUNTA(BS5:BS149)</f>
        <v>15</v>
      </c>
      <c r="BT151" s="99">
        <f>COUNTA(BT5:BT149)</f>
        <v>36</v>
      </c>
      <c r="BU151" s="99">
        <f t="shared" si="17"/>
        <v>19</v>
      </c>
      <c r="BV151" s="99">
        <f t="shared" si="17"/>
        <v>26</v>
      </c>
      <c r="BW151" s="99">
        <f t="shared" si="17"/>
        <v>21</v>
      </c>
      <c r="BX151" s="99">
        <f>COUNTA(BX5:BX149)</f>
        <v>27</v>
      </c>
      <c r="BY151" s="99">
        <f>COUNTA(BY5:BY149)</f>
        <v>13</v>
      </c>
      <c r="BZ151" s="99">
        <f t="shared" si="17"/>
        <v>23</v>
      </c>
      <c r="CA151" s="99">
        <f t="shared" si="17"/>
        <v>20</v>
      </c>
      <c r="CB151" s="99">
        <f>COUNTA(CB5:CB149)</f>
        <v>24</v>
      </c>
      <c r="CC151" s="99">
        <f t="shared" si="17"/>
        <v>22</v>
      </c>
      <c r="CD151" s="99">
        <f>COUNTA(CD5:CD149)</f>
        <v>15</v>
      </c>
      <c r="CE151" s="99">
        <f>COUNTA(CE5:CE149)</f>
        <v>20</v>
      </c>
      <c r="CF151" s="99">
        <f t="shared" si="17"/>
        <v>28</v>
      </c>
      <c r="CG151" s="99">
        <f>COUNTA(CG5:CG149)</f>
        <v>36</v>
      </c>
      <c r="CH151" s="99">
        <f t="shared" si="17"/>
        <v>24</v>
      </c>
      <c r="CI151" s="99">
        <f>COUNTA(CI5:CI149)</f>
        <v>26</v>
      </c>
      <c r="CJ151" s="99">
        <f t="shared" si="17"/>
        <v>27</v>
      </c>
      <c r="CK151" s="99">
        <f t="shared" si="17"/>
        <v>26</v>
      </c>
      <c r="CL151" s="99">
        <f t="shared" si="17"/>
        <v>17</v>
      </c>
      <c r="CM151" s="99">
        <f t="shared" si="17"/>
        <v>26</v>
      </c>
      <c r="CN151" s="99">
        <f t="shared" si="17"/>
        <v>27</v>
      </c>
      <c r="CO151" s="99">
        <f t="shared" si="17"/>
        <v>21</v>
      </c>
      <c r="CP151" s="100">
        <f>COUNTA(CP5:CP149)</f>
        <v>26</v>
      </c>
      <c r="CQ151" s="100">
        <f>COUNTA(CQ5:CQ149)</f>
        <v>18</v>
      </c>
      <c r="CR151" s="100">
        <f t="shared" si="17"/>
        <v>11</v>
      </c>
    </row>
    <row r="152" ht="13.5" thickTop="1"/>
    <row r="153" spans="1:22" ht="12.75">
      <c r="A153" s="1" t="s">
        <v>155</v>
      </c>
      <c r="B153" s="2">
        <f aca="true" t="shared" si="18" ref="B153:G153">COUNTA(B5:B149)</f>
        <v>71</v>
      </c>
      <c r="C153" s="2">
        <f t="shared" si="18"/>
        <v>95</v>
      </c>
      <c r="D153" s="2">
        <f t="shared" si="18"/>
        <v>104</v>
      </c>
      <c r="E153" s="2">
        <f t="shared" si="18"/>
        <v>100</v>
      </c>
      <c r="F153" s="2">
        <f t="shared" si="18"/>
        <v>115</v>
      </c>
      <c r="G153" s="2">
        <f t="shared" si="18"/>
        <v>116</v>
      </c>
      <c r="H153" s="161">
        <f>COUNTIF(H5:H149,"&gt;0")</f>
        <v>122</v>
      </c>
      <c r="J153" s="1"/>
      <c r="L153" s="71"/>
      <c r="M153" s="71"/>
      <c r="N153" s="71"/>
      <c r="O153" s="71" t="s">
        <v>308</v>
      </c>
      <c r="P153" s="3"/>
      <c r="Q153" s="118"/>
      <c r="R153" s="1"/>
      <c r="S153" s="1"/>
      <c r="T153" s="112">
        <f>AVERAGE(S150:CR150)</f>
        <v>565.7307692307693</v>
      </c>
      <c r="U153" s="112"/>
      <c r="V153" s="112"/>
    </row>
    <row r="154" spans="10:22" ht="12.75">
      <c r="J154" s="1"/>
      <c r="L154" s="71"/>
      <c r="M154" s="71"/>
      <c r="N154" s="71"/>
      <c r="O154" s="71" t="s">
        <v>309</v>
      </c>
      <c r="P154" s="3"/>
      <c r="Q154" s="118"/>
      <c r="R154" s="1"/>
      <c r="S154" s="1"/>
      <c r="T154" s="112">
        <f>AVERAGE(S151:CR151)</f>
        <v>23.46153846153846</v>
      </c>
      <c r="U154" s="112"/>
      <c r="V154" s="112"/>
    </row>
    <row r="155" ht="12.75"/>
    <row r="156" ht="12.75"/>
    <row r="157" ht="12.75"/>
    <row r="158" ht="12.75"/>
    <row r="159" ht="12.75"/>
    <row r="160" ht="12.75"/>
  </sheetData>
  <mergeCells count="1">
    <mergeCell ref="I2:P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4"/>
  <sheetViews>
    <sheetView workbookViewId="0" topLeftCell="A1">
      <pane xSplit="1" ySplit="4" topLeftCell="B1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01" sqref="K101"/>
    </sheetView>
  </sheetViews>
  <sheetFormatPr defaultColWidth="9.140625" defaultRowHeight="12.75"/>
  <cols>
    <col min="1" max="1" width="18.57421875" style="1" customWidth="1"/>
    <col min="2" max="2" width="6.57421875" style="71" customWidth="1"/>
    <col min="3" max="9" width="8.140625" style="3" customWidth="1"/>
    <col min="10" max="10" width="7.7109375" style="3" customWidth="1"/>
    <col min="11" max="11" width="8.00390625" style="0" customWidth="1"/>
    <col min="12" max="13" width="5.7109375" style="0" customWidth="1"/>
    <col min="14" max="14" width="5.8515625" style="0" customWidth="1"/>
    <col min="15" max="29" width="5.7109375" style="0" customWidth="1"/>
  </cols>
  <sheetData>
    <row r="1" spans="1:12" ht="12.75">
      <c r="A1" s="1" t="s">
        <v>235</v>
      </c>
      <c r="L1" s="43"/>
    </row>
    <row r="2" spans="1:29" ht="135">
      <c r="A2" s="4"/>
      <c r="B2" s="60" t="s">
        <v>330</v>
      </c>
      <c r="C2" s="179" t="s">
        <v>223</v>
      </c>
      <c r="D2" s="179"/>
      <c r="E2" s="179"/>
      <c r="F2" s="179"/>
      <c r="G2" s="148"/>
      <c r="H2" s="148"/>
      <c r="I2" s="148"/>
      <c r="J2" s="40" t="s">
        <v>424</v>
      </c>
      <c r="K2" s="40" t="s">
        <v>223</v>
      </c>
      <c r="L2" s="44" t="s">
        <v>14</v>
      </c>
      <c r="M2" s="40" t="s">
        <v>1</v>
      </c>
      <c r="N2" s="39" t="s">
        <v>209</v>
      </c>
      <c r="O2" s="39" t="s">
        <v>210</v>
      </c>
      <c r="P2" s="39" t="s">
        <v>211</v>
      </c>
      <c r="Q2" s="39" t="s">
        <v>225</v>
      </c>
      <c r="R2" s="39" t="s">
        <v>213</v>
      </c>
      <c r="S2" s="39" t="s">
        <v>214</v>
      </c>
      <c r="T2" s="39" t="s">
        <v>215</v>
      </c>
      <c r="U2" s="39" t="s">
        <v>216</v>
      </c>
      <c r="V2" s="39" t="s">
        <v>217</v>
      </c>
      <c r="W2" s="39" t="s">
        <v>218</v>
      </c>
      <c r="X2" s="39" t="s">
        <v>219</v>
      </c>
      <c r="Y2" s="39" t="s">
        <v>220</v>
      </c>
      <c r="Z2" s="39" t="s">
        <v>221</v>
      </c>
      <c r="AA2" s="39" t="s">
        <v>222</v>
      </c>
      <c r="AB2" s="39" t="s">
        <v>226</v>
      </c>
      <c r="AC2" s="39" t="s">
        <v>227</v>
      </c>
    </row>
    <row r="3" spans="1:27" ht="12.75">
      <c r="A3" s="7" t="s">
        <v>15</v>
      </c>
      <c r="B3" s="135" t="s">
        <v>206</v>
      </c>
      <c r="C3" s="9" t="s">
        <v>268</v>
      </c>
      <c r="D3" s="9" t="s">
        <v>278</v>
      </c>
      <c r="E3" s="89" t="s">
        <v>295</v>
      </c>
      <c r="F3" s="89" t="s">
        <v>317</v>
      </c>
      <c r="G3" s="9" t="s">
        <v>327</v>
      </c>
      <c r="H3" s="9" t="s">
        <v>348</v>
      </c>
      <c r="I3" s="9" t="s">
        <v>378</v>
      </c>
      <c r="J3" s="9" t="s">
        <v>319</v>
      </c>
      <c r="K3" s="154" t="s">
        <v>423</v>
      </c>
      <c r="L3" s="155" t="s">
        <v>423</v>
      </c>
      <c r="M3" s="9" t="s">
        <v>423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9" ht="13.5" thickBot="1">
      <c r="A4" s="42" t="s">
        <v>31</v>
      </c>
      <c r="B4" s="71">
        <v>189</v>
      </c>
      <c r="C4" s="3">
        <v>189</v>
      </c>
      <c r="D4" s="3">
        <v>189</v>
      </c>
      <c r="E4" s="3">
        <v>190</v>
      </c>
      <c r="F4" s="3">
        <v>190</v>
      </c>
      <c r="G4" s="3">
        <v>190</v>
      </c>
      <c r="H4" s="3">
        <v>190</v>
      </c>
      <c r="I4" s="3">
        <v>191</v>
      </c>
      <c r="J4" s="3">
        <v>190</v>
      </c>
      <c r="K4" s="116">
        <f>(L4)</f>
        <v>193.29999999999998</v>
      </c>
      <c r="L4" s="45">
        <f>SUM(N4:AC4)</f>
        <v>193.29999999999998</v>
      </c>
      <c r="M4" s="20">
        <f>COUNTA(N4:AC4)</f>
        <v>16</v>
      </c>
      <c r="N4">
        <v>11.2</v>
      </c>
      <c r="O4" s="30">
        <v>10</v>
      </c>
      <c r="P4" s="30">
        <v>17</v>
      </c>
      <c r="Q4" s="30">
        <v>11</v>
      </c>
      <c r="R4" s="48">
        <v>11.5</v>
      </c>
      <c r="S4" s="30">
        <v>11.1</v>
      </c>
      <c r="T4" s="30">
        <v>12.1</v>
      </c>
      <c r="U4" s="30">
        <v>10.9</v>
      </c>
      <c r="V4" s="30">
        <v>12</v>
      </c>
      <c r="W4" s="30">
        <v>12</v>
      </c>
      <c r="X4" s="30">
        <v>9.1</v>
      </c>
      <c r="Y4" s="30">
        <v>9.1</v>
      </c>
      <c r="Z4" s="30">
        <v>9.1</v>
      </c>
      <c r="AA4" s="30">
        <v>16</v>
      </c>
      <c r="AB4" s="30">
        <v>15.6</v>
      </c>
      <c r="AC4" s="30">
        <v>15.6</v>
      </c>
    </row>
    <row r="5" spans="1:13" ht="12.75">
      <c r="A5" s="16" t="s">
        <v>32</v>
      </c>
      <c r="B5" s="136">
        <v>0.1854905619778644</v>
      </c>
      <c r="C5" s="22">
        <v>0.053276505061267986</v>
      </c>
      <c r="D5" s="22">
        <v>0.05291005291005291</v>
      </c>
      <c r="E5" s="22">
        <v>0.05263157894736843</v>
      </c>
      <c r="F5" s="22">
        <v>0.05263157894736843</v>
      </c>
      <c r="G5" s="22">
        <v>0.05263157894736843</v>
      </c>
      <c r="H5" s="22">
        <v>0.05263157894736843</v>
      </c>
      <c r="I5" s="22">
        <v>0</v>
      </c>
      <c r="J5" s="160">
        <f>(C5+D5+E5+F5+G5+H5+I5)/7</f>
        <v>0.04524469625154209</v>
      </c>
      <c r="K5" s="110">
        <f aca="true" t="shared" si="0" ref="K5:K39">L5*10/$L$4</f>
        <v>0</v>
      </c>
      <c r="L5" s="85">
        <f aca="true" t="shared" si="1" ref="L5:L39">SUM(N5:AC5)</f>
        <v>0</v>
      </c>
      <c r="M5" s="86">
        <f>COUNTA(N5:AC5)</f>
        <v>0</v>
      </c>
    </row>
    <row r="6" spans="1:22" ht="12.75">
      <c r="A6" s="16" t="s">
        <v>33</v>
      </c>
      <c r="B6" s="137">
        <v>0.04415278611691326</v>
      </c>
      <c r="C6" s="22">
        <v>0</v>
      </c>
      <c r="D6" s="22">
        <v>0</v>
      </c>
      <c r="E6" s="22">
        <v>0.10526315789473686</v>
      </c>
      <c r="F6" s="22">
        <v>0.15789473684210528</v>
      </c>
      <c r="G6" s="22">
        <v>0</v>
      </c>
      <c r="H6" s="22">
        <v>0.05263157894736843</v>
      </c>
      <c r="I6" s="22">
        <v>0.052383446830801476</v>
      </c>
      <c r="J6" s="160">
        <f aca="true" t="shared" si="2" ref="J6:J69">(C6+D6+E6+F6+G6+H6+I6)/7</f>
        <v>0.05259613150214458</v>
      </c>
      <c r="K6" s="111">
        <f t="shared" si="0"/>
        <v>0.051733057423693746</v>
      </c>
      <c r="L6" s="85">
        <f t="shared" si="1"/>
        <v>1</v>
      </c>
      <c r="M6" s="86">
        <f aca="true" t="shared" si="3" ref="M6:M77">COUNTA(N6:AC6)</f>
        <v>1</v>
      </c>
      <c r="V6">
        <v>1</v>
      </c>
    </row>
    <row r="7" spans="1:13" ht="12.75">
      <c r="A7" s="16" t="s">
        <v>34</v>
      </c>
      <c r="B7" s="137">
        <v>0.008818342151675485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160">
        <f t="shared" si="2"/>
        <v>0</v>
      </c>
      <c r="K7" s="111">
        <f t="shared" si="0"/>
        <v>0</v>
      </c>
      <c r="L7" s="85">
        <f t="shared" si="1"/>
        <v>0</v>
      </c>
      <c r="M7" s="86">
        <f t="shared" si="3"/>
        <v>0</v>
      </c>
    </row>
    <row r="8" spans="1:13" ht="12.75">
      <c r="A8" s="16" t="s">
        <v>35</v>
      </c>
      <c r="B8" s="137">
        <v>0.00887941751021133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160">
        <f t="shared" si="2"/>
        <v>0</v>
      </c>
      <c r="K8" s="111">
        <f t="shared" si="0"/>
        <v>0</v>
      </c>
      <c r="L8" s="85">
        <f t="shared" si="1"/>
        <v>0</v>
      </c>
      <c r="M8" s="86">
        <f t="shared" si="3"/>
        <v>0</v>
      </c>
    </row>
    <row r="9" spans="1:13" ht="12.75">
      <c r="A9" s="16" t="s">
        <v>36</v>
      </c>
      <c r="B9" s="137">
        <v>0.008818342151675485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160">
        <f t="shared" si="2"/>
        <v>0</v>
      </c>
      <c r="K9" s="111">
        <f t="shared" si="0"/>
        <v>0</v>
      </c>
      <c r="L9" s="85">
        <f t="shared" si="1"/>
        <v>0</v>
      </c>
      <c r="M9" s="86">
        <f t="shared" si="3"/>
        <v>0</v>
      </c>
    </row>
    <row r="10" spans="1:13" ht="12.75">
      <c r="A10" s="1" t="s">
        <v>37</v>
      </c>
      <c r="B10" s="137">
        <v>0.017697759661886817</v>
      </c>
      <c r="C10" s="22">
        <v>0</v>
      </c>
      <c r="D10" s="22">
        <v>0</v>
      </c>
      <c r="E10" s="22">
        <v>0</v>
      </c>
      <c r="F10" s="22">
        <v>0.05263157894736843</v>
      </c>
      <c r="G10" s="22">
        <v>0</v>
      </c>
      <c r="H10" s="22">
        <v>0</v>
      </c>
      <c r="I10" s="22">
        <v>0</v>
      </c>
      <c r="J10" s="160">
        <f t="shared" si="2"/>
        <v>0.007518796992481204</v>
      </c>
      <c r="K10" s="111">
        <f t="shared" si="0"/>
        <v>0</v>
      </c>
      <c r="L10" s="85">
        <f t="shared" si="1"/>
        <v>0</v>
      </c>
      <c r="M10" s="86">
        <f t="shared" si="3"/>
        <v>0</v>
      </c>
    </row>
    <row r="11" spans="1:13" ht="12.75">
      <c r="A11" s="1" t="s">
        <v>38</v>
      </c>
      <c r="B11" s="137">
        <v>0.008818342151675485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0.05263157894736843</v>
      </c>
      <c r="I11" s="22">
        <v>0</v>
      </c>
      <c r="J11" s="160">
        <f t="shared" si="2"/>
        <v>0.007518796992481204</v>
      </c>
      <c r="K11" s="111">
        <f t="shared" si="0"/>
        <v>0</v>
      </c>
      <c r="L11" s="85">
        <f t="shared" si="1"/>
        <v>0</v>
      </c>
      <c r="M11" s="86">
        <f t="shared" si="3"/>
        <v>0</v>
      </c>
    </row>
    <row r="12" spans="1:27" ht="12.75">
      <c r="A12" s="1" t="s">
        <v>39</v>
      </c>
      <c r="B12" s="137">
        <v>17.977292181696374</v>
      </c>
      <c r="C12" s="22">
        <v>29.302077783697392</v>
      </c>
      <c r="D12" s="22">
        <v>55.13227513227513</v>
      </c>
      <c r="E12" s="22">
        <v>1.0526315789473686</v>
      </c>
      <c r="F12" s="22">
        <v>9.05263157894737</v>
      </c>
      <c r="G12" s="22">
        <v>2.8947368421052637</v>
      </c>
      <c r="H12" s="22">
        <v>1.1578947368421055</v>
      </c>
      <c r="I12" s="22">
        <v>5.657412257726559</v>
      </c>
      <c r="J12" s="160">
        <f t="shared" si="2"/>
        <v>14.892808558648742</v>
      </c>
      <c r="K12" s="111">
        <f t="shared" si="0"/>
        <v>1.7071908949818935</v>
      </c>
      <c r="L12" s="85">
        <f t="shared" si="1"/>
        <v>33</v>
      </c>
      <c r="M12" s="86">
        <f t="shared" si="3"/>
        <v>5</v>
      </c>
      <c r="N12">
        <v>4</v>
      </c>
      <c r="P12">
        <v>3</v>
      </c>
      <c r="V12">
        <v>9</v>
      </c>
      <c r="Y12">
        <v>16</v>
      </c>
      <c r="AA12">
        <v>1</v>
      </c>
    </row>
    <row r="13" spans="1:13" ht="12.75">
      <c r="A13" s="1" t="s">
        <v>402</v>
      </c>
      <c r="B13" s="137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0.052383446830801476</v>
      </c>
      <c r="J13" s="160">
        <f t="shared" si="2"/>
        <v>0.007483349547257353</v>
      </c>
      <c r="K13" s="111">
        <f>L13*10/$L$4</f>
        <v>0</v>
      </c>
      <c r="L13" s="85">
        <f>SUM(N13:AC13)</f>
        <v>0</v>
      </c>
      <c r="M13" s="86">
        <f>COUNTA(N13:AC13)</f>
        <v>0</v>
      </c>
    </row>
    <row r="14" spans="1:29" ht="12.75">
      <c r="A14" s="1" t="s">
        <v>40</v>
      </c>
      <c r="B14" s="137">
        <v>1.5599069399460095</v>
      </c>
      <c r="C14" s="22">
        <v>0.6393180607352158</v>
      </c>
      <c r="D14" s="22">
        <v>0</v>
      </c>
      <c r="E14" s="22">
        <v>0.10526315789473686</v>
      </c>
      <c r="F14" s="22">
        <v>0.10526315789473686</v>
      </c>
      <c r="G14" s="22">
        <v>1.4210526315789476</v>
      </c>
      <c r="H14" s="22">
        <v>0.5263157894736843</v>
      </c>
      <c r="I14" s="22">
        <v>2.5144054478784708</v>
      </c>
      <c r="J14" s="160">
        <f t="shared" si="2"/>
        <v>0.7588026064936846</v>
      </c>
      <c r="K14" s="111">
        <f t="shared" si="0"/>
        <v>1.7071908949818935</v>
      </c>
      <c r="L14" s="85">
        <f t="shared" si="1"/>
        <v>33</v>
      </c>
      <c r="M14" s="86">
        <f t="shared" si="3"/>
        <v>9</v>
      </c>
      <c r="N14">
        <v>6</v>
      </c>
      <c r="Q14">
        <v>2</v>
      </c>
      <c r="R14">
        <v>2</v>
      </c>
      <c r="T14">
        <v>7</v>
      </c>
      <c r="U14">
        <v>7</v>
      </c>
      <c r="V14">
        <v>4</v>
      </c>
      <c r="Z14">
        <v>1</v>
      </c>
      <c r="AA14">
        <v>2</v>
      </c>
      <c r="AC14">
        <v>2</v>
      </c>
    </row>
    <row r="15" spans="1:28" ht="12.75">
      <c r="A15" s="1" t="s">
        <v>41</v>
      </c>
      <c r="B15" s="137">
        <v>27.28859704263718</v>
      </c>
      <c r="C15" s="22">
        <v>29.515183803942463</v>
      </c>
      <c r="D15" s="22">
        <v>29.682539682539684</v>
      </c>
      <c r="E15" s="22">
        <v>22.947368421052634</v>
      </c>
      <c r="F15" s="22">
        <v>20.315789473684212</v>
      </c>
      <c r="G15" s="22">
        <v>25</v>
      </c>
      <c r="H15" s="22">
        <v>28.842105263157897</v>
      </c>
      <c r="I15" s="22">
        <v>23.939235201676272</v>
      </c>
      <c r="J15" s="160">
        <f t="shared" si="2"/>
        <v>25.74888883515045</v>
      </c>
      <c r="K15" s="111">
        <f t="shared" si="0"/>
        <v>25.038799793067774</v>
      </c>
      <c r="L15" s="85">
        <f t="shared" si="1"/>
        <v>484</v>
      </c>
      <c r="M15" s="86">
        <f t="shared" si="3"/>
        <v>13</v>
      </c>
      <c r="N15">
        <v>14</v>
      </c>
      <c r="O15">
        <v>6</v>
      </c>
      <c r="P15">
        <v>46</v>
      </c>
      <c r="Q15">
        <v>21</v>
      </c>
      <c r="R15">
        <v>23</v>
      </c>
      <c r="T15">
        <v>57</v>
      </c>
      <c r="U15">
        <v>11</v>
      </c>
      <c r="V15">
        <v>69</v>
      </c>
      <c r="X15">
        <v>58</v>
      </c>
      <c r="Y15">
        <v>80</v>
      </c>
      <c r="Z15">
        <v>70</v>
      </c>
      <c r="AA15">
        <v>25</v>
      </c>
      <c r="AB15">
        <v>4</v>
      </c>
    </row>
    <row r="16" spans="1:29" ht="12.75">
      <c r="A16" s="1" t="s">
        <v>42</v>
      </c>
      <c r="B16" s="137">
        <v>20.480766429976164</v>
      </c>
      <c r="C16" s="22">
        <v>13.159296750133192</v>
      </c>
      <c r="D16" s="22">
        <v>12.804232804232804</v>
      </c>
      <c r="E16" s="22">
        <v>71.36842105263159</v>
      </c>
      <c r="F16" s="22">
        <v>29.10526315789474</v>
      </c>
      <c r="G16" s="22">
        <v>32.26315789473685</v>
      </c>
      <c r="H16" s="22">
        <v>46.89473684210527</v>
      </c>
      <c r="I16" s="22">
        <v>49.869041382923</v>
      </c>
      <c r="J16" s="160">
        <f t="shared" si="2"/>
        <v>36.494878554951065</v>
      </c>
      <c r="K16" s="111">
        <f t="shared" si="0"/>
        <v>23.848939472322815</v>
      </c>
      <c r="L16" s="85">
        <f t="shared" si="1"/>
        <v>461</v>
      </c>
      <c r="M16" s="86">
        <f t="shared" si="3"/>
        <v>16</v>
      </c>
      <c r="N16">
        <v>13</v>
      </c>
      <c r="O16">
        <v>19</v>
      </c>
      <c r="P16">
        <v>60</v>
      </c>
      <c r="Q16">
        <v>1</v>
      </c>
      <c r="R16">
        <v>53</v>
      </c>
      <c r="S16">
        <v>8</v>
      </c>
      <c r="T16">
        <v>80</v>
      </c>
      <c r="U16">
        <v>28</v>
      </c>
      <c r="V16">
        <v>136</v>
      </c>
      <c r="W16">
        <v>1</v>
      </c>
      <c r="X16">
        <v>3</v>
      </c>
      <c r="Y16">
        <v>9</v>
      </c>
      <c r="Z16">
        <v>6</v>
      </c>
      <c r="AA16">
        <v>9</v>
      </c>
      <c r="AB16">
        <v>22</v>
      </c>
      <c r="AC16">
        <v>13</v>
      </c>
    </row>
    <row r="17" spans="1:13" ht="12.75">
      <c r="A17" s="1" t="s">
        <v>302</v>
      </c>
      <c r="B17" s="137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160">
        <f t="shared" si="2"/>
        <v>0</v>
      </c>
      <c r="K17" s="111">
        <f>L17*10/$L$4</f>
        <v>0</v>
      </c>
      <c r="L17" s="85">
        <f>SUM(N17:AC17)</f>
        <v>0</v>
      </c>
      <c r="M17" s="86">
        <f>COUNTA(N17:AC17)</f>
        <v>0</v>
      </c>
    </row>
    <row r="18" spans="1:27" ht="12.75">
      <c r="A18" s="1" t="s">
        <v>43</v>
      </c>
      <c r="B18" s="137">
        <v>0.026455026455026454</v>
      </c>
      <c r="C18" s="22">
        <v>0</v>
      </c>
      <c r="D18" s="22">
        <v>0</v>
      </c>
      <c r="E18" s="22">
        <v>0</v>
      </c>
      <c r="F18" s="22">
        <v>0</v>
      </c>
      <c r="G18" s="22">
        <v>0.05263157894736843</v>
      </c>
      <c r="H18" s="22">
        <v>0</v>
      </c>
      <c r="I18" s="22">
        <v>0</v>
      </c>
      <c r="J18" s="160">
        <f t="shared" si="2"/>
        <v>0.007518796992481204</v>
      </c>
      <c r="K18" s="111">
        <f t="shared" si="0"/>
        <v>0.2586652871184687</v>
      </c>
      <c r="L18" s="85">
        <f t="shared" si="1"/>
        <v>5</v>
      </c>
      <c r="M18" s="86">
        <f t="shared" si="3"/>
        <v>2</v>
      </c>
      <c r="T18">
        <v>4</v>
      </c>
      <c r="AA18">
        <v>1</v>
      </c>
    </row>
    <row r="19" spans="1:13" ht="12.75">
      <c r="A19" s="1" t="s">
        <v>44</v>
      </c>
      <c r="B19" s="137">
        <v>0.008818342151675485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60">
        <f t="shared" si="2"/>
        <v>0</v>
      </c>
      <c r="K19" s="111">
        <f t="shared" si="0"/>
        <v>0</v>
      </c>
      <c r="L19" s="85">
        <f t="shared" si="1"/>
        <v>0</v>
      </c>
      <c r="M19" s="86">
        <f t="shared" si="3"/>
        <v>0</v>
      </c>
    </row>
    <row r="20" spans="1:13" ht="12.75">
      <c r="A20" s="1" t="s">
        <v>45</v>
      </c>
      <c r="B20" s="137">
        <v>0.02657717717209815</v>
      </c>
      <c r="C20" s="22">
        <v>0</v>
      </c>
      <c r="D20" s="22">
        <v>0</v>
      </c>
      <c r="E20" s="22">
        <v>0</v>
      </c>
      <c r="F20" s="22">
        <v>0.05263157894736843</v>
      </c>
      <c r="G20" s="22">
        <v>0</v>
      </c>
      <c r="H20" s="22">
        <v>0</v>
      </c>
      <c r="I20" s="22">
        <v>0</v>
      </c>
      <c r="J20" s="160">
        <f t="shared" si="2"/>
        <v>0.007518796992481204</v>
      </c>
      <c r="K20" s="111">
        <f t="shared" si="0"/>
        <v>0</v>
      </c>
      <c r="L20" s="85">
        <f t="shared" si="1"/>
        <v>0</v>
      </c>
      <c r="M20" s="86">
        <f t="shared" si="3"/>
        <v>0</v>
      </c>
    </row>
    <row r="21" spans="1:18" ht="12.75">
      <c r="A21" s="1" t="s">
        <v>46</v>
      </c>
      <c r="B21" s="137">
        <v>0.008818342151675485</v>
      </c>
      <c r="C21" s="22">
        <v>0</v>
      </c>
      <c r="D21" s="22">
        <v>0</v>
      </c>
      <c r="E21" s="22">
        <v>0.05263157894736843</v>
      </c>
      <c r="F21" s="22">
        <v>0.05263157894736843</v>
      </c>
      <c r="G21" s="22">
        <v>0.05263157894736843</v>
      </c>
      <c r="H21" s="22">
        <v>0.21052631578947373</v>
      </c>
      <c r="I21" s="22">
        <v>0.10476689366160295</v>
      </c>
      <c r="J21" s="160">
        <f t="shared" si="2"/>
        <v>0.06759827804188315</v>
      </c>
      <c r="K21" s="111">
        <f t="shared" si="0"/>
        <v>0.41386445938954997</v>
      </c>
      <c r="L21" s="85">
        <f t="shared" si="1"/>
        <v>8</v>
      </c>
      <c r="M21" s="86">
        <f t="shared" si="3"/>
        <v>1</v>
      </c>
      <c r="R21">
        <v>8</v>
      </c>
    </row>
    <row r="22" spans="1:28" ht="12.75">
      <c r="A22" s="1" t="s">
        <v>47</v>
      </c>
      <c r="B22" s="137">
        <v>60.901984385379876</v>
      </c>
      <c r="C22" s="22">
        <v>131.2733084709643</v>
      </c>
      <c r="D22" s="22">
        <v>68.62433862433862</v>
      </c>
      <c r="E22" s="22">
        <v>51.842105263157904</v>
      </c>
      <c r="F22" s="22">
        <v>112.94736842105264</v>
      </c>
      <c r="G22" s="22">
        <v>84.78947368421053</v>
      </c>
      <c r="H22" s="22">
        <v>82.73684210526316</v>
      </c>
      <c r="I22" s="22">
        <v>94.81403876375066</v>
      </c>
      <c r="J22" s="160">
        <f t="shared" si="2"/>
        <v>89.57535361896255</v>
      </c>
      <c r="K22" s="111">
        <f t="shared" si="0"/>
        <v>65.3905845835489</v>
      </c>
      <c r="L22" s="85">
        <f t="shared" si="1"/>
        <v>1264</v>
      </c>
      <c r="M22" s="86">
        <f t="shared" si="3"/>
        <v>13</v>
      </c>
      <c r="N22">
        <v>56</v>
      </c>
      <c r="O22">
        <v>30</v>
      </c>
      <c r="P22">
        <v>83</v>
      </c>
      <c r="R22">
        <v>93</v>
      </c>
      <c r="S22">
        <v>11</v>
      </c>
      <c r="T22">
        <v>117</v>
      </c>
      <c r="U22">
        <v>24</v>
      </c>
      <c r="V22">
        <v>244</v>
      </c>
      <c r="X22">
        <v>108</v>
      </c>
      <c r="Y22">
        <v>68</v>
      </c>
      <c r="Z22">
        <v>44</v>
      </c>
      <c r="AA22">
        <v>380</v>
      </c>
      <c r="AB22">
        <v>6</v>
      </c>
    </row>
    <row r="23" spans="1:13" ht="12.75">
      <c r="A23" s="1" t="s">
        <v>340</v>
      </c>
      <c r="B23" s="137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0.05263157894736843</v>
      </c>
      <c r="H23" s="22">
        <v>0</v>
      </c>
      <c r="I23" s="22">
        <v>0</v>
      </c>
      <c r="J23" s="160">
        <f t="shared" si="2"/>
        <v>0.007518796992481204</v>
      </c>
      <c r="K23" s="111">
        <f>L23*10/$L$4</f>
        <v>0</v>
      </c>
      <c r="L23" s="85">
        <f>SUM(N23:AC23)</f>
        <v>0</v>
      </c>
      <c r="M23" s="86">
        <f>COUNTA(N23:AC23)</f>
        <v>0</v>
      </c>
    </row>
    <row r="24" spans="1:22" ht="12.75">
      <c r="A24" s="1" t="s">
        <v>199</v>
      </c>
      <c r="B24" s="137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160">
        <f t="shared" si="2"/>
        <v>0</v>
      </c>
      <c r="K24" s="111">
        <f t="shared" si="0"/>
        <v>0.051733057423693746</v>
      </c>
      <c r="L24" s="85">
        <f t="shared" si="1"/>
        <v>1</v>
      </c>
      <c r="M24" s="86">
        <f t="shared" si="3"/>
        <v>1</v>
      </c>
      <c r="V24">
        <v>1</v>
      </c>
    </row>
    <row r="25" spans="1:26" ht="12.75">
      <c r="A25" s="1" t="s">
        <v>48</v>
      </c>
      <c r="B25" s="137">
        <v>0.017697759661886817</v>
      </c>
      <c r="C25" s="22">
        <v>0.10655301012253597</v>
      </c>
      <c r="D25" s="22">
        <v>0</v>
      </c>
      <c r="E25" s="22">
        <v>0</v>
      </c>
      <c r="F25" s="22">
        <v>0.05263157894736843</v>
      </c>
      <c r="G25" s="22">
        <v>0</v>
      </c>
      <c r="H25" s="22">
        <v>0</v>
      </c>
      <c r="I25" s="22">
        <v>0.10476689366160295</v>
      </c>
      <c r="J25" s="160">
        <f t="shared" si="2"/>
        <v>0.03770735467592962</v>
      </c>
      <c r="K25" s="111">
        <f t="shared" si="0"/>
        <v>0.051733057423693746</v>
      </c>
      <c r="L25" s="85">
        <f t="shared" si="1"/>
        <v>1</v>
      </c>
      <c r="M25" s="86">
        <f t="shared" si="3"/>
        <v>1</v>
      </c>
      <c r="Z25">
        <v>1</v>
      </c>
    </row>
    <row r="26" spans="1:27" ht="12.75">
      <c r="A26" s="1" t="s">
        <v>49</v>
      </c>
      <c r="B26" s="137">
        <v>367.14315312344087</v>
      </c>
      <c r="C26" s="22">
        <v>2281.885988279169</v>
      </c>
      <c r="D26" s="22">
        <v>403.3862433862434</v>
      </c>
      <c r="E26" s="22">
        <v>273.421052631579</v>
      </c>
      <c r="F26" s="22">
        <v>1464.5789473684213</v>
      </c>
      <c r="G26" s="22">
        <v>864</v>
      </c>
      <c r="H26" s="22">
        <v>780.2105263157896</v>
      </c>
      <c r="I26" s="22">
        <v>532.215819800943</v>
      </c>
      <c r="J26" s="160">
        <f t="shared" si="2"/>
        <v>942.8140825403065</v>
      </c>
      <c r="K26" s="111">
        <f t="shared" si="0"/>
        <v>595.5509570615624</v>
      </c>
      <c r="L26" s="85">
        <f t="shared" si="1"/>
        <v>11512</v>
      </c>
      <c r="M26" s="86">
        <f t="shared" si="3"/>
        <v>10</v>
      </c>
      <c r="N26">
        <v>125</v>
      </c>
      <c r="P26">
        <v>64</v>
      </c>
      <c r="R26">
        <v>2</v>
      </c>
      <c r="T26">
        <v>28</v>
      </c>
      <c r="U26">
        <v>56</v>
      </c>
      <c r="V26">
        <v>123</v>
      </c>
      <c r="X26">
        <v>2433</v>
      </c>
      <c r="Y26">
        <v>605</v>
      </c>
      <c r="Z26">
        <v>7136</v>
      </c>
      <c r="AA26">
        <v>940</v>
      </c>
    </row>
    <row r="27" spans="1:27" ht="12.75">
      <c r="A27" s="1" t="s">
        <v>50</v>
      </c>
      <c r="B27" s="137">
        <v>0.8657244148275934</v>
      </c>
      <c r="C27" s="22">
        <v>1.2786361214704316</v>
      </c>
      <c r="D27" s="22">
        <v>0.21164021164021163</v>
      </c>
      <c r="E27" s="22">
        <v>0.7894736842105264</v>
      </c>
      <c r="F27" s="22">
        <v>2.0526315789473686</v>
      </c>
      <c r="G27" s="22">
        <v>0.26315789473684215</v>
      </c>
      <c r="H27" s="22">
        <v>0.21052631578947373</v>
      </c>
      <c r="I27" s="22">
        <v>0.26191723415400736</v>
      </c>
      <c r="J27" s="160">
        <f t="shared" si="2"/>
        <v>0.7239975772784089</v>
      </c>
      <c r="K27" s="111">
        <f t="shared" si="0"/>
        <v>0.5690636316606312</v>
      </c>
      <c r="L27" s="85">
        <f t="shared" si="1"/>
        <v>11</v>
      </c>
      <c r="M27" s="86">
        <f t="shared" si="3"/>
        <v>2</v>
      </c>
      <c r="Z27">
        <v>4</v>
      </c>
      <c r="AA27">
        <v>7</v>
      </c>
    </row>
    <row r="28" spans="1:13" ht="12.75">
      <c r="A28" s="1" t="s">
        <v>51</v>
      </c>
      <c r="B28" s="137">
        <v>0.05291005291005291</v>
      </c>
      <c r="C28" s="22">
        <v>0</v>
      </c>
      <c r="D28" s="22">
        <v>0.05291005291005291</v>
      </c>
      <c r="E28" s="22">
        <v>0</v>
      </c>
      <c r="F28" s="22">
        <v>0</v>
      </c>
      <c r="G28" s="22">
        <v>0</v>
      </c>
      <c r="H28" s="22">
        <v>0.15789473684210528</v>
      </c>
      <c r="I28" s="22">
        <v>0.052383446830801476</v>
      </c>
      <c r="J28" s="160">
        <f t="shared" si="2"/>
        <v>0.03759831951185138</v>
      </c>
      <c r="K28" s="111">
        <f t="shared" si="0"/>
        <v>0</v>
      </c>
      <c r="L28" s="85">
        <f t="shared" si="1"/>
        <v>0</v>
      </c>
      <c r="M28" s="86">
        <f t="shared" si="3"/>
        <v>0</v>
      </c>
    </row>
    <row r="29" spans="1:26" ht="12.75">
      <c r="A29" s="1" t="s">
        <v>52</v>
      </c>
      <c r="B29" s="137">
        <v>47.82216077101533</v>
      </c>
      <c r="C29" s="22">
        <v>24.02770378263186</v>
      </c>
      <c r="D29" s="22">
        <v>24.70899470899471</v>
      </c>
      <c r="E29" s="22">
        <v>44.57894736842106</v>
      </c>
      <c r="F29" s="22">
        <v>16.578947368421055</v>
      </c>
      <c r="G29" s="22">
        <v>12.210526315789476</v>
      </c>
      <c r="H29" s="22">
        <v>21.263157894736846</v>
      </c>
      <c r="I29" s="22">
        <v>12.572027239392353</v>
      </c>
      <c r="J29" s="160">
        <f t="shared" si="2"/>
        <v>22.277186382626763</v>
      </c>
      <c r="K29" s="111">
        <f t="shared" si="0"/>
        <v>11.381272633212625</v>
      </c>
      <c r="L29" s="85">
        <f t="shared" si="1"/>
        <v>220</v>
      </c>
      <c r="M29" s="86">
        <f t="shared" si="3"/>
        <v>7</v>
      </c>
      <c r="N29">
        <v>90</v>
      </c>
      <c r="P29">
        <v>24</v>
      </c>
      <c r="R29">
        <v>53</v>
      </c>
      <c r="T29">
        <v>7</v>
      </c>
      <c r="V29">
        <v>40</v>
      </c>
      <c r="Y29">
        <v>5</v>
      </c>
      <c r="Z29">
        <v>1</v>
      </c>
    </row>
    <row r="30" spans="1:13" ht="12.75">
      <c r="A30" s="1" t="s">
        <v>53</v>
      </c>
      <c r="B30" s="137">
        <v>0.3527336860670194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160">
        <f t="shared" si="2"/>
        <v>0</v>
      </c>
      <c r="K30" s="111">
        <f t="shared" si="0"/>
        <v>0</v>
      </c>
      <c r="L30" s="85">
        <f t="shared" si="1"/>
        <v>0</v>
      </c>
      <c r="M30" s="86">
        <f t="shared" si="3"/>
        <v>0</v>
      </c>
    </row>
    <row r="31" spans="1:22" ht="12.75">
      <c r="A31" s="1" t="s">
        <v>54</v>
      </c>
      <c r="B31" s="137">
        <v>0.6977483864360084</v>
      </c>
      <c r="C31" s="22">
        <v>0.8524240809802878</v>
      </c>
      <c r="D31" s="22">
        <v>0</v>
      </c>
      <c r="E31" s="22">
        <v>1.3157894736842106</v>
      </c>
      <c r="F31" s="22">
        <v>2.7368421052631584</v>
      </c>
      <c r="G31" s="22">
        <v>0.10526315789473686</v>
      </c>
      <c r="H31" s="22">
        <v>0.8421052631578949</v>
      </c>
      <c r="I31" s="22">
        <v>0.6809848088004191</v>
      </c>
      <c r="J31" s="160">
        <f t="shared" si="2"/>
        <v>0.9333441271115296</v>
      </c>
      <c r="K31" s="111">
        <f t="shared" si="0"/>
        <v>23.38334195550957</v>
      </c>
      <c r="L31" s="85">
        <f t="shared" si="1"/>
        <v>452</v>
      </c>
      <c r="M31" s="86">
        <f t="shared" si="3"/>
        <v>2</v>
      </c>
      <c r="O31">
        <v>2</v>
      </c>
      <c r="V31">
        <v>450</v>
      </c>
    </row>
    <row r="32" spans="1:25" ht="12.75">
      <c r="A32" s="1" t="s">
        <v>55</v>
      </c>
      <c r="B32" s="137">
        <v>1.3497560274331717</v>
      </c>
      <c r="C32" s="22">
        <v>0.15982951518380395</v>
      </c>
      <c r="D32" s="22">
        <v>0.21164021164021163</v>
      </c>
      <c r="E32" s="22">
        <v>0.31578947368421056</v>
      </c>
      <c r="F32" s="22">
        <v>4.421052631578948</v>
      </c>
      <c r="G32" s="22">
        <v>0.42105263157894746</v>
      </c>
      <c r="H32" s="22">
        <v>0.4736842105263159</v>
      </c>
      <c r="I32" s="22">
        <v>0</v>
      </c>
      <c r="J32" s="160">
        <f t="shared" si="2"/>
        <v>0.857578382027491</v>
      </c>
      <c r="K32" s="111">
        <f t="shared" si="0"/>
        <v>0.9311950336264874</v>
      </c>
      <c r="L32" s="85">
        <f t="shared" si="1"/>
        <v>18</v>
      </c>
      <c r="M32" s="86">
        <f t="shared" si="3"/>
        <v>4</v>
      </c>
      <c r="N32">
        <v>3</v>
      </c>
      <c r="P32">
        <v>4</v>
      </c>
      <c r="V32">
        <v>9</v>
      </c>
      <c r="Y32">
        <v>2</v>
      </c>
    </row>
    <row r="33" spans="1:27" ht="12.75">
      <c r="A33" s="1" t="s">
        <v>56</v>
      </c>
      <c r="B33" s="137">
        <v>136.7154470857188</v>
      </c>
      <c r="C33" s="22">
        <v>213.95844432605222</v>
      </c>
      <c r="D33" s="22">
        <v>683.8624338624338</v>
      </c>
      <c r="E33" s="22">
        <v>111.2105263157895</v>
      </c>
      <c r="F33" s="22">
        <v>221.78947368421055</v>
      </c>
      <c r="G33" s="22">
        <v>85.42105263157896</v>
      </c>
      <c r="H33" s="22">
        <v>187.84210526315792</v>
      </c>
      <c r="I33" s="22">
        <v>152.43583027763228</v>
      </c>
      <c r="J33" s="160">
        <f t="shared" si="2"/>
        <v>236.6456951944079</v>
      </c>
      <c r="K33" s="111">
        <f t="shared" si="0"/>
        <v>99.79306777030523</v>
      </c>
      <c r="L33" s="85">
        <f t="shared" si="1"/>
        <v>1929</v>
      </c>
      <c r="M33" s="86">
        <f t="shared" si="3"/>
        <v>10</v>
      </c>
      <c r="N33">
        <v>142</v>
      </c>
      <c r="O33">
        <v>226</v>
      </c>
      <c r="P33">
        <v>300</v>
      </c>
      <c r="R33">
        <v>50</v>
      </c>
      <c r="T33">
        <v>175</v>
      </c>
      <c r="V33">
        <v>112</v>
      </c>
      <c r="X33">
        <v>188</v>
      </c>
      <c r="Y33">
        <v>134</v>
      </c>
      <c r="Z33">
        <v>59</v>
      </c>
      <c r="AA33">
        <v>543</v>
      </c>
    </row>
    <row r="34" spans="1:27" ht="12.75">
      <c r="A34" s="1" t="s">
        <v>57</v>
      </c>
      <c r="B34" s="137">
        <v>1.690166585389459</v>
      </c>
      <c r="C34" s="22">
        <v>2.2908897176345233</v>
      </c>
      <c r="D34" s="22">
        <v>2.2751322751322753</v>
      </c>
      <c r="E34" s="22">
        <v>1.1578947368421055</v>
      </c>
      <c r="F34" s="22">
        <v>7.210526315789474</v>
      </c>
      <c r="G34" s="22">
        <v>1.7368421052631582</v>
      </c>
      <c r="H34" s="22">
        <v>5.947368421052633</v>
      </c>
      <c r="I34" s="22">
        <v>16.815086432687274</v>
      </c>
      <c r="J34" s="160">
        <f t="shared" si="2"/>
        <v>5.34767714348592</v>
      </c>
      <c r="K34" s="111">
        <f t="shared" si="0"/>
        <v>10.294878427315055</v>
      </c>
      <c r="L34" s="85">
        <f t="shared" si="1"/>
        <v>199</v>
      </c>
      <c r="M34" s="86">
        <f t="shared" si="3"/>
        <v>6</v>
      </c>
      <c r="P34">
        <v>111</v>
      </c>
      <c r="T34">
        <v>20</v>
      </c>
      <c r="V34">
        <v>46</v>
      </c>
      <c r="X34">
        <v>11</v>
      </c>
      <c r="Y34">
        <v>3</v>
      </c>
      <c r="AA34">
        <v>8</v>
      </c>
    </row>
    <row r="35" spans="1:25" ht="12.75">
      <c r="A35" s="1" t="s">
        <v>58</v>
      </c>
      <c r="B35" s="137">
        <v>3.3949771625140124</v>
      </c>
      <c r="C35" s="22">
        <v>0.7458710708577517</v>
      </c>
      <c r="D35" s="22">
        <v>5.608465608465608</v>
      </c>
      <c r="E35" s="22">
        <v>6.105263157894738</v>
      </c>
      <c r="F35" s="22">
        <v>6.157894736842106</v>
      </c>
      <c r="G35" s="22">
        <v>2.1578947368421058</v>
      </c>
      <c r="H35" s="22">
        <v>3</v>
      </c>
      <c r="I35" s="22">
        <v>2.357255107386066</v>
      </c>
      <c r="J35" s="160">
        <f t="shared" si="2"/>
        <v>3.7332349168983394</v>
      </c>
      <c r="K35" s="111">
        <f t="shared" si="0"/>
        <v>2.7418520434557685</v>
      </c>
      <c r="L35" s="85">
        <f t="shared" si="1"/>
        <v>53</v>
      </c>
      <c r="M35" s="86">
        <f t="shared" si="3"/>
        <v>4</v>
      </c>
      <c r="P35">
        <v>2</v>
      </c>
      <c r="R35">
        <v>19</v>
      </c>
      <c r="V35">
        <v>6</v>
      </c>
      <c r="Y35">
        <v>26</v>
      </c>
    </row>
    <row r="36" spans="1:28" ht="12.75">
      <c r="A36" s="1" t="s">
        <v>59</v>
      </c>
      <c r="B36" s="137">
        <v>32.922408924895166</v>
      </c>
      <c r="C36" s="22">
        <v>36.814064997336175</v>
      </c>
      <c r="D36" s="22">
        <v>154.65608465608466</v>
      </c>
      <c r="E36" s="22">
        <v>34.05263157894738</v>
      </c>
      <c r="F36" s="22">
        <v>36.631578947368425</v>
      </c>
      <c r="G36" s="22">
        <v>21.78947368421053</v>
      </c>
      <c r="H36" s="22">
        <v>46.57894736842106</v>
      </c>
      <c r="I36" s="22">
        <v>35.044525929806184</v>
      </c>
      <c r="J36" s="160">
        <f t="shared" si="2"/>
        <v>52.22390102316776</v>
      </c>
      <c r="K36" s="111">
        <f t="shared" si="0"/>
        <v>40.869115364718056</v>
      </c>
      <c r="L36" s="85">
        <f t="shared" si="1"/>
        <v>790</v>
      </c>
      <c r="M36" s="86">
        <f t="shared" si="3"/>
        <v>14</v>
      </c>
      <c r="N36">
        <v>16</v>
      </c>
      <c r="O36">
        <v>37</v>
      </c>
      <c r="P36">
        <v>37</v>
      </c>
      <c r="Q36">
        <v>2</v>
      </c>
      <c r="R36">
        <v>13</v>
      </c>
      <c r="T36">
        <v>100</v>
      </c>
      <c r="U36">
        <v>2</v>
      </c>
      <c r="V36">
        <v>52</v>
      </c>
      <c r="W36">
        <v>1</v>
      </c>
      <c r="X36">
        <v>195</v>
      </c>
      <c r="Y36">
        <v>58</v>
      </c>
      <c r="Z36">
        <v>125</v>
      </c>
      <c r="AA36">
        <v>151</v>
      </c>
      <c r="AB36">
        <v>1</v>
      </c>
    </row>
    <row r="37" spans="1:29" ht="12.75">
      <c r="A37" s="1" t="s">
        <v>60</v>
      </c>
      <c r="B37" s="137">
        <v>3.6453720381974697</v>
      </c>
      <c r="C37" s="22">
        <v>4.635055940330314</v>
      </c>
      <c r="D37" s="22">
        <v>5.079365079365079</v>
      </c>
      <c r="E37" s="22">
        <v>3.3684210526315796</v>
      </c>
      <c r="F37" s="22">
        <v>4.947368421052633</v>
      </c>
      <c r="G37" s="22">
        <v>2</v>
      </c>
      <c r="H37" s="22">
        <v>7.526315789473685</v>
      </c>
      <c r="I37" s="22">
        <v>4.400209533787324</v>
      </c>
      <c r="J37" s="160">
        <f t="shared" si="2"/>
        <v>4.5652479738058025</v>
      </c>
      <c r="K37" s="111">
        <f t="shared" si="0"/>
        <v>7.60475944128298</v>
      </c>
      <c r="L37" s="85">
        <f t="shared" si="1"/>
        <v>147</v>
      </c>
      <c r="M37" s="86">
        <f t="shared" si="3"/>
        <v>15</v>
      </c>
      <c r="N37">
        <v>5</v>
      </c>
      <c r="O37">
        <v>3</v>
      </c>
      <c r="P37">
        <v>7</v>
      </c>
      <c r="Q37">
        <v>6</v>
      </c>
      <c r="R37">
        <v>6</v>
      </c>
      <c r="T37">
        <v>13</v>
      </c>
      <c r="U37">
        <v>21</v>
      </c>
      <c r="V37">
        <v>12</v>
      </c>
      <c r="W37">
        <v>8</v>
      </c>
      <c r="X37">
        <v>5</v>
      </c>
      <c r="Y37">
        <v>3</v>
      </c>
      <c r="Z37">
        <v>24</v>
      </c>
      <c r="AA37">
        <v>15</v>
      </c>
      <c r="AB37">
        <v>16</v>
      </c>
      <c r="AC37">
        <v>3</v>
      </c>
    </row>
    <row r="38" spans="1:25" ht="12.75">
      <c r="A38" s="1" t="s">
        <v>61</v>
      </c>
      <c r="B38" s="137">
        <v>0.14145992657802284</v>
      </c>
      <c r="C38" s="22">
        <v>0.15982951518380395</v>
      </c>
      <c r="D38" s="22">
        <v>0.21164021164021163</v>
      </c>
      <c r="E38" s="22">
        <v>0.15789473684210528</v>
      </c>
      <c r="F38" s="22">
        <v>0.21052631578947373</v>
      </c>
      <c r="G38" s="22">
        <v>0.05263157894736843</v>
      </c>
      <c r="H38" s="22">
        <v>0.21052631578947373</v>
      </c>
      <c r="I38" s="22">
        <v>0.10476689366160295</v>
      </c>
      <c r="J38" s="160">
        <f t="shared" si="2"/>
        <v>0.1582593668362914</v>
      </c>
      <c r="K38" s="111">
        <f t="shared" si="0"/>
        <v>0.10346611484738749</v>
      </c>
      <c r="L38" s="85">
        <f t="shared" si="1"/>
        <v>2</v>
      </c>
      <c r="M38" s="86">
        <f t="shared" si="3"/>
        <v>2</v>
      </c>
      <c r="U38">
        <v>1</v>
      </c>
      <c r="Y38">
        <v>1</v>
      </c>
    </row>
    <row r="39" spans="1:27" ht="12.75">
      <c r="A39" s="1" t="s">
        <v>62</v>
      </c>
      <c r="B39" s="137">
        <v>0.6627803946219858</v>
      </c>
      <c r="C39" s="22">
        <v>0.4262120404901439</v>
      </c>
      <c r="D39" s="22">
        <v>0.9523809523809523</v>
      </c>
      <c r="E39" s="22">
        <v>0.6315789473684211</v>
      </c>
      <c r="F39" s="22">
        <v>0.31578947368421056</v>
      </c>
      <c r="G39" s="22">
        <v>0.31578947368421056</v>
      </c>
      <c r="H39" s="22">
        <v>0.31578947368421056</v>
      </c>
      <c r="I39" s="22">
        <v>0.6286013619696177</v>
      </c>
      <c r="J39" s="160">
        <f t="shared" si="2"/>
        <v>0.5123059604659667</v>
      </c>
      <c r="K39" s="111">
        <f t="shared" si="0"/>
        <v>0.620796689084325</v>
      </c>
      <c r="L39" s="85">
        <f t="shared" si="1"/>
        <v>12</v>
      </c>
      <c r="M39" s="86">
        <f t="shared" si="3"/>
        <v>8</v>
      </c>
      <c r="N39">
        <v>2</v>
      </c>
      <c r="Q39">
        <v>1</v>
      </c>
      <c r="S39">
        <v>1</v>
      </c>
      <c r="U39">
        <v>1</v>
      </c>
      <c r="V39">
        <v>4</v>
      </c>
      <c r="Y39">
        <v>1</v>
      </c>
      <c r="Z39">
        <v>1</v>
      </c>
      <c r="AA39">
        <v>1</v>
      </c>
    </row>
    <row r="40" spans="1:13" ht="12.75">
      <c r="A40" s="1" t="s">
        <v>384</v>
      </c>
      <c r="B40" s="137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60">
        <f t="shared" si="2"/>
        <v>0</v>
      </c>
      <c r="K40" s="111">
        <f>L40*10/$L$4</f>
        <v>0</v>
      </c>
      <c r="L40" s="85">
        <f>SUM(N40:AC40)</f>
        <v>0</v>
      </c>
      <c r="M40" s="86">
        <f>COUNTA(N40:AC40)</f>
        <v>0</v>
      </c>
    </row>
    <row r="41" spans="1:28" ht="12.75">
      <c r="A41" s="1" t="s">
        <v>63</v>
      </c>
      <c r="B41" s="137">
        <v>0.20373799986657382</v>
      </c>
      <c r="C41" s="22">
        <v>0.47948854555141185</v>
      </c>
      <c r="D41" s="22">
        <v>0.26455026455026454</v>
      </c>
      <c r="E41" s="22">
        <v>0.21052631578947373</v>
      </c>
      <c r="F41" s="22">
        <v>0.15789473684210528</v>
      </c>
      <c r="G41" s="22">
        <v>0.05263157894736843</v>
      </c>
      <c r="H41" s="22">
        <v>0.26315789473684215</v>
      </c>
      <c r="I41" s="22">
        <v>0.36668412781561033</v>
      </c>
      <c r="J41" s="160">
        <f t="shared" si="2"/>
        <v>0.2564190663190109</v>
      </c>
      <c r="K41" s="111">
        <f aca="true" t="shared" si="4" ref="K41:K72">L41*10/$L$4</f>
        <v>0.620796689084325</v>
      </c>
      <c r="L41" s="85">
        <f aca="true" t="shared" si="5" ref="L41:L72">SUM(N41:AC41)</f>
        <v>12</v>
      </c>
      <c r="M41" s="86">
        <f t="shared" si="3"/>
        <v>7</v>
      </c>
      <c r="O41">
        <v>1</v>
      </c>
      <c r="S41">
        <v>2</v>
      </c>
      <c r="U41">
        <v>3</v>
      </c>
      <c r="V41">
        <v>2</v>
      </c>
      <c r="X41">
        <v>1</v>
      </c>
      <c r="Y41">
        <v>2</v>
      </c>
      <c r="AB41">
        <v>1</v>
      </c>
    </row>
    <row r="42" spans="1:27" ht="12.75">
      <c r="A42" s="1" t="s">
        <v>64</v>
      </c>
      <c r="B42" s="137">
        <v>0.01763668430335097</v>
      </c>
      <c r="C42" s="22">
        <v>0</v>
      </c>
      <c r="D42" s="22">
        <v>0</v>
      </c>
      <c r="E42" s="22">
        <v>0</v>
      </c>
      <c r="F42" s="22">
        <v>0.05263157894736843</v>
      </c>
      <c r="G42" s="22">
        <v>0</v>
      </c>
      <c r="H42" s="22">
        <v>0.05263157894736843</v>
      </c>
      <c r="I42" s="22">
        <v>0.10476689366160295</v>
      </c>
      <c r="J42" s="160">
        <f t="shared" si="2"/>
        <v>0.030004293079477114</v>
      </c>
      <c r="K42" s="111">
        <f t="shared" si="4"/>
        <v>0.10346611484738749</v>
      </c>
      <c r="L42" s="85">
        <f t="shared" si="5"/>
        <v>2</v>
      </c>
      <c r="M42" s="86">
        <f t="shared" si="3"/>
        <v>2</v>
      </c>
      <c r="Z42">
        <v>1</v>
      </c>
      <c r="AA42">
        <v>1</v>
      </c>
    </row>
    <row r="43" spans="1:13" ht="12.75">
      <c r="A43" s="1" t="s">
        <v>65</v>
      </c>
      <c r="B43" s="137">
        <v>0.1767943705432606</v>
      </c>
      <c r="C43" s="22">
        <v>0.053276505061267986</v>
      </c>
      <c r="D43" s="22">
        <v>0</v>
      </c>
      <c r="E43" s="22">
        <v>0</v>
      </c>
      <c r="F43" s="22">
        <v>0.05263157894736843</v>
      </c>
      <c r="G43" s="22">
        <v>0</v>
      </c>
      <c r="H43" s="22">
        <v>0.05263157894736843</v>
      </c>
      <c r="I43" s="22">
        <v>0</v>
      </c>
      <c r="J43" s="160">
        <f t="shared" si="2"/>
        <v>0.022648523279429265</v>
      </c>
      <c r="K43" s="111">
        <f t="shared" si="4"/>
        <v>0</v>
      </c>
      <c r="L43" s="85">
        <f t="shared" si="5"/>
        <v>0</v>
      </c>
      <c r="M43" s="86">
        <f t="shared" si="3"/>
        <v>0</v>
      </c>
    </row>
    <row r="44" spans="1:13" ht="12.75">
      <c r="A44" s="1" t="s">
        <v>254</v>
      </c>
      <c r="B44" s="137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0.05263157894736843</v>
      </c>
      <c r="I44" s="22">
        <v>0</v>
      </c>
      <c r="J44" s="160">
        <f t="shared" si="2"/>
        <v>0.007518796992481204</v>
      </c>
      <c r="K44" s="111">
        <f t="shared" si="4"/>
        <v>0</v>
      </c>
      <c r="L44" s="85">
        <f t="shared" si="5"/>
        <v>0</v>
      </c>
      <c r="M44" s="86">
        <f>COUNTA(N44:AC44)</f>
        <v>0</v>
      </c>
    </row>
    <row r="45" spans="1:13" ht="12.75">
      <c r="A45" s="1" t="s">
        <v>66</v>
      </c>
      <c r="B45" s="137">
        <v>0.008818342151675485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160">
        <f t="shared" si="2"/>
        <v>0</v>
      </c>
      <c r="K45" s="111">
        <f t="shared" si="4"/>
        <v>0</v>
      </c>
      <c r="L45" s="85">
        <f t="shared" si="5"/>
        <v>0</v>
      </c>
      <c r="M45" s="86">
        <f t="shared" si="3"/>
        <v>0</v>
      </c>
    </row>
    <row r="46" spans="1:13" ht="12.75">
      <c r="A46" s="1" t="s">
        <v>67</v>
      </c>
      <c r="B46" s="137">
        <v>0.01763668430335097</v>
      </c>
      <c r="C46" s="22">
        <v>0</v>
      </c>
      <c r="D46" s="22">
        <v>0</v>
      </c>
      <c r="E46" s="22">
        <v>0</v>
      </c>
      <c r="F46" s="22">
        <v>0.10526315789473686</v>
      </c>
      <c r="G46" s="22">
        <v>0</v>
      </c>
      <c r="H46" s="22">
        <v>0</v>
      </c>
      <c r="I46" s="22">
        <v>0</v>
      </c>
      <c r="J46" s="160">
        <f t="shared" si="2"/>
        <v>0.015037593984962409</v>
      </c>
      <c r="K46" s="111">
        <f t="shared" si="4"/>
        <v>0</v>
      </c>
      <c r="L46" s="85">
        <f t="shared" si="5"/>
        <v>0</v>
      </c>
      <c r="M46" s="86">
        <f t="shared" si="3"/>
        <v>0</v>
      </c>
    </row>
    <row r="47" spans="1:28" ht="12.75">
      <c r="A47" s="1" t="s">
        <v>68</v>
      </c>
      <c r="B47" s="137">
        <v>0.01763668430335097</v>
      </c>
      <c r="C47" s="22">
        <v>0</v>
      </c>
      <c r="D47" s="22">
        <v>0</v>
      </c>
      <c r="E47" s="22">
        <v>0.05263157894736843</v>
      </c>
      <c r="F47" s="22">
        <v>0</v>
      </c>
      <c r="G47" s="22">
        <v>0</v>
      </c>
      <c r="H47" s="22">
        <v>0</v>
      </c>
      <c r="I47" s="22">
        <v>0</v>
      </c>
      <c r="J47" s="160">
        <f t="shared" si="2"/>
        <v>0.007518796992481204</v>
      </c>
      <c r="K47" s="111">
        <f t="shared" si="4"/>
        <v>0.051733057423693746</v>
      </c>
      <c r="L47" s="85">
        <f t="shared" si="5"/>
        <v>1</v>
      </c>
      <c r="M47" s="86">
        <f t="shared" si="3"/>
        <v>1</v>
      </c>
      <c r="AB47">
        <v>1</v>
      </c>
    </row>
    <row r="48" spans="1:13" ht="12.75">
      <c r="A48" s="1" t="s">
        <v>195</v>
      </c>
      <c r="B48" s="137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160">
        <f t="shared" si="2"/>
        <v>0</v>
      </c>
      <c r="K48" s="111">
        <f t="shared" si="4"/>
        <v>0</v>
      </c>
      <c r="L48" s="85">
        <f t="shared" si="5"/>
        <v>0</v>
      </c>
      <c r="M48" s="86">
        <f t="shared" si="3"/>
        <v>0</v>
      </c>
    </row>
    <row r="49" spans="1:18" ht="12.75">
      <c r="A49" s="1" t="s">
        <v>69</v>
      </c>
      <c r="B49" s="137">
        <v>0</v>
      </c>
      <c r="C49" s="22">
        <v>0</v>
      </c>
      <c r="D49" s="22">
        <v>0</v>
      </c>
      <c r="E49" s="22">
        <v>0.05263157894736843</v>
      </c>
      <c r="F49" s="22">
        <v>0</v>
      </c>
      <c r="G49" s="22">
        <v>0</v>
      </c>
      <c r="H49" s="22">
        <v>0</v>
      </c>
      <c r="I49" s="22">
        <v>0</v>
      </c>
      <c r="J49" s="160">
        <f t="shared" si="2"/>
        <v>0.007518796992481204</v>
      </c>
      <c r="K49" s="111">
        <f t="shared" si="4"/>
        <v>0.15519917227108124</v>
      </c>
      <c r="L49" s="85">
        <f t="shared" si="5"/>
        <v>3</v>
      </c>
      <c r="M49" s="86">
        <f t="shared" si="3"/>
        <v>1</v>
      </c>
      <c r="R49">
        <v>3</v>
      </c>
    </row>
    <row r="50" spans="1:13" ht="12.75">
      <c r="A50" s="1" t="s">
        <v>70</v>
      </c>
      <c r="B50" s="137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160">
        <f t="shared" si="2"/>
        <v>0</v>
      </c>
      <c r="K50" s="111">
        <f t="shared" si="4"/>
        <v>0</v>
      </c>
      <c r="L50" s="85">
        <f t="shared" si="5"/>
        <v>0</v>
      </c>
      <c r="M50" s="86">
        <f t="shared" si="3"/>
        <v>0</v>
      </c>
    </row>
    <row r="51" spans="1:13" ht="12.75">
      <c r="A51" s="1" t="s">
        <v>71</v>
      </c>
      <c r="B51" s="137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160">
        <f t="shared" si="2"/>
        <v>0</v>
      </c>
      <c r="K51" s="111">
        <f t="shared" si="4"/>
        <v>0</v>
      </c>
      <c r="L51" s="85">
        <f t="shared" si="5"/>
        <v>0</v>
      </c>
      <c r="M51" s="86">
        <f t="shared" si="3"/>
        <v>0</v>
      </c>
    </row>
    <row r="52" spans="1:29" ht="12.75">
      <c r="A52" s="1" t="s">
        <v>72</v>
      </c>
      <c r="B52" s="137">
        <v>0.15903553552283795</v>
      </c>
      <c r="C52" s="22">
        <v>0.10655301012253597</v>
      </c>
      <c r="D52" s="22">
        <v>0.10582010582010581</v>
      </c>
      <c r="E52" s="22">
        <v>0.15789473684210528</v>
      </c>
      <c r="F52" s="22">
        <v>0.368421052631579</v>
      </c>
      <c r="G52" s="22">
        <v>0.05263157894736843</v>
      </c>
      <c r="H52" s="22">
        <v>0.15789473684210528</v>
      </c>
      <c r="I52" s="22">
        <v>0.36668412781561033</v>
      </c>
      <c r="J52" s="160">
        <f t="shared" si="2"/>
        <v>0.1879856212887729</v>
      </c>
      <c r="K52" s="111">
        <f t="shared" si="4"/>
        <v>1.0863942058975686</v>
      </c>
      <c r="L52" s="85">
        <f t="shared" si="5"/>
        <v>21</v>
      </c>
      <c r="M52" s="86">
        <f t="shared" si="3"/>
        <v>5</v>
      </c>
      <c r="W52">
        <v>1</v>
      </c>
      <c r="X52">
        <v>7</v>
      </c>
      <c r="Y52">
        <v>5</v>
      </c>
      <c r="AB52">
        <v>4</v>
      </c>
      <c r="AC52">
        <v>4</v>
      </c>
    </row>
    <row r="53" spans="1:13" ht="12.75">
      <c r="A53" s="1" t="s">
        <v>250</v>
      </c>
      <c r="B53" s="137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160">
        <f t="shared" si="2"/>
        <v>0</v>
      </c>
      <c r="K53" s="111">
        <f t="shared" si="4"/>
        <v>0</v>
      </c>
      <c r="L53" s="85">
        <f t="shared" si="5"/>
        <v>0</v>
      </c>
      <c r="M53" s="86">
        <f>COUNTA(N53:AC53)</f>
        <v>0</v>
      </c>
    </row>
    <row r="54" spans="1:27" ht="12.75">
      <c r="A54" s="1" t="s">
        <v>73</v>
      </c>
      <c r="B54" s="137">
        <v>6.200262342155433</v>
      </c>
      <c r="C54" s="22">
        <v>7.511987213638786</v>
      </c>
      <c r="D54" s="22">
        <v>0.15873015873015872</v>
      </c>
      <c r="E54" s="22">
        <v>4.3157894736842115</v>
      </c>
      <c r="F54" s="22">
        <v>0.10526315789473686</v>
      </c>
      <c r="G54" s="22">
        <v>1.3684210526315792</v>
      </c>
      <c r="H54" s="22">
        <v>0.368421052631579</v>
      </c>
      <c r="I54" s="22">
        <v>0.10476689366160295</v>
      </c>
      <c r="J54" s="160">
        <f t="shared" si="2"/>
        <v>1.9904827146960933</v>
      </c>
      <c r="K54" s="111">
        <f t="shared" si="4"/>
        <v>0.41386445938954997</v>
      </c>
      <c r="L54" s="85">
        <f t="shared" si="5"/>
        <v>8</v>
      </c>
      <c r="M54" s="86">
        <f t="shared" si="3"/>
        <v>2</v>
      </c>
      <c r="T54">
        <v>1</v>
      </c>
      <c r="AA54">
        <v>7</v>
      </c>
    </row>
    <row r="55" spans="1:13" ht="12.75">
      <c r="A55" s="1" t="s">
        <v>277</v>
      </c>
      <c r="B55" s="137">
        <v>0</v>
      </c>
      <c r="C55" s="22">
        <v>0.10655301012253597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160">
        <f t="shared" si="2"/>
        <v>0.01522185858893371</v>
      </c>
      <c r="K55" s="111">
        <f t="shared" si="4"/>
        <v>0</v>
      </c>
      <c r="L55" s="85">
        <f t="shared" si="5"/>
        <v>0</v>
      </c>
      <c r="M55" s="86">
        <f>COUNTA(N55:AC55)</f>
        <v>0</v>
      </c>
    </row>
    <row r="56" spans="1:29" ht="12.75">
      <c r="A56" s="1" t="s">
        <v>74</v>
      </c>
      <c r="B56" s="137">
        <v>0.0531543543441963</v>
      </c>
      <c r="C56" s="22">
        <v>0.37293553542887586</v>
      </c>
      <c r="D56" s="22">
        <v>0</v>
      </c>
      <c r="E56" s="22">
        <v>0</v>
      </c>
      <c r="F56" s="22">
        <v>0.10526315789473686</v>
      </c>
      <c r="G56" s="22">
        <v>0.10526315789473686</v>
      </c>
      <c r="H56" s="22">
        <v>0.05263157894736843</v>
      </c>
      <c r="I56" s="22">
        <v>0.052383446830801476</v>
      </c>
      <c r="J56" s="160">
        <f t="shared" si="2"/>
        <v>0.09835383957093136</v>
      </c>
      <c r="K56" s="111">
        <f t="shared" si="4"/>
        <v>0.051733057423693746</v>
      </c>
      <c r="L56" s="85">
        <f t="shared" si="5"/>
        <v>1</v>
      </c>
      <c r="M56" s="86">
        <f t="shared" si="3"/>
        <v>1</v>
      </c>
      <c r="AC56">
        <v>1</v>
      </c>
    </row>
    <row r="57" spans="1:28" ht="12.75">
      <c r="A57" s="1" t="s">
        <v>75</v>
      </c>
      <c r="B57" s="137">
        <v>0.41684402011164573</v>
      </c>
      <c r="C57" s="22">
        <v>0.6393180607352158</v>
      </c>
      <c r="D57" s="22">
        <v>0.10582010582010581</v>
      </c>
      <c r="E57" s="22">
        <v>0.05263157894736843</v>
      </c>
      <c r="F57" s="22">
        <v>0.15789473684210528</v>
      </c>
      <c r="G57" s="22">
        <v>0.5789473684210528</v>
      </c>
      <c r="H57" s="22">
        <v>0.4736842105263159</v>
      </c>
      <c r="I57" s="22">
        <v>0.7333682556312207</v>
      </c>
      <c r="J57" s="160">
        <f t="shared" si="2"/>
        <v>0.39166633098905496</v>
      </c>
      <c r="K57" s="111">
        <f t="shared" si="4"/>
        <v>0.620796689084325</v>
      </c>
      <c r="L57" s="85">
        <f t="shared" si="5"/>
        <v>12</v>
      </c>
      <c r="M57" s="86">
        <f t="shared" si="3"/>
        <v>9</v>
      </c>
      <c r="N57">
        <v>1</v>
      </c>
      <c r="O57">
        <v>2</v>
      </c>
      <c r="R57">
        <v>2</v>
      </c>
      <c r="U57">
        <v>2</v>
      </c>
      <c r="W57">
        <v>1</v>
      </c>
      <c r="X57">
        <v>1</v>
      </c>
      <c r="Z57">
        <v>1</v>
      </c>
      <c r="AA57">
        <v>1</v>
      </c>
      <c r="AB57">
        <v>1</v>
      </c>
    </row>
    <row r="58" spans="1:13" ht="12.75">
      <c r="A58" s="1" t="s">
        <v>76</v>
      </c>
      <c r="B58" s="137">
        <v>0.06209484721294347</v>
      </c>
      <c r="C58" s="22">
        <v>0.15982951518380395</v>
      </c>
      <c r="D58" s="22">
        <v>0</v>
      </c>
      <c r="E58" s="22">
        <v>0</v>
      </c>
      <c r="F58" s="22">
        <v>0.10526315789473686</v>
      </c>
      <c r="G58" s="22">
        <v>0.05263157894736843</v>
      </c>
      <c r="H58" s="22">
        <v>0.10526315789473686</v>
      </c>
      <c r="I58" s="22">
        <v>0.052383446830801476</v>
      </c>
      <c r="J58" s="160">
        <f t="shared" si="2"/>
        <v>0.06791012239306395</v>
      </c>
      <c r="K58" s="111">
        <f t="shared" si="4"/>
        <v>0</v>
      </c>
      <c r="L58" s="85">
        <f t="shared" si="5"/>
        <v>0</v>
      </c>
      <c r="M58" s="86">
        <f t="shared" si="3"/>
        <v>0</v>
      </c>
    </row>
    <row r="59" spans="1:29" ht="12.75">
      <c r="A59" s="1" t="s">
        <v>77</v>
      </c>
      <c r="B59" s="137">
        <v>0.22125253345285312</v>
      </c>
      <c r="C59" s="22">
        <v>0.21310602024507194</v>
      </c>
      <c r="D59" s="22">
        <v>0</v>
      </c>
      <c r="E59" s="22">
        <v>0.10526315789473686</v>
      </c>
      <c r="F59" s="22">
        <v>0.05263157894736843</v>
      </c>
      <c r="G59" s="22">
        <v>0.15789473684210528</v>
      </c>
      <c r="H59" s="22">
        <v>0.736842105263158</v>
      </c>
      <c r="I59" s="22">
        <v>0.995285489785228</v>
      </c>
      <c r="J59" s="160">
        <f t="shared" si="2"/>
        <v>0.3230032984253812</v>
      </c>
      <c r="K59" s="111">
        <f t="shared" si="4"/>
        <v>0.41386445938954997</v>
      </c>
      <c r="L59" s="85">
        <f t="shared" si="5"/>
        <v>8</v>
      </c>
      <c r="M59" s="86">
        <f t="shared" si="3"/>
        <v>4</v>
      </c>
      <c r="U59">
        <v>4</v>
      </c>
      <c r="Y59">
        <v>1</v>
      </c>
      <c r="AA59">
        <v>2</v>
      </c>
      <c r="AC59">
        <v>1</v>
      </c>
    </row>
    <row r="60" spans="1:22" ht="12.75">
      <c r="A60" s="1" t="s">
        <v>78</v>
      </c>
      <c r="B60" s="137">
        <v>0.7936507936507936</v>
      </c>
      <c r="C60" s="22">
        <v>2.717101758124667</v>
      </c>
      <c r="D60" s="22">
        <v>0.7407407407407407</v>
      </c>
      <c r="E60" s="22">
        <v>0.05263157894736843</v>
      </c>
      <c r="F60" s="22">
        <v>0.31578947368421056</v>
      </c>
      <c r="G60" s="22">
        <v>0.42105263157894746</v>
      </c>
      <c r="H60" s="22">
        <v>2.2631578947368425</v>
      </c>
      <c r="I60" s="22">
        <v>0</v>
      </c>
      <c r="J60" s="160">
        <f t="shared" si="2"/>
        <v>0.9300677254018253</v>
      </c>
      <c r="K60" s="111">
        <f t="shared" si="4"/>
        <v>0.2586652871184687</v>
      </c>
      <c r="L60" s="85">
        <f t="shared" si="5"/>
        <v>5</v>
      </c>
      <c r="M60" s="86">
        <f t="shared" si="3"/>
        <v>1</v>
      </c>
      <c r="V60">
        <v>5</v>
      </c>
    </row>
    <row r="61" spans="1:13" ht="12.75">
      <c r="A61" s="1" t="s">
        <v>79</v>
      </c>
      <c r="B61" s="137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0.05263157894736843</v>
      </c>
      <c r="I61" s="22">
        <v>0</v>
      </c>
      <c r="J61" s="160">
        <f t="shared" si="2"/>
        <v>0.007518796992481204</v>
      </c>
      <c r="K61" s="111">
        <f t="shared" si="4"/>
        <v>0</v>
      </c>
      <c r="L61" s="85">
        <f t="shared" si="5"/>
        <v>0</v>
      </c>
      <c r="M61" s="86">
        <f t="shared" si="3"/>
        <v>0</v>
      </c>
    </row>
    <row r="62" spans="1:13" ht="12.75">
      <c r="A62" s="1" t="s">
        <v>248</v>
      </c>
      <c r="B62" s="137">
        <v>0.00887941751021133</v>
      </c>
      <c r="C62" s="22">
        <v>0</v>
      </c>
      <c r="D62" s="22">
        <v>0.10582010582010581</v>
      </c>
      <c r="E62" s="22">
        <v>0.05263157894736843</v>
      </c>
      <c r="F62" s="22">
        <v>0</v>
      </c>
      <c r="G62" s="22">
        <v>0</v>
      </c>
      <c r="H62" s="22">
        <v>0</v>
      </c>
      <c r="I62" s="22">
        <v>0</v>
      </c>
      <c r="J62" s="160">
        <f t="shared" si="2"/>
        <v>0.022635954966782033</v>
      </c>
      <c r="K62" s="111">
        <f t="shared" si="4"/>
        <v>0</v>
      </c>
      <c r="L62" s="85">
        <f t="shared" si="5"/>
        <v>0</v>
      </c>
      <c r="M62" s="86">
        <f>COUNTA(N62:AC62)</f>
        <v>0</v>
      </c>
    </row>
    <row r="63" spans="1:26" ht="12.75">
      <c r="A63" s="1" t="s">
        <v>80</v>
      </c>
      <c r="B63" s="137">
        <v>0.03551767004084532</v>
      </c>
      <c r="C63" s="22">
        <v>0.053276505061267986</v>
      </c>
      <c r="D63" s="22">
        <v>0.10582010582010581</v>
      </c>
      <c r="E63" s="22">
        <v>0.31578947368421056</v>
      </c>
      <c r="F63" s="22">
        <v>0.05263157894736843</v>
      </c>
      <c r="G63" s="22">
        <v>0.26315789473684215</v>
      </c>
      <c r="H63" s="22">
        <v>3.6315789473684217</v>
      </c>
      <c r="I63" s="22">
        <v>2.200104766893662</v>
      </c>
      <c r="J63" s="160">
        <f t="shared" si="2"/>
        <v>0.946051324644554</v>
      </c>
      <c r="K63" s="111">
        <f t="shared" si="4"/>
        <v>3.052250387997931</v>
      </c>
      <c r="L63" s="85">
        <f t="shared" si="5"/>
        <v>59</v>
      </c>
      <c r="M63" s="86">
        <f t="shared" si="3"/>
        <v>2</v>
      </c>
      <c r="Y63">
        <v>46</v>
      </c>
      <c r="Z63">
        <v>13</v>
      </c>
    </row>
    <row r="64" spans="1:27" ht="12.75">
      <c r="A64" s="1" t="s">
        <v>81</v>
      </c>
      <c r="B64" s="137">
        <v>19.036155672632322</v>
      </c>
      <c r="C64" s="22">
        <v>7.032498668087374</v>
      </c>
      <c r="D64" s="22">
        <v>17.83068783068783</v>
      </c>
      <c r="E64" s="22">
        <v>58.10526315789475</v>
      </c>
      <c r="F64" s="22">
        <v>16.789473684210527</v>
      </c>
      <c r="G64" s="22">
        <v>21.263157894736846</v>
      </c>
      <c r="H64" s="22">
        <v>11.684210526315791</v>
      </c>
      <c r="I64" s="22">
        <v>3.1430068098480883</v>
      </c>
      <c r="J64" s="160">
        <f t="shared" si="2"/>
        <v>19.40689979596874</v>
      </c>
      <c r="K64" s="111">
        <f t="shared" si="4"/>
        <v>5.845835488877393</v>
      </c>
      <c r="L64" s="85">
        <f t="shared" si="5"/>
        <v>113</v>
      </c>
      <c r="M64" s="86">
        <f t="shared" si="3"/>
        <v>11</v>
      </c>
      <c r="N64">
        <v>2</v>
      </c>
      <c r="O64">
        <v>1</v>
      </c>
      <c r="P64">
        <v>25</v>
      </c>
      <c r="R64">
        <v>9</v>
      </c>
      <c r="T64">
        <v>2</v>
      </c>
      <c r="U64">
        <v>2</v>
      </c>
      <c r="V64">
        <v>19</v>
      </c>
      <c r="X64">
        <v>1</v>
      </c>
      <c r="Y64">
        <v>15</v>
      </c>
      <c r="Z64">
        <v>25</v>
      </c>
      <c r="AA64">
        <v>12</v>
      </c>
    </row>
    <row r="65" spans="1:13" ht="12.75">
      <c r="A65" s="1" t="s">
        <v>82</v>
      </c>
      <c r="B65" s="137">
        <v>0.00887941751021133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160">
        <f t="shared" si="2"/>
        <v>0</v>
      </c>
      <c r="K65" s="111">
        <f t="shared" si="4"/>
        <v>0</v>
      </c>
      <c r="L65" s="85">
        <f t="shared" si="5"/>
        <v>0</v>
      </c>
      <c r="M65" s="86">
        <f t="shared" si="3"/>
        <v>0</v>
      </c>
    </row>
    <row r="66" spans="1:28" ht="12.75">
      <c r="A66" s="1" t="s">
        <v>83</v>
      </c>
      <c r="B66" s="137">
        <v>24.636399598218105</v>
      </c>
      <c r="C66" s="22">
        <v>12.200319659030368</v>
      </c>
      <c r="D66" s="22">
        <v>12.486772486772487</v>
      </c>
      <c r="E66" s="22">
        <v>32.684210526315795</v>
      </c>
      <c r="F66" s="22">
        <v>17.42105263157895</v>
      </c>
      <c r="G66" s="22">
        <v>8.210526315789474</v>
      </c>
      <c r="H66" s="22">
        <v>14.473684210526319</v>
      </c>
      <c r="I66" s="22">
        <v>7.962283918281824</v>
      </c>
      <c r="J66" s="160">
        <f t="shared" si="2"/>
        <v>15.062692821185033</v>
      </c>
      <c r="K66" s="111">
        <f t="shared" si="4"/>
        <v>9.053285049146405</v>
      </c>
      <c r="L66" s="85">
        <f t="shared" si="5"/>
        <v>175</v>
      </c>
      <c r="M66" s="86">
        <f t="shared" si="3"/>
        <v>12</v>
      </c>
      <c r="N66">
        <v>13</v>
      </c>
      <c r="O66">
        <v>6</v>
      </c>
      <c r="P66">
        <v>20</v>
      </c>
      <c r="R66">
        <v>8</v>
      </c>
      <c r="T66">
        <v>22</v>
      </c>
      <c r="U66">
        <v>1</v>
      </c>
      <c r="V66">
        <v>13</v>
      </c>
      <c r="X66">
        <v>4</v>
      </c>
      <c r="Y66">
        <v>5</v>
      </c>
      <c r="Z66">
        <v>17</v>
      </c>
      <c r="AA66">
        <v>64</v>
      </c>
      <c r="AB66">
        <v>2</v>
      </c>
    </row>
    <row r="67" spans="1:28" ht="12.75">
      <c r="A67" s="1" t="s">
        <v>84</v>
      </c>
      <c r="B67" s="137">
        <v>4.037189255622927</v>
      </c>
      <c r="C67" s="22">
        <v>3.409696323921151</v>
      </c>
      <c r="D67" s="22">
        <v>6.71957671957672</v>
      </c>
      <c r="E67" s="22">
        <v>3.8947368421052637</v>
      </c>
      <c r="F67" s="22">
        <v>3.2631578947368425</v>
      </c>
      <c r="G67" s="22">
        <v>1.5789473684210529</v>
      </c>
      <c r="H67" s="22">
        <v>2.6315789473684212</v>
      </c>
      <c r="I67" s="22">
        <v>1.6762702985856472</v>
      </c>
      <c r="J67" s="160">
        <f t="shared" si="2"/>
        <v>3.3105663421021565</v>
      </c>
      <c r="K67" s="111">
        <f t="shared" si="4"/>
        <v>1.5002586652871186</v>
      </c>
      <c r="L67" s="85">
        <f t="shared" si="5"/>
        <v>29</v>
      </c>
      <c r="M67" s="86">
        <f t="shared" si="3"/>
        <v>11</v>
      </c>
      <c r="N67">
        <v>6</v>
      </c>
      <c r="O67">
        <v>3</v>
      </c>
      <c r="P67">
        <v>5</v>
      </c>
      <c r="R67">
        <v>2</v>
      </c>
      <c r="T67">
        <v>3</v>
      </c>
      <c r="U67">
        <v>3</v>
      </c>
      <c r="V67">
        <v>1</v>
      </c>
      <c r="X67">
        <v>1</v>
      </c>
      <c r="Z67">
        <v>1</v>
      </c>
      <c r="AA67">
        <v>3</v>
      </c>
      <c r="AB67">
        <v>1</v>
      </c>
    </row>
    <row r="68" spans="1:13" ht="12.75">
      <c r="A68" s="1" t="s">
        <v>85</v>
      </c>
      <c r="B68" s="137">
        <v>0.00887941751021133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160">
        <f t="shared" si="2"/>
        <v>0</v>
      </c>
      <c r="K68" s="111">
        <f t="shared" si="4"/>
        <v>0</v>
      </c>
      <c r="L68" s="85">
        <f t="shared" si="5"/>
        <v>0</v>
      </c>
      <c r="M68" s="86">
        <f t="shared" si="3"/>
        <v>0</v>
      </c>
    </row>
    <row r="69" spans="1:13" ht="12.75">
      <c r="A69" s="1" t="s">
        <v>212</v>
      </c>
      <c r="B69" s="137">
        <v>0.07066888793047557</v>
      </c>
      <c r="C69" s="22">
        <v>0.053276505061267986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160">
        <f t="shared" si="2"/>
        <v>0.007610929294466855</v>
      </c>
      <c r="K69" s="111">
        <f t="shared" si="4"/>
        <v>0</v>
      </c>
      <c r="L69" s="85">
        <f t="shared" si="5"/>
        <v>0</v>
      </c>
      <c r="M69" s="86">
        <f t="shared" si="3"/>
        <v>0</v>
      </c>
    </row>
    <row r="70" spans="1:20" ht="12.75">
      <c r="A70" s="1" t="s">
        <v>86</v>
      </c>
      <c r="B70" s="137">
        <v>1.3417316649424624</v>
      </c>
      <c r="C70" s="22">
        <v>0.6393180607352158</v>
      </c>
      <c r="D70" s="22">
        <v>4.1798941798941796</v>
      </c>
      <c r="E70" s="22">
        <v>1.2631578947368423</v>
      </c>
      <c r="F70" s="22">
        <v>0.4736842105263159</v>
      </c>
      <c r="G70" s="22">
        <v>0.10526315789473686</v>
      </c>
      <c r="H70" s="22">
        <v>1</v>
      </c>
      <c r="I70" s="22">
        <v>1.1524358302776323</v>
      </c>
      <c r="J70" s="160">
        <f aca="true" t="shared" si="6" ref="J70:J134">(C70+D70+E70+F70+G70+H70+I70)/7</f>
        <v>1.259107619152132</v>
      </c>
      <c r="K70" s="111">
        <f t="shared" si="4"/>
        <v>0.3621314019658562</v>
      </c>
      <c r="L70" s="85">
        <f t="shared" si="5"/>
        <v>7</v>
      </c>
      <c r="M70" s="86">
        <f t="shared" si="3"/>
        <v>3</v>
      </c>
      <c r="P70">
        <v>4</v>
      </c>
      <c r="R70">
        <v>2</v>
      </c>
      <c r="T70">
        <v>1</v>
      </c>
    </row>
    <row r="71" spans="1:27" ht="12.75">
      <c r="A71" s="1" t="s">
        <v>87</v>
      </c>
      <c r="B71" s="137">
        <v>0.22076393058456634</v>
      </c>
      <c r="C71" s="22">
        <v>0.3196590303676079</v>
      </c>
      <c r="D71" s="22">
        <v>0.7936507936507936</v>
      </c>
      <c r="E71" s="22">
        <v>0.736842105263158</v>
      </c>
      <c r="F71" s="22">
        <v>1.7894736842105265</v>
      </c>
      <c r="G71" s="22">
        <v>3.7368421052631584</v>
      </c>
      <c r="H71" s="22">
        <v>2.210526315789474</v>
      </c>
      <c r="I71" s="22">
        <v>0.5238344683080147</v>
      </c>
      <c r="J71" s="160">
        <f t="shared" si="6"/>
        <v>1.4444040718361049</v>
      </c>
      <c r="K71" s="111">
        <f t="shared" si="4"/>
        <v>2.7935851008794623</v>
      </c>
      <c r="L71" s="85">
        <f t="shared" si="5"/>
        <v>54</v>
      </c>
      <c r="M71" s="86">
        <f t="shared" si="3"/>
        <v>1</v>
      </c>
      <c r="AA71">
        <v>54</v>
      </c>
    </row>
    <row r="72" spans="1:13" ht="12.75">
      <c r="A72" s="1" t="s">
        <v>88</v>
      </c>
      <c r="B72" s="137">
        <v>0.026638252530633993</v>
      </c>
      <c r="C72" s="22">
        <v>0</v>
      </c>
      <c r="D72" s="22">
        <v>0</v>
      </c>
      <c r="E72" s="22">
        <v>0</v>
      </c>
      <c r="F72" s="22">
        <v>0.21052631578947373</v>
      </c>
      <c r="G72" s="22">
        <v>0</v>
      </c>
      <c r="H72" s="22">
        <v>0</v>
      </c>
      <c r="I72" s="22">
        <v>0</v>
      </c>
      <c r="J72" s="160">
        <f t="shared" si="6"/>
        <v>0.030075187969924817</v>
      </c>
      <c r="K72" s="111">
        <f t="shared" si="4"/>
        <v>0</v>
      </c>
      <c r="L72" s="85">
        <f t="shared" si="5"/>
        <v>0</v>
      </c>
      <c r="M72" s="86">
        <f t="shared" si="3"/>
        <v>0</v>
      </c>
    </row>
    <row r="73" spans="1:13" ht="12.75">
      <c r="A73" s="1" t="s">
        <v>89</v>
      </c>
      <c r="B73" s="137">
        <v>0.008818342151675485</v>
      </c>
      <c r="C73" s="22">
        <v>0</v>
      </c>
      <c r="D73" s="22">
        <v>0</v>
      </c>
      <c r="E73" s="22">
        <v>0</v>
      </c>
      <c r="F73" s="22">
        <v>0.21052631578947373</v>
      </c>
      <c r="G73" s="22">
        <v>0.10526315789473686</v>
      </c>
      <c r="H73" s="22">
        <v>0</v>
      </c>
      <c r="I73" s="22">
        <v>0.47145102147721324</v>
      </c>
      <c r="J73" s="160">
        <f t="shared" si="6"/>
        <v>0.1124629278802034</v>
      </c>
      <c r="K73" s="111">
        <f aca="true" t="shared" si="7" ref="K73:K106">L73*10/$L$4</f>
        <v>0</v>
      </c>
      <c r="L73" s="85">
        <f aca="true" t="shared" si="8" ref="L73:L106">SUM(N73:AC73)</f>
        <v>0</v>
      </c>
      <c r="M73" s="86">
        <f t="shared" si="3"/>
        <v>0</v>
      </c>
    </row>
    <row r="74" spans="1:27" ht="12.75">
      <c r="A74" s="1" t="s">
        <v>90</v>
      </c>
      <c r="B74" s="137">
        <v>0.15873015873015872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0.10526315789473686</v>
      </c>
      <c r="I74" s="22">
        <v>0.10476689366160295</v>
      </c>
      <c r="J74" s="160">
        <f t="shared" si="6"/>
        <v>0.030004293079477114</v>
      </c>
      <c r="K74" s="111">
        <f t="shared" si="7"/>
        <v>0.10346611484738749</v>
      </c>
      <c r="L74" s="85">
        <f t="shared" si="8"/>
        <v>2</v>
      </c>
      <c r="M74" s="86">
        <f t="shared" si="3"/>
        <v>1</v>
      </c>
      <c r="AA74">
        <v>2</v>
      </c>
    </row>
    <row r="75" spans="1:13" ht="12.75">
      <c r="A75" s="1" t="s">
        <v>91</v>
      </c>
      <c r="B75" s="137">
        <v>0.026455026455026454</v>
      </c>
      <c r="C75" s="22">
        <v>0.053276505061267986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0.10476689366160295</v>
      </c>
      <c r="J75" s="160">
        <f t="shared" si="6"/>
        <v>0.02257762838898156</v>
      </c>
      <c r="K75" s="111">
        <f t="shared" si="7"/>
        <v>0</v>
      </c>
      <c r="L75" s="85">
        <f t="shared" si="8"/>
        <v>0</v>
      </c>
      <c r="M75" s="86">
        <f t="shared" si="3"/>
        <v>0</v>
      </c>
    </row>
    <row r="76" spans="1:13" ht="12.75">
      <c r="A76" s="1" t="s">
        <v>92</v>
      </c>
      <c r="B76" s="137">
        <v>0.008818342151675485</v>
      </c>
      <c r="C76" s="22">
        <v>0.10655301012253597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160">
        <f t="shared" si="6"/>
        <v>0.01522185858893371</v>
      </c>
      <c r="K76" s="111">
        <f t="shared" si="7"/>
        <v>0</v>
      </c>
      <c r="L76" s="85">
        <f t="shared" si="8"/>
        <v>0</v>
      </c>
      <c r="M76" s="86">
        <f t="shared" si="3"/>
        <v>0</v>
      </c>
    </row>
    <row r="77" spans="1:13" ht="12.75">
      <c r="A77" s="1" t="s">
        <v>196</v>
      </c>
      <c r="B77" s="137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160">
        <f t="shared" si="6"/>
        <v>0</v>
      </c>
      <c r="K77" s="111">
        <f t="shared" si="7"/>
        <v>0</v>
      </c>
      <c r="L77" s="85">
        <f t="shared" si="8"/>
        <v>0</v>
      </c>
      <c r="M77" s="86">
        <f t="shared" si="3"/>
        <v>0</v>
      </c>
    </row>
    <row r="78" spans="1:13" ht="12.75">
      <c r="A78" s="1" t="s">
        <v>93</v>
      </c>
      <c r="B78" s="137">
        <v>0.06172839506172839</v>
      </c>
      <c r="C78" s="22">
        <v>0.053276505061267986</v>
      </c>
      <c r="D78" s="22">
        <v>0.05291005291005291</v>
      </c>
      <c r="E78" s="22">
        <v>0</v>
      </c>
      <c r="F78" s="22">
        <v>0.05263157894736843</v>
      </c>
      <c r="G78" s="22">
        <v>0</v>
      </c>
      <c r="H78" s="22">
        <v>0</v>
      </c>
      <c r="I78" s="22">
        <v>0</v>
      </c>
      <c r="J78" s="160">
        <f t="shared" si="6"/>
        <v>0.02268830527409848</v>
      </c>
      <c r="K78" s="111">
        <f t="shared" si="7"/>
        <v>0</v>
      </c>
      <c r="L78" s="85">
        <f t="shared" si="8"/>
        <v>0</v>
      </c>
      <c r="M78" s="86">
        <f aca="true" t="shared" si="9" ref="M78:M146">COUNTA(N78:AC78)</f>
        <v>0</v>
      </c>
    </row>
    <row r="79" spans="1:13" ht="12.75">
      <c r="A79" s="1" t="s">
        <v>94</v>
      </c>
      <c r="B79" s="137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160">
        <f t="shared" si="6"/>
        <v>0</v>
      </c>
      <c r="K79" s="111">
        <f t="shared" si="7"/>
        <v>0</v>
      </c>
      <c r="L79" s="85">
        <f t="shared" si="8"/>
        <v>0</v>
      </c>
      <c r="M79" s="86">
        <f t="shared" si="9"/>
        <v>0</v>
      </c>
    </row>
    <row r="80" spans="1:13" ht="12.75">
      <c r="A80" s="1" t="s">
        <v>95</v>
      </c>
      <c r="B80" s="137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160">
        <f t="shared" si="6"/>
        <v>0</v>
      </c>
      <c r="K80" s="111">
        <f t="shared" si="7"/>
        <v>0</v>
      </c>
      <c r="L80" s="85">
        <f t="shared" si="8"/>
        <v>0</v>
      </c>
      <c r="M80" s="86">
        <f t="shared" si="9"/>
        <v>0</v>
      </c>
    </row>
    <row r="81" spans="1:13" ht="12.75">
      <c r="A81" s="1" t="s">
        <v>205</v>
      </c>
      <c r="B81" s="137">
        <v>0</v>
      </c>
      <c r="C81" s="22">
        <v>0</v>
      </c>
      <c r="D81" s="22">
        <v>0.05291005291005291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160">
        <f t="shared" si="6"/>
        <v>0.007558578987150415</v>
      </c>
      <c r="K81" s="111">
        <f t="shared" si="7"/>
        <v>0</v>
      </c>
      <c r="L81" s="85">
        <f t="shared" si="8"/>
        <v>0</v>
      </c>
      <c r="M81" s="86">
        <f t="shared" si="9"/>
        <v>0</v>
      </c>
    </row>
    <row r="82" spans="1:13" ht="12.75">
      <c r="A82" s="1" t="s">
        <v>265</v>
      </c>
      <c r="B82" s="137">
        <v>0.01775883502042266</v>
      </c>
      <c r="C82" s="22">
        <v>0.053276505061267986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0.052383446830801476</v>
      </c>
      <c r="J82" s="160">
        <f t="shared" si="6"/>
        <v>0.015094278841724209</v>
      </c>
      <c r="K82" s="111">
        <f t="shared" si="7"/>
        <v>0</v>
      </c>
      <c r="L82" s="85">
        <f t="shared" si="8"/>
        <v>0</v>
      </c>
      <c r="M82" s="86">
        <f>COUNTA(N82:AC82)</f>
        <v>0</v>
      </c>
    </row>
    <row r="83" spans="1:16" ht="12.75">
      <c r="A83" s="1" t="s">
        <v>96</v>
      </c>
      <c r="B83" s="137">
        <v>0.07060781257193972</v>
      </c>
      <c r="C83" s="22">
        <v>0</v>
      </c>
      <c r="D83" s="22">
        <v>0.05291005291005291</v>
      </c>
      <c r="E83" s="22">
        <v>0.05263157894736843</v>
      </c>
      <c r="F83" s="22">
        <v>0.05263157894736843</v>
      </c>
      <c r="G83" s="22">
        <v>0</v>
      </c>
      <c r="H83" s="22">
        <v>0</v>
      </c>
      <c r="I83" s="22">
        <v>0.10476689366160295</v>
      </c>
      <c r="J83" s="160">
        <f t="shared" si="6"/>
        <v>0.03756287206662753</v>
      </c>
      <c r="K83" s="111">
        <f t="shared" si="7"/>
        <v>0.051733057423693746</v>
      </c>
      <c r="L83" s="85">
        <f t="shared" si="8"/>
        <v>1</v>
      </c>
      <c r="M83" s="86">
        <f t="shared" si="9"/>
        <v>1</v>
      </c>
      <c r="P83">
        <v>1</v>
      </c>
    </row>
    <row r="84" spans="1:22" ht="12.75">
      <c r="A84" s="1" t="s">
        <v>97</v>
      </c>
      <c r="B84" s="137">
        <v>0.6891743457184764</v>
      </c>
      <c r="C84" s="22">
        <v>0.5860415556739478</v>
      </c>
      <c r="D84" s="22">
        <v>0.42328042328042326</v>
      </c>
      <c r="E84" s="22">
        <v>0.42105263157894746</v>
      </c>
      <c r="F84" s="22">
        <v>0.368421052631579</v>
      </c>
      <c r="G84" s="22">
        <v>0</v>
      </c>
      <c r="H84" s="22">
        <v>0.05263157894736843</v>
      </c>
      <c r="I84" s="22">
        <v>0.10476689366160295</v>
      </c>
      <c r="J84" s="160">
        <f t="shared" si="6"/>
        <v>0.2794563051105527</v>
      </c>
      <c r="K84" s="111">
        <f t="shared" si="7"/>
        <v>0.41386445938954997</v>
      </c>
      <c r="L84" s="85">
        <f t="shared" si="8"/>
        <v>8</v>
      </c>
      <c r="M84" s="86">
        <f t="shared" si="9"/>
        <v>5</v>
      </c>
      <c r="N84">
        <v>1</v>
      </c>
      <c r="O84">
        <v>1</v>
      </c>
      <c r="P84">
        <v>4</v>
      </c>
      <c r="S84">
        <v>1</v>
      </c>
      <c r="V84">
        <v>1</v>
      </c>
    </row>
    <row r="85" spans="1:29" ht="12.75">
      <c r="A85" s="1" t="s">
        <v>98</v>
      </c>
      <c r="B85" s="137">
        <v>9.34474596879143</v>
      </c>
      <c r="C85" s="22">
        <v>16.355887053809273</v>
      </c>
      <c r="D85" s="22">
        <v>14.973544973544973</v>
      </c>
      <c r="E85" s="22">
        <v>7.05263157894737</v>
      </c>
      <c r="F85" s="22">
        <v>11.36842105263158</v>
      </c>
      <c r="G85" s="22">
        <v>4.68421052631579</v>
      </c>
      <c r="H85" s="22">
        <v>2.210526315789474</v>
      </c>
      <c r="I85" s="22">
        <v>12.205343111576743</v>
      </c>
      <c r="J85" s="160">
        <f t="shared" si="6"/>
        <v>9.835794944659314</v>
      </c>
      <c r="K85" s="111">
        <f t="shared" si="7"/>
        <v>5.121572684945681</v>
      </c>
      <c r="L85" s="85">
        <f t="shared" si="8"/>
        <v>99</v>
      </c>
      <c r="M85" s="86">
        <f t="shared" si="9"/>
        <v>16</v>
      </c>
      <c r="N85">
        <v>13</v>
      </c>
      <c r="O85">
        <v>4</v>
      </c>
      <c r="P85">
        <v>5</v>
      </c>
      <c r="Q85">
        <v>4</v>
      </c>
      <c r="R85">
        <v>4</v>
      </c>
      <c r="S85">
        <v>7</v>
      </c>
      <c r="T85">
        <v>4</v>
      </c>
      <c r="U85">
        <v>3</v>
      </c>
      <c r="V85">
        <v>5</v>
      </c>
      <c r="W85">
        <v>3</v>
      </c>
      <c r="X85">
        <v>9</v>
      </c>
      <c r="Y85">
        <v>6</v>
      </c>
      <c r="Z85">
        <v>5</v>
      </c>
      <c r="AA85">
        <v>14</v>
      </c>
      <c r="AB85">
        <v>4</v>
      </c>
      <c r="AC85">
        <v>9</v>
      </c>
    </row>
    <row r="86" spans="1:13" ht="12.75">
      <c r="A86" s="1" t="s">
        <v>193</v>
      </c>
      <c r="B86" s="137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0.052383446830801476</v>
      </c>
      <c r="J86" s="160">
        <f t="shared" si="6"/>
        <v>0.007483349547257353</v>
      </c>
      <c r="K86" s="111">
        <f t="shared" si="7"/>
        <v>0</v>
      </c>
      <c r="L86" s="85">
        <f t="shared" si="8"/>
        <v>0</v>
      </c>
      <c r="M86" s="86">
        <f t="shared" si="9"/>
        <v>0</v>
      </c>
    </row>
    <row r="87" spans="1:24" ht="12.75">
      <c r="A87" s="1" t="s">
        <v>99</v>
      </c>
      <c r="B87" s="137">
        <v>0.141398851219487</v>
      </c>
      <c r="C87" s="22">
        <v>0.10655301012253597</v>
      </c>
      <c r="D87" s="22">
        <v>0.37037037037037035</v>
      </c>
      <c r="E87" s="22">
        <v>0</v>
      </c>
      <c r="F87" s="22">
        <v>0.10526315789473686</v>
      </c>
      <c r="G87" s="22">
        <v>0.05263157894736843</v>
      </c>
      <c r="H87" s="22">
        <v>0.05263157894736843</v>
      </c>
      <c r="I87" s="22">
        <v>0.10476689366160295</v>
      </c>
      <c r="J87" s="160">
        <f t="shared" si="6"/>
        <v>0.11317379856342616</v>
      </c>
      <c r="K87" s="111">
        <f t="shared" si="7"/>
        <v>0.10346611484738749</v>
      </c>
      <c r="L87" s="85">
        <f t="shared" si="8"/>
        <v>2</v>
      </c>
      <c r="M87" s="86">
        <f t="shared" si="9"/>
        <v>2</v>
      </c>
      <c r="V87">
        <v>1</v>
      </c>
      <c r="X87">
        <v>1</v>
      </c>
    </row>
    <row r="88" spans="1:13" ht="12.75">
      <c r="A88" s="1" t="s">
        <v>100</v>
      </c>
      <c r="B88" s="137">
        <v>0.026638252530633993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160">
        <f t="shared" si="6"/>
        <v>0</v>
      </c>
      <c r="K88" s="111">
        <f t="shared" si="7"/>
        <v>0</v>
      </c>
      <c r="L88" s="85">
        <f t="shared" si="8"/>
        <v>0</v>
      </c>
      <c r="M88" s="86">
        <f t="shared" si="9"/>
        <v>0</v>
      </c>
    </row>
    <row r="89" spans="1:13" ht="12.75">
      <c r="A89" s="1" t="s">
        <v>197</v>
      </c>
      <c r="B89" s="137">
        <v>0.00887941751021133</v>
      </c>
      <c r="C89" s="22">
        <v>0</v>
      </c>
      <c r="D89" s="22">
        <v>0</v>
      </c>
      <c r="E89" s="22">
        <v>0.05263157894736843</v>
      </c>
      <c r="F89" s="22">
        <v>0</v>
      </c>
      <c r="G89" s="22">
        <v>0</v>
      </c>
      <c r="H89" s="22">
        <v>0.05263157894736843</v>
      </c>
      <c r="I89" s="22">
        <v>0</v>
      </c>
      <c r="J89" s="160">
        <f t="shared" si="6"/>
        <v>0.015037593984962409</v>
      </c>
      <c r="K89" s="111">
        <f t="shared" si="7"/>
        <v>0</v>
      </c>
      <c r="L89" s="85">
        <f t="shared" si="8"/>
        <v>0</v>
      </c>
      <c r="M89" s="86">
        <f t="shared" si="9"/>
        <v>0</v>
      </c>
    </row>
    <row r="90" spans="1:13" ht="12.75">
      <c r="A90" s="1" t="s">
        <v>294</v>
      </c>
      <c r="B90" s="137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160">
        <f t="shared" si="6"/>
        <v>0</v>
      </c>
      <c r="K90" s="111">
        <f t="shared" si="7"/>
        <v>0</v>
      </c>
      <c r="L90" s="85">
        <f t="shared" si="8"/>
        <v>0</v>
      </c>
      <c r="M90" s="86">
        <f>COUNTA(N90:AC90)</f>
        <v>0</v>
      </c>
    </row>
    <row r="91" spans="1:13" ht="12.75">
      <c r="A91" s="1" t="s">
        <v>101</v>
      </c>
      <c r="B91" s="137">
        <v>0.04433601219252081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160">
        <f t="shared" si="6"/>
        <v>0</v>
      </c>
      <c r="K91" s="111">
        <f t="shared" si="7"/>
        <v>0</v>
      </c>
      <c r="L91" s="85">
        <f t="shared" si="8"/>
        <v>0</v>
      </c>
      <c r="M91" s="86">
        <f t="shared" si="9"/>
        <v>0</v>
      </c>
    </row>
    <row r="92" spans="1:13" ht="12.75">
      <c r="A92" s="1" t="s">
        <v>300</v>
      </c>
      <c r="B92" s="137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160">
        <f t="shared" si="6"/>
        <v>0</v>
      </c>
      <c r="K92" s="111">
        <f>L92*10/$L$4</f>
        <v>0</v>
      </c>
      <c r="L92" s="85">
        <f>SUM(N92:AC92)</f>
        <v>0</v>
      </c>
      <c r="M92" s="86">
        <f>COUNTA(N92:AC92)</f>
        <v>0</v>
      </c>
    </row>
    <row r="93" spans="1:13" ht="12.75">
      <c r="A93" s="1" t="s">
        <v>102</v>
      </c>
      <c r="B93" s="137">
        <v>0</v>
      </c>
      <c r="C93" s="22">
        <v>0</v>
      </c>
      <c r="D93" s="22">
        <v>0</v>
      </c>
      <c r="E93" s="22">
        <v>0.05263157894736843</v>
      </c>
      <c r="F93" s="22">
        <v>0</v>
      </c>
      <c r="G93" s="22">
        <v>0</v>
      </c>
      <c r="H93" s="22">
        <v>0.05263157894736843</v>
      </c>
      <c r="I93" s="22">
        <v>0</v>
      </c>
      <c r="J93" s="160">
        <f t="shared" si="6"/>
        <v>0.015037593984962409</v>
      </c>
      <c r="K93" s="111">
        <f t="shared" si="7"/>
        <v>0</v>
      </c>
      <c r="L93" s="85">
        <f t="shared" si="8"/>
        <v>0</v>
      </c>
      <c r="M93" s="86">
        <f t="shared" si="9"/>
        <v>0</v>
      </c>
    </row>
    <row r="94" spans="1:13" ht="12.75">
      <c r="A94" s="1" t="s">
        <v>103</v>
      </c>
      <c r="B94" s="137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160">
        <f t="shared" si="6"/>
        <v>0</v>
      </c>
      <c r="K94" s="111">
        <f t="shared" si="7"/>
        <v>0</v>
      </c>
      <c r="L94" s="85">
        <f t="shared" si="8"/>
        <v>0</v>
      </c>
      <c r="M94" s="86">
        <f t="shared" si="9"/>
        <v>0</v>
      </c>
    </row>
    <row r="95" spans="1:28" ht="12.75">
      <c r="A95" s="1" t="s">
        <v>104</v>
      </c>
      <c r="B95" s="137">
        <v>12.018399656474598</v>
      </c>
      <c r="C95" s="22">
        <v>4.262120404901439</v>
      </c>
      <c r="D95" s="22">
        <v>2.2222222222222223</v>
      </c>
      <c r="E95" s="22">
        <v>2.6315789473684212</v>
      </c>
      <c r="F95" s="22">
        <v>2.947368421052632</v>
      </c>
      <c r="G95" s="22">
        <v>6.157894736842106</v>
      </c>
      <c r="H95" s="22">
        <v>27.842105263157897</v>
      </c>
      <c r="I95" s="22">
        <v>8.014667365112626</v>
      </c>
      <c r="J95" s="160">
        <f t="shared" si="6"/>
        <v>7.725422480093907</v>
      </c>
      <c r="K95" s="111">
        <f t="shared" si="7"/>
        <v>2.1727884117951373</v>
      </c>
      <c r="L95" s="85">
        <f t="shared" si="8"/>
        <v>42</v>
      </c>
      <c r="M95" s="86">
        <f t="shared" si="9"/>
        <v>6</v>
      </c>
      <c r="P95">
        <v>3</v>
      </c>
      <c r="U95">
        <v>7</v>
      </c>
      <c r="V95">
        <v>2</v>
      </c>
      <c r="Z95">
        <v>2</v>
      </c>
      <c r="AA95">
        <v>8</v>
      </c>
      <c r="AB95">
        <v>20</v>
      </c>
    </row>
    <row r="96" spans="1:19" ht="12.75">
      <c r="A96" s="1" t="s">
        <v>105</v>
      </c>
      <c r="B96" s="137">
        <v>0.09730714046110955</v>
      </c>
      <c r="C96" s="22">
        <v>0.3196590303676079</v>
      </c>
      <c r="D96" s="22">
        <v>0.5291005291005291</v>
      </c>
      <c r="E96" s="22">
        <v>0</v>
      </c>
      <c r="F96" s="22">
        <v>0.10526315789473686</v>
      </c>
      <c r="G96" s="22">
        <v>0.10526315789473686</v>
      </c>
      <c r="H96" s="22">
        <v>0.26315789473684215</v>
      </c>
      <c r="I96" s="22">
        <v>0.6286013619696177</v>
      </c>
      <c r="J96" s="160">
        <f t="shared" si="6"/>
        <v>0.27872073313772433</v>
      </c>
      <c r="K96" s="111">
        <f t="shared" si="7"/>
        <v>0.051733057423693746</v>
      </c>
      <c r="L96" s="85">
        <f t="shared" si="8"/>
        <v>1</v>
      </c>
      <c r="M96" s="86">
        <f t="shared" si="9"/>
        <v>1</v>
      </c>
      <c r="S96">
        <v>1</v>
      </c>
    </row>
    <row r="97" spans="1:29" ht="12.75">
      <c r="A97" s="1" t="s">
        <v>106</v>
      </c>
      <c r="B97" s="137">
        <v>1.690410886823602</v>
      </c>
      <c r="C97" s="22">
        <v>2.2908897176345233</v>
      </c>
      <c r="D97" s="22">
        <v>0.15873015873015872</v>
      </c>
      <c r="E97" s="22">
        <v>1.4210526315789476</v>
      </c>
      <c r="F97" s="22">
        <v>0.8421052631578949</v>
      </c>
      <c r="G97" s="22">
        <v>1.0526315789473686</v>
      </c>
      <c r="H97" s="22">
        <v>3.3684210526315796</v>
      </c>
      <c r="I97" s="22">
        <v>5.133577789418545</v>
      </c>
      <c r="J97" s="160">
        <f t="shared" si="6"/>
        <v>2.03820117029986</v>
      </c>
      <c r="K97" s="111">
        <f t="shared" si="7"/>
        <v>3.828246249353337</v>
      </c>
      <c r="L97" s="85">
        <f t="shared" si="8"/>
        <v>74</v>
      </c>
      <c r="M97" s="86">
        <f t="shared" si="9"/>
        <v>14</v>
      </c>
      <c r="N97">
        <v>6</v>
      </c>
      <c r="O97">
        <v>4</v>
      </c>
      <c r="P97">
        <v>22</v>
      </c>
      <c r="R97">
        <v>8</v>
      </c>
      <c r="S97">
        <v>3</v>
      </c>
      <c r="T97">
        <v>5</v>
      </c>
      <c r="U97">
        <v>1</v>
      </c>
      <c r="W97">
        <v>1</v>
      </c>
      <c r="X97">
        <v>3</v>
      </c>
      <c r="Y97">
        <v>7</v>
      </c>
      <c r="Z97">
        <v>1</v>
      </c>
      <c r="AA97">
        <v>8</v>
      </c>
      <c r="AB97">
        <v>1</v>
      </c>
      <c r="AC97">
        <v>4</v>
      </c>
    </row>
    <row r="98" spans="1:29" ht="12.75">
      <c r="A98" s="1" t="s">
        <v>107</v>
      </c>
      <c r="B98" s="137">
        <v>0.07066888793047556</v>
      </c>
      <c r="C98" s="22">
        <v>0.053276505061267986</v>
      </c>
      <c r="D98" s="22">
        <v>0</v>
      </c>
      <c r="E98" s="22">
        <v>0.10526315789473686</v>
      </c>
      <c r="F98" s="22">
        <v>0</v>
      </c>
      <c r="G98" s="22">
        <v>0.05263157894736843</v>
      </c>
      <c r="H98" s="22">
        <v>0.15789473684210528</v>
      </c>
      <c r="I98" s="22">
        <v>0.10476689366160295</v>
      </c>
      <c r="J98" s="160">
        <f t="shared" si="6"/>
        <v>0.06769041034386879</v>
      </c>
      <c r="K98" s="111">
        <f t="shared" si="7"/>
        <v>0.15519917227108124</v>
      </c>
      <c r="L98" s="85">
        <f t="shared" si="8"/>
        <v>3</v>
      </c>
      <c r="M98" s="86">
        <f t="shared" si="9"/>
        <v>2</v>
      </c>
      <c r="S98">
        <v>2</v>
      </c>
      <c r="AC98">
        <v>1</v>
      </c>
    </row>
    <row r="99" spans="1:19" ht="12.75">
      <c r="A99" s="1" t="s">
        <v>467</v>
      </c>
      <c r="B99" s="137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160">
        <f t="shared" si="6"/>
        <v>0</v>
      </c>
      <c r="K99" s="111">
        <f>L99*10/$L$4</f>
        <v>0.051733057423693746</v>
      </c>
      <c r="L99" s="85">
        <f>SUM(N99:AC99)</f>
        <v>1</v>
      </c>
      <c r="M99" s="86">
        <f>COUNTA(N99:AC99)</f>
        <v>1</v>
      </c>
      <c r="S99">
        <v>1</v>
      </c>
    </row>
    <row r="100" spans="1:29" ht="12.75">
      <c r="A100" s="1" t="s">
        <v>108</v>
      </c>
      <c r="B100" s="137">
        <v>0.5651678773681971</v>
      </c>
      <c r="C100" s="22">
        <v>0.21310602024507194</v>
      </c>
      <c r="D100" s="22">
        <v>0.05291005291005291</v>
      </c>
      <c r="E100" s="22">
        <v>1.9473684210526319</v>
      </c>
      <c r="F100" s="22">
        <v>0.31578947368421056</v>
      </c>
      <c r="G100" s="22">
        <v>0.4736842105263159</v>
      </c>
      <c r="H100" s="22">
        <v>1.6315789473684212</v>
      </c>
      <c r="I100" s="22">
        <v>1.0476689366160294</v>
      </c>
      <c r="J100" s="160">
        <f t="shared" si="6"/>
        <v>0.8117294374861049</v>
      </c>
      <c r="K100" s="111">
        <f t="shared" si="7"/>
        <v>0.6725297465080187</v>
      </c>
      <c r="L100" s="85">
        <f t="shared" si="8"/>
        <v>13</v>
      </c>
      <c r="M100" s="86">
        <f t="shared" si="9"/>
        <v>6</v>
      </c>
      <c r="N100">
        <v>2</v>
      </c>
      <c r="P100">
        <v>7</v>
      </c>
      <c r="V100">
        <v>1</v>
      </c>
      <c r="X100">
        <v>1</v>
      </c>
      <c r="Z100">
        <v>1</v>
      </c>
      <c r="AC100">
        <v>1</v>
      </c>
    </row>
    <row r="101" spans="1:29" ht="12.75">
      <c r="A101" s="1" t="s">
        <v>109</v>
      </c>
      <c r="B101" s="137">
        <v>16.0650837812976</v>
      </c>
      <c r="C101" s="22">
        <v>35.69525839104955</v>
      </c>
      <c r="D101" s="22">
        <v>20.8994708994709</v>
      </c>
      <c r="E101" s="22">
        <v>8.631578947368423</v>
      </c>
      <c r="F101" s="22">
        <v>10.789473684210527</v>
      </c>
      <c r="G101" s="22">
        <v>12.526315789473687</v>
      </c>
      <c r="H101" s="22">
        <v>30.21052631578948</v>
      </c>
      <c r="I101" s="22">
        <v>51.49292823467785</v>
      </c>
      <c r="J101" s="160">
        <f t="shared" si="6"/>
        <v>24.320793180291485</v>
      </c>
      <c r="K101" s="111">
        <f t="shared" si="7"/>
        <v>27.21158820486291</v>
      </c>
      <c r="L101" s="85">
        <f t="shared" si="8"/>
        <v>526</v>
      </c>
      <c r="M101" s="86">
        <f t="shared" si="9"/>
        <v>16</v>
      </c>
      <c r="N101">
        <v>24</v>
      </c>
      <c r="O101">
        <v>2</v>
      </c>
      <c r="P101">
        <v>9</v>
      </c>
      <c r="Q101">
        <v>28</v>
      </c>
      <c r="R101">
        <v>4</v>
      </c>
      <c r="S101">
        <v>11</v>
      </c>
      <c r="T101">
        <v>18</v>
      </c>
      <c r="U101">
        <v>42</v>
      </c>
      <c r="V101">
        <v>10</v>
      </c>
      <c r="W101">
        <v>63</v>
      </c>
      <c r="X101">
        <v>22</v>
      </c>
      <c r="Y101">
        <v>18</v>
      </c>
      <c r="Z101">
        <v>23</v>
      </c>
      <c r="AA101">
        <v>167</v>
      </c>
      <c r="AB101">
        <v>38</v>
      </c>
      <c r="AC101">
        <v>47</v>
      </c>
    </row>
    <row r="102" spans="1:27" ht="12.75">
      <c r="A102" s="1" t="s">
        <v>110</v>
      </c>
      <c r="B102" s="137">
        <v>33.391228075120814</v>
      </c>
      <c r="C102" s="22">
        <v>25.199786893979756</v>
      </c>
      <c r="D102" s="22">
        <v>5.026455026455026</v>
      </c>
      <c r="E102" s="22">
        <v>16.894736842105267</v>
      </c>
      <c r="F102" s="22">
        <v>11.105263157894738</v>
      </c>
      <c r="G102" s="22">
        <v>13.578947368421055</v>
      </c>
      <c r="H102" s="22">
        <v>116.94736842105264</v>
      </c>
      <c r="I102" s="22">
        <v>20.848611838658986</v>
      </c>
      <c r="J102" s="160">
        <f t="shared" si="6"/>
        <v>29.94302422122393</v>
      </c>
      <c r="K102" s="111">
        <f t="shared" si="7"/>
        <v>2.8970512157268495</v>
      </c>
      <c r="L102" s="85">
        <f t="shared" si="8"/>
        <v>56</v>
      </c>
      <c r="M102" s="86">
        <f t="shared" si="9"/>
        <v>7</v>
      </c>
      <c r="N102">
        <v>4</v>
      </c>
      <c r="O102">
        <v>9</v>
      </c>
      <c r="R102">
        <v>2</v>
      </c>
      <c r="U102">
        <v>16</v>
      </c>
      <c r="W102">
        <v>1</v>
      </c>
      <c r="X102">
        <v>1</v>
      </c>
      <c r="AA102">
        <v>23</v>
      </c>
    </row>
    <row r="103" spans="1:26" ht="12.75">
      <c r="A103" s="1" t="s">
        <v>111</v>
      </c>
      <c r="B103" s="137">
        <v>0.10618655797132089</v>
      </c>
      <c r="C103" s="22">
        <v>0.10655301012253597</v>
      </c>
      <c r="D103" s="22">
        <v>0</v>
      </c>
      <c r="E103" s="22">
        <v>0.15789473684210528</v>
      </c>
      <c r="F103" s="22">
        <v>0</v>
      </c>
      <c r="G103" s="22">
        <v>0.10526315789473686</v>
      </c>
      <c r="H103" s="22">
        <v>0.368421052631579</v>
      </c>
      <c r="I103" s="22">
        <v>0.31430068098480884</v>
      </c>
      <c r="J103" s="160">
        <f t="shared" si="6"/>
        <v>0.15034751978225228</v>
      </c>
      <c r="K103" s="111">
        <f t="shared" si="7"/>
        <v>0.15519917227108124</v>
      </c>
      <c r="L103" s="85">
        <f t="shared" si="8"/>
        <v>3</v>
      </c>
      <c r="M103" s="86">
        <f t="shared" si="9"/>
        <v>2</v>
      </c>
      <c r="P103">
        <v>1</v>
      </c>
      <c r="Z103">
        <v>2</v>
      </c>
    </row>
    <row r="104" spans="1:13" ht="12.75">
      <c r="A104" s="1" t="s">
        <v>112</v>
      </c>
      <c r="B104" s="137">
        <v>0.08824449687529069</v>
      </c>
      <c r="C104" s="22">
        <v>0.10655301012253597</v>
      </c>
      <c r="D104" s="22">
        <v>0</v>
      </c>
      <c r="E104" s="22">
        <v>0.10526315789473686</v>
      </c>
      <c r="F104" s="22">
        <v>0</v>
      </c>
      <c r="G104" s="22">
        <v>0.10526315789473686</v>
      </c>
      <c r="H104" s="22">
        <v>1</v>
      </c>
      <c r="I104" s="22">
        <v>0.15715034049240442</v>
      </c>
      <c r="J104" s="160">
        <f t="shared" si="6"/>
        <v>0.21060423805777345</v>
      </c>
      <c r="K104" s="111">
        <f t="shared" si="7"/>
        <v>0</v>
      </c>
      <c r="L104" s="85">
        <f t="shared" si="8"/>
        <v>0</v>
      </c>
      <c r="M104" s="86">
        <f t="shared" si="9"/>
        <v>0</v>
      </c>
    </row>
    <row r="105" spans="1:22" ht="12.75">
      <c r="A105" s="1" t="s">
        <v>113</v>
      </c>
      <c r="B105" s="137">
        <v>0.0265161018135623</v>
      </c>
      <c r="C105" s="22">
        <v>0.10655301012253597</v>
      </c>
      <c r="D105" s="22">
        <v>0.05291005291005291</v>
      </c>
      <c r="E105" s="22">
        <v>0</v>
      </c>
      <c r="F105" s="22">
        <v>0</v>
      </c>
      <c r="G105" s="22">
        <v>0</v>
      </c>
      <c r="H105" s="22">
        <v>0.4736842105263159</v>
      </c>
      <c r="I105" s="22">
        <v>0</v>
      </c>
      <c r="J105" s="160">
        <f t="shared" si="6"/>
        <v>0.09044961050841496</v>
      </c>
      <c r="K105" s="111">
        <f t="shared" si="7"/>
        <v>0.051733057423693746</v>
      </c>
      <c r="L105" s="85">
        <f t="shared" si="8"/>
        <v>1</v>
      </c>
      <c r="M105" s="86">
        <f t="shared" si="9"/>
        <v>1</v>
      </c>
      <c r="V105">
        <v>1</v>
      </c>
    </row>
    <row r="106" spans="1:13" ht="12.75">
      <c r="A106" s="1" t="s">
        <v>114</v>
      </c>
      <c r="B106" s="137">
        <v>0.03527336860670194</v>
      </c>
      <c r="C106" s="22">
        <v>0.053276505061267986</v>
      </c>
      <c r="D106" s="22">
        <v>0</v>
      </c>
      <c r="E106" s="22">
        <v>0.05263157894736843</v>
      </c>
      <c r="F106" s="22">
        <v>0</v>
      </c>
      <c r="G106" s="22">
        <v>0.10526315789473686</v>
      </c>
      <c r="H106" s="22">
        <v>0</v>
      </c>
      <c r="I106" s="22">
        <v>0.052383446830801476</v>
      </c>
      <c r="J106" s="160">
        <f t="shared" si="6"/>
        <v>0.03765066981916782</v>
      </c>
      <c r="K106" s="111">
        <f t="shared" si="7"/>
        <v>0</v>
      </c>
      <c r="L106" s="85">
        <f t="shared" si="8"/>
        <v>0</v>
      </c>
      <c r="M106" s="86">
        <f t="shared" si="9"/>
        <v>0</v>
      </c>
    </row>
    <row r="107" spans="1:13" ht="12.75">
      <c r="A107" s="1" t="s">
        <v>305</v>
      </c>
      <c r="B107" s="137">
        <v>0</v>
      </c>
      <c r="C107" s="22">
        <v>0</v>
      </c>
      <c r="D107" s="22">
        <v>0</v>
      </c>
      <c r="E107" s="22">
        <v>0.10526315789473686</v>
      </c>
      <c r="F107" s="22">
        <v>0</v>
      </c>
      <c r="G107" s="22">
        <v>0</v>
      </c>
      <c r="H107" s="22">
        <v>0</v>
      </c>
      <c r="I107" s="22">
        <v>0.10476689366160295</v>
      </c>
      <c r="J107" s="160">
        <f t="shared" si="6"/>
        <v>0.030004293079477114</v>
      </c>
      <c r="K107" s="111">
        <f>L107*10/$L$4</f>
        <v>0</v>
      </c>
      <c r="L107" s="85">
        <f>SUM(N107:AC107)</f>
        <v>0</v>
      </c>
      <c r="M107" s="86">
        <f>COUNTA(N107:AC107)</f>
        <v>0</v>
      </c>
    </row>
    <row r="108" spans="1:29" ht="12.75">
      <c r="A108" s="1" t="s">
        <v>115</v>
      </c>
      <c r="B108" s="137">
        <v>14.855697720197808</v>
      </c>
      <c r="C108" s="22">
        <v>16.782099094299415</v>
      </c>
      <c r="D108" s="22">
        <v>10.899470899470899</v>
      </c>
      <c r="E108" s="22">
        <v>15.36842105263158</v>
      </c>
      <c r="F108" s="22">
        <v>6.631578947368422</v>
      </c>
      <c r="G108" s="22">
        <v>26.052631578947373</v>
      </c>
      <c r="H108" s="22">
        <v>14.684210526315791</v>
      </c>
      <c r="I108" s="22">
        <v>20.53431115767418</v>
      </c>
      <c r="J108" s="160">
        <f t="shared" si="6"/>
        <v>15.850389036672524</v>
      </c>
      <c r="K108" s="111">
        <f aca="true" t="shared" si="10" ref="K108:K139">L108*10/$L$4</f>
        <v>12.364200724262805</v>
      </c>
      <c r="L108" s="85">
        <f aca="true" t="shared" si="11" ref="L108:L139">SUM(N108:AC108)</f>
        <v>239</v>
      </c>
      <c r="M108" s="86">
        <f t="shared" si="9"/>
        <v>16</v>
      </c>
      <c r="N108">
        <v>18</v>
      </c>
      <c r="O108">
        <v>16</v>
      </c>
      <c r="P108">
        <v>34</v>
      </c>
      <c r="Q108">
        <v>8</v>
      </c>
      <c r="R108">
        <v>30</v>
      </c>
      <c r="S108">
        <v>6</v>
      </c>
      <c r="T108">
        <v>48</v>
      </c>
      <c r="U108">
        <v>18</v>
      </c>
      <c r="V108">
        <v>9</v>
      </c>
      <c r="W108">
        <v>5</v>
      </c>
      <c r="X108">
        <v>15</v>
      </c>
      <c r="Y108">
        <v>2</v>
      </c>
      <c r="Z108">
        <v>1</v>
      </c>
      <c r="AA108">
        <v>4</v>
      </c>
      <c r="AB108">
        <v>17</v>
      </c>
      <c r="AC108">
        <v>8</v>
      </c>
    </row>
    <row r="109" spans="1:13" ht="12.75">
      <c r="A109" s="1" t="s">
        <v>116</v>
      </c>
      <c r="B109" s="137">
        <v>0.4238911768657818</v>
      </c>
      <c r="C109" s="22">
        <v>0.37293553542887586</v>
      </c>
      <c r="D109" s="22">
        <v>0.47619047619047616</v>
      </c>
      <c r="E109" s="22">
        <v>0</v>
      </c>
      <c r="F109" s="22">
        <v>0.05263157894736843</v>
      </c>
      <c r="G109" s="22">
        <v>0</v>
      </c>
      <c r="H109" s="22">
        <v>0</v>
      </c>
      <c r="I109" s="22">
        <v>0.15715034049240442</v>
      </c>
      <c r="J109" s="160">
        <f t="shared" si="6"/>
        <v>0.15127256157987498</v>
      </c>
      <c r="K109" s="111">
        <f t="shared" si="10"/>
        <v>0</v>
      </c>
      <c r="L109" s="85">
        <f t="shared" si="11"/>
        <v>0</v>
      </c>
      <c r="M109" s="86">
        <f t="shared" si="9"/>
        <v>0</v>
      </c>
    </row>
    <row r="110" spans="1:28" ht="12.75">
      <c r="A110" s="1" t="s">
        <v>117</v>
      </c>
      <c r="B110" s="137">
        <v>2.3669802181611805</v>
      </c>
      <c r="C110" s="22">
        <v>2.0777836973894512</v>
      </c>
      <c r="D110" s="22">
        <v>1.6402116402116402</v>
      </c>
      <c r="E110" s="22">
        <v>2.210526315789474</v>
      </c>
      <c r="F110" s="22">
        <v>0.7894736842105264</v>
      </c>
      <c r="G110" s="22">
        <v>3.315789473684211</v>
      </c>
      <c r="H110" s="22">
        <v>2.1578947368421058</v>
      </c>
      <c r="I110" s="22">
        <v>2.0429544264012574</v>
      </c>
      <c r="J110" s="160">
        <f t="shared" si="6"/>
        <v>2.033519139218381</v>
      </c>
      <c r="K110" s="111">
        <f t="shared" si="10"/>
        <v>2.638385928608381</v>
      </c>
      <c r="L110" s="85">
        <f t="shared" si="11"/>
        <v>51</v>
      </c>
      <c r="M110" s="86">
        <f t="shared" si="9"/>
        <v>10</v>
      </c>
      <c r="N110">
        <v>2</v>
      </c>
      <c r="P110">
        <v>5</v>
      </c>
      <c r="Q110">
        <v>1</v>
      </c>
      <c r="T110">
        <v>4</v>
      </c>
      <c r="U110">
        <v>7</v>
      </c>
      <c r="X110">
        <v>5</v>
      </c>
      <c r="Y110">
        <v>4</v>
      </c>
      <c r="Z110">
        <v>9</v>
      </c>
      <c r="AA110">
        <v>12</v>
      </c>
      <c r="AB110">
        <v>2</v>
      </c>
    </row>
    <row r="111" spans="1:29" ht="12.75">
      <c r="A111" s="1" t="s">
        <v>118</v>
      </c>
      <c r="B111" s="137">
        <v>3.621688893399069</v>
      </c>
      <c r="C111" s="22">
        <v>1.6515716568993075</v>
      </c>
      <c r="D111" s="22">
        <v>3.544973544973545</v>
      </c>
      <c r="E111" s="22">
        <v>1.2631578947368423</v>
      </c>
      <c r="F111" s="22">
        <v>2.8947368421052637</v>
      </c>
      <c r="G111" s="22">
        <v>0.9473684210526317</v>
      </c>
      <c r="H111" s="22">
        <v>1.3684210526315792</v>
      </c>
      <c r="I111" s="22">
        <v>0.890518596123625</v>
      </c>
      <c r="J111" s="160">
        <f t="shared" si="6"/>
        <v>1.7943925726461136</v>
      </c>
      <c r="K111" s="111">
        <f t="shared" si="10"/>
        <v>1.3967925504397312</v>
      </c>
      <c r="L111" s="85">
        <f t="shared" si="11"/>
        <v>27</v>
      </c>
      <c r="M111" s="86">
        <f t="shared" si="9"/>
        <v>9</v>
      </c>
      <c r="N111">
        <v>2</v>
      </c>
      <c r="O111">
        <v>1</v>
      </c>
      <c r="P111">
        <v>6</v>
      </c>
      <c r="T111">
        <v>2</v>
      </c>
      <c r="U111">
        <v>1</v>
      </c>
      <c r="V111">
        <v>1</v>
      </c>
      <c r="X111">
        <v>2</v>
      </c>
      <c r="AB111">
        <v>9</v>
      </c>
      <c r="AC111">
        <v>3</v>
      </c>
    </row>
    <row r="112" spans="1:13" ht="12.75">
      <c r="A112" s="1" t="s">
        <v>198</v>
      </c>
      <c r="B112" s="137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160">
        <f t="shared" si="6"/>
        <v>0</v>
      </c>
      <c r="K112" s="111">
        <f t="shared" si="10"/>
        <v>0</v>
      </c>
      <c r="L112" s="85">
        <f t="shared" si="11"/>
        <v>0</v>
      </c>
      <c r="M112" s="86">
        <f t="shared" si="9"/>
        <v>0</v>
      </c>
    </row>
    <row r="113" spans="1:23" ht="12.75">
      <c r="A113" s="1" t="s">
        <v>119</v>
      </c>
      <c r="B113" s="137">
        <v>1.1396426997563565</v>
      </c>
      <c r="C113" s="22">
        <v>1.1720831113478956</v>
      </c>
      <c r="D113" s="22">
        <v>0.8465608465608465</v>
      </c>
      <c r="E113" s="22">
        <v>0.05263157894736843</v>
      </c>
      <c r="F113" s="22">
        <v>0.6315789473684211</v>
      </c>
      <c r="G113" s="22">
        <v>0.42105263157894746</v>
      </c>
      <c r="H113" s="22">
        <v>0.736842105263158</v>
      </c>
      <c r="I113" s="22">
        <v>0.36668412781561033</v>
      </c>
      <c r="J113" s="160">
        <f t="shared" si="6"/>
        <v>0.603919049840321</v>
      </c>
      <c r="K113" s="111">
        <f t="shared" si="10"/>
        <v>0.5173305742369374</v>
      </c>
      <c r="L113" s="85">
        <f t="shared" si="11"/>
        <v>10</v>
      </c>
      <c r="M113" s="86">
        <f t="shared" si="9"/>
        <v>5</v>
      </c>
      <c r="N113">
        <v>3</v>
      </c>
      <c r="P113">
        <v>4</v>
      </c>
      <c r="R113">
        <v>1</v>
      </c>
      <c r="T113">
        <v>1</v>
      </c>
      <c r="W113">
        <v>1</v>
      </c>
    </row>
    <row r="114" spans="1:29" ht="12.75">
      <c r="A114" s="1" t="s">
        <v>120</v>
      </c>
      <c r="B114" s="137">
        <v>5.290126745463275</v>
      </c>
      <c r="C114" s="22">
        <v>4.421949920085242</v>
      </c>
      <c r="D114" s="22">
        <v>3.1746031746031744</v>
      </c>
      <c r="E114" s="22">
        <v>3.578947368421053</v>
      </c>
      <c r="F114" s="22">
        <v>4.157894736842106</v>
      </c>
      <c r="G114" s="22">
        <v>2.5263157894736845</v>
      </c>
      <c r="H114" s="22">
        <v>2.2631578947368425</v>
      </c>
      <c r="I114" s="22">
        <v>5.238344683080148</v>
      </c>
      <c r="J114" s="160">
        <f t="shared" si="6"/>
        <v>3.6230305096060356</v>
      </c>
      <c r="K114" s="111">
        <f t="shared" si="10"/>
        <v>4.604242110708744</v>
      </c>
      <c r="L114" s="85">
        <f t="shared" si="11"/>
        <v>89</v>
      </c>
      <c r="M114" s="86">
        <f t="shared" si="9"/>
        <v>14</v>
      </c>
      <c r="N114">
        <v>10</v>
      </c>
      <c r="O114">
        <v>5</v>
      </c>
      <c r="P114">
        <v>3</v>
      </c>
      <c r="Q114">
        <v>5</v>
      </c>
      <c r="S114">
        <v>4</v>
      </c>
      <c r="T114">
        <v>5</v>
      </c>
      <c r="U114">
        <v>1</v>
      </c>
      <c r="V114">
        <v>2</v>
      </c>
      <c r="W114">
        <v>6</v>
      </c>
      <c r="X114">
        <v>22</v>
      </c>
      <c r="Y114">
        <v>3</v>
      </c>
      <c r="Z114">
        <v>1</v>
      </c>
      <c r="AB114">
        <v>10</v>
      </c>
      <c r="AC114">
        <v>12</v>
      </c>
    </row>
    <row r="115" spans="1:29" ht="12.75">
      <c r="A115" s="1" t="s">
        <v>121</v>
      </c>
      <c r="B115" s="137">
        <v>97.27611887707786</v>
      </c>
      <c r="C115" s="22">
        <v>110.8151305274374</v>
      </c>
      <c r="D115" s="22">
        <v>108.46560846560847</v>
      </c>
      <c r="E115" s="22">
        <v>122.84210526315792</v>
      </c>
      <c r="F115" s="22">
        <v>146.26315789473688</v>
      </c>
      <c r="G115" s="22">
        <v>171.6842105263158</v>
      </c>
      <c r="H115" s="22">
        <v>101.94736842105264</v>
      </c>
      <c r="I115" s="22">
        <v>140.54478784704034</v>
      </c>
      <c r="J115" s="160">
        <f t="shared" si="6"/>
        <v>128.93748127790704</v>
      </c>
      <c r="K115" s="111">
        <f t="shared" si="10"/>
        <v>171.54681841696845</v>
      </c>
      <c r="L115" s="85">
        <f t="shared" si="11"/>
        <v>3316</v>
      </c>
      <c r="M115" s="86">
        <f t="shared" si="9"/>
        <v>16</v>
      </c>
      <c r="N115">
        <v>309</v>
      </c>
      <c r="O115">
        <v>69</v>
      </c>
      <c r="P115">
        <v>231</v>
      </c>
      <c r="Q115">
        <v>240</v>
      </c>
      <c r="R115">
        <v>140</v>
      </c>
      <c r="S115">
        <v>96</v>
      </c>
      <c r="T115">
        <v>56</v>
      </c>
      <c r="U115">
        <v>139</v>
      </c>
      <c r="V115">
        <v>116</v>
      </c>
      <c r="W115">
        <v>237</v>
      </c>
      <c r="X115">
        <v>126</v>
      </c>
      <c r="Y115">
        <v>175</v>
      </c>
      <c r="Z115">
        <v>160</v>
      </c>
      <c r="AA115">
        <v>541</v>
      </c>
      <c r="AB115">
        <v>268</v>
      </c>
      <c r="AC115">
        <v>413</v>
      </c>
    </row>
    <row r="116" spans="1:29" ht="12.75">
      <c r="A116" s="1" t="s">
        <v>122</v>
      </c>
      <c r="B116" s="137">
        <v>163.2746634043029</v>
      </c>
      <c r="C116" s="22">
        <v>134.789557805008</v>
      </c>
      <c r="D116" s="22">
        <v>148.62433862433863</v>
      </c>
      <c r="E116" s="22">
        <v>154.47368421052633</v>
      </c>
      <c r="F116" s="22">
        <v>158.31578947368425</v>
      </c>
      <c r="G116" s="22">
        <v>201.26315789473688</v>
      </c>
      <c r="H116" s="22">
        <v>169.84210526315792</v>
      </c>
      <c r="I116" s="22">
        <v>166.05552645364068</v>
      </c>
      <c r="J116" s="160">
        <f t="shared" si="6"/>
        <v>161.90916567501327</v>
      </c>
      <c r="K116" s="111">
        <f t="shared" si="10"/>
        <v>205.1215726849457</v>
      </c>
      <c r="L116" s="85">
        <f t="shared" si="11"/>
        <v>3965</v>
      </c>
      <c r="M116" s="86">
        <f t="shared" si="9"/>
        <v>16</v>
      </c>
      <c r="N116">
        <v>248</v>
      </c>
      <c r="O116">
        <v>68</v>
      </c>
      <c r="P116">
        <v>199</v>
      </c>
      <c r="Q116">
        <v>138</v>
      </c>
      <c r="R116">
        <v>137</v>
      </c>
      <c r="S116">
        <v>139</v>
      </c>
      <c r="T116">
        <v>56</v>
      </c>
      <c r="U116">
        <v>192</v>
      </c>
      <c r="V116">
        <v>165</v>
      </c>
      <c r="W116">
        <v>351</v>
      </c>
      <c r="X116">
        <v>182</v>
      </c>
      <c r="Y116">
        <v>268</v>
      </c>
      <c r="Z116">
        <v>169</v>
      </c>
      <c r="AA116">
        <v>908</v>
      </c>
      <c r="AB116">
        <v>230</v>
      </c>
      <c r="AC116">
        <v>515</v>
      </c>
    </row>
    <row r="117" spans="1:26" ht="12.75">
      <c r="A117" s="1" t="s">
        <v>123</v>
      </c>
      <c r="B117" s="137">
        <v>0</v>
      </c>
      <c r="C117" s="22">
        <v>0</v>
      </c>
      <c r="D117" s="22">
        <v>0.05291005291005291</v>
      </c>
      <c r="E117" s="22">
        <v>0.10526315789473686</v>
      </c>
      <c r="F117" s="22">
        <v>0.26315789473684215</v>
      </c>
      <c r="G117" s="22">
        <v>0.5263157894736843</v>
      </c>
      <c r="H117" s="22">
        <v>0.26315789473684215</v>
      </c>
      <c r="I117" s="22">
        <v>0.6286013619696177</v>
      </c>
      <c r="J117" s="160">
        <f t="shared" si="6"/>
        <v>0.2627723073888251</v>
      </c>
      <c r="K117" s="111">
        <f t="shared" si="10"/>
        <v>0.8794619762027936</v>
      </c>
      <c r="L117" s="85">
        <f t="shared" si="11"/>
        <v>17</v>
      </c>
      <c r="M117" s="86">
        <f t="shared" si="9"/>
        <v>3</v>
      </c>
      <c r="U117">
        <v>4</v>
      </c>
      <c r="Y117">
        <v>12</v>
      </c>
      <c r="Z117">
        <v>1</v>
      </c>
    </row>
    <row r="118" spans="1:29" ht="12.75">
      <c r="A118" s="1" t="s">
        <v>124</v>
      </c>
      <c r="B118" s="137">
        <v>2.686272796377574</v>
      </c>
      <c r="C118" s="22">
        <v>2.5039957378795954</v>
      </c>
      <c r="D118" s="22">
        <v>1.8518518518518519</v>
      </c>
      <c r="E118" s="22">
        <v>2</v>
      </c>
      <c r="F118" s="22">
        <v>3.578947368421053</v>
      </c>
      <c r="G118" s="22">
        <v>2.578947368421053</v>
      </c>
      <c r="H118" s="22">
        <v>2.315789473684211</v>
      </c>
      <c r="I118" s="22">
        <v>3.5096909376636987</v>
      </c>
      <c r="J118" s="160">
        <f t="shared" si="6"/>
        <v>2.6198889625602093</v>
      </c>
      <c r="K118" s="111">
        <f t="shared" si="10"/>
        <v>3.259182617692706</v>
      </c>
      <c r="L118" s="85">
        <f t="shared" si="11"/>
        <v>63</v>
      </c>
      <c r="M118" s="86">
        <f t="shared" si="9"/>
        <v>16</v>
      </c>
      <c r="N118">
        <v>3</v>
      </c>
      <c r="O118">
        <v>7</v>
      </c>
      <c r="P118">
        <v>4</v>
      </c>
      <c r="Q118">
        <v>5</v>
      </c>
      <c r="R118">
        <v>5</v>
      </c>
      <c r="S118">
        <v>2</v>
      </c>
      <c r="T118">
        <v>5</v>
      </c>
      <c r="U118">
        <v>7</v>
      </c>
      <c r="V118">
        <v>1</v>
      </c>
      <c r="W118">
        <v>1</v>
      </c>
      <c r="X118">
        <v>8</v>
      </c>
      <c r="Y118">
        <v>2</v>
      </c>
      <c r="Z118">
        <v>1</v>
      </c>
      <c r="AA118">
        <v>3</v>
      </c>
      <c r="AB118">
        <v>7</v>
      </c>
      <c r="AC118">
        <v>2</v>
      </c>
    </row>
    <row r="119" spans="1:29" ht="12.75">
      <c r="A119" s="1" t="s">
        <v>125</v>
      </c>
      <c r="B119" s="137">
        <v>0.07967045615775858</v>
      </c>
      <c r="C119" s="22">
        <v>0.15982951518380395</v>
      </c>
      <c r="D119" s="22">
        <v>0.15873015873015872</v>
      </c>
      <c r="E119" s="22">
        <v>0.15789473684210528</v>
      </c>
      <c r="F119" s="22">
        <v>0.10526315789473686</v>
      </c>
      <c r="G119" s="22">
        <v>0.05263157894736843</v>
      </c>
      <c r="H119" s="22">
        <v>0.15789473684210528</v>
      </c>
      <c r="I119" s="22">
        <v>0.10476689366160295</v>
      </c>
      <c r="J119" s="160">
        <f t="shared" si="6"/>
        <v>0.12814439687169737</v>
      </c>
      <c r="K119" s="111">
        <f t="shared" si="10"/>
        <v>0.4655975168132437</v>
      </c>
      <c r="L119" s="85">
        <f t="shared" si="11"/>
        <v>9</v>
      </c>
      <c r="M119" s="86">
        <f t="shared" si="9"/>
        <v>6</v>
      </c>
      <c r="O119">
        <v>1</v>
      </c>
      <c r="S119">
        <v>1</v>
      </c>
      <c r="V119">
        <v>1</v>
      </c>
      <c r="Z119">
        <v>1</v>
      </c>
      <c r="AB119">
        <v>3</v>
      </c>
      <c r="AC119">
        <v>2</v>
      </c>
    </row>
    <row r="120" spans="1:25" ht="12.75">
      <c r="A120" s="1" t="s">
        <v>126</v>
      </c>
      <c r="B120" s="137">
        <v>1.2903484959958054</v>
      </c>
      <c r="C120" s="22">
        <v>2.0245071923281834</v>
      </c>
      <c r="D120" s="22">
        <v>2.9100529100529102</v>
      </c>
      <c r="E120" s="22">
        <v>0.6842105263157896</v>
      </c>
      <c r="F120" s="22">
        <v>2.315789473684211</v>
      </c>
      <c r="G120" s="22">
        <v>0.8421052631578949</v>
      </c>
      <c r="H120" s="22">
        <v>0.5789473684210528</v>
      </c>
      <c r="I120" s="22">
        <v>0.7333682556312207</v>
      </c>
      <c r="J120" s="160">
        <f t="shared" si="6"/>
        <v>1.4412829985130375</v>
      </c>
      <c r="K120" s="111">
        <f t="shared" si="10"/>
        <v>0.5690636316606312</v>
      </c>
      <c r="L120" s="85">
        <f t="shared" si="11"/>
        <v>11</v>
      </c>
      <c r="M120" s="86">
        <f t="shared" si="9"/>
        <v>6</v>
      </c>
      <c r="N120">
        <v>2</v>
      </c>
      <c r="P120">
        <v>1</v>
      </c>
      <c r="Q120">
        <v>2</v>
      </c>
      <c r="S120">
        <v>2</v>
      </c>
      <c r="U120">
        <v>1</v>
      </c>
      <c r="Y120">
        <v>3</v>
      </c>
    </row>
    <row r="121" spans="1:29" ht="12.75">
      <c r="A121" s="1" t="s">
        <v>127</v>
      </c>
      <c r="B121" s="137">
        <v>26.216912424513207</v>
      </c>
      <c r="C121" s="22">
        <v>28.60948321790091</v>
      </c>
      <c r="D121" s="22">
        <v>25.132275132275133</v>
      </c>
      <c r="E121" s="22">
        <v>28.315789473684216</v>
      </c>
      <c r="F121" s="22">
        <v>29.631578947368425</v>
      </c>
      <c r="G121" s="22">
        <v>29.052631578947373</v>
      </c>
      <c r="H121" s="22">
        <v>27.15789473684211</v>
      </c>
      <c r="I121" s="22">
        <v>21.581980094290206</v>
      </c>
      <c r="J121" s="160">
        <f t="shared" si="6"/>
        <v>27.068804740186913</v>
      </c>
      <c r="K121" s="111">
        <f t="shared" si="10"/>
        <v>22.452146921883084</v>
      </c>
      <c r="L121" s="85">
        <f t="shared" si="11"/>
        <v>434</v>
      </c>
      <c r="M121" s="86">
        <f t="shared" si="9"/>
        <v>16</v>
      </c>
      <c r="N121">
        <v>44</v>
      </c>
      <c r="O121">
        <v>2</v>
      </c>
      <c r="P121">
        <v>7</v>
      </c>
      <c r="Q121">
        <v>19</v>
      </c>
      <c r="R121">
        <v>7</v>
      </c>
      <c r="S121">
        <v>34</v>
      </c>
      <c r="T121">
        <v>4</v>
      </c>
      <c r="U121">
        <v>25</v>
      </c>
      <c r="V121">
        <v>8</v>
      </c>
      <c r="W121">
        <v>25</v>
      </c>
      <c r="X121">
        <v>29</v>
      </c>
      <c r="Y121">
        <v>10</v>
      </c>
      <c r="Z121">
        <v>3</v>
      </c>
      <c r="AA121">
        <v>103</v>
      </c>
      <c r="AB121">
        <v>46</v>
      </c>
      <c r="AC121">
        <v>68</v>
      </c>
    </row>
    <row r="122" spans="1:13" ht="12.75">
      <c r="A122" s="1" t="s">
        <v>128</v>
      </c>
      <c r="B122" s="137">
        <v>0.30006793459110986</v>
      </c>
      <c r="C122" s="22">
        <v>0</v>
      </c>
      <c r="D122" s="22">
        <v>0.15873015873015872</v>
      </c>
      <c r="E122" s="22">
        <v>0</v>
      </c>
      <c r="F122" s="22">
        <v>0.4736842105263159</v>
      </c>
      <c r="G122" s="22">
        <v>0.15789473684210528</v>
      </c>
      <c r="H122" s="22">
        <v>0.10526315789473686</v>
      </c>
      <c r="I122" s="22">
        <v>0</v>
      </c>
      <c r="J122" s="160">
        <f t="shared" si="6"/>
        <v>0.1279388948561881</v>
      </c>
      <c r="K122" s="111">
        <f t="shared" si="10"/>
        <v>0</v>
      </c>
      <c r="L122" s="85">
        <f t="shared" si="11"/>
        <v>0</v>
      </c>
      <c r="M122" s="86">
        <f t="shared" si="9"/>
        <v>0</v>
      </c>
    </row>
    <row r="123" spans="1:29" ht="12.75">
      <c r="A123" s="1" t="s">
        <v>129</v>
      </c>
      <c r="B123" s="137">
        <v>35.675902200498186</v>
      </c>
      <c r="C123" s="22">
        <v>32.019179541822055</v>
      </c>
      <c r="D123" s="22">
        <v>45.18518518518518</v>
      </c>
      <c r="E123" s="22">
        <v>54.736842105263165</v>
      </c>
      <c r="F123" s="22">
        <v>99.10526315789475</v>
      </c>
      <c r="G123" s="22">
        <v>75.78947368421053</v>
      </c>
      <c r="H123" s="22">
        <v>65.42105263157896</v>
      </c>
      <c r="I123" s="22">
        <v>67.94133053954951</v>
      </c>
      <c r="J123" s="160">
        <f t="shared" si="6"/>
        <v>62.88547526364344</v>
      </c>
      <c r="K123" s="111">
        <f t="shared" si="10"/>
        <v>54.83704086911537</v>
      </c>
      <c r="L123" s="85">
        <f t="shared" si="11"/>
        <v>1060</v>
      </c>
      <c r="M123" s="86">
        <f t="shared" si="9"/>
        <v>11</v>
      </c>
      <c r="N123">
        <v>28</v>
      </c>
      <c r="P123">
        <v>3</v>
      </c>
      <c r="Q123">
        <v>102</v>
      </c>
      <c r="S123">
        <v>79</v>
      </c>
      <c r="U123">
        <v>3</v>
      </c>
      <c r="V123">
        <v>35</v>
      </c>
      <c r="W123">
        <v>103</v>
      </c>
      <c r="X123">
        <v>18</v>
      </c>
      <c r="AA123">
        <v>148</v>
      </c>
      <c r="AB123">
        <v>239</v>
      </c>
      <c r="AC123">
        <v>302</v>
      </c>
    </row>
    <row r="124" spans="1:13" ht="12.75">
      <c r="A124" s="1" t="s">
        <v>130</v>
      </c>
      <c r="B124" s="137">
        <v>0.008818342151675485</v>
      </c>
      <c r="C124" s="22">
        <v>0</v>
      </c>
      <c r="D124" s="22">
        <v>0.05291005291005291</v>
      </c>
      <c r="E124" s="22">
        <v>0.10526315789473686</v>
      </c>
      <c r="F124" s="22">
        <v>0</v>
      </c>
      <c r="G124" s="22">
        <v>0</v>
      </c>
      <c r="H124" s="22">
        <v>0</v>
      </c>
      <c r="I124" s="22">
        <v>0</v>
      </c>
      <c r="J124" s="160">
        <f t="shared" si="6"/>
        <v>0.022596172972112825</v>
      </c>
      <c r="K124" s="111">
        <f t="shared" si="10"/>
        <v>0</v>
      </c>
      <c r="L124" s="85">
        <f t="shared" si="11"/>
        <v>0</v>
      </c>
      <c r="M124" s="86">
        <f t="shared" si="9"/>
        <v>0</v>
      </c>
    </row>
    <row r="125" spans="1:29" ht="12.75">
      <c r="A125" s="1" t="s">
        <v>131</v>
      </c>
      <c r="B125" s="137">
        <v>38.62516549073111</v>
      </c>
      <c r="C125" s="22">
        <v>29.08897176345232</v>
      </c>
      <c r="D125" s="22">
        <v>33.28042328042328</v>
      </c>
      <c r="E125" s="22">
        <v>33.21052631578948</v>
      </c>
      <c r="F125" s="22">
        <v>52</v>
      </c>
      <c r="G125" s="22">
        <v>45.684210526315795</v>
      </c>
      <c r="H125" s="22">
        <v>59.736842105263165</v>
      </c>
      <c r="I125" s="22">
        <v>60.3981141959141</v>
      </c>
      <c r="J125" s="160">
        <f t="shared" si="6"/>
        <v>44.771298312451165</v>
      </c>
      <c r="K125" s="111">
        <f t="shared" si="10"/>
        <v>41.903776513191936</v>
      </c>
      <c r="L125" s="85">
        <f t="shared" si="11"/>
        <v>810</v>
      </c>
      <c r="M125" s="86">
        <f t="shared" si="9"/>
        <v>16</v>
      </c>
      <c r="N125">
        <v>60</v>
      </c>
      <c r="O125">
        <v>12</v>
      </c>
      <c r="P125">
        <v>18</v>
      </c>
      <c r="Q125">
        <v>40</v>
      </c>
      <c r="R125">
        <v>23</v>
      </c>
      <c r="S125">
        <v>75</v>
      </c>
      <c r="T125">
        <v>16</v>
      </c>
      <c r="U125">
        <v>57</v>
      </c>
      <c r="V125">
        <v>22</v>
      </c>
      <c r="W125">
        <v>48</v>
      </c>
      <c r="X125">
        <v>43</v>
      </c>
      <c r="Y125">
        <v>13</v>
      </c>
      <c r="Z125">
        <v>37</v>
      </c>
      <c r="AA125">
        <v>131</v>
      </c>
      <c r="AB125">
        <v>148</v>
      </c>
      <c r="AC125">
        <v>67</v>
      </c>
    </row>
    <row r="126" spans="1:29" ht="12.75">
      <c r="A126" s="1" t="s">
        <v>132</v>
      </c>
      <c r="B126" s="137">
        <v>5.9863858327719095</v>
      </c>
      <c r="C126" s="22">
        <v>5.167820990942994</v>
      </c>
      <c r="D126" s="22">
        <v>5.026455026455026</v>
      </c>
      <c r="E126" s="22">
        <v>4.736842105263158</v>
      </c>
      <c r="F126" s="22">
        <v>9.894736842105265</v>
      </c>
      <c r="G126" s="22">
        <v>2.947368421052632</v>
      </c>
      <c r="H126" s="22">
        <v>3.6315789473684217</v>
      </c>
      <c r="I126" s="22">
        <v>4.609743321110529</v>
      </c>
      <c r="J126" s="160">
        <f t="shared" si="6"/>
        <v>5.144935093471147</v>
      </c>
      <c r="K126" s="111">
        <f t="shared" si="10"/>
        <v>3.6213140196585623</v>
      </c>
      <c r="L126" s="85">
        <f t="shared" si="11"/>
        <v>70</v>
      </c>
      <c r="M126" s="86">
        <f t="shared" si="9"/>
        <v>14</v>
      </c>
      <c r="N126">
        <v>2</v>
      </c>
      <c r="O126">
        <v>2</v>
      </c>
      <c r="P126">
        <v>6</v>
      </c>
      <c r="Q126">
        <v>9</v>
      </c>
      <c r="S126">
        <v>3</v>
      </c>
      <c r="T126">
        <v>1</v>
      </c>
      <c r="U126">
        <v>4</v>
      </c>
      <c r="V126">
        <v>4</v>
      </c>
      <c r="W126">
        <v>6</v>
      </c>
      <c r="X126">
        <v>5</v>
      </c>
      <c r="Y126">
        <v>2</v>
      </c>
      <c r="AA126">
        <v>2</v>
      </c>
      <c r="AB126">
        <v>19</v>
      </c>
      <c r="AC126">
        <v>5</v>
      </c>
    </row>
    <row r="127" spans="1:28" ht="12.75">
      <c r="A127" s="1" t="s">
        <v>133</v>
      </c>
      <c r="B127" s="137">
        <v>0.7761973354230501</v>
      </c>
      <c r="C127" s="22">
        <v>0</v>
      </c>
      <c r="D127" s="22">
        <v>0</v>
      </c>
      <c r="E127" s="22">
        <v>4.105263157894737</v>
      </c>
      <c r="F127" s="22">
        <v>0.10526315789473686</v>
      </c>
      <c r="G127" s="22">
        <v>0.21052631578947373</v>
      </c>
      <c r="H127" s="22">
        <v>0.8421052631578949</v>
      </c>
      <c r="I127" s="22">
        <v>1.4667365112624413</v>
      </c>
      <c r="J127" s="160">
        <f t="shared" si="6"/>
        <v>0.9614134865713263</v>
      </c>
      <c r="K127" s="111">
        <f t="shared" si="10"/>
        <v>0.051733057423693746</v>
      </c>
      <c r="L127" s="85">
        <f t="shared" si="11"/>
        <v>1</v>
      </c>
      <c r="M127" s="86">
        <f t="shared" si="9"/>
        <v>1</v>
      </c>
      <c r="AB127">
        <v>1</v>
      </c>
    </row>
    <row r="128" spans="1:29" ht="12.75">
      <c r="A128" s="1" t="s">
        <v>134</v>
      </c>
      <c r="B128" s="137">
        <v>8.758215810249197</v>
      </c>
      <c r="C128" s="22">
        <v>12.466702184336707</v>
      </c>
      <c r="D128" s="22">
        <v>13.65079365079365</v>
      </c>
      <c r="E128" s="22">
        <v>10.842105263157896</v>
      </c>
      <c r="F128" s="22">
        <v>5.894736842105264</v>
      </c>
      <c r="G128" s="22">
        <v>9.157894736842106</v>
      </c>
      <c r="H128" s="22">
        <v>8.157894736842106</v>
      </c>
      <c r="I128" s="22">
        <v>6.862231534834993</v>
      </c>
      <c r="J128" s="160">
        <f t="shared" si="6"/>
        <v>9.576051278416104</v>
      </c>
      <c r="K128" s="111">
        <f t="shared" si="10"/>
        <v>6.3114330056906365</v>
      </c>
      <c r="L128" s="85">
        <f t="shared" si="11"/>
        <v>122</v>
      </c>
      <c r="M128" s="86">
        <f t="shared" si="9"/>
        <v>9</v>
      </c>
      <c r="N128">
        <v>1</v>
      </c>
      <c r="P128">
        <v>2</v>
      </c>
      <c r="V128">
        <v>9</v>
      </c>
      <c r="X128">
        <v>15</v>
      </c>
      <c r="Y128">
        <v>2</v>
      </c>
      <c r="Z128">
        <v>13</v>
      </c>
      <c r="AA128">
        <v>2</v>
      </c>
      <c r="AB128">
        <v>25</v>
      </c>
      <c r="AC128">
        <v>53</v>
      </c>
    </row>
    <row r="129" spans="1:29" ht="12.75">
      <c r="A129" s="1" t="s">
        <v>135</v>
      </c>
      <c r="B129" s="137">
        <v>38.51803931185924</v>
      </c>
      <c r="C129" s="22">
        <v>46.45711241342568</v>
      </c>
      <c r="D129" s="22">
        <v>53.91534391534392</v>
      </c>
      <c r="E129" s="22">
        <v>30.21052631578948</v>
      </c>
      <c r="F129" s="22">
        <v>48.31578947368422</v>
      </c>
      <c r="G129" s="22">
        <v>40.631578947368425</v>
      </c>
      <c r="H129" s="22">
        <v>46.94736842105264</v>
      </c>
      <c r="I129" s="22">
        <v>43.05919329491881</v>
      </c>
      <c r="J129" s="160">
        <f t="shared" si="6"/>
        <v>44.21955896879761</v>
      </c>
      <c r="K129" s="111">
        <f t="shared" si="10"/>
        <v>37.92033109156751</v>
      </c>
      <c r="L129" s="85">
        <f t="shared" si="11"/>
        <v>733</v>
      </c>
      <c r="M129" s="86">
        <f t="shared" si="9"/>
        <v>14</v>
      </c>
      <c r="N129">
        <v>90</v>
      </c>
      <c r="Q129">
        <v>15</v>
      </c>
      <c r="R129">
        <v>3</v>
      </c>
      <c r="S129">
        <v>36</v>
      </c>
      <c r="T129">
        <v>21</v>
      </c>
      <c r="U129">
        <v>22</v>
      </c>
      <c r="V129">
        <v>60</v>
      </c>
      <c r="W129">
        <v>72</v>
      </c>
      <c r="X129">
        <v>33</v>
      </c>
      <c r="Y129">
        <v>23</v>
      </c>
      <c r="Z129">
        <v>4</v>
      </c>
      <c r="AA129">
        <v>141</v>
      </c>
      <c r="AB129">
        <v>97</v>
      </c>
      <c r="AC129">
        <v>116</v>
      </c>
    </row>
    <row r="130" spans="1:29" ht="12.75">
      <c r="A130" s="1" t="s">
        <v>136</v>
      </c>
      <c r="B130" s="137">
        <v>4.9296740736982265</v>
      </c>
      <c r="C130" s="22">
        <v>2.450719232818327</v>
      </c>
      <c r="D130" s="22">
        <v>6.878306878306878</v>
      </c>
      <c r="E130" s="22">
        <v>7.842105263157896</v>
      </c>
      <c r="F130" s="22">
        <v>7.894736842105265</v>
      </c>
      <c r="G130" s="22">
        <v>4.789473684210527</v>
      </c>
      <c r="H130" s="22">
        <v>6.631578947368422</v>
      </c>
      <c r="I130" s="22">
        <v>5.447878470403353</v>
      </c>
      <c r="J130" s="160">
        <f t="shared" si="6"/>
        <v>5.990685616910095</v>
      </c>
      <c r="K130" s="111">
        <f t="shared" si="10"/>
        <v>4.811174340403518</v>
      </c>
      <c r="L130" s="85">
        <f t="shared" si="11"/>
        <v>93</v>
      </c>
      <c r="M130" s="86">
        <f t="shared" si="9"/>
        <v>12</v>
      </c>
      <c r="N130">
        <v>2</v>
      </c>
      <c r="P130">
        <v>1</v>
      </c>
      <c r="S130">
        <v>46</v>
      </c>
      <c r="T130">
        <v>1</v>
      </c>
      <c r="U130">
        <v>3</v>
      </c>
      <c r="W130">
        <v>6</v>
      </c>
      <c r="X130">
        <v>1</v>
      </c>
      <c r="Y130">
        <v>3</v>
      </c>
      <c r="Z130">
        <v>3</v>
      </c>
      <c r="AA130">
        <v>15</v>
      </c>
      <c r="AB130">
        <v>8</v>
      </c>
      <c r="AC130">
        <v>4</v>
      </c>
    </row>
    <row r="131" spans="1:29" ht="12.75">
      <c r="A131" s="1" t="s">
        <v>137</v>
      </c>
      <c r="B131" s="137">
        <v>1.2366444634247868</v>
      </c>
      <c r="C131" s="22">
        <v>2.5039957378795954</v>
      </c>
      <c r="D131" s="22">
        <v>0.47619047619047616</v>
      </c>
      <c r="E131" s="22">
        <v>1.0526315789473686</v>
      </c>
      <c r="F131" s="22">
        <v>0.8947368421052633</v>
      </c>
      <c r="G131" s="22">
        <v>0.15789473684210528</v>
      </c>
      <c r="H131" s="22">
        <v>1.5789473684210529</v>
      </c>
      <c r="I131" s="22">
        <v>1.5715034049240442</v>
      </c>
      <c r="J131" s="160">
        <f t="shared" si="6"/>
        <v>1.1765571636157008</v>
      </c>
      <c r="K131" s="111">
        <f t="shared" si="10"/>
        <v>0.20693222969477498</v>
      </c>
      <c r="L131" s="85">
        <f t="shared" si="11"/>
        <v>4</v>
      </c>
      <c r="M131" s="86">
        <f t="shared" si="9"/>
        <v>3</v>
      </c>
      <c r="N131">
        <v>1</v>
      </c>
      <c r="S131">
        <v>2</v>
      </c>
      <c r="AC131">
        <v>1</v>
      </c>
    </row>
    <row r="132" spans="1:27" ht="12.75">
      <c r="A132" s="1" t="s">
        <v>138</v>
      </c>
      <c r="B132" s="137">
        <v>0.08818342151675485</v>
      </c>
      <c r="C132" s="22">
        <v>0</v>
      </c>
      <c r="D132" s="22">
        <v>0.05291005291005291</v>
      </c>
      <c r="E132" s="22">
        <v>0</v>
      </c>
      <c r="F132" s="22">
        <v>0.15789473684210528</v>
      </c>
      <c r="G132" s="22">
        <v>0.6842105263157896</v>
      </c>
      <c r="H132" s="22">
        <v>0.21052631578947373</v>
      </c>
      <c r="I132" s="22">
        <v>0.052383446830801476</v>
      </c>
      <c r="J132" s="160">
        <f t="shared" si="6"/>
        <v>0.16541786838403189</v>
      </c>
      <c r="K132" s="111">
        <f t="shared" si="10"/>
        <v>0.10346611484738749</v>
      </c>
      <c r="L132" s="85">
        <f t="shared" si="11"/>
        <v>2</v>
      </c>
      <c r="M132" s="86">
        <f t="shared" si="9"/>
        <v>1</v>
      </c>
      <c r="AA132">
        <v>2</v>
      </c>
    </row>
    <row r="133" spans="1:29" ht="12.75">
      <c r="A133" s="1" t="s">
        <v>139</v>
      </c>
      <c r="B133" s="137">
        <v>124.93499702609984</v>
      </c>
      <c r="C133" s="22">
        <v>35.69525839104955</v>
      </c>
      <c r="D133" s="22">
        <v>157.1957671957672</v>
      </c>
      <c r="E133" s="22">
        <v>46.26315789473685</v>
      </c>
      <c r="F133" s="22">
        <v>53.42105263157895</v>
      </c>
      <c r="G133" s="22">
        <v>58.36842105263159</v>
      </c>
      <c r="H133" s="22">
        <v>23.315789473684212</v>
      </c>
      <c r="I133" s="22">
        <v>46.62126767941331</v>
      </c>
      <c r="J133" s="160">
        <f t="shared" si="6"/>
        <v>60.12581633126594</v>
      </c>
      <c r="K133" s="111">
        <f t="shared" si="10"/>
        <v>58.97568546301087</v>
      </c>
      <c r="L133" s="85">
        <f t="shared" si="11"/>
        <v>1140</v>
      </c>
      <c r="M133" s="86">
        <f t="shared" si="9"/>
        <v>16</v>
      </c>
      <c r="N133">
        <v>52</v>
      </c>
      <c r="O133">
        <v>6</v>
      </c>
      <c r="P133">
        <v>14</v>
      </c>
      <c r="Q133">
        <v>16</v>
      </c>
      <c r="R133">
        <v>32</v>
      </c>
      <c r="S133">
        <v>93</v>
      </c>
      <c r="T133">
        <v>27</v>
      </c>
      <c r="U133">
        <v>64</v>
      </c>
      <c r="V133">
        <v>79</v>
      </c>
      <c r="W133">
        <v>124</v>
      </c>
      <c r="X133">
        <v>31</v>
      </c>
      <c r="Y133">
        <v>66</v>
      </c>
      <c r="Z133">
        <v>28</v>
      </c>
      <c r="AA133">
        <v>252</v>
      </c>
      <c r="AB133">
        <v>139</v>
      </c>
      <c r="AC133">
        <v>117</v>
      </c>
    </row>
    <row r="134" spans="1:29" ht="12.75">
      <c r="A134" s="1" t="s">
        <v>140</v>
      </c>
      <c r="B134" s="137">
        <v>1.618092964212659</v>
      </c>
      <c r="C134" s="22">
        <v>1.9712306872669154</v>
      </c>
      <c r="D134" s="22">
        <v>3.015873015873016</v>
      </c>
      <c r="E134" s="22">
        <v>1.0526315789473686</v>
      </c>
      <c r="F134" s="22">
        <v>1.842105263157895</v>
      </c>
      <c r="G134" s="22">
        <v>1.210526315789474</v>
      </c>
      <c r="H134" s="22">
        <v>4.052631578947369</v>
      </c>
      <c r="I134" s="22">
        <v>5.185961236249346</v>
      </c>
      <c r="J134" s="160">
        <f t="shared" si="6"/>
        <v>2.6187085251759115</v>
      </c>
      <c r="K134" s="111">
        <f t="shared" si="10"/>
        <v>8.742886704604242</v>
      </c>
      <c r="L134" s="85">
        <f t="shared" si="11"/>
        <v>169</v>
      </c>
      <c r="M134" s="86">
        <f t="shared" si="9"/>
        <v>8</v>
      </c>
      <c r="Q134">
        <v>2</v>
      </c>
      <c r="R134">
        <v>2</v>
      </c>
      <c r="S134">
        <v>112</v>
      </c>
      <c r="U134">
        <v>24</v>
      </c>
      <c r="W134">
        <v>1</v>
      </c>
      <c r="AA134">
        <v>11</v>
      </c>
      <c r="AB134">
        <v>16</v>
      </c>
      <c r="AC134">
        <v>1</v>
      </c>
    </row>
    <row r="135" spans="1:27" ht="12.75">
      <c r="A135" s="1" t="s">
        <v>141</v>
      </c>
      <c r="B135" s="137">
        <v>25.96413560984685</v>
      </c>
      <c r="C135" s="22">
        <v>18.540223761321258</v>
      </c>
      <c r="D135" s="22">
        <v>30.264550264550266</v>
      </c>
      <c r="E135" s="22">
        <v>27.73684210526316</v>
      </c>
      <c r="F135" s="22">
        <v>25.421052631578952</v>
      </c>
      <c r="G135" s="22">
        <v>16.789473684210527</v>
      </c>
      <c r="H135" s="22">
        <v>54.36842105263159</v>
      </c>
      <c r="I135" s="22">
        <v>45.83551597695129</v>
      </c>
      <c r="J135" s="160">
        <f aca="true" t="shared" si="12" ref="J135:J150">(C135+D135+E135+F135+G135+H135+I135)/7</f>
        <v>31.27943992521529</v>
      </c>
      <c r="K135" s="111">
        <f t="shared" si="10"/>
        <v>6.983962752198655</v>
      </c>
      <c r="L135" s="85">
        <f t="shared" si="11"/>
        <v>135</v>
      </c>
      <c r="M135" s="86">
        <f t="shared" si="9"/>
        <v>7</v>
      </c>
      <c r="N135">
        <v>2</v>
      </c>
      <c r="S135">
        <v>2</v>
      </c>
      <c r="V135">
        <v>2</v>
      </c>
      <c r="X135">
        <v>2</v>
      </c>
      <c r="Y135">
        <v>17</v>
      </c>
      <c r="Z135">
        <v>83</v>
      </c>
      <c r="AA135">
        <v>27</v>
      </c>
    </row>
    <row r="136" spans="1:13" ht="12.75">
      <c r="A136" s="1" t="s">
        <v>142</v>
      </c>
      <c r="B136" s="137">
        <v>0.008818342151675485</v>
      </c>
      <c r="C136" s="22">
        <v>0</v>
      </c>
      <c r="D136" s="22">
        <v>0</v>
      </c>
      <c r="E136" s="22">
        <v>0</v>
      </c>
      <c r="F136" s="22">
        <v>0</v>
      </c>
      <c r="G136" s="22">
        <v>0.05263157894736843</v>
      </c>
      <c r="H136" s="22">
        <v>0</v>
      </c>
      <c r="I136" s="22">
        <v>0.15715034049240442</v>
      </c>
      <c r="J136" s="160">
        <f t="shared" si="12"/>
        <v>0.029968845634253265</v>
      </c>
      <c r="K136" s="111">
        <f t="shared" si="10"/>
        <v>0</v>
      </c>
      <c r="L136" s="85">
        <f t="shared" si="11"/>
        <v>0</v>
      </c>
      <c r="M136" s="86">
        <f t="shared" si="9"/>
        <v>0</v>
      </c>
    </row>
    <row r="137" spans="1:19" ht="12.75">
      <c r="A137" s="1" t="s">
        <v>143</v>
      </c>
      <c r="B137" s="137">
        <v>0.01775883502042266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0.052383446830801476</v>
      </c>
      <c r="J137" s="160">
        <f t="shared" si="12"/>
        <v>0.007483349547257353</v>
      </c>
      <c r="K137" s="111">
        <f t="shared" si="10"/>
        <v>0.051733057423693746</v>
      </c>
      <c r="L137" s="85">
        <f t="shared" si="11"/>
        <v>1</v>
      </c>
      <c r="M137" s="86">
        <f t="shared" si="9"/>
        <v>1</v>
      </c>
      <c r="S137">
        <v>1</v>
      </c>
    </row>
    <row r="138" spans="1:29" ht="12.75">
      <c r="A138" s="1" t="s">
        <v>144</v>
      </c>
      <c r="B138" s="137">
        <v>19.020078759023885</v>
      </c>
      <c r="C138" s="22">
        <v>19.925412892914228</v>
      </c>
      <c r="D138" s="22">
        <v>32.592592592592595</v>
      </c>
      <c r="E138" s="22">
        <v>5.789473684210527</v>
      </c>
      <c r="F138" s="22">
        <v>23.842105263157897</v>
      </c>
      <c r="G138" s="22">
        <v>12.105263157894738</v>
      </c>
      <c r="H138" s="22">
        <v>0.9473684210526317</v>
      </c>
      <c r="I138" s="22">
        <v>16.238868517548458</v>
      </c>
      <c r="J138" s="160">
        <f t="shared" si="12"/>
        <v>15.920154932767295</v>
      </c>
      <c r="K138" s="111">
        <f t="shared" si="10"/>
        <v>44.07656492498707</v>
      </c>
      <c r="L138" s="85">
        <f t="shared" si="11"/>
        <v>852</v>
      </c>
      <c r="M138" s="86">
        <f t="shared" si="9"/>
        <v>15</v>
      </c>
      <c r="N138">
        <v>25</v>
      </c>
      <c r="O138">
        <v>2</v>
      </c>
      <c r="P138">
        <v>2</v>
      </c>
      <c r="Q138">
        <v>3</v>
      </c>
      <c r="S138">
        <v>378</v>
      </c>
      <c r="T138">
        <v>41</v>
      </c>
      <c r="U138">
        <v>81</v>
      </c>
      <c r="V138">
        <v>15</v>
      </c>
      <c r="W138">
        <v>4</v>
      </c>
      <c r="X138">
        <v>24</v>
      </c>
      <c r="Y138">
        <v>2</v>
      </c>
      <c r="Z138">
        <v>115</v>
      </c>
      <c r="AA138">
        <v>151</v>
      </c>
      <c r="AB138">
        <v>4</v>
      </c>
      <c r="AC138">
        <v>5</v>
      </c>
    </row>
    <row r="139" spans="1:26" ht="12.75">
      <c r="A139" s="1" t="s">
        <v>145</v>
      </c>
      <c r="B139" s="137">
        <v>0.07060781257193972</v>
      </c>
      <c r="C139" s="22">
        <v>0</v>
      </c>
      <c r="D139" s="22">
        <v>0.10582010582010581</v>
      </c>
      <c r="E139" s="22">
        <v>0.10526315789473686</v>
      </c>
      <c r="F139" s="22">
        <v>0</v>
      </c>
      <c r="G139" s="22">
        <v>0</v>
      </c>
      <c r="H139" s="22">
        <v>0</v>
      </c>
      <c r="I139" s="22">
        <v>0.10476689366160295</v>
      </c>
      <c r="J139" s="160">
        <f t="shared" si="12"/>
        <v>0.04512145105377795</v>
      </c>
      <c r="K139" s="111">
        <f t="shared" si="10"/>
        <v>0.5690636316606312</v>
      </c>
      <c r="L139" s="85">
        <f t="shared" si="11"/>
        <v>11</v>
      </c>
      <c r="M139" s="86">
        <f t="shared" si="9"/>
        <v>4</v>
      </c>
      <c r="N139">
        <v>1</v>
      </c>
      <c r="S139">
        <v>6</v>
      </c>
      <c r="V139">
        <v>2</v>
      </c>
      <c r="Z139">
        <v>2</v>
      </c>
    </row>
    <row r="140" spans="1:13" ht="12.75">
      <c r="A140" s="1" t="s">
        <v>194</v>
      </c>
      <c r="B140" s="137">
        <v>0</v>
      </c>
      <c r="C140" s="22">
        <v>0</v>
      </c>
      <c r="D140" s="22">
        <v>0</v>
      </c>
      <c r="E140" s="22">
        <v>0.05263157894736843</v>
      </c>
      <c r="F140" s="22">
        <v>0</v>
      </c>
      <c r="G140" s="22">
        <v>0</v>
      </c>
      <c r="H140" s="22">
        <v>0</v>
      </c>
      <c r="I140" s="22">
        <v>0</v>
      </c>
      <c r="J140" s="160">
        <f t="shared" si="12"/>
        <v>0.007518796992481204</v>
      </c>
      <c r="K140" s="111">
        <f aca="true" t="shared" si="13" ref="K140:K150">L140*10/$L$4</f>
        <v>0</v>
      </c>
      <c r="L140" s="85">
        <f aca="true" t="shared" si="14" ref="L140:L150">SUM(N140:AC140)</f>
        <v>0</v>
      </c>
      <c r="M140" s="86">
        <f t="shared" si="9"/>
        <v>0</v>
      </c>
    </row>
    <row r="141" spans="1:29" ht="12.75">
      <c r="A141" s="1" t="s">
        <v>146</v>
      </c>
      <c r="B141" s="137">
        <v>6.605304723756155</v>
      </c>
      <c r="C141" s="22">
        <v>0</v>
      </c>
      <c r="D141" s="22">
        <v>9.312169312169312</v>
      </c>
      <c r="E141" s="22">
        <v>4</v>
      </c>
      <c r="F141" s="22">
        <v>0.6315789473684211</v>
      </c>
      <c r="G141" s="22">
        <v>0</v>
      </c>
      <c r="H141" s="22">
        <v>0.26315789473684215</v>
      </c>
      <c r="I141" s="22">
        <v>8.17181770560503</v>
      </c>
      <c r="J141" s="160">
        <f t="shared" si="12"/>
        <v>3.1969605514113724</v>
      </c>
      <c r="K141" s="111">
        <f t="shared" si="13"/>
        <v>4.138644593895499</v>
      </c>
      <c r="L141" s="85">
        <f t="shared" si="14"/>
        <v>80</v>
      </c>
      <c r="M141" s="86">
        <f t="shared" si="9"/>
        <v>10</v>
      </c>
      <c r="N141">
        <v>4</v>
      </c>
      <c r="O141">
        <v>11</v>
      </c>
      <c r="R141">
        <v>2</v>
      </c>
      <c r="S141">
        <v>6</v>
      </c>
      <c r="T141">
        <v>3</v>
      </c>
      <c r="U141">
        <v>7</v>
      </c>
      <c r="X141">
        <v>8</v>
      </c>
      <c r="Z141">
        <v>5</v>
      </c>
      <c r="AB141">
        <v>23</v>
      </c>
      <c r="AC141">
        <v>11</v>
      </c>
    </row>
    <row r="142" spans="1:28" ht="12.75">
      <c r="A142" s="1" t="s">
        <v>147</v>
      </c>
      <c r="B142" s="137">
        <v>1.1649983697577377</v>
      </c>
      <c r="C142" s="22">
        <v>0.053276505061267986</v>
      </c>
      <c r="D142" s="22">
        <v>0.26455026455026454</v>
      </c>
      <c r="E142" s="22">
        <v>1.2631578947368423</v>
      </c>
      <c r="F142" s="22">
        <v>2.421052631578948</v>
      </c>
      <c r="G142" s="22">
        <v>0</v>
      </c>
      <c r="H142" s="22">
        <v>0.5789473684210528</v>
      </c>
      <c r="I142" s="22">
        <v>4.871660555264537</v>
      </c>
      <c r="J142" s="160">
        <f t="shared" si="12"/>
        <v>1.3503778885161302</v>
      </c>
      <c r="K142" s="111">
        <f t="shared" si="13"/>
        <v>3.207449560269012</v>
      </c>
      <c r="L142" s="85">
        <f t="shared" si="14"/>
        <v>62</v>
      </c>
      <c r="M142" s="86">
        <f t="shared" si="9"/>
        <v>4</v>
      </c>
      <c r="O142">
        <v>5</v>
      </c>
      <c r="W142">
        <v>1</v>
      </c>
      <c r="X142">
        <v>21</v>
      </c>
      <c r="AB142">
        <v>35</v>
      </c>
    </row>
    <row r="143" spans="1:29" ht="12.75">
      <c r="A143" s="1" t="s">
        <v>148</v>
      </c>
      <c r="B143" s="137">
        <v>1.3352341864151491</v>
      </c>
      <c r="C143" s="22">
        <v>1.8646776771443794</v>
      </c>
      <c r="D143" s="22">
        <v>1.9576719576719577</v>
      </c>
      <c r="E143" s="22">
        <v>1.210526315789474</v>
      </c>
      <c r="F143" s="22">
        <v>3.1578947368421058</v>
      </c>
      <c r="G143" s="22">
        <v>0.6315789473684211</v>
      </c>
      <c r="H143" s="22">
        <v>1</v>
      </c>
      <c r="I143" s="22">
        <v>1.9381875327396545</v>
      </c>
      <c r="J143" s="160">
        <f t="shared" si="12"/>
        <v>1.6800767382222848</v>
      </c>
      <c r="K143" s="111">
        <f t="shared" si="13"/>
        <v>5.121572684945681</v>
      </c>
      <c r="L143" s="85">
        <f t="shared" si="14"/>
        <v>99</v>
      </c>
      <c r="M143" s="86">
        <f t="shared" si="9"/>
        <v>9</v>
      </c>
      <c r="N143">
        <v>14</v>
      </c>
      <c r="Q143">
        <v>1</v>
      </c>
      <c r="R143">
        <v>10</v>
      </c>
      <c r="S143">
        <v>10</v>
      </c>
      <c r="U143">
        <v>5</v>
      </c>
      <c r="V143">
        <v>16</v>
      </c>
      <c r="AA143">
        <v>1</v>
      </c>
      <c r="AB143">
        <v>2</v>
      </c>
      <c r="AC143">
        <v>40</v>
      </c>
    </row>
    <row r="144" spans="1:13" ht="12.75">
      <c r="A144" s="1" t="s">
        <v>149</v>
      </c>
      <c r="B144" s="137">
        <v>0.45285029302077784</v>
      </c>
      <c r="C144" s="22">
        <v>0</v>
      </c>
      <c r="D144" s="22">
        <v>0</v>
      </c>
      <c r="E144" s="22">
        <v>0</v>
      </c>
      <c r="F144" s="22">
        <v>0.42105263157894746</v>
      </c>
      <c r="G144" s="22">
        <v>0</v>
      </c>
      <c r="H144" s="22">
        <v>0</v>
      </c>
      <c r="I144" s="22">
        <v>0</v>
      </c>
      <c r="J144" s="160">
        <f t="shared" si="12"/>
        <v>0.060150375939849635</v>
      </c>
      <c r="K144" s="111">
        <f t="shared" si="13"/>
        <v>0</v>
      </c>
      <c r="L144" s="85">
        <f t="shared" si="14"/>
        <v>0</v>
      </c>
      <c r="M144" s="86">
        <f t="shared" si="9"/>
        <v>0</v>
      </c>
    </row>
    <row r="145" spans="1:29" ht="12.75">
      <c r="A145" s="1" t="s">
        <v>150</v>
      </c>
      <c r="B145" s="137">
        <v>17.09315119721797</v>
      </c>
      <c r="C145" s="22">
        <v>30.68726691529036</v>
      </c>
      <c r="D145" s="22">
        <v>37.72486772486773</v>
      </c>
      <c r="E145" s="22">
        <v>22.052631578947373</v>
      </c>
      <c r="F145" s="22">
        <v>21.78947368421053</v>
      </c>
      <c r="G145" s="22">
        <v>15.894736842105265</v>
      </c>
      <c r="H145" s="22">
        <v>7.3157894736842115</v>
      </c>
      <c r="I145" s="22">
        <v>49.7118910424306</v>
      </c>
      <c r="J145" s="160">
        <f t="shared" si="12"/>
        <v>26.453808180219443</v>
      </c>
      <c r="K145" s="111">
        <f t="shared" si="13"/>
        <v>22.193481634764616</v>
      </c>
      <c r="L145" s="85">
        <f t="shared" si="14"/>
        <v>429</v>
      </c>
      <c r="M145" s="86">
        <f t="shared" si="9"/>
        <v>16</v>
      </c>
      <c r="N145">
        <v>17</v>
      </c>
      <c r="O145">
        <v>23</v>
      </c>
      <c r="P145">
        <v>21</v>
      </c>
      <c r="Q145">
        <v>6</v>
      </c>
      <c r="R145">
        <v>9</v>
      </c>
      <c r="S145">
        <v>22</v>
      </c>
      <c r="T145">
        <v>8</v>
      </c>
      <c r="U145">
        <v>33</v>
      </c>
      <c r="V145">
        <v>8</v>
      </c>
      <c r="W145">
        <v>62</v>
      </c>
      <c r="X145">
        <v>30</v>
      </c>
      <c r="Y145">
        <v>45</v>
      </c>
      <c r="Z145">
        <v>19</v>
      </c>
      <c r="AA145">
        <v>29</v>
      </c>
      <c r="AB145">
        <v>55</v>
      </c>
      <c r="AC145">
        <v>42</v>
      </c>
    </row>
    <row r="146" spans="1:13" ht="12.75">
      <c r="A146" s="1" t="s">
        <v>151</v>
      </c>
      <c r="B146" s="137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0.5238344683080147</v>
      </c>
      <c r="J146" s="160">
        <f t="shared" si="12"/>
        <v>0.07483349547257354</v>
      </c>
      <c r="K146" s="111">
        <f t="shared" si="13"/>
        <v>0</v>
      </c>
      <c r="L146" s="85">
        <f t="shared" si="14"/>
        <v>0</v>
      </c>
      <c r="M146" s="86">
        <f t="shared" si="9"/>
        <v>0</v>
      </c>
    </row>
    <row r="147" spans="1:13" ht="12.75">
      <c r="A147" s="1" t="s">
        <v>320</v>
      </c>
      <c r="B147" s="137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160">
        <f t="shared" si="12"/>
        <v>0</v>
      </c>
      <c r="K147" s="111">
        <f t="shared" si="13"/>
        <v>0</v>
      </c>
      <c r="L147" s="85">
        <f>SUM(N147:AC147)</f>
        <v>0</v>
      </c>
      <c r="M147" s="86">
        <f>COUNTA(N147:AC147)</f>
        <v>0</v>
      </c>
    </row>
    <row r="148" spans="1:29" ht="12.75">
      <c r="A148" s="1" t="s">
        <v>152</v>
      </c>
      <c r="B148" s="137">
        <v>148.06779646683748</v>
      </c>
      <c r="C148" s="22">
        <v>196.05753862546618</v>
      </c>
      <c r="D148" s="22">
        <v>130.47619047619048</v>
      </c>
      <c r="E148" s="22">
        <v>116.89473684210527</v>
      </c>
      <c r="F148" s="22">
        <v>155.26315789473688</v>
      </c>
      <c r="G148" s="22">
        <v>69.5263157894737</v>
      </c>
      <c r="H148" s="22">
        <v>83.73684210526316</v>
      </c>
      <c r="I148" s="22">
        <v>159.40282870612887</v>
      </c>
      <c r="J148" s="160">
        <f t="shared" si="12"/>
        <v>130.19394434848064</v>
      </c>
      <c r="K148" s="111">
        <f t="shared" si="13"/>
        <v>120.27935851008796</v>
      </c>
      <c r="L148" s="85">
        <f t="shared" si="14"/>
        <v>2325</v>
      </c>
      <c r="M148" s="86">
        <f>COUNTA(N148:AC148)</f>
        <v>16</v>
      </c>
      <c r="N148">
        <v>211</v>
      </c>
      <c r="O148">
        <v>3</v>
      </c>
      <c r="P148">
        <v>34</v>
      </c>
      <c r="Q148">
        <v>36</v>
      </c>
      <c r="R148">
        <v>116</v>
      </c>
      <c r="S148">
        <v>629</v>
      </c>
      <c r="T148">
        <v>50</v>
      </c>
      <c r="U148">
        <v>48</v>
      </c>
      <c r="V148">
        <v>128</v>
      </c>
      <c r="W148">
        <v>98</v>
      </c>
      <c r="X148">
        <v>141</v>
      </c>
      <c r="Y148">
        <v>191</v>
      </c>
      <c r="Z148">
        <v>23</v>
      </c>
      <c r="AA148">
        <v>220</v>
      </c>
      <c r="AB148">
        <v>159</v>
      </c>
      <c r="AC148">
        <v>238</v>
      </c>
    </row>
    <row r="149" spans="1:22" ht="13.5" thickBot="1">
      <c r="A149" s="1" t="s">
        <v>153</v>
      </c>
      <c r="B149" s="138">
        <v>0.09706283902696618</v>
      </c>
      <c r="C149" s="22">
        <v>0.053276505061267986</v>
      </c>
      <c r="D149" s="22">
        <v>0.05291005291005291</v>
      </c>
      <c r="E149" s="22">
        <v>0.05263157894736843</v>
      </c>
      <c r="F149" s="22">
        <v>0</v>
      </c>
      <c r="G149" s="22">
        <v>0</v>
      </c>
      <c r="H149" s="22">
        <v>0.15789473684210528</v>
      </c>
      <c r="I149" s="22">
        <v>0.36668412781561033</v>
      </c>
      <c r="J149" s="160">
        <f t="shared" si="12"/>
        <v>0.09762814308234356</v>
      </c>
      <c r="K149" s="111">
        <f t="shared" si="13"/>
        <v>0.10346611484738749</v>
      </c>
      <c r="L149" s="119">
        <f t="shared" si="14"/>
        <v>2</v>
      </c>
      <c r="M149" s="86">
        <f>COUNTA(N149:AC149)</f>
        <v>1</v>
      </c>
      <c r="V149">
        <v>2</v>
      </c>
    </row>
    <row r="150" spans="1:29" ht="12.75">
      <c r="A150" s="1" t="s">
        <v>154</v>
      </c>
      <c r="B150" s="139">
        <v>1658.4554182769425</v>
      </c>
      <c r="C150" s="84">
        <v>3633.4576451784765</v>
      </c>
      <c r="D150" s="84">
        <v>2405.3968253968255</v>
      </c>
      <c r="E150" s="84">
        <v>1470.7368421052633</v>
      </c>
      <c r="F150" s="84">
        <v>2888</v>
      </c>
      <c r="G150" s="84">
        <v>2008.1578947368423</v>
      </c>
      <c r="H150" s="84">
        <v>2132.631578947369</v>
      </c>
      <c r="I150" s="84">
        <v>1948.2975379779991</v>
      </c>
      <c r="J150" s="141">
        <f t="shared" si="12"/>
        <v>2355.2397606203963</v>
      </c>
      <c r="K150" s="84">
        <f t="shared" si="13"/>
        <v>1831.8158303155717</v>
      </c>
      <c r="L150" s="54">
        <f t="shared" si="14"/>
        <v>35409</v>
      </c>
      <c r="M150" s="46"/>
      <c r="N150" s="47">
        <f aca="true" t="shared" si="15" ref="N150:AA150">SUM(N5:N149)</f>
        <v>1699</v>
      </c>
      <c r="O150" s="47">
        <f t="shared" si="15"/>
        <v>589</v>
      </c>
      <c r="P150" s="47">
        <f t="shared" si="15"/>
        <v>1442</v>
      </c>
      <c r="Q150" s="47">
        <f t="shared" si="15"/>
        <v>713</v>
      </c>
      <c r="R150" s="47">
        <f t="shared" si="15"/>
        <v>883</v>
      </c>
      <c r="S150" s="47">
        <f t="shared" si="15"/>
        <v>1832</v>
      </c>
      <c r="T150" s="47">
        <f t="shared" si="15"/>
        <v>1013</v>
      </c>
      <c r="U150" s="47">
        <f t="shared" si="15"/>
        <v>981</v>
      </c>
      <c r="V150" s="47">
        <f t="shared" si="15"/>
        <v>2064</v>
      </c>
      <c r="W150" s="47">
        <f t="shared" si="15"/>
        <v>1231</v>
      </c>
      <c r="X150" s="47">
        <f t="shared" si="15"/>
        <v>3814</v>
      </c>
      <c r="Y150" s="47">
        <f t="shared" si="15"/>
        <v>1959</v>
      </c>
      <c r="Z150" s="47">
        <f t="shared" si="15"/>
        <v>8242</v>
      </c>
      <c r="AA150" s="47">
        <f t="shared" si="15"/>
        <v>5152</v>
      </c>
      <c r="AB150" s="47">
        <f>SUM(AB5:AB149)</f>
        <v>1684</v>
      </c>
      <c r="AC150" s="47">
        <f>SUM(AC5:AC149)</f>
        <v>2111</v>
      </c>
    </row>
    <row r="151" spans="1:29" ht="12.75">
      <c r="A151" s="1" t="s">
        <v>155</v>
      </c>
      <c r="B151" s="140">
        <v>116</v>
      </c>
      <c r="C151" s="59">
        <f>COUNTIF(C5:C149,"&gt;0")</f>
        <v>82</v>
      </c>
      <c r="D151" s="115">
        <f>COUNTIF(D5:D149,"&gt;0")</f>
        <v>76</v>
      </c>
      <c r="E151" s="115">
        <v>83</v>
      </c>
      <c r="F151" s="125">
        <v>86</v>
      </c>
      <c r="G151" s="125">
        <v>78</v>
      </c>
      <c r="H151" s="125">
        <v>88</v>
      </c>
      <c r="I151" s="125">
        <v>91</v>
      </c>
      <c r="J151" s="59">
        <f>COUNTIF(J5:J149,"&gt;0")</f>
        <v>119</v>
      </c>
      <c r="K151" s="59">
        <f>COUNTIF(K5:K149,"&gt;0")</f>
        <v>86</v>
      </c>
      <c r="L151" s="59">
        <f>COUNTIF(L5:L149,"&gt;0")</f>
        <v>86</v>
      </c>
      <c r="M151" s="21"/>
      <c r="N151" s="21">
        <f aca="true" t="shared" si="16" ref="N151:AA151">COUNTA(N5:N149)</f>
        <v>47</v>
      </c>
      <c r="O151" s="21">
        <f t="shared" si="16"/>
        <v>33</v>
      </c>
      <c r="P151" s="21">
        <f t="shared" si="16"/>
        <v>43</v>
      </c>
      <c r="Q151" s="21">
        <f>COUNTA(Q5:Q149)</f>
        <v>26</v>
      </c>
      <c r="R151" s="21">
        <f t="shared" si="16"/>
        <v>35</v>
      </c>
      <c r="S151" s="21">
        <f t="shared" si="16"/>
        <v>35</v>
      </c>
      <c r="T151" s="21">
        <f t="shared" si="16"/>
        <v>37</v>
      </c>
      <c r="U151" s="21">
        <f t="shared" si="16"/>
        <v>42</v>
      </c>
      <c r="V151" s="21">
        <f t="shared" si="16"/>
        <v>50</v>
      </c>
      <c r="W151" s="21">
        <f t="shared" si="16"/>
        <v>27</v>
      </c>
      <c r="X151" s="21">
        <f t="shared" si="16"/>
        <v>41</v>
      </c>
      <c r="Y151" s="21">
        <f t="shared" si="16"/>
        <v>42</v>
      </c>
      <c r="Z151" s="21">
        <f t="shared" si="16"/>
        <v>44</v>
      </c>
      <c r="AA151" s="21">
        <f t="shared" si="16"/>
        <v>47</v>
      </c>
      <c r="AB151" s="21">
        <f>COUNTA(AB5:AB149)</f>
        <v>39</v>
      </c>
      <c r="AC151" s="21">
        <f>COUNTA(AC5:AC149)</f>
        <v>33</v>
      </c>
    </row>
    <row r="153" spans="8:13" ht="12.75">
      <c r="H153" s="3" t="s">
        <v>308</v>
      </c>
      <c r="J153" s="118"/>
      <c r="K153" s="1"/>
      <c r="L153" s="1"/>
      <c r="M153" s="1">
        <f>AVERAGE(N150:AC150)</f>
        <v>2213.0625</v>
      </c>
    </row>
    <row r="154" spans="8:13" ht="12.75">
      <c r="H154" s="3" t="s">
        <v>309</v>
      </c>
      <c r="J154" s="118"/>
      <c r="K154" s="1"/>
      <c r="L154" s="1"/>
      <c r="M154" s="112">
        <f>AVERAGE(N151:AC151)</f>
        <v>38.8125</v>
      </c>
    </row>
  </sheetData>
  <mergeCells count="1">
    <mergeCell ref="C2:F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2" sqref="J142"/>
    </sheetView>
  </sheetViews>
  <sheetFormatPr defaultColWidth="9.140625" defaultRowHeight="12.75"/>
  <cols>
    <col min="1" max="1" width="18.57421875" style="1" customWidth="1"/>
    <col min="2" max="2" width="7.00390625" style="1" customWidth="1"/>
    <col min="3" max="3" width="6.7109375" style="1" customWidth="1"/>
    <col min="4" max="4" width="5.57421875" style="1" customWidth="1"/>
    <col min="5" max="5" width="6.7109375" style="1" customWidth="1"/>
    <col min="6" max="6" width="6.28125" style="1" customWidth="1"/>
    <col min="7" max="8" width="6.8515625" style="2" customWidth="1"/>
    <col min="9" max="9" width="8.00390625" style="0" customWidth="1"/>
    <col min="10" max="11" width="8.28125" style="3" customWidth="1"/>
    <col min="12" max="12" width="7.8515625" style="57" customWidth="1"/>
  </cols>
  <sheetData>
    <row r="1" spans="1:12" ht="104.25" customHeight="1">
      <c r="A1" s="4"/>
      <c r="B1" s="24" t="s">
        <v>310</v>
      </c>
      <c r="C1" s="24" t="s">
        <v>311</v>
      </c>
      <c r="D1" s="24" t="s">
        <v>312</v>
      </c>
      <c r="E1" s="24" t="s">
        <v>313</v>
      </c>
      <c r="F1" s="24" t="s">
        <v>314</v>
      </c>
      <c r="G1" s="24" t="s">
        <v>315</v>
      </c>
      <c r="H1" s="24" t="s">
        <v>425</v>
      </c>
      <c r="I1" s="58" t="s">
        <v>234</v>
      </c>
      <c r="J1" s="40" t="s">
        <v>233</v>
      </c>
      <c r="K1" s="134" t="s">
        <v>426</v>
      </c>
      <c r="L1" s="134" t="s">
        <v>329</v>
      </c>
    </row>
    <row r="2" spans="1:12" ht="13.5" thickBot="1">
      <c r="A2" s="7" t="s">
        <v>15</v>
      </c>
      <c r="B2" s="23" t="s">
        <v>200</v>
      </c>
      <c r="C2" s="26" t="s">
        <v>201</v>
      </c>
      <c r="D2" s="26" t="s">
        <v>202</v>
      </c>
      <c r="E2" s="26" t="s">
        <v>203</v>
      </c>
      <c r="F2" s="26" t="s">
        <v>204</v>
      </c>
      <c r="G2" s="23" t="s">
        <v>206</v>
      </c>
      <c r="H2" s="23" t="s">
        <v>319</v>
      </c>
      <c r="I2" s="87" t="s">
        <v>423</v>
      </c>
      <c r="J2" s="88" t="s">
        <v>423</v>
      </c>
      <c r="K2" s="131" t="s">
        <v>319</v>
      </c>
      <c r="L2" s="56" t="s">
        <v>206</v>
      </c>
    </row>
    <row r="3" spans="1:12" ht="13.5" thickBot="1">
      <c r="A3" s="10" t="s">
        <v>31</v>
      </c>
      <c r="B3" s="38">
        <v>165</v>
      </c>
      <c r="C3" s="52">
        <v>472</v>
      </c>
      <c r="D3" s="52">
        <v>570</v>
      </c>
      <c r="E3" s="133">
        <v>449</v>
      </c>
      <c r="F3" s="133">
        <v>517</v>
      </c>
      <c r="G3" s="132">
        <v>581</v>
      </c>
      <c r="H3" s="132">
        <v>607.0428571428571</v>
      </c>
      <c r="I3" s="61"/>
      <c r="J3" s="55"/>
      <c r="K3" s="130">
        <v>190</v>
      </c>
      <c r="L3" s="126">
        <v>189</v>
      </c>
    </row>
    <row r="4" spans="1:12" ht="12.75">
      <c r="A4" s="16" t="s">
        <v>32</v>
      </c>
      <c r="B4" s="34"/>
      <c r="C4" s="27"/>
      <c r="D4" s="31"/>
      <c r="E4" s="27"/>
      <c r="F4" s="31"/>
      <c r="G4" s="66"/>
      <c r="H4" s="67">
        <v>0.002143714628708626</v>
      </c>
      <c r="I4" s="113">
        <f>Perustaulukko_V_S!P5</f>
        <v>0</v>
      </c>
      <c r="J4" s="157">
        <f>Perustaulukko_Aland!K5</f>
        <v>0</v>
      </c>
      <c r="K4" s="129">
        <v>0.04524469625154209</v>
      </c>
      <c r="L4" s="127">
        <v>0.1854905619778644</v>
      </c>
    </row>
    <row r="5" spans="1:12" ht="12.75">
      <c r="A5" s="16" t="s">
        <v>33</v>
      </c>
      <c r="B5" s="35"/>
      <c r="C5" s="25"/>
      <c r="D5" s="31"/>
      <c r="E5" s="25"/>
      <c r="F5" s="31"/>
      <c r="G5" s="67"/>
      <c r="H5" s="67">
        <v>0.002143714628708626</v>
      </c>
      <c r="I5" s="113">
        <f>Perustaulukko_V_S!P6</f>
        <v>0</v>
      </c>
      <c r="J5" s="157">
        <f>Perustaulukko_Aland!K6</f>
        <v>0.051733057423693746</v>
      </c>
      <c r="K5" s="129">
        <v>0.05259613150214458</v>
      </c>
      <c r="L5" s="127">
        <v>0.04415278611691326</v>
      </c>
    </row>
    <row r="6" spans="1:12" ht="12.75">
      <c r="A6" s="16" t="s">
        <v>34</v>
      </c>
      <c r="B6" s="35"/>
      <c r="C6" s="25"/>
      <c r="D6" s="31"/>
      <c r="E6" s="25"/>
      <c r="F6" s="31"/>
      <c r="G6" s="67"/>
      <c r="H6" s="67">
        <v>0</v>
      </c>
      <c r="I6" s="113">
        <f>Perustaulukko_V_S!P7</f>
        <v>0</v>
      </c>
      <c r="J6" s="157">
        <f>Perustaulukko_Aland!K7</f>
        <v>0</v>
      </c>
      <c r="K6" s="129">
        <v>0</v>
      </c>
      <c r="L6" s="127">
        <v>0.008818342151675485</v>
      </c>
    </row>
    <row r="7" spans="1:12" ht="12.75">
      <c r="A7" s="16" t="s">
        <v>35</v>
      </c>
      <c r="B7" s="35"/>
      <c r="C7" s="25"/>
      <c r="D7" s="31"/>
      <c r="E7" s="25"/>
      <c r="F7" s="31"/>
      <c r="G7" s="67"/>
      <c r="H7" s="67">
        <v>0.0025324790437359127</v>
      </c>
      <c r="I7" s="113">
        <f>Perustaulukko_V_S!P8</f>
        <v>0</v>
      </c>
      <c r="J7" s="157">
        <f>Perustaulukko_Aland!K8</f>
        <v>0</v>
      </c>
      <c r="K7" s="129">
        <v>0</v>
      </c>
      <c r="L7" s="127">
        <v>0.00887941751021133</v>
      </c>
    </row>
    <row r="8" spans="1:12" ht="12.75">
      <c r="A8" s="16" t="s">
        <v>36</v>
      </c>
      <c r="B8" s="35"/>
      <c r="C8" s="25"/>
      <c r="D8" s="31"/>
      <c r="E8" s="25"/>
      <c r="F8" s="31"/>
      <c r="G8" s="67"/>
      <c r="H8" s="67">
        <v>0</v>
      </c>
      <c r="I8" s="113">
        <f>Perustaulukko_V_S!P9</f>
        <v>0</v>
      </c>
      <c r="J8" s="157">
        <f>Perustaulukko_Aland!K9</f>
        <v>0</v>
      </c>
      <c r="K8" s="129">
        <v>0</v>
      </c>
      <c r="L8" s="127">
        <v>0.008818342151675485</v>
      </c>
    </row>
    <row r="9" spans="1:12" ht="12.75">
      <c r="A9" s="1" t="s">
        <v>37</v>
      </c>
      <c r="B9" s="35"/>
      <c r="C9" s="25"/>
      <c r="D9" s="31">
        <v>0.01</v>
      </c>
      <c r="E9" s="25"/>
      <c r="F9" s="31">
        <v>0.01</v>
      </c>
      <c r="G9" s="67">
        <v>0.009000000000000001</v>
      </c>
      <c r="H9" s="67">
        <v>0.05229334393344197</v>
      </c>
      <c r="I9" s="113">
        <f>Perustaulukko_V_S!P10</f>
        <v>0</v>
      </c>
      <c r="J9" s="157">
        <f>Perustaulukko_Aland!K10</f>
        <v>0</v>
      </c>
      <c r="K9" s="129">
        <v>0.007518796992481204</v>
      </c>
      <c r="L9" s="127">
        <v>0.017697759661886817</v>
      </c>
    </row>
    <row r="10" spans="1:12" ht="12.75">
      <c r="A10" s="1" t="s">
        <v>38</v>
      </c>
      <c r="B10" s="35"/>
      <c r="C10" s="25"/>
      <c r="D10" s="31"/>
      <c r="E10" s="25"/>
      <c r="F10" s="31"/>
      <c r="G10" s="67"/>
      <c r="H10" s="67">
        <v>0</v>
      </c>
      <c r="I10" s="113">
        <f>Perustaulukko_V_S!P11</f>
        <v>0</v>
      </c>
      <c r="J10" s="157">
        <f>Perustaulukko_Aland!K11</f>
        <v>0</v>
      </c>
      <c r="K10" s="129">
        <v>0.007518796992481204</v>
      </c>
      <c r="L10" s="127">
        <v>0.008818342151675485</v>
      </c>
    </row>
    <row r="11" spans="1:12" ht="12.75">
      <c r="A11" s="1" t="s">
        <v>39</v>
      </c>
      <c r="B11" s="35"/>
      <c r="C11" s="25"/>
      <c r="D11" s="31"/>
      <c r="E11" s="25">
        <v>0.02</v>
      </c>
      <c r="F11" s="31">
        <v>0.19</v>
      </c>
      <c r="G11" s="67">
        <v>0.07677856301531215</v>
      </c>
      <c r="H11" s="67">
        <v>0.39364498619809424</v>
      </c>
      <c r="I11" s="113">
        <f>Perustaulukko_V_S!P12</f>
        <v>0.8274720728175425</v>
      </c>
      <c r="J11" s="157">
        <f>Perustaulukko_Aland!K12</f>
        <v>1.7071908949818935</v>
      </c>
      <c r="K11" s="129">
        <v>14.892808558648742</v>
      </c>
      <c r="L11" s="127">
        <v>17.977292181696374</v>
      </c>
    </row>
    <row r="12" spans="1:12" ht="12.75">
      <c r="A12" s="1" t="s">
        <v>402</v>
      </c>
      <c r="B12" s="35"/>
      <c r="C12" s="25"/>
      <c r="D12" s="31"/>
      <c r="E12" s="25"/>
      <c r="F12" s="31"/>
      <c r="G12" s="67"/>
      <c r="H12" s="67">
        <v>0</v>
      </c>
      <c r="I12" s="113">
        <f>Perustaulukko_V_S!P13</f>
        <v>0</v>
      </c>
      <c r="J12" s="157">
        <f>Perustaulukko_Aland!K13</f>
        <v>0</v>
      </c>
      <c r="K12" s="129">
        <v>0.007483349547257353</v>
      </c>
      <c r="L12" s="127">
        <v>0</v>
      </c>
    </row>
    <row r="13" spans="1:12" ht="12.75">
      <c r="A13" s="1" t="s">
        <v>40</v>
      </c>
      <c r="B13" s="35"/>
      <c r="C13" s="25"/>
      <c r="D13" s="31"/>
      <c r="E13" s="25"/>
      <c r="F13" s="31"/>
      <c r="G13" s="67">
        <v>0.06777856301531214</v>
      </c>
      <c r="H13" s="67">
        <v>0.09762748185129119</v>
      </c>
      <c r="I13" s="113">
        <f>Perustaulukko_V_S!P14</f>
        <v>0</v>
      </c>
      <c r="J13" s="157">
        <f>Perustaulukko_Aland!K14</f>
        <v>1.7071908949818935</v>
      </c>
      <c r="K13" s="129">
        <v>0.7588026064936846</v>
      </c>
      <c r="L13" s="127">
        <v>1.5599069399460095</v>
      </c>
    </row>
    <row r="14" spans="1:12" ht="12.75">
      <c r="A14" s="1" t="s">
        <v>41</v>
      </c>
      <c r="B14" s="35"/>
      <c r="C14" s="25">
        <v>0.02</v>
      </c>
      <c r="D14" s="31">
        <v>0.15</v>
      </c>
      <c r="E14" s="25">
        <v>0.55</v>
      </c>
      <c r="F14" s="31">
        <v>2.91</v>
      </c>
      <c r="G14" s="67">
        <v>1.9244970553592462</v>
      </c>
      <c r="H14" s="67">
        <v>3.5902649928142307</v>
      </c>
      <c r="I14" s="113">
        <f>Perustaulukko_V_S!P15</f>
        <v>5.6543924975865405</v>
      </c>
      <c r="J14" s="157">
        <f>Perustaulukko_Aland!K15</f>
        <v>25.038799793067774</v>
      </c>
      <c r="K14" s="129">
        <v>25.74888883515045</v>
      </c>
      <c r="L14" s="127">
        <v>27.28859704263718</v>
      </c>
    </row>
    <row r="15" spans="1:12" ht="12.75">
      <c r="A15" s="1" t="s">
        <v>42</v>
      </c>
      <c r="B15" s="35">
        <v>0.03</v>
      </c>
      <c r="C15" s="25">
        <v>0.04</v>
      </c>
      <c r="D15" s="31">
        <v>0.06</v>
      </c>
      <c r="E15" s="25">
        <v>0.04</v>
      </c>
      <c r="F15" s="32">
        <v>0.1</v>
      </c>
      <c r="G15" s="67">
        <v>1.0006513545347469</v>
      </c>
      <c r="H15" s="67">
        <v>2.7884952597333834</v>
      </c>
      <c r="I15" s="113">
        <f>Perustaulukko_V_S!P16</f>
        <v>0.9102192800992968</v>
      </c>
      <c r="J15" s="157">
        <f>Perustaulukko_Aland!K16</f>
        <v>23.848939472322815</v>
      </c>
      <c r="K15" s="129">
        <v>36.494878554951065</v>
      </c>
      <c r="L15" s="127">
        <v>20.480766429976164</v>
      </c>
    </row>
    <row r="16" spans="1:12" ht="12.75">
      <c r="A16" s="1" t="s">
        <v>302</v>
      </c>
      <c r="B16" s="35"/>
      <c r="C16" s="25"/>
      <c r="D16" s="31"/>
      <c r="E16" s="25"/>
      <c r="F16" s="32"/>
      <c r="G16" s="67"/>
      <c r="H16" s="67">
        <v>0.002706140232186832</v>
      </c>
      <c r="I16" s="113">
        <f>Perustaulukko_V_S!P17</f>
        <v>0</v>
      </c>
      <c r="J16" s="157">
        <f>Perustaulukko_Aland!K17</f>
        <v>0</v>
      </c>
      <c r="K16" s="129">
        <v>0</v>
      </c>
      <c r="L16" s="127">
        <v>0</v>
      </c>
    </row>
    <row r="17" spans="1:12" ht="12.75">
      <c r="A17" s="1" t="s">
        <v>43</v>
      </c>
      <c r="B17" s="35"/>
      <c r="C17" s="25"/>
      <c r="D17" s="31"/>
      <c r="E17" s="25"/>
      <c r="F17" s="31"/>
      <c r="G17" s="67"/>
      <c r="H17" s="67">
        <v>0</v>
      </c>
      <c r="I17" s="113">
        <f>Perustaulukko_V_S!P18</f>
        <v>0</v>
      </c>
      <c r="J17" s="157">
        <f>Perustaulukko_Aland!K18</f>
        <v>0.2586652871184687</v>
      </c>
      <c r="K17" s="129">
        <v>0.007518796992481204</v>
      </c>
      <c r="L17" s="127">
        <v>0.026455026455026454</v>
      </c>
    </row>
    <row r="18" spans="1:12" ht="12.75">
      <c r="A18" s="1" t="s">
        <v>44</v>
      </c>
      <c r="B18" s="35"/>
      <c r="C18" s="25"/>
      <c r="D18" s="31"/>
      <c r="E18" s="25">
        <v>0.42</v>
      </c>
      <c r="F18" s="31">
        <v>0.25</v>
      </c>
      <c r="G18" s="67">
        <v>0.097</v>
      </c>
      <c r="H18" s="67">
        <v>0.010003429943405933</v>
      </c>
      <c r="I18" s="113">
        <f>Perustaulukko_V_S!P19</f>
        <v>0</v>
      </c>
      <c r="J18" s="157">
        <f>Perustaulukko_Aland!K19</f>
        <v>0</v>
      </c>
      <c r="K18" s="129">
        <v>0</v>
      </c>
      <c r="L18" s="127">
        <v>0.008818342151675485</v>
      </c>
    </row>
    <row r="19" spans="1:12" ht="12.75">
      <c r="A19" s="1" t="s">
        <v>45</v>
      </c>
      <c r="B19" s="35"/>
      <c r="C19" s="25"/>
      <c r="D19" s="31"/>
      <c r="E19" s="25"/>
      <c r="F19" s="31"/>
      <c r="G19" s="67"/>
      <c r="H19" s="67">
        <v>0.002143714628708626</v>
      </c>
      <c r="I19" s="113">
        <f>Perustaulukko_V_S!P20</f>
        <v>0</v>
      </c>
      <c r="J19" s="157">
        <f>Perustaulukko_Aland!K20</f>
        <v>0</v>
      </c>
      <c r="K19" s="129">
        <v>0.007518796992481204</v>
      </c>
      <c r="L19" s="127">
        <v>0.02657717717209815</v>
      </c>
    </row>
    <row r="20" spans="1:12" ht="12.75">
      <c r="A20" s="1" t="s">
        <v>46</v>
      </c>
      <c r="B20" s="35"/>
      <c r="C20" s="25">
        <v>0.01</v>
      </c>
      <c r="D20" s="31"/>
      <c r="E20" s="25">
        <v>0.01</v>
      </c>
      <c r="F20" s="31"/>
      <c r="G20" s="67">
        <v>0.01</v>
      </c>
      <c r="H20" s="67">
        <v>0.004863125629395693</v>
      </c>
      <c r="I20" s="113">
        <f>Perustaulukko_V_S!P21</f>
        <v>0</v>
      </c>
      <c r="J20" s="157">
        <f>Perustaulukko_Aland!K21</f>
        <v>0.41386445938954997</v>
      </c>
      <c r="K20" s="129">
        <v>0.06759827804188315</v>
      </c>
      <c r="L20" s="127">
        <v>0.008818342151675485</v>
      </c>
    </row>
    <row r="21" spans="1:12" ht="12.75">
      <c r="A21" s="1" t="s">
        <v>47</v>
      </c>
      <c r="B21" s="35">
        <v>28.83</v>
      </c>
      <c r="C21" s="25">
        <v>15.08</v>
      </c>
      <c r="D21" s="31">
        <v>6.53</v>
      </c>
      <c r="E21" s="25">
        <v>22.83</v>
      </c>
      <c r="F21" s="31">
        <v>25.21</v>
      </c>
      <c r="G21" s="67">
        <v>38.40210011778563</v>
      </c>
      <c r="H21" s="67">
        <v>31.970283282421317</v>
      </c>
      <c r="I21" s="113">
        <f>Perustaulukko_V_S!P22</f>
        <v>30.07860984691767</v>
      </c>
      <c r="J21" s="157">
        <f>Perustaulukko_Aland!K22</f>
        <v>65.3905845835489</v>
      </c>
      <c r="K21" s="129">
        <v>89.57535361896255</v>
      </c>
      <c r="L21" s="127">
        <v>60.901984385379876</v>
      </c>
    </row>
    <row r="22" spans="1:12" ht="12.75">
      <c r="A22" s="1" t="s">
        <v>340</v>
      </c>
      <c r="B22" s="35"/>
      <c r="C22" s="25"/>
      <c r="D22" s="31"/>
      <c r="E22" s="25"/>
      <c r="F22" s="31"/>
      <c r="G22" s="67"/>
      <c r="H22" s="67">
        <v>0</v>
      </c>
      <c r="I22" s="113">
        <f>Perustaulukko_V_S!P23</f>
        <v>0</v>
      </c>
      <c r="J22" s="157">
        <f>Perustaulukko_Aland!K23</f>
        <v>0</v>
      </c>
      <c r="K22" s="129">
        <v>0.007518796992481204</v>
      </c>
      <c r="L22" s="127">
        <v>0</v>
      </c>
    </row>
    <row r="23" spans="1:12" ht="12.75">
      <c r="A23" s="1" t="s">
        <v>199</v>
      </c>
      <c r="B23" s="35"/>
      <c r="C23" s="25"/>
      <c r="D23" s="31"/>
      <c r="E23" s="25">
        <v>0.01</v>
      </c>
      <c r="F23" s="31"/>
      <c r="G23" s="67"/>
      <c r="H23" s="67">
        <v>0</v>
      </c>
      <c r="I23" s="113">
        <f>Perustaulukko_V_S!P24</f>
        <v>0</v>
      </c>
      <c r="J23" s="157">
        <f>Perustaulukko_Aland!K24</f>
        <v>0.051733057423693746</v>
      </c>
      <c r="K23" s="129">
        <v>0</v>
      </c>
      <c r="L23" s="127">
        <v>0</v>
      </c>
    </row>
    <row r="24" spans="1:12" ht="12.75">
      <c r="A24" s="1" t="s">
        <v>48</v>
      </c>
      <c r="B24" s="35"/>
      <c r="C24" s="25"/>
      <c r="D24" s="31"/>
      <c r="E24" s="25"/>
      <c r="F24" s="31"/>
      <c r="G24" s="67"/>
      <c r="H24" s="67">
        <v>0.002143714628708626</v>
      </c>
      <c r="I24" s="113">
        <f>Perustaulukko_V_S!P25</f>
        <v>0</v>
      </c>
      <c r="J24" s="157">
        <f>Perustaulukko_Aland!K25</f>
        <v>0.051733057423693746</v>
      </c>
      <c r="K24" s="129">
        <v>0.03770735467592962</v>
      </c>
      <c r="L24" s="127">
        <v>0.017697759661886817</v>
      </c>
    </row>
    <row r="25" spans="1:12" ht="12.75">
      <c r="A25" s="1" t="s">
        <v>49</v>
      </c>
      <c r="B25" s="35"/>
      <c r="C25" s="25">
        <v>0.09</v>
      </c>
      <c r="D25" s="31">
        <v>0.05</v>
      </c>
      <c r="E25" s="25">
        <v>0.21</v>
      </c>
      <c r="F25" s="31">
        <v>0.43</v>
      </c>
      <c r="G25" s="67">
        <v>3.5488633686690223</v>
      </c>
      <c r="H25" s="67">
        <v>5.4112505863608265</v>
      </c>
      <c r="I25" s="113">
        <f>Perustaulukko_V_S!P26</f>
        <v>0.9240104813129225</v>
      </c>
      <c r="J25" s="157">
        <f>Perustaulukko_Aland!K26</f>
        <v>595.5509570615624</v>
      </c>
      <c r="K25" s="129">
        <v>942.8140825403065</v>
      </c>
      <c r="L25" s="127">
        <v>367.14315312344087</v>
      </c>
    </row>
    <row r="26" spans="1:12" ht="12.75">
      <c r="A26" s="1" t="s">
        <v>50</v>
      </c>
      <c r="B26" s="35"/>
      <c r="C26" s="25">
        <v>0.02</v>
      </c>
      <c r="D26" s="31"/>
      <c r="E26" s="25"/>
      <c r="F26" s="31">
        <v>0.01</v>
      </c>
      <c r="G26" s="67">
        <v>0.02347232037691402</v>
      </c>
      <c r="H26" s="67">
        <v>0.04075667047734087</v>
      </c>
      <c r="I26" s="113">
        <f>Perustaulukko_V_S!P27</f>
        <v>0.013791201213625709</v>
      </c>
      <c r="J26" s="157">
        <f>Perustaulukko_Aland!K27</f>
        <v>0.5690636316606312</v>
      </c>
      <c r="K26" s="129">
        <v>0.7239975772784089</v>
      </c>
      <c r="L26" s="127">
        <v>0.8657244148275934</v>
      </c>
    </row>
    <row r="27" spans="1:12" ht="12.75">
      <c r="A27" s="1" t="s">
        <v>51</v>
      </c>
      <c r="B27" s="35"/>
      <c r="C27" s="25">
        <v>0.06</v>
      </c>
      <c r="D27" s="31">
        <v>0.02</v>
      </c>
      <c r="E27" s="25">
        <v>0.11</v>
      </c>
      <c r="F27" s="31">
        <v>0.09</v>
      </c>
      <c r="G27" s="67">
        <v>0.033900094108402244</v>
      </c>
      <c r="H27" s="67">
        <v>0.021611117647416377</v>
      </c>
      <c r="I27" s="113">
        <f>Perustaulukko_V_S!P28</f>
        <v>0</v>
      </c>
      <c r="J27" s="157">
        <f>Perustaulukko_Aland!K28</f>
        <v>0</v>
      </c>
      <c r="K27" s="129">
        <v>0.03759831951185138</v>
      </c>
      <c r="L27" s="127">
        <v>0.05291005291005291</v>
      </c>
    </row>
    <row r="28" spans="1:12" ht="12.75">
      <c r="A28" s="1" t="s">
        <v>52</v>
      </c>
      <c r="B28" s="35"/>
      <c r="C28" s="25">
        <v>0.39</v>
      </c>
      <c r="D28" s="31">
        <v>0.04</v>
      </c>
      <c r="E28" s="25">
        <v>0.08</v>
      </c>
      <c r="F28" s="31">
        <v>0.08</v>
      </c>
      <c r="G28" s="67">
        <v>0.038</v>
      </c>
      <c r="H28" s="67">
        <v>1.9989592677872048</v>
      </c>
      <c r="I28" s="113">
        <f>Perustaulukko_V_S!P29</f>
        <v>0.12412081092263137</v>
      </c>
      <c r="J28" s="157">
        <f>Perustaulukko_Aland!K29</f>
        <v>11.381272633212625</v>
      </c>
      <c r="K28" s="129">
        <v>22.277186382626763</v>
      </c>
      <c r="L28" s="127">
        <v>47.82216077101533</v>
      </c>
    </row>
    <row r="29" spans="1:12" ht="12.75">
      <c r="A29" s="1" t="s">
        <v>53</v>
      </c>
      <c r="B29" s="35"/>
      <c r="C29" s="25"/>
      <c r="D29" s="31"/>
      <c r="E29" s="25"/>
      <c r="F29" s="31"/>
      <c r="G29" s="67"/>
      <c r="H29" s="67">
        <v>0.004784968157641953</v>
      </c>
      <c r="I29" s="113">
        <f>Perustaulukko_V_S!P30</f>
        <v>0</v>
      </c>
      <c r="J29" s="157">
        <f>Perustaulukko_Aland!K30</f>
        <v>0</v>
      </c>
      <c r="K29" s="129">
        <v>0</v>
      </c>
      <c r="L29" s="127">
        <v>0.3527336860670194</v>
      </c>
    </row>
    <row r="30" spans="1:12" ht="12.75">
      <c r="A30" s="1" t="s">
        <v>54</v>
      </c>
      <c r="B30" s="35"/>
      <c r="C30" s="25">
        <v>0.01</v>
      </c>
      <c r="D30" s="31">
        <v>0.13</v>
      </c>
      <c r="E30" s="25"/>
      <c r="F30" s="31"/>
      <c r="G30" s="67">
        <v>0.023889281507656065</v>
      </c>
      <c r="H30" s="67">
        <v>0.06300817696169998</v>
      </c>
      <c r="I30" s="113">
        <f>Perustaulukko_V_S!P31</f>
        <v>0.055164804854502834</v>
      </c>
      <c r="J30" s="157">
        <f>Perustaulukko_Aland!K31</f>
        <v>23.38334195550957</v>
      </c>
      <c r="K30" s="129">
        <v>0.9333441271115296</v>
      </c>
      <c r="L30" s="127">
        <v>0.6977483864360084</v>
      </c>
    </row>
    <row r="31" spans="1:12" ht="12.75">
      <c r="A31" s="1" t="s">
        <v>55</v>
      </c>
      <c r="B31" s="35"/>
      <c r="C31" s="25">
        <v>0.07</v>
      </c>
      <c r="D31" s="31"/>
      <c r="E31" s="25">
        <v>0.01</v>
      </c>
      <c r="F31" s="31"/>
      <c r="G31" s="67">
        <v>0.020999999999999998</v>
      </c>
      <c r="H31" s="67">
        <v>0.1051674811199984</v>
      </c>
      <c r="I31" s="113">
        <f>Perustaulukko_V_S!P32</f>
        <v>0.2620328230588885</v>
      </c>
      <c r="J31" s="157">
        <f>Perustaulukko_Aland!K32</f>
        <v>0.9311950336264874</v>
      </c>
      <c r="K31" s="129">
        <v>0.857578382027491</v>
      </c>
      <c r="L31" s="127">
        <v>1.3497560274331717</v>
      </c>
    </row>
    <row r="32" spans="1:12" ht="12.75">
      <c r="A32" s="1" t="s">
        <v>56</v>
      </c>
      <c r="B32" s="35"/>
      <c r="C32" s="25">
        <v>0.15</v>
      </c>
      <c r="D32" s="31">
        <v>0.39</v>
      </c>
      <c r="E32" s="25">
        <v>0.22</v>
      </c>
      <c r="F32" s="31">
        <v>1.18</v>
      </c>
      <c r="G32" s="67">
        <v>2.9256808009422857</v>
      </c>
      <c r="H32" s="67">
        <v>5.8727449202075475</v>
      </c>
      <c r="I32" s="113">
        <f>Perustaulukko_V_S!P33</f>
        <v>8.109226313611916</v>
      </c>
      <c r="J32" s="157">
        <f>Perustaulukko_Aland!K33</f>
        <v>99.79306777030523</v>
      </c>
      <c r="K32" s="129">
        <v>236.6456951944079</v>
      </c>
      <c r="L32" s="127">
        <v>136.7154470857188</v>
      </c>
    </row>
    <row r="33" spans="1:12" ht="12.75">
      <c r="A33" s="1" t="s">
        <v>57</v>
      </c>
      <c r="B33" s="35"/>
      <c r="C33" s="25"/>
      <c r="D33" s="31">
        <v>0.03</v>
      </c>
      <c r="E33" s="25"/>
      <c r="F33" s="31"/>
      <c r="G33" s="67">
        <v>0.06747232037691402</v>
      </c>
      <c r="H33" s="67">
        <v>0.21394365255366526</v>
      </c>
      <c r="I33" s="113">
        <f>Perustaulukko_V_S!P34</f>
        <v>0.39994483519514556</v>
      </c>
      <c r="J33" s="157">
        <f>Perustaulukko_Aland!K34</f>
        <v>10.294878427315055</v>
      </c>
      <c r="K33" s="129">
        <v>5.34767714348592</v>
      </c>
      <c r="L33" s="127">
        <v>1.690166585389459</v>
      </c>
    </row>
    <row r="34" spans="1:12" ht="12.75">
      <c r="A34" s="1" t="s">
        <v>58</v>
      </c>
      <c r="B34" s="35"/>
      <c r="C34" s="25"/>
      <c r="D34" s="31">
        <v>0.02</v>
      </c>
      <c r="E34" s="25">
        <v>0.16</v>
      </c>
      <c r="F34" s="32">
        <v>0.1</v>
      </c>
      <c r="G34" s="67">
        <v>0.009944640753828034</v>
      </c>
      <c r="H34" s="67">
        <v>0.1276350385614253</v>
      </c>
      <c r="I34" s="113">
        <f>Perustaulukko_V_S!P35</f>
        <v>0.027582402427251417</v>
      </c>
      <c r="J34" s="157">
        <f>Perustaulukko_Aland!K35</f>
        <v>2.7418520434557685</v>
      </c>
      <c r="K34" s="129">
        <v>3.7332349168983394</v>
      </c>
      <c r="L34" s="127">
        <v>3.3949771625140124</v>
      </c>
    </row>
    <row r="35" spans="1:12" ht="12.75">
      <c r="A35" s="1" t="s">
        <v>59</v>
      </c>
      <c r="B35" s="35">
        <v>1.93</v>
      </c>
      <c r="C35" s="25">
        <v>0.56</v>
      </c>
      <c r="D35" s="31">
        <v>3.11</v>
      </c>
      <c r="E35" s="25">
        <v>7.42</v>
      </c>
      <c r="F35" s="31">
        <v>13.01</v>
      </c>
      <c r="G35" s="67">
        <v>12.747590106007067</v>
      </c>
      <c r="H35" s="67">
        <v>21.12612760887775</v>
      </c>
      <c r="I35" s="113">
        <f>Perustaulukko_V_S!P36</f>
        <v>35.16756309474556</v>
      </c>
      <c r="J35" s="157">
        <f>Perustaulukko_Aland!K36</f>
        <v>40.869115364718056</v>
      </c>
      <c r="K35" s="129">
        <v>52.22390102316776</v>
      </c>
      <c r="L35" s="127">
        <v>32.922408924895166</v>
      </c>
    </row>
    <row r="36" spans="1:12" ht="12.75">
      <c r="A36" s="1" t="s">
        <v>60</v>
      </c>
      <c r="B36" s="35"/>
      <c r="C36" s="25">
        <v>0.01</v>
      </c>
      <c r="D36" s="31"/>
      <c r="E36" s="25"/>
      <c r="F36" s="31">
        <v>0.15</v>
      </c>
      <c r="G36" s="67">
        <v>0.5064499411071848</v>
      </c>
      <c r="H36" s="67">
        <v>1.2104911524656157</v>
      </c>
      <c r="I36" s="113">
        <f>Perustaulukko_V_S!P37</f>
        <v>1.2825817128671908</v>
      </c>
      <c r="J36" s="157">
        <f>Perustaulukko_Aland!K37</f>
        <v>7.60475944128298</v>
      </c>
      <c r="K36" s="129">
        <v>4.5652479738058025</v>
      </c>
      <c r="L36" s="127">
        <v>3.6453720381974697</v>
      </c>
    </row>
    <row r="37" spans="1:12" ht="12.75">
      <c r="A37" s="1" t="s">
        <v>61</v>
      </c>
      <c r="B37" s="35">
        <v>0.09</v>
      </c>
      <c r="C37" s="25">
        <v>0.11</v>
      </c>
      <c r="D37" s="31">
        <v>0.17</v>
      </c>
      <c r="E37" s="25">
        <v>0.18</v>
      </c>
      <c r="F37" s="31">
        <v>0.12</v>
      </c>
      <c r="G37" s="67">
        <v>0.14077856301531216</v>
      </c>
      <c r="H37" s="67">
        <v>0.19082492717969304</v>
      </c>
      <c r="I37" s="113">
        <f>Perustaulukko_V_S!P38</f>
        <v>0.3585712315542684</v>
      </c>
      <c r="J37" s="157">
        <f>Perustaulukko_Aland!K38</f>
        <v>0.10346611484738749</v>
      </c>
      <c r="K37" s="129">
        <v>0.1582593668362914</v>
      </c>
      <c r="L37" s="127">
        <v>0.14145992657802284</v>
      </c>
    </row>
    <row r="38" spans="1:12" ht="12.75">
      <c r="A38" s="1" t="s">
        <v>62</v>
      </c>
      <c r="B38" s="35">
        <v>0.17</v>
      </c>
      <c r="C38" s="25">
        <v>0.24</v>
      </c>
      <c r="D38" s="31">
        <v>0.21</v>
      </c>
      <c r="E38" s="25">
        <v>0.24</v>
      </c>
      <c r="F38" s="32">
        <v>0.2</v>
      </c>
      <c r="G38" s="67">
        <v>0.2301401648998822</v>
      </c>
      <c r="H38" s="67">
        <v>0.25073260424875293</v>
      </c>
      <c r="I38" s="113">
        <f>Perustaulukko_V_S!P39</f>
        <v>0.2758240242725142</v>
      </c>
      <c r="J38" s="157">
        <f>Perustaulukko_Aland!K39</f>
        <v>0.620796689084325</v>
      </c>
      <c r="K38" s="129">
        <v>0.5123059604659667</v>
      </c>
      <c r="L38" s="127">
        <v>0.6627803946219858</v>
      </c>
    </row>
    <row r="39" spans="1:12" ht="12.75">
      <c r="A39" s="1" t="s">
        <v>384</v>
      </c>
      <c r="B39" s="35"/>
      <c r="C39" s="25"/>
      <c r="D39" s="31"/>
      <c r="E39" s="25"/>
      <c r="F39" s="32"/>
      <c r="G39" s="67"/>
      <c r="H39" s="67">
        <v>0.002143714628708626</v>
      </c>
      <c r="I39" s="113">
        <f>Perustaulukko_V_S!P40</f>
        <v>0</v>
      </c>
      <c r="J39" s="157">
        <f>Perustaulukko_Aland!K40</f>
        <v>0</v>
      </c>
      <c r="K39" s="129">
        <v>0</v>
      </c>
      <c r="L39" s="127">
        <v>0</v>
      </c>
    </row>
    <row r="40" spans="1:12" ht="12.75">
      <c r="A40" s="1" t="s">
        <v>63</v>
      </c>
      <c r="B40" s="35"/>
      <c r="C40" s="25">
        <v>0.01</v>
      </c>
      <c r="D40" s="31"/>
      <c r="E40" s="25">
        <v>0.01</v>
      </c>
      <c r="F40" s="31"/>
      <c r="G40" s="67">
        <v>0.04377856301531213</v>
      </c>
      <c r="H40" s="67">
        <v>0.05075700345909058</v>
      </c>
      <c r="I40" s="113">
        <f>Perustaulukko_V_S!P41</f>
        <v>0.11032960970900567</v>
      </c>
      <c r="J40" s="157">
        <f>Perustaulukko_Aland!K41</f>
        <v>0.620796689084325</v>
      </c>
      <c r="K40" s="129">
        <v>0.2564190663190109</v>
      </c>
      <c r="L40" s="127">
        <v>0.20373799986657382</v>
      </c>
    </row>
    <row r="41" spans="1:12" ht="12.75">
      <c r="A41" s="1" t="s">
        <v>64</v>
      </c>
      <c r="B41" s="35">
        <v>0.01</v>
      </c>
      <c r="C41" s="25"/>
      <c r="D41" s="31"/>
      <c r="E41" s="25">
        <v>0.01</v>
      </c>
      <c r="F41" s="31"/>
      <c r="G41" s="67">
        <v>0.01178937561605831</v>
      </c>
      <c r="H41" s="67">
        <v>0.016624893711131385</v>
      </c>
      <c r="I41" s="113">
        <f>Perustaulukko_V_S!P42</f>
        <v>0.055164804854502834</v>
      </c>
      <c r="J41" s="157">
        <f>Perustaulukko_Aland!K42</f>
        <v>0.10346611484738749</v>
      </c>
      <c r="K41" s="129">
        <v>0.030004293079477114</v>
      </c>
      <c r="L41" s="127">
        <v>0.01763668430335097</v>
      </c>
    </row>
    <row r="42" spans="1:12" ht="12.75">
      <c r="A42" s="1" t="s">
        <v>65</v>
      </c>
      <c r="B42" s="35"/>
      <c r="C42" s="25"/>
      <c r="D42" s="31">
        <v>0.01</v>
      </c>
      <c r="E42" s="25">
        <v>0.01</v>
      </c>
      <c r="F42" s="31">
        <v>0.02</v>
      </c>
      <c r="G42" s="67">
        <v>0.021472320376914013</v>
      </c>
      <c r="H42" s="67">
        <v>0.03631792833330459</v>
      </c>
      <c r="I42" s="113">
        <f>Perustaulukko_V_S!P43</f>
        <v>0.027582402427251417</v>
      </c>
      <c r="J42" s="157">
        <f>Perustaulukko_Aland!K43</f>
        <v>0</v>
      </c>
      <c r="K42" s="129">
        <v>0.022648523279429265</v>
      </c>
      <c r="L42" s="127">
        <v>0.1767943705432606</v>
      </c>
    </row>
    <row r="43" spans="1:12" ht="12.75">
      <c r="A43" s="1" t="s">
        <v>254</v>
      </c>
      <c r="B43" s="35"/>
      <c r="C43" s="25"/>
      <c r="D43" s="31"/>
      <c r="E43" s="25"/>
      <c r="F43" s="31"/>
      <c r="G43" s="67"/>
      <c r="H43" s="67">
        <v>0.004300700025917487</v>
      </c>
      <c r="I43" s="113">
        <f>Perustaulukko_V_S!P44</f>
        <v>0</v>
      </c>
      <c r="J43" s="157">
        <f>Perustaulukko_Aland!K44</f>
        <v>0</v>
      </c>
      <c r="K43" s="129">
        <v>0.007518796992481204</v>
      </c>
      <c r="L43" s="127">
        <v>0</v>
      </c>
    </row>
    <row r="44" spans="1:12" ht="12.75">
      <c r="A44" s="1" t="s">
        <v>66</v>
      </c>
      <c r="B44" s="35">
        <v>0.04</v>
      </c>
      <c r="C44" s="25">
        <v>0.03</v>
      </c>
      <c r="D44" s="31">
        <v>0.01</v>
      </c>
      <c r="E44" s="25"/>
      <c r="F44" s="31"/>
      <c r="G44" s="67">
        <v>0.008889281507656065</v>
      </c>
      <c r="H44" s="67">
        <v>0.00467619367244454</v>
      </c>
      <c r="I44" s="113">
        <f>Perustaulukko_V_S!P45</f>
        <v>0.027582402427251417</v>
      </c>
      <c r="J44" s="157">
        <f>Perustaulukko_Aland!K45</f>
        <v>0</v>
      </c>
      <c r="K44" s="129">
        <v>0</v>
      </c>
      <c r="L44" s="127">
        <v>0.008818342151675485</v>
      </c>
    </row>
    <row r="45" spans="1:12" ht="12.75">
      <c r="A45" s="1" t="s">
        <v>67</v>
      </c>
      <c r="B45" s="35">
        <v>0.03</v>
      </c>
      <c r="C45" s="25">
        <v>0.03</v>
      </c>
      <c r="D45" s="31">
        <v>0.01</v>
      </c>
      <c r="E45" s="25">
        <v>0.03</v>
      </c>
      <c r="F45" s="31"/>
      <c r="G45" s="67">
        <v>0.013000000000000001</v>
      </c>
      <c r="H45" s="67">
        <v>0.02347484234629513</v>
      </c>
      <c r="I45" s="113">
        <f>Perustaulukko_V_S!P46</f>
        <v>0.013791201213625709</v>
      </c>
      <c r="J45" s="157">
        <f>Perustaulukko_Aland!K46</f>
        <v>0</v>
      </c>
      <c r="K45" s="129">
        <v>0.015037593984962409</v>
      </c>
      <c r="L45" s="127">
        <v>0.01763668430335097</v>
      </c>
    </row>
    <row r="46" spans="1:12" ht="12.75">
      <c r="A46" s="1" t="s">
        <v>68</v>
      </c>
      <c r="B46" s="35">
        <v>0.19</v>
      </c>
      <c r="C46" s="25">
        <v>0.85</v>
      </c>
      <c r="D46" s="31">
        <v>0.54</v>
      </c>
      <c r="E46" s="25">
        <v>0.33</v>
      </c>
      <c r="F46" s="31">
        <v>0.23</v>
      </c>
      <c r="G46" s="67">
        <v>0.2908080094228504</v>
      </c>
      <c r="H46" s="67">
        <v>0.34544240396289977</v>
      </c>
      <c r="I46" s="113">
        <f>Perustaulukko_V_S!P47</f>
        <v>0.1792856157771342</v>
      </c>
      <c r="J46" s="157">
        <f>Perustaulukko_Aland!K47</f>
        <v>0.051733057423693746</v>
      </c>
      <c r="K46" s="129">
        <v>0.007518796992481204</v>
      </c>
      <c r="L46" s="127">
        <v>0.01763668430335097</v>
      </c>
    </row>
    <row r="47" spans="1:12" ht="12.75">
      <c r="A47" s="1" t="s">
        <v>195</v>
      </c>
      <c r="B47" s="35"/>
      <c r="C47" s="25">
        <v>0.03</v>
      </c>
      <c r="D47" s="31"/>
      <c r="E47" s="25"/>
      <c r="F47" s="31"/>
      <c r="G47" s="67"/>
      <c r="H47" s="67">
        <v>0</v>
      </c>
      <c r="I47" s="113">
        <f>Perustaulukko_V_S!P48</f>
        <v>0</v>
      </c>
      <c r="J47" s="157">
        <f>Perustaulukko_Aland!K48</f>
        <v>0</v>
      </c>
      <c r="K47" s="129">
        <v>0</v>
      </c>
      <c r="L47" s="127">
        <v>0</v>
      </c>
    </row>
    <row r="48" spans="1:12" ht="12.75">
      <c r="A48" s="1" t="s">
        <v>69</v>
      </c>
      <c r="B48" s="35">
        <v>3.89</v>
      </c>
      <c r="C48" s="25">
        <v>7.47</v>
      </c>
      <c r="D48" s="31">
        <v>2.84</v>
      </c>
      <c r="E48" s="25">
        <v>1.94</v>
      </c>
      <c r="F48" s="31">
        <v>0.64</v>
      </c>
      <c r="G48" s="67">
        <v>0.18494464075382805</v>
      </c>
      <c r="H48" s="67">
        <v>0.3915493926978736</v>
      </c>
      <c r="I48" s="113">
        <f>Perustaulukko_V_S!P49</f>
        <v>0.23445042063163704</v>
      </c>
      <c r="J48" s="157">
        <f>Perustaulukko_Aland!K49</f>
        <v>0.15519917227108124</v>
      </c>
      <c r="K48" s="129">
        <v>0.007518796992481204</v>
      </c>
      <c r="L48" s="127">
        <v>0</v>
      </c>
    </row>
    <row r="49" spans="1:12" ht="12.75">
      <c r="A49" s="1" t="s">
        <v>70</v>
      </c>
      <c r="B49" s="35">
        <v>0.72</v>
      </c>
      <c r="C49" s="25">
        <v>2.07</v>
      </c>
      <c r="D49" s="31">
        <v>0.49</v>
      </c>
      <c r="E49" s="25">
        <v>0.13</v>
      </c>
      <c r="F49" s="31">
        <v>0.04</v>
      </c>
      <c r="G49" s="67">
        <v>0.04</v>
      </c>
      <c r="H49" s="67">
        <v>0.0555356284388065</v>
      </c>
      <c r="I49" s="113">
        <f>Perustaulukko_V_S!P50</f>
        <v>0.2758240242725142</v>
      </c>
      <c r="J49" s="157">
        <f>Perustaulukko_Aland!K50</f>
        <v>0</v>
      </c>
      <c r="K49" s="129">
        <v>0</v>
      </c>
      <c r="L49" s="127">
        <v>0</v>
      </c>
    </row>
    <row r="50" spans="1:12" ht="12.75">
      <c r="A50" s="1" t="s">
        <v>71</v>
      </c>
      <c r="B50" s="35">
        <v>0.03</v>
      </c>
      <c r="C50" s="25">
        <v>0.33</v>
      </c>
      <c r="D50" s="31">
        <v>0.05</v>
      </c>
      <c r="E50" s="25">
        <v>0.01</v>
      </c>
      <c r="F50" s="31">
        <v>0.02</v>
      </c>
      <c r="G50" s="67">
        <v>0.007472320376914017</v>
      </c>
      <c r="H50" s="67">
        <v>0.014462019315937975</v>
      </c>
      <c r="I50" s="113">
        <f>Perustaulukko_V_S!P51</f>
        <v>0.013791201213625709</v>
      </c>
      <c r="J50" s="157">
        <f>Perustaulukko_Aland!K51</f>
        <v>0</v>
      </c>
      <c r="K50" s="129">
        <v>0</v>
      </c>
      <c r="L50" s="127">
        <v>0</v>
      </c>
    </row>
    <row r="51" spans="1:12" ht="12.75">
      <c r="A51" s="1" t="s">
        <v>72</v>
      </c>
      <c r="B51" s="35">
        <v>0.28</v>
      </c>
      <c r="C51" s="25">
        <v>1.69</v>
      </c>
      <c r="D51" s="31">
        <v>2.49</v>
      </c>
      <c r="E51" s="25">
        <v>2.98</v>
      </c>
      <c r="F51" s="31">
        <v>0.75</v>
      </c>
      <c r="G51" s="67">
        <v>1.5324864546525323</v>
      </c>
      <c r="H51" s="67">
        <v>0.977841438707835</v>
      </c>
      <c r="I51" s="113">
        <f>Perustaulukko_V_S!P52</f>
        <v>2.551372224520756</v>
      </c>
      <c r="J51" s="157">
        <f>Perustaulukko_Aland!K52</f>
        <v>1.0863942058975686</v>
      </c>
      <c r="K51" s="129">
        <v>0.1879856212887729</v>
      </c>
      <c r="L51" s="127">
        <v>0.15903553552283795</v>
      </c>
    </row>
    <row r="52" spans="1:12" ht="12.75">
      <c r="A52" s="1" t="s">
        <v>250</v>
      </c>
      <c r="B52" s="35"/>
      <c r="C52" s="25"/>
      <c r="D52" s="31"/>
      <c r="E52" s="25"/>
      <c r="F52" s="31"/>
      <c r="G52" s="67"/>
      <c r="H52" s="67">
        <v>0</v>
      </c>
      <c r="I52" s="113">
        <f>Perustaulukko_V_S!P53</f>
        <v>0</v>
      </c>
      <c r="J52" s="157">
        <f>Perustaulukko_Aland!K53</f>
        <v>0</v>
      </c>
      <c r="K52" s="129">
        <v>0</v>
      </c>
      <c r="L52" s="127">
        <v>0</v>
      </c>
    </row>
    <row r="53" spans="1:12" ht="12.75">
      <c r="A53" s="1" t="s">
        <v>73</v>
      </c>
      <c r="B53" s="35"/>
      <c r="C53" s="25"/>
      <c r="D53" s="32">
        <v>3.2</v>
      </c>
      <c r="E53" s="25">
        <v>0.33</v>
      </c>
      <c r="F53" s="31">
        <v>0.48</v>
      </c>
      <c r="G53" s="67">
        <v>0.6873239104829212</v>
      </c>
      <c r="H53" s="67">
        <v>0.014285714285714287</v>
      </c>
      <c r="I53" s="113">
        <f>Perustaulukko_V_S!P54</f>
        <v>0.027582402427251417</v>
      </c>
      <c r="J53" s="157">
        <f>Perustaulukko_Aland!K54</f>
        <v>0.41386445938954997</v>
      </c>
      <c r="K53" s="129">
        <v>1.9904827146960933</v>
      </c>
      <c r="L53" s="127">
        <v>6.200262342155433</v>
      </c>
    </row>
    <row r="54" spans="1:12" ht="12.75">
      <c r="A54" s="1" t="s">
        <v>277</v>
      </c>
      <c r="B54" s="35"/>
      <c r="C54" s="25"/>
      <c r="D54" s="32"/>
      <c r="E54" s="25"/>
      <c r="F54" s="31"/>
      <c r="G54" s="67"/>
      <c r="H54" s="67">
        <v>0</v>
      </c>
      <c r="I54" s="113">
        <f>Perustaulukko_V_S!P55</f>
        <v>0</v>
      </c>
      <c r="J54" s="157">
        <f>Perustaulukko_Aland!K55</f>
        <v>0</v>
      </c>
      <c r="K54" s="129">
        <v>0.01522185858893371</v>
      </c>
      <c r="L54" s="127">
        <v>0</v>
      </c>
    </row>
    <row r="55" spans="1:12" ht="12.75">
      <c r="A55" s="1" t="s">
        <v>74</v>
      </c>
      <c r="B55" s="35"/>
      <c r="C55" s="25"/>
      <c r="D55" s="31"/>
      <c r="E55" s="25"/>
      <c r="F55" s="31"/>
      <c r="G55" s="67">
        <v>0.007944640753828034</v>
      </c>
      <c r="H55" s="67">
        <v>0</v>
      </c>
      <c r="I55" s="113">
        <f>Perustaulukko_V_S!P56</f>
        <v>0</v>
      </c>
      <c r="J55" s="157">
        <f>Perustaulukko_Aland!K56</f>
        <v>0.051733057423693746</v>
      </c>
      <c r="K55" s="129">
        <v>0.09835383957093136</v>
      </c>
      <c r="L55" s="127">
        <v>0.0531543543441963</v>
      </c>
    </row>
    <row r="56" spans="1:12" ht="12.75">
      <c r="A56" s="1" t="s">
        <v>75</v>
      </c>
      <c r="B56" s="35"/>
      <c r="C56" s="25"/>
      <c r="D56" s="31"/>
      <c r="E56" s="25"/>
      <c r="F56" s="31"/>
      <c r="G56" s="67">
        <v>0.005</v>
      </c>
      <c r="H56" s="67">
        <v>0.006915412017850344</v>
      </c>
      <c r="I56" s="113">
        <f>Perustaulukko_V_S!P57</f>
        <v>0</v>
      </c>
      <c r="J56" s="157">
        <f>Perustaulukko_Aland!K57</f>
        <v>0.620796689084325</v>
      </c>
      <c r="K56" s="129">
        <v>0.39166633098905496</v>
      </c>
      <c r="L56" s="127">
        <v>0.41684402011164573</v>
      </c>
    </row>
    <row r="57" spans="1:12" ht="12.75">
      <c r="A57" s="1" t="s">
        <v>76</v>
      </c>
      <c r="B57" s="35"/>
      <c r="C57" s="25"/>
      <c r="D57" s="31"/>
      <c r="E57" s="25"/>
      <c r="F57" s="31"/>
      <c r="G57" s="67"/>
      <c r="H57" s="67">
        <v>0.0025324790437359127</v>
      </c>
      <c r="I57" s="113">
        <f>Perustaulukko_V_S!P58</f>
        <v>0</v>
      </c>
      <c r="J57" s="157">
        <f>Perustaulukko_Aland!K58</f>
        <v>0</v>
      </c>
      <c r="K57" s="129">
        <v>0.06791012239306395</v>
      </c>
      <c r="L57" s="127">
        <v>0.06209484721294347</v>
      </c>
    </row>
    <row r="58" spans="1:12" ht="12.75">
      <c r="A58" s="1" t="s">
        <v>77</v>
      </c>
      <c r="B58" s="35"/>
      <c r="C58" s="25"/>
      <c r="D58" s="31"/>
      <c r="E58" s="25"/>
      <c r="F58" s="31"/>
      <c r="G58" s="67"/>
      <c r="H58" s="67">
        <v>0.00467619367244454</v>
      </c>
      <c r="I58" s="113">
        <f>Perustaulukko_V_S!P59</f>
        <v>0</v>
      </c>
      <c r="J58" s="157">
        <f>Perustaulukko_Aland!K59</f>
        <v>0.41386445938954997</v>
      </c>
      <c r="K58" s="129">
        <v>0.3230032984253812</v>
      </c>
      <c r="L58" s="127">
        <v>0.22125253345285312</v>
      </c>
    </row>
    <row r="59" spans="1:12" ht="12.75">
      <c r="A59" s="1" t="s">
        <v>78</v>
      </c>
      <c r="B59" s="35"/>
      <c r="C59" s="25"/>
      <c r="D59" s="31"/>
      <c r="E59" s="25"/>
      <c r="F59" s="31"/>
      <c r="G59" s="67">
        <v>0.028000000000000004</v>
      </c>
      <c r="H59" s="67">
        <v>0.06448096300467539</v>
      </c>
      <c r="I59" s="113">
        <f>Perustaulukko_V_S!P60</f>
        <v>0.8688456764584196</v>
      </c>
      <c r="J59" s="157">
        <f>Perustaulukko_Aland!K60</f>
        <v>0.2586652871184687</v>
      </c>
      <c r="K59" s="129">
        <v>0.9300677254018253</v>
      </c>
      <c r="L59" s="127">
        <v>0.7936507936507936</v>
      </c>
    </row>
    <row r="60" spans="1:12" ht="12.75">
      <c r="A60" s="1" t="s">
        <v>79</v>
      </c>
      <c r="B60" s="35"/>
      <c r="C60" s="25"/>
      <c r="D60" s="31"/>
      <c r="E60" s="25"/>
      <c r="F60" s="31"/>
      <c r="G60" s="67"/>
      <c r="H60" s="67">
        <v>0</v>
      </c>
      <c r="I60" s="113">
        <f>Perustaulukko_V_S!P61</f>
        <v>0</v>
      </c>
      <c r="J60" s="157">
        <f>Perustaulukko_Aland!K61</f>
        <v>0</v>
      </c>
      <c r="K60" s="129">
        <v>0.007518796992481204</v>
      </c>
      <c r="L60" s="127">
        <v>0</v>
      </c>
    </row>
    <row r="61" spans="1:12" ht="12.75">
      <c r="A61" s="1" t="s">
        <v>248</v>
      </c>
      <c r="B61" s="35"/>
      <c r="C61" s="25"/>
      <c r="D61" s="31"/>
      <c r="E61" s="25"/>
      <c r="F61" s="31"/>
      <c r="G61" s="67"/>
      <c r="H61" s="67">
        <v>0</v>
      </c>
      <c r="I61" s="113">
        <f>Perustaulukko_V_S!P62</f>
        <v>0</v>
      </c>
      <c r="J61" s="157">
        <f>Perustaulukko_Aland!K62</f>
        <v>0</v>
      </c>
      <c r="K61" s="129">
        <v>0.022635954966782033</v>
      </c>
      <c r="L61" s="127">
        <v>0.00887941751021133</v>
      </c>
    </row>
    <row r="62" spans="1:12" ht="12.75">
      <c r="A62" s="1" t="s">
        <v>80</v>
      </c>
      <c r="B62" s="36">
        <v>0.1</v>
      </c>
      <c r="C62" s="28">
        <v>0.02</v>
      </c>
      <c r="D62" s="31">
        <v>0.15</v>
      </c>
      <c r="E62" s="25">
        <v>0.12</v>
      </c>
      <c r="F62" s="31">
        <v>0.19</v>
      </c>
      <c r="G62" s="67">
        <v>0.022</v>
      </c>
      <c r="H62" s="67">
        <v>0.111296279495343</v>
      </c>
      <c r="I62" s="113">
        <f>Perustaulukko_V_S!P63</f>
        <v>0.09653840849537997</v>
      </c>
      <c r="J62" s="157">
        <f>Perustaulukko_Aland!K63</f>
        <v>3.052250387997931</v>
      </c>
      <c r="K62" s="129">
        <v>0.946051324644554</v>
      </c>
      <c r="L62" s="127">
        <v>0.03551767004084532</v>
      </c>
    </row>
    <row r="63" spans="1:12" ht="12.75">
      <c r="A63" s="1" t="s">
        <v>81</v>
      </c>
      <c r="B63" s="35">
        <v>2.42</v>
      </c>
      <c r="C63" s="25">
        <v>0.48</v>
      </c>
      <c r="D63" s="31">
        <v>0.32</v>
      </c>
      <c r="E63" s="25">
        <v>2.13</v>
      </c>
      <c r="F63" s="31">
        <v>1.95</v>
      </c>
      <c r="G63" s="67">
        <v>0.6936454652532391</v>
      </c>
      <c r="H63" s="67">
        <v>2.721909199080595</v>
      </c>
      <c r="I63" s="113">
        <f>Perustaulukko_V_S!P64</f>
        <v>8.881533581574956</v>
      </c>
      <c r="J63" s="157">
        <f>Perustaulukko_Aland!K64</f>
        <v>5.845835488877393</v>
      </c>
      <c r="K63" s="129">
        <v>19.40689979596874</v>
      </c>
      <c r="L63" s="127">
        <v>19.036155672632322</v>
      </c>
    </row>
    <row r="64" spans="1:12" ht="12.75">
      <c r="A64" s="1" t="s">
        <v>82</v>
      </c>
      <c r="B64" s="35"/>
      <c r="C64" s="25"/>
      <c r="D64" s="31"/>
      <c r="E64" s="25"/>
      <c r="F64" s="31"/>
      <c r="G64" s="67"/>
      <c r="H64" s="67">
        <v>0</v>
      </c>
      <c r="I64" s="113">
        <f>Perustaulukko_V_S!P65</f>
        <v>0.013791201213625709</v>
      </c>
      <c r="J64" s="157">
        <f>Perustaulukko_Aland!K65</f>
        <v>0</v>
      </c>
      <c r="K64" s="129">
        <v>0</v>
      </c>
      <c r="L64" s="127">
        <v>0.00887941751021133</v>
      </c>
    </row>
    <row r="65" spans="1:12" ht="12.75">
      <c r="A65" s="1" t="s">
        <v>83</v>
      </c>
      <c r="B65" s="35">
        <v>18.31</v>
      </c>
      <c r="C65" s="25">
        <v>8.32</v>
      </c>
      <c r="D65" s="31">
        <v>2.59</v>
      </c>
      <c r="E65" s="25">
        <v>10.81</v>
      </c>
      <c r="F65" s="31">
        <v>33.27</v>
      </c>
      <c r="G65" s="67">
        <v>30.95531330977621</v>
      </c>
      <c r="H65" s="67">
        <v>24.85706465294811</v>
      </c>
      <c r="I65" s="113">
        <f>Perustaulukko_V_S!P66</f>
        <v>41.470142049372505</v>
      </c>
      <c r="J65" s="157">
        <f>Perustaulukko_Aland!K66</f>
        <v>9.053285049146405</v>
      </c>
      <c r="K65" s="129">
        <v>15.062692821185033</v>
      </c>
      <c r="L65" s="127">
        <v>24.636399598218105</v>
      </c>
    </row>
    <row r="66" spans="1:12" ht="12.75">
      <c r="A66" s="1" t="s">
        <v>84</v>
      </c>
      <c r="B66" s="35">
        <v>0.48</v>
      </c>
      <c r="C66" s="25">
        <v>0.15</v>
      </c>
      <c r="D66" s="31">
        <v>0.12</v>
      </c>
      <c r="E66" s="28">
        <v>0.4</v>
      </c>
      <c r="F66" s="32">
        <v>2.6</v>
      </c>
      <c r="G66" s="67">
        <v>3.1332167255594814</v>
      </c>
      <c r="H66" s="67">
        <v>2.9843289420982373</v>
      </c>
      <c r="I66" s="113">
        <f>Perustaulukko_V_S!P67</f>
        <v>2.3307130051027447</v>
      </c>
      <c r="J66" s="157">
        <f>Perustaulukko_Aland!K67</f>
        <v>1.5002586652871186</v>
      </c>
      <c r="K66" s="129">
        <v>3.3105663421021565</v>
      </c>
      <c r="L66" s="127">
        <v>4.037189255622927</v>
      </c>
    </row>
    <row r="67" spans="1:12" ht="12.75">
      <c r="A67" s="1" t="s">
        <v>85</v>
      </c>
      <c r="B67" s="35"/>
      <c r="C67" s="25"/>
      <c r="D67" s="31"/>
      <c r="E67" s="25"/>
      <c r="F67" s="31"/>
      <c r="G67" s="67"/>
      <c r="H67" s="67">
        <v>0.002156985397208861</v>
      </c>
      <c r="I67" s="113">
        <f>Perustaulukko_V_S!P68</f>
        <v>0</v>
      </c>
      <c r="J67" s="157">
        <f>Perustaulukko_Aland!K68</f>
        <v>0</v>
      </c>
      <c r="K67" s="129">
        <v>0</v>
      </c>
      <c r="L67" s="127">
        <v>0.00887941751021133</v>
      </c>
    </row>
    <row r="68" spans="1:12" ht="12.75">
      <c r="A68" s="1" t="s">
        <v>212</v>
      </c>
      <c r="B68" s="35"/>
      <c r="C68" s="25"/>
      <c r="D68" s="31"/>
      <c r="E68" s="25"/>
      <c r="F68" s="31"/>
      <c r="G68" s="67"/>
      <c r="H68" s="67">
        <v>0</v>
      </c>
      <c r="I68" s="113">
        <f>Perustaulukko_V_S!P69</f>
        <v>0.027582402427251417</v>
      </c>
      <c r="J68" s="157">
        <f>Perustaulukko_Aland!K69</f>
        <v>0</v>
      </c>
      <c r="K68" s="129">
        <v>0.007610929294466855</v>
      </c>
      <c r="L68" s="127">
        <v>0.07066888793047557</v>
      </c>
    </row>
    <row r="69" spans="1:12" ht="12.75">
      <c r="A69" s="1" t="s">
        <v>86</v>
      </c>
      <c r="B69" s="35"/>
      <c r="C69" s="25"/>
      <c r="D69" s="31">
        <v>0.14</v>
      </c>
      <c r="E69" s="25">
        <v>0.15</v>
      </c>
      <c r="F69" s="31">
        <v>0.02</v>
      </c>
      <c r="G69" s="67">
        <v>0.024</v>
      </c>
      <c r="H69" s="67">
        <v>0.1091591297453278</v>
      </c>
      <c r="I69" s="113">
        <f>Perustaulukko_V_S!P70</f>
        <v>0.013791201213625709</v>
      </c>
      <c r="J69" s="157">
        <f>Perustaulukko_Aland!K70</f>
        <v>0.3621314019658562</v>
      </c>
      <c r="K69" s="129">
        <v>1.259107619152132</v>
      </c>
      <c r="L69" s="127">
        <v>1.3417316649424624</v>
      </c>
    </row>
    <row r="70" spans="1:12" ht="12.75">
      <c r="A70" s="1" t="s">
        <v>87</v>
      </c>
      <c r="B70" s="35">
        <v>15.51</v>
      </c>
      <c r="C70" s="25">
        <v>17.35</v>
      </c>
      <c r="D70" s="32">
        <v>14.22</v>
      </c>
      <c r="E70" s="25">
        <v>17.72</v>
      </c>
      <c r="F70" s="31">
        <v>15.77</v>
      </c>
      <c r="G70" s="67">
        <v>13.31953121319199</v>
      </c>
      <c r="H70" s="67">
        <v>9.418711365164159</v>
      </c>
      <c r="I70" s="113">
        <f>Perustaulukko_V_S!P71</f>
        <v>16.74251827334161</v>
      </c>
      <c r="J70" s="157">
        <f>Perustaulukko_Aland!K71</f>
        <v>2.7935851008794623</v>
      </c>
      <c r="K70" s="129">
        <v>1.4444040718361049</v>
      </c>
      <c r="L70" s="127">
        <v>0.22076393058456634</v>
      </c>
    </row>
    <row r="71" spans="1:12" ht="12.75">
      <c r="A71" s="1" t="s">
        <v>88</v>
      </c>
      <c r="B71" s="35"/>
      <c r="C71" s="25"/>
      <c r="D71" s="31">
        <v>0.02</v>
      </c>
      <c r="E71" s="25">
        <v>0.02</v>
      </c>
      <c r="F71" s="31">
        <v>0.01</v>
      </c>
      <c r="G71" s="67">
        <v>0.009944640753828034</v>
      </c>
      <c r="H71" s="67">
        <v>0.0706502738527701</v>
      </c>
      <c r="I71" s="113">
        <f>Perustaulukko_V_S!P72</f>
        <v>0</v>
      </c>
      <c r="J71" s="157">
        <f>Perustaulukko_Aland!K72</f>
        <v>0</v>
      </c>
      <c r="K71" s="129">
        <v>0.030075187969924817</v>
      </c>
      <c r="L71" s="127">
        <v>0.026638252530633993</v>
      </c>
    </row>
    <row r="72" spans="1:12" ht="12.75">
      <c r="A72" s="1" t="s">
        <v>89</v>
      </c>
      <c r="B72" s="35"/>
      <c r="C72" s="25"/>
      <c r="D72" s="31"/>
      <c r="E72" s="25"/>
      <c r="F72" s="31">
        <v>0.02</v>
      </c>
      <c r="G72" s="67">
        <v>0.008</v>
      </c>
      <c r="H72" s="67">
        <v>0.022576735401790577</v>
      </c>
      <c r="I72" s="113">
        <f>Perustaulukko_V_S!P73</f>
        <v>0.027582402427251417</v>
      </c>
      <c r="J72" s="157">
        <f>Perustaulukko_Aland!K73</f>
        <v>0</v>
      </c>
      <c r="K72" s="129">
        <v>0.1124629278802034</v>
      </c>
      <c r="L72" s="127">
        <v>0.008818342151675485</v>
      </c>
    </row>
    <row r="73" spans="1:12" ht="12.75">
      <c r="A73" s="1" t="s">
        <v>90</v>
      </c>
      <c r="B73" s="35"/>
      <c r="C73" s="25"/>
      <c r="D73" s="31">
        <v>0.18</v>
      </c>
      <c r="E73" s="25">
        <v>0.24</v>
      </c>
      <c r="F73" s="32">
        <v>0.2</v>
      </c>
      <c r="G73" s="67">
        <v>0.10636160188457008</v>
      </c>
      <c r="H73" s="67">
        <v>0.04443829408538112</v>
      </c>
      <c r="I73" s="113">
        <f>Perustaulukko_V_S!P74</f>
        <v>0.1517032133498828</v>
      </c>
      <c r="J73" s="157">
        <f>Perustaulukko_Aland!K74</f>
        <v>0.10346611484738749</v>
      </c>
      <c r="K73" s="129">
        <v>0.030004293079477114</v>
      </c>
      <c r="L73" s="127">
        <v>0.15873015873015872</v>
      </c>
    </row>
    <row r="74" spans="1:12" ht="12.75">
      <c r="A74" s="1" t="s">
        <v>91</v>
      </c>
      <c r="B74" s="35"/>
      <c r="C74" s="25"/>
      <c r="D74" s="31">
        <v>0.01</v>
      </c>
      <c r="E74" s="25">
        <v>0.02</v>
      </c>
      <c r="F74" s="31">
        <v>0.02</v>
      </c>
      <c r="G74" s="67">
        <v>0.014416961130742052</v>
      </c>
      <c r="H74" s="67">
        <v>0.012446540095269824</v>
      </c>
      <c r="I74" s="113">
        <f>Perustaulukko_V_S!P75</f>
        <v>0</v>
      </c>
      <c r="J74" s="157">
        <f>Perustaulukko_Aland!K75</f>
        <v>0</v>
      </c>
      <c r="K74" s="129">
        <v>0.02257762838898156</v>
      </c>
      <c r="L74" s="127">
        <v>0.026455026455026454</v>
      </c>
    </row>
    <row r="75" spans="1:12" ht="12.75">
      <c r="A75" s="1" t="s">
        <v>92</v>
      </c>
      <c r="B75" s="35"/>
      <c r="C75" s="25"/>
      <c r="D75" s="31"/>
      <c r="E75" s="25"/>
      <c r="F75" s="31"/>
      <c r="G75" s="67"/>
      <c r="H75" s="67">
        <v>0.002857142857142857</v>
      </c>
      <c r="I75" s="113">
        <f>Perustaulukko_V_S!P76</f>
        <v>0</v>
      </c>
      <c r="J75" s="157">
        <f>Perustaulukko_Aland!K76</f>
        <v>0</v>
      </c>
      <c r="K75" s="129">
        <v>0.01522185858893371</v>
      </c>
      <c r="L75" s="127">
        <v>0.008818342151675485</v>
      </c>
    </row>
    <row r="76" spans="1:12" ht="12.75">
      <c r="A76" s="1" t="s">
        <v>196</v>
      </c>
      <c r="B76" s="35"/>
      <c r="C76" s="25">
        <v>0.01</v>
      </c>
      <c r="D76" s="31">
        <v>0.01</v>
      </c>
      <c r="E76" s="25">
        <v>0.01</v>
      </c>
      <c r="F76" s="31">
        <v>0.01</v>
      </c>
      <c r="G76" s="67">
        <v>0</v>
      </c>
      <c r="H76" s="67">
        <v>0.009849926245113777</v>
      </c>
      <c r="I76" s="113">
        <f>Perustaulukko_V_S!P77</f>
        <v>0.027582402427251417</v>
      </c>
      <c r="J76" s="157">
        <f>Perustaulukko_Aland!K77</f>
        <v>0</v>
      </c>
      <c r="K76" s="129">
        <v>0</v>
      </c>
      <c r="L76" s="127">
        <v>0</v>
      </c>
    </row>
    <row r="77" spans="1:12" ht="12.75">
      <c r="A77" s="1" t="s">
        <v>93</v>
      </c>
      <c r="B77" s="35"/>
      <c r="C77" s="25">
        <v>0.02</v>
      </c>
      <c r="D77" s="31">
        <v>0.02</v>
      </c>
      <c r="E77" s="25">
        <v>0.01</v>
      </c>
      <c r="F77" s="31">
        <v>0.04</v>
      </c>
      <c r="G77" s="67">
        <v>0.05594464075382803</v>
      </c>
      <c r="H77" s="67">
        <v>0.06610754382658414</v>
      </c>
      <c r="I77" s="113">
        <f>Perustaulukko_V_S!P78</f>
        <v>0.027582402427251417</v>
      </c>
      <c r="J77" s="157">
        <f>Perustaulukko_Aland!K78</f>
        <v>0</v>
      </c>
      <c r="K77" s="129">
        <v>0.02268830527409848</v>
      </c>
      <c r="L77" s="127">
        <v>0.06172839506172839</v>
      </c>
    </row>
    <row r="78" spans="1:12" ht="12.75">
      <c r="A78" s="1" t="s">
        <v>94</v>
      </c>
      <c r="B78" s="35">
        <v>0.02</v>
      </c>
      <c r="C78" s="25"/>
      <c r="D78" s="31"/>
      <c r="E78" s="25"/>
      <c r="F78" s="31">
        <v>0.01</v>
      </c>
      <c r="G78" s="67"/>
      <c r="H78" s="67">
        <v>0.0057292714544889154</v>
      </c>
      <c r="I78" s="113">
        <f>Perustaulukko_V_S!P79</f>
        <v>0.041373603640877124</v>
      </c>
      <c r="J78" s="157">
        <f>Perustaulukko_Aland!K79</f>
        <v>0</v>
      </c>
      <c r="K78" s="129">
        <v>0</v>
      </c>
      <c r="L78" s="127">
        <v>0</v>
      </c>
    </row>
    <row r="79" spans="1:12" ht="12.75">
      <c r="A79" s="1" t="s">
        <v>95</v>
      </c>
      <c r="B79" s="35"/>
      <c r="C79" s="25"/>
      <c r="D79" s="31"/>
      <c r="E79" s="25"/>
      <c r="F79" s="31"/>
      <c r="G79" s="67"/>
      <c r="H79" s="67">
        <v>0</v>
      </c>
      <c r="I79" s="113">
        <f>Perustaulukko_V_S!P80</f>
        <v>0</v>
      </c>
      <c r="J79" s="157">
        <f>Perustaulukko_Aland!K80</f>
        <v>0</v>
      </c>
      <c r="K79" s="129">
        <v>0</v>
      </c>
      <c r="L79" s="127">
        <v>0</v>
      </c>
    </row>
    <row r="80" spans="1:12" ht="12.75">
      <c r="A80" s="1" t="s">
        <v>205</v>
      </c>
      <c r="B80" s="35"/>
      <c r="C80" s="25"/>
      <c r="D80" s="31">
        <v>0.01</v>
      </c>
      <c r="E80" s="25"/>
      <c r="F80" s="31"/>
      <c r="G80" s="67"/>
      <c r="H80" s="67">
        <v>0</v>
      </c>
      <c r="I80" s="113">
        <f>Perustaulukko_V_S!P81</f>
        <v>0.013791201213625709</v>
      </c>
      <c r="J80" s="157">
        <f>Perustaulukko_Aland!K81</f>
        <v>0</v>
      </c>
      <c r="K80" s="129">
        <v>0.007558578987150415</v>
      </c>
      <c r="L80" s="127">
        <v>0</v>
      </c>
    </row>
    <row r="81" spans="1:12" ht="12.75">
      <c r="A81" s="1" t="s">
        <v>265</v>
      </c>
      <c r="B81" s="35"/>
      <c r="C81" s="25"/>
      <c r="D81" s="31"/>
      <c r="E81" s="25"/>
      <c r="F81" s="31"/>
      <c r="G81" s="67"/>
      <c r="H81" s="67">
        <v>0.002156985397208861</v>
      </c>
      <c r="I81" s="113">
        <f>Perustaulukko_V_S!P82</f>
        <v>0.013791201213625709</v>
      </c>
      <c r="J81" s="157">
        <f>Perustaulukko_Aland!K82</f>
        <v>0</v>
      </c>
      <c r="K81" s="129">
        <v>0.015094278841724209</v>
      </c>
      <c r="L81" s="127">
        <v>0.01775883502042266</v>
      </c>
    </row>
    <row r="82" spans="1:12" ht="12.75">
      <c r="A82" s="1" t="s">
        <v>96</v>
      </c>
      <c r="B82" s="35">
        <v>0.17</v>
      </c>
      <c r="C82" s="25">
        <v>0.14</v>
      </c>
      <c r="D82" s="31">
        <v>0.13</v>
      </c>
      <c r="E82" s="25">
        <v>0.21</v>
      </c>
      <c r="F82" s="31">
        <v>0.19</v>
      </c>
      <c r="G82" s="67">
        <v>0.2160294464075383</v>
      </c>
      <c r="H82" s="67">
        <v>0.24747232888035536</v>
      </c>
      <c r="I82" s="113">
        <f>Perustaulukko_V_S!P83</f>
        <v>0.1379120121362571</v>
      </c>
      <c r="J82" s="157">
        <f>Perustaulukko_Aland!K83</f>
        <v>0.051733057423693746</v>
      </c>
      <c r="K82" s="129">
        <v>0.03756287206662753</v>
      </c>
      <c r="L82" s="127">
        <v>0.07060781257193972</v>
      </c>
    </row>
    <row r="83" spans="1:12" ht="12.75">
      <c r="A83" s="1" t="s">
        <v>97</v>
      </c>
      <c r="B83" s="35">
        <v>0.64</v>
      </c>
      <c r="C83" s="25">
        <v>0.42</v>
      </c>
      <c r="D83" s="31">
        <v>0.29</v>
      </c>
      <c r="E83" s="25">
        <v>0.19</v>
      </c>
      <c r="F83" s="31">
        <v>0.29</v>
      </c>
      <c r="G83" s="67">
        <v>0.5081436984687867</v>
      </c>
      <c r="H83" s="67">
        <v>0.5341451150909688</v>
      </c>
      <c r="I83" s="113">
        <f>Perustaulukko_V_S!P84</f>
        <v>0.4826920424768998</v>
      </c>
      <c r="J83" s="157">
        <f>Perustaulukko_Aland!K84</f>
        <v>0.41386445938954997</v>
      </c>
      <c r="K83" s="129">
        <v>0.2794563051105527</v>
      </c>
      <c r="L83" s="127">
        <v>0.6891743457184764</v>
      </c>
    </row>
    <row r="84" spans="1:12" ht="12.75">
      <c r="A84" s="1" t="s">
        <v>98</v>
      </c>
      <c r="B84" s="35">
        <v>7.03</v>
      </c>
      <c r="C84" s="25">
        <v>1.21</v>
      </c>
      <c r="D84" s="31">
        <v>1.98</v>
      </c>
      <c r="E84" s="25">
        <v>1.85</v>
      </c>
      <c r="F84" s="31">
        <v>2.46</v>
      </c>
      <c r="G84" s="67">
        <v>4.337148409893993</v>
      </c>
      <c r="H84" s="67">
        <v>8.051022642850684</v>
      </c>
      <c r="I84" s="113">
        <f>Perustaulukko_V_S!P85</f>
        <v>5.061370845400635</v>
      </c>
      <c r="J84" s="157">
        <f>Perustaulukko_Aland!K85</f>
        <v>5.121572684945681</v>
      </c>
      <c r="K84" s="129">
        <v>9.835794944659314</v>
      </c>
      <c r="L84" s="127">
        <v>9.34474596879143</v>
      </c>
    </row>
    <row r="85" spans="1:12" ht="12.75">
      <c r="A85" s="1" t="s">
        <v>193</v>
      </c>
      <c r="B85" s="35">
        <v>0.07</v>
      </c>
      <c r="C85" s="25"/>
      <c r="D85" s="31"/>
      <c r="E85" s="25"/>
      <c r="F85" s="31"/>
      <c r="G85" s="67"/>
      <c r="H85" s="67">
        <v>0.014679623615850474</v>
      </c>
      <c r="I85" s="113">
        <f>Perustaulukko_V_S!P86</f>
        <v>0.013791201213625709</v>
      </c>
      <c r="J85" s="157">
        <f>Perustaulukko_Aland!K86</f>
        <v>0</v>
      </c>
      <c r="K85" s="129">
        <v>0.007483349547257353</v>
      </c>
      <c r="L85" s="127">
        <v>0</v>
      </c>
    </row>
    <row r="86" spans="1:12" ht="12.75">
      <c r="A86" s="1" t="s">
        <v>99</v>
      </c>
      <c r="B86" s="35">
        <v>0.22</v>
      </c>
      <c r="C86" s="25">
        <v>0.06</v>
      </c>
      <c r="D86" s="31">
        <v>0.06</v>
      </c>
      <c r="E86" s="25">
        <v>0.04</v>
      </c>
      <c r="F86" s="31">
        <v>0.02</v>
      </c>
      <c r="G86" s="67">
        <v>0.0618339222614841</v>
      </c>
      <c r="H86" s="67">
        <v>0.06659010565633622</v>
      </c>
      <c r="I86" s="113">
        <f>Perustaulukko_V_S!P87</f>
        <v>0.027582402427251417</v>
      </c>
      <c r="J86" s="157">
        <f>Perustaulukko_Aland!K87</f>
        <v>0.10346611484738749</v>
      </c>
      <c r="K86" s="129">
        <v>0.11317379856342616</v>
      </c>
      <c r="L86" s="127">
        <v>0.141398851219487</v>
      </c>
    </row>
    <row r="87" spans="1:12" ht="12.75">
      <c r="A87" s="1" t="s">
        <v>100</v>
      </c>
      <c r="B87" s="35">
        <v>0.03</v>
      </c>
      <c r="C87" s="25">
        <v>0.03</v>
      </c>
      <c r="D87" s="31">
        <v>0.04</v>
      </c>
      <c r="E87" s="25">
        <v>0.01</v>
      </c>
      <c r="F87" s="31">
        <v>0.03</v>
      </c>
      <c r="G87" s="67">
        <v>0.027778563015312136</v>
      </c>
      <c r="H87" s="67">
        <v>0.009772554874993202</v>
      </c>
      <c r="I87" s="113">
        <f>Perustaulukko_V_S!P88</f>
        <v>0</v>
      </c>
      <c r="J87" s="157">
        <f>Perustaulukko_Aland!K88</f>
        <v>0</v>
      </c>
      <c r="K87" s="129">
        <v>0</v>
      </c>
      <c r="L87" s="127">
        <v>0.026638252530633993</v>
      </c>
    </row>
    <row r="88" spans="1:12" ht="12.75">
      <c r="A88" s="1" t="s">
        <v>197</v>
      </c>
      <c r="B88" s="35"/>
      <c r="C88" s="25">
        <v>0.03</v>
      </c>
      <c r="D88" s="31">
        <v>0.01</v>
      </c>
      <c r="E88" s="25">
        <v>0.01</v>
      </c>
      <c r="F88" s="31">
        <v>0.01</v>
      </c>
      <c r="G88" s="67"/>
      <c r="H88" s="67">
        <v>0.004849854860895459</v>
      </c>
      <c r="I88" s="113">
        <f>Perustaulukko_V_S!P89</f>
        <v>0</v>
      </c>
      <c r="J88" s="157">
        <f>Perustaulukko_Aland!K89</f>
        <v>0</v>
      </c>
      <c r="K88" s="129">
        <v>0.015037593984962409</v>
      </c>
      <c r="L88" s="127">
        <v>0.00887941751021133</v>
      </c>
    </row>
    <row r="89" spans="1:12" ht="12.75">
      <c r="A89" s="1" t="s">
        <v>294</v>
      </c>
      <c r="B89" s="35"/>
      <c r="C89" s="25"/>
      <c r="D89" s="31"/>
      <c r="E89" s="25"/>
      <c r="F89" s="31"/>
      <c r="G89" s="67"/>
      <c r="H89" s="67">
        <v>0</v>
      </c>
      <c r="I89" s="113">
        <f>Perustaulukko_V_S!P90</f>
        <v>0</v>
      </c>
      <c r="J89" s="157">
        <f>Perustaulukko_Aland!K90</f>
        <v>0</v>
      </c>
      <c r="K89" s="129">
        <v>0</v>
      </c>
      <c r="L89" s="127">
        <v>0</v>
      </c>
    </row>
    <row r="90" spans="1:12" ht="12.75">
      <c r="A90" s="1" t="s">
        <v>101</v>
      </c>
      <c r="B90" s="35"/>
      <c r="C90" s="25"/>
      <c r="D90" s="31"/>
      <c r="E90" s="25"/>
      <c r="F90" s="31"/>
      <c r="G90" s="67"/>
      <c r="H90" s="67">
        <v>0.004287429257417252</v>
      </c>
      <c r="I90" s="113">
        <f>Perustaulukko_V_S!P91</f>
        <v>0</v>
      </c>
      <c r="J90" s="157">
        <f>Perustaulukko_Aland!K91</f>
        <v>0</v>
      </c>
      <c r="K90" s="129">
        <v>0</v>
      </c>
      <c r="L90" s="127">
        <v>0.04433601219252081</v>
      </c>
    </row>
    <row r="91" spans="1:12" ht="12.75">
      <c r="A91" s="1" t="s">
        <v>300</v>
      </c>
      <c r="B91" s="35"/>
      <c r="C91" s="25"/>
      <c r="D91" s="31"/>
      <c r="E91" s="25"/>
      <c r="F91" s="31"/>
      <c r="G91" s="67"/>
      <c r="H91" s="67">
        <v>0.010590088513486107</v>
      </c>
      <c r="I91" s="113">
        <f>Perustaulukko_V_S!P92</f>
        <v>0</v>
      </c>
      <c r="J91" s="157">
        <f>Perustaulukko_Aland!K92</f>
        <v>0</v>
      </c>
      <c r="K91" s="129">
        <v>0</v>
      </c>
      <c r="L91" s="127">
        <v>0</v>
      </c>
    </row>
    <row r="92" spans="1:12" ht="12.75">
      <c r="A92" s="1" t="s">
        <v>102</v>
      </c>
      <c r="B92" s="35"/>
      <c r="C92" s="25"/>
      <c r="D92" s="31"/>
      <c r="E92" s="25"/>
      <c r="F92" s="31"/>
      <c r="G92" s="67">
        <v>0.011472320376914018</v>
      </c>
      <c r="H92" s="67">
        <v>0.0064576854231263485</v>
      </c>
      <c r="I92" s="113">
        <f>Perustaulukko_V_S!P93</f>
        <v>0</v>
      </c>
      <c r="J92" s="157">
        <f>Perustaulukko_Aland!K93</f>
        <v>0</v>
      </c>
      <c r="K92" s="129">
        <v>0.015037593984962409</v>
      </c>
      <c r="L92" s="127">
        <v>0</v>
      </c>
    </row>
    <row r="93" spans="1:12" ht="12.75">
      <c r="A93" s="1" t="s">
        <v>103</v>
      </c>
      <c r="B93" s="35"/>
      <c r="C93" s="25"/>
      <c r="D93" s="31"/>
      <c r="E93" s="25"/>
      <c r="F93" s="31"/>
      <c r="G93" s="67"/>
      <c r="H93" s="67">
        <v>0</v>
      </c>
      <c r="I93" s="113">
        <f>Perustaulukko_V_S!P94</f>
        <v>0</v>
      </c>
      <c r="J93" s="157">
        <f>Perustaulukko_Aland!K94</f>
        <v>0</v>
      </c>
      <c r="K93" s="129">
        <v>0</v>
      </c>
      <c r="L93" s="127">
        <v>0</v>
      </c>
    </row>
    <row r="94" spans="1:12" ht="12.75">
      <c r="A94" s="1" t="s">
        <v>104</v>
      </c>
      <c r="B94" s="35">
        <v>1.01</v>
      </c>
      <c r="C94" s="25">
        <v>0.89</v>
      </c>
      <c r="D94" s="31">
        <v>3.36</v>
      </c>
      <c r="E94" s="25">
        <v>1.54</v>
      </c>
      <c r="F94" s="31">
        <v>16.77</v>
      </c>
      <c r="G94" s="67">
        <v>9.93325441696113</v>
      </c>
      <c r="H94" s="67">
        <v>6.707385515976273</v>
      </c>
      <c r="I94" s="113">
        <f>Perustaulukko_V_S!P95</f>
        <v>4.440766790787478</v>
      </c>
      <c r="J94" s="157">
        <f>Perustaulukko_Aland!K95</f>
        <v>2.1727884117951373</v>
      </c>
      <c r="K94" s="129">
        <v>7.725422480093907</v>
      </c>
      <c r="L94" s="127">
        <v>12.018399656474598</v>
      </c>
    </row>
    <row r="95" spans="1:12" ht="12.75">
      <c r="A95" s="1" t="s">
        <v>105</v>
      </c>
      <c r="B95" s="35"/>
      <c r="C95" s="25">
        <v>0.03</v>
      </c>
      <c r="D95" s="31">
        <v>0.05</v>
      </c>
      <c r="E95" s="25">
        <v>0.05</v>
      </c>
      <c r="F95" s="31">
        <v>0.13</v>
      </c>
      <c r="G95" s="67">
        <v>0.06894464075382804</v>
      </c>
      <c r="H95" s="67">
        <v>0.06679410206370807</v>
      </c>
      <c r="I95" s="113">
        <f>Perustaulukko_V_S!P96</f>
        <v>0.041373603640877124</v>
      </c>
      <c r="J95" s="157">
        <f>Perustaulukko_Aland!K96</f>
        <v>0.051733057423693746</v>
      </c>
      <c r="K95" s="129">
        <v>0.27872073313772433</v>
      </c>
      <c r="L95" s="127">
        <v>0.09730714046110955</v>
      </c>
    </row>
    <row r="96" spans="1:12" ht="12.75">
      <c r="A96" s="1" t="s">
        <v>106</v>
      </c>
      <c r="B96" s="35">
        <v>0.12</v>
      </c>
      <c r="C96" s="25">
        <v>0.01</v>
      </c>
      <c r="D96" s="31"/>
      <c r="E96" s="25"/>
      <c r="F96" s="31">
        <v>0.01</v>
      </c>
      <c r="G96" s="67">
        <v>0.028889281507656066</v>
      </c>
      <c r="H96" s="67">
        <v>0.08175836952814705</v>
      </c>
      <c r="I96" s="113">
        <f>Perustaulukko_V_S!P97</f>
        <v>0.11032960970900567</v>
      </c>
      <c r="J96" s="157">
        <f>Perustaulukko_Aland!K97</f>
        <v>3.828246249353337</v>
      </c>
      <c r="K96" s="129">
        <v>2.03820117029986</v>
      </c>
      <c r="L96" s="127">
        <v>1.690410886823602</v>
      </c>
    </row>
    <row r="97" spans="1:12" ht="12.75">
      <c r="A97" s="1" t="s">
        <v>107</v>
      </c>
      <c r="B97" s="35"/>
      <c r="C97" s="25"/>
      <c r="D97" s="31">
        <v>0.01</v>
      </c>
      <c r="E97" s="25">
        <v>0.02</v>
      </c>
      <c r="F97" s="31">
        <v>0.01</v>
      </c>
      <c r="G97" s="67">
        <v>0.005</v>
      </c>
      <c r="H97" s="67">
        <v>0.019797664777323237</v>
      </c>
      <c r="I97" s="113">
        <f>Perustaulukko_V_S!P98</f>
        <v>0</v>
      </c>
      <c r="J97" s="157">
        <f>Perustaulukko_Aland!K98</f>
        <v>0.15519917227108124</v>
      </c>
      <c r="K97" s="129">
        <v>0.06769041034386879</v>
      </c>
      <c r="L97" s="127">
        <v>0.07066888793047556</v>
      </c>
    </row>
    <row r="98" spans="1:12" ht="12.75">
      <c r="A98" s="173" t="s">
        <v>467</v>
      </c>
      <c r="B98" s="35"/>
      <c r="C98" s="25"/>
      <c r="D98" s="31"/>
      <c r="E98" s="25"/>
      <c r="F98" s="31"/>
      <c r="G98" s="67"/>
      <c r="H98" s="67">
        <v>0</v>
      </c>
      <c r="I98" s="113">
        <f>Perustaulukko_V_S!P99</f>
        <v>0.041373603640877124</v>
      </c>
      <c r="J98" s="157">
        <f>Perustaulukko_Aland!K99</f>
        <v>0.051733057423693746</v>
      </c>
      <c r="K98" s="129">
        <v>0</v>
      </c>
      <c r="L98" s="127">
        <v>0</v>
      </c>
    </row>
    <row r="99" spans="1:12" ht="12.75">
      <c r="A99" s="1" t="s">
        <v>108</v>
      </c>
      <c r="B99" s="35"/>
      <c r="C99" s="25"/>
      <c r="D99" s="31"/>
      <c r="E99" s="25"/>
      <c r="F99" s="31">
        <v>0.02</v>
      </c>
      <c r="G99" s="67">
        <v>0.02594464075382803</v>
      </c>
      <c r="H99" s="67">
        <v>0.05482169217121702</v>
      </c>
      <c r="I99" s="113">
        <f>Perustaulukko_V_S!P100</f>
        <v>0.06895600606812854</v>
      </c>
      <c r="J99" s="157">
        <f>Perustaulukko_Aland!K100</f>
        <v>0.6725297465080187</v>
      </c>
      <c r="K99" s="129">
        <v>0.8117294374861049</v>
      </c>
      <c r="L99" s="127">
        <v>0.5651678773681971</v>
      </c>
    </row>
    <row r="100" spans="1:12" ht="12.75">
      <c r="A100" s="1" t="s">
        <v>109</v>
      </c>
      <c r="B100" s="35">
        <v>0.47</v>
      </c>
      <c r="C100" s="25">
        <v>0.83</v>
      </c>
      <c r="D100" s="31">
        <v>0.49</v>
      </c>
      <c r="E100" s="25">
        <v>0.64</v>
      </c>
      <c r="F100" s="31">
        <v>1.35</v>
      </c>
      <c r="G100" s="67">
        <v>3.0427844522968197</v>
      </c>
      <c r="H100" s="67">
        <v>8.338870882221167</v>
      </c>
      <c r="I100" s="113">
        <f>Perustaulukko_V_S!P101</f>
        <v>7.1852158322989945</v>
      </c>
      <c r="J100" s="157">
        <f>Perustaulukko_Aland!K101</f>
        <v>27.21158820486291</v>
      </c>
      <c r="K100" s="129">
        <v>24.320793180291485</v>
      </c>
      <c r="L100" s="127">
        <v>16.0650837812976</v>
      </c>
    </row>
    <row r="101" spans="1:12" ht="12.75">
      <c r="A101" s="1" t="s">
        <v>110</v>
      </c>
      <c r="B101" s="35">
        <v>52.09</v>
      </c>
      <c r="C101" s="25">
        <v>25.73</v>
      </c>
      <c r="D101" s="31">
        <v>5.86</v>
      </c>
      <c r="E101" s="25">
        <v>57.54</v>
      </c>
      <c r="F101" s="31">
        <v>45.23</v>
      </c>
      <c r="G101" s="67">
        <v>29.827500588928153</v>
      </c>
      <c r="H101" s="67">
        <v>136.01207859823296</v>
      </c>
      <c r="I101" s="113">
        <f>Perustaulukko_V_S!P102</f>
        <v>2.3445042063163704</v>
      </c>
      <c r="J101" s="157">
        <f>Perustaulukko_Aland!K102</f>
        <v>2.8970512157268495</v>
      </c>
      <c r="K101" s="129">
        <v>29.94302422122393</v>
      </c>
      <c r="L101" s="127">
        <v>33.391228075120814</v>
      </c>
    </row>
    <row r="102" spans="1:12" ht="12.75">
      <c r="A102" s="1" t="s">
        <v>111</v>
      </c>
      <c r="B102" s="35"/>
      <c r="C102" s="25"/>
      <c r="D102" s="31"/>
      <c r="E102" s="25"/>
      <c r="F102" s="31"/>
      <c r="G102" s="67"/>
      <c r="H102" s="67">
        <v>0.004863125629395693</v>
      </c>
      <c r="I102" s="113">
        <f>Perustaulukko_V_S!P103</f>
        <v>0.013791201213625709</v>
      </c>
      <c r="J102" s="157">
        <f>Perustaulukko_Aland!K103</f>
        <v>0.15519917227108124</v>
      </c>
      <c r="K102" s="129">
        <v>0.15034751978225228</v>
      </c>
      <c r="L102" s="127">
        <v>0.10618655797132089</v>
      </c>
    </row>
    <row r="103" spans="1:12" ht="12.75">
      <c r="A103" s="1" t="s">
        <v>112</v>
      </c>
      <c r="B103" s="35">
        <v>0.06</v>
      </c>
      <c r="C103" s="25">
        <v>0.01</v>
      </c>
      <c r="D103" s="31">
        <v>0.01</v>
      </c>
      <c r="E103" s="25">
        <v>0.01</v>
      </c>
      <c r="F103" s="31">
        <v>0.01</v>
      </c>
      <c r="G103" s="67">
        <v>0.007472320376914017</v>
      </c>
      <c r="H103" s="67">
        <v>0.19036386978935774</v>
      </c>
      <c r="I103" s="113">
        <f>Perustaulukko_V_S!P104</f>
        <v>0</v>
      </c>
      <c r="J103" s="157">
        <f>Perustaulukko_Aland!K104</f>
        <v>0</v>
      </c>
      <c r="K103" s="129">
        <v>0.21060423805777345</v>
      </c>
      <c r="L103" s="127">
        <v>0.08824449687529069</v>
      </c>
    </row>
    <row r="104" spans="1:12" ht="12.75">
      <c r="A104" s="1" t="s">
        <v>113</v>
      </c>
      <c r="B104" s="35"/>
      <c r="C104" s="25"/>
      <c r="D104" s="31"/>
      <c r="E104" s="25"/>
      <c r="F104" s="31"/>
      <c r="G104" s="67"/>
      <c r="H104" s="67">
        <v>0.02858996499869317</v>
      </c>
      <c r="I104" s="113">
        <f>Perustaulukko_V_S!P105</f>
        <v>0.013791201213625709</v>
      </c>
      <c r="J104" s="157">
        <f>Perustaulukko_Aland!K105</f>
        <v>0.051733057423693746</v>
      </c>
      <c r="K104" s="129">
        <v>0.09044961050841496</v>
      </c>
      <c r="L104" s="127">
        <v>0.0265161018135623</v>
      </c>
    </row>
    <row r="105" spans="1:12" ht="12.75">
      <c r="A105" s="1" t="s">
        <v>114</v>
      </c>
      <c r="B105" s="35"/>
      <c r="C105" s="25"/>
      <c r="D105" s="31"/>
      <c r="E105" s="25"/>
      <c r="F105" s="31"/>
      <c r="G105" s="67"/>
      <c r="H105" s="67">
        <v>0.002706140232186832</v>
      </c>
      <c r="I105" s="113">
        <f>Perustaulukko_V_S!P106</f>
        <v>0</v>
      </c>
      <c r="J105" s="157">
        <f>Perustaulukko_Aland!K106</f>
        <v>0</v>
      </c>
      <c r="K105" s="129">
        <v>0.03765066981916782</v>
      </c>
      <c r="L105" s="127">
        <v>0.03527336860670194</v>
      </c>
    </row>
    <row r="106" spans="1:12" ht="12.75">
      <c r="A106" s="1" t="s">
        <v>305</v>
      </c>
      <c r="B106" s="35"/>
      <c r="C106" s="25"/>
      <c r="D106" s="31"/>
      <c r="E106" s="25"/>
      <c r="F106" s="31"/>
      <c r="G106" s="67"/>
      <c r="H106" s="67">
        <v>0</v>
      </c>
      <c r="I106" s="113">
        <f>Perustaulukko_V_S!P107</f>
        <v>0</v>
      </c>
      <c r="J106" s="157">
        <f>Perustaulukko_Aland!K107</f>
        <v>0</v>
      </c>
      <c r="K106" s="129">
        <v>0.030004293079477114</v>
      </c>
      <c r="L106" s="127">
        <v>0</v>
      </c>
    </row>
    <row r="107" spans="1:12" ht="12.75">
      <c r="A107" s="1" t="s">
        <v>115</v>
      </c>
      <c r="B107" s="36">
        <v>7.2</v>
      </c>
      <c r="C107" s="25">
        <v>8.25</v>
      </c>
      <c r="D107" s="32">
        <v>11.19</v>
      </c>
      <c r="E107" s="25">
        <v>9.69</v>
      </c>
      <c r="F107" s="31">
        <v>11.59</v>
      </c>
      <c r="G107" s="67">
        <v>6.326455830388693</v>
      </c>
      <c r="H107" s="67">
        <v>5.2194227184321305</v>
      </c>
      <c r="I107" s="113">
        <f>Perustaulukko_V_S!P108</f>
        <v>5.557854089091161</v>
      </c>
      <c r="J107" s="157">
        <f>Perustaulukko_Aland!K108</f>
        <v>12.364200724262805</v>
      </c>
      <c r="K107" s="129">
        <v>15.850389036672524</v>
      </c>
      <c r="L107" s="127">
        <v>14.855697720197808</v>
      </c>
    </row>
    <row r="108" spans="1:12" ht="12.75">
      <c r="A108" s="1" t="s">
        <v>116</v>
      </c>
      <c r="B108" s="35"/>
      <c r="C108" s="25"/>
      <c r="D108" s="31"/>
      <c r="E108" s="25"/>
      <c r="F108" s="31"/>
      <c r="G108" s="67">
        <v>0.11963052024536122</v>
      </c>
      <c r="H108" s="67">
        <v>0.08402695128470887</v>
      </c>
      <c r="I108" s="113">
        <f>Perustaulukko_V_S!P109</f>
        <v>0.013791201213625709</v>
      </c>
      <c r="J108" s="157">
        <f>Perustaulukko_Aland!K109</f>
        <v>0</v>
      </c>
      <c r="K108" s="129">
        <v>0.15127256157987498</v>
      </c>
      <c r="L108" s="127">
        <v>0.4238911768657818</v>
      </c>
    </row>
    <row r="109" spans="1:12" ht="12.75">
      <c r="A109" s="1" t="s">
        <v>117</v>
      </c>
      <c r="B109" s="35">
        <v>0.79</v>
      </c>
      <c r="C109" s="25">
        <v>1.29</v>
      </c>
      <c r="D109" s="31">
        <v>2.29</v>
      </c>
      <c r="E109" s="25">
        <v>0.52</v>
      </c>
      <c r="F109" s="31">
        <v>0.97</v>
      </c>
      <c r="G109" s="67">
        <v>1.5173529022190537</v>
      </c>
      <c r="H109" s="67">
        <v>1.1154007795894478</v>
      </c>
      <c r="I109" s="113">
        <f>Perustaulukko_V_S!P110</f>
        <v>2.551372224520756</v>
      </c>
      <c r="J109" s="157">
        <f>Perustaulukko_Aland!K110</f>
        <v>2.638385928608381</v>
      </c>
      <c r="K109" s="129">
        <v>2.033519139218381</v>
      </c>
      <c r="L109" s="127">
        <v>2.3669802181611805</v>
      </c>
    </row>
    <row r="110" spans="1:12" ht="12.75">
      <c r="A110" s="1" t="s">
        <v>118</v>
      </c>
      <c r="B110" s="35">
        <v>10.23</v>
      </c>
      <c r="C110" s="25">
        <v>8.59</v>
      </c>
      <c r="D110" s="32">
        <v>8.7</v>
      </c>
      <c r="E110" s="25">
        <v>7.61</v>
      </c>
      <c r="F110" s="31">
        <v>4.68</v>
      </c>
      <c r="G110" s="67">
        <v>3.697294464075383</v>
      </c>
      <c r="H110" s="67">
        <v>2.172558911832609</v>
      </c>
      <c r="I110" s="113">
        <f>Perustaulukko_V_S!P111</f>
        <v>2.413460212384499</v>
      </c>
      <c r="J110" s="157">
        <f>Perustaulukko_Aland!K111</f>
        <v>1.3967925504397312</v>
      </c>
      <c r="K110" s="129">
        <v>1.7943925726461136</v>
      </c>
      <c r="L110" s="127">
        <v>3.621688893399069</v>
      </c>
    </row>
    <row r="111" spans="1:12" ht="12.75">
      <c r="A111" s="1" t="s">
        <v>198</v>
      </c>
      <c r="B111" s="35"/>
      <c r="C111" s="25">
        <v>0.01</v>
      </c>
      <c r="D111" s="31"/>
      <c r="E111" s="25"/>
      <c r="F111" s="31"/>
      <c r="G111" s="67"/>
      <c r="H111" s="67">
        <v>0</v>
      </c>
      <c r="I111" s="113">
        <f>Perustaulukko_V_S!P112</f>
        <v>0</v>
      </c>
      <c r="J111" s="157">
        <f>Perustaulukko_Aland!K112</f>
        <v>0</v>
      </c>
      <c r="K111" s="129">
        <v>0</v>
      </c>
      <c r="L111" s="127">
        <v>0</v>
      </c>
    </row>
    <row r="112" spans="1:12" ht="12.75">
      <c r="A112" s="1" t="s">
        <v>119</v>
      </c>
      <c r="B112" s="35">
        <v>7.16</v>
      </c>
      <c r="C112" s="25">
        <v>3.98</v>
      </c>
      <c r="D112" s="31">
        <v>5.02</v>
      </c>
      <c r="E112" s="25">
        <v>4.32</v>
      </c>
      <c r="F112" s="32">
        <v>3.6</v>
      </c>
      <c r="G112" s="67">
        <v>3.4144346289752647</v>
      </c>
      <c r="H112" s="67">
        <v>2.7031719450028495</v>
      </c>
      <c r="I112" s="113">
        <f>Perustaulukko_V_S!P113</f>
        <v>2.5375810233071303</v>
      </c>
      <c r="J112" s="157">
        <f>Perustaulukko_Aland!K113</f>
        <v>0.5173305742369374</v>
      </c>
      <c r="K112" s="129">
        <v>0.603919049840321</v>
      </c>
      <c r="L112" s="127">
        <v>1.1396426997563565</v>
      </c>
    </row>
    <row r="113" spans="1:12" ht="12.75">
      <c r="A113" s="1" t="s">
        <v>120</v>
      </c>
      <c r="B113" s="35">
        <v>2.11</v>
      </c>
      <c r="C113" s="28">
        <v>1.9</v>
      </c>
      <c r="D113" s="31">
        <v>2.39</v>
      </c>
      <c r="E113" s="28">
        <v>1.8</v>
      </c>
      <c r="F113" s="32">
        <v>2.3</v>
      </c>
      <c r="G113" s="67">
        <v>2.106434628975265</v>
      </c>
      <c r="H113" s="67">
        <v>2.522690794149272</v>
      </c>
      <c r="I113" s="113">
        <f>Perustaulukko_V_S!P114</f>
        <v>3.5167563094745558</v>
      </c>
      <c r="J113" s="157">
        <f>Perustaulukko_Aland!K114</f>
        <v>4.604242110708744</v>
      </c>
      <c r="K113" s="129">
        <v>3.6230305096060356</v>
      </c>
      <c r="L113" s="127">
        <v>5.290126745463275</v>
      </c>
    </row>
    <row r="114" spans="1:12" ht="12.75">
      <c r="A114" s="1" t="s">
        <v>121</v>
      </c>
      <c r="B114" s="35">
        <v>2.85</v>
      </c>
      <c r="C114" s="25">
        <v>2.54</v>
      </c>
      <c r="D114" s="32">
        <v>5</v>
      </c>
      <c r="E114" s="25">
        <v>10.74</v>
      </c>
      <c r="F114" s="31">
        <v>23.02</v>
      </c>
      <c r="G114" s="67">
        <v>40.44371613663133</v>
      </c>
      <c r="H114" s="67">
        <v>59.38300789162182</v>
      </c>
      <c r="I114" s="113">
        <f>Perustaulukko_V_S!P115</f>
        <v>60.391670114466976</v>
      </c>
      <c r="J114" s="157">
        <f>Perustaulukko_Aland!K115</f>
        <v>171.54681841696845</v>
      </c>
      <c r="K114" s="129">
        <v>128.93748127790704</v>
      </c>
      <c r="L114" s="127">
        <v>97.27611887707786</v>
      </c>
    </row>
    <row r="115" spans="1:12" ht="12.75">
      <c r="A115" s="1" t="s">
        <v>122</v>
      </c>
      <c r="B115" s="35">
        <v>33.08</v>
      </c>
      <c r="C115" s="25">
        <v>33.74</v>
      </c>
      <c r="D115" s="32">
        <v>49.43</v>
      </c>
      <c r="E115" s="25">
        <v>40.04</v>
      </c>
      <c r="F115" s="31">
        <v>44.77</v>
      </c>
      <c r="G115" s="67">
        <v>57.653077738515904</v>
      </c>
      <c r="H115" s="67">
        <v>74.69648522362407</v>
      </c>
      <c r="I115" s="113">
        <f>Perustaulukko_V_S!P116</f>
        <v>86.0984691766653</v>
      </c>
      <c r="J115" s="157">
        <f>Perustaulukko_Aland!K116</f>
        <v>205.1215726849457</v>
      </c>
      <c r="K115" s="129">
        <v>161.90916567501327</v>
      </c>
      <c r="L115" s="127">
        <v>163.2746634043029</v>
      </c>
    </row>
    <row r="116" spans="1:12" ht="12.75">
      <c r="A116" s="1" t="s">
        <v>123</v>
      </c>
      <c r="B116" s="35"/>
      <c r="C116" s="25"/>
      <c r="D116" s="31">
        <v>0.02</v>
      </c>
      <c r="E116" s="25"/>
      <c r="F116" s="31">
        <v>0.04</v>
      </c>
      <c r="G116" s="67">
        <v>0.022944640753828034</v>
      </c>
      <c r="H116" s="67">
        <v>0.02725362993679006</v>
      </c>
      <c r="I116" s="113">
        <f>Perustaulukko_V_S!P117</f>
        <v>0</v>
      </c>
      <c r="J116" s="157">
        <f>Perustaulukko_Aland!K117</f>
        <v>0.8794619762027936</v>
      </c>
      <c r="K116" s="129">
        <v>0.2627723073888251</v>
      </c>
      <c r="L116" s="127">
        <v>0</v>
      </c>
    </row>
    <row r="117" spans="1:12" ht="12.75">
      <c r="A117" s="1" t="s">
        <v>124</v>
      </c>
      <c r="B117" s="35">
        <v>1.48</v>
      </c>
      <c r="C117" s="25">
        <v>1.13</v>
      </c>
      <c r="D117" s="31">
        <v>0.87</v>
      </c>
      <c r="E117" s="25">
        <v>0.96</v>
      </c>
      <c r="F117" s="31">
        <v>1.04</v>
      </c>
      <c r="G117" s="67">
        <v>1.2495936395759721</v>
      </c>
      <c r="H117" s="67">
        <v>1.0913788465302348</v>
      </c>
      <c r="I117" s="113">
        <f>Perustaulukko_V_S!P118</f>
        <v>1.4894497310715764</v>
      </c>
      <c r="J117" s="157">
        <f>Perustaulukko_Aland!K118</f>
        <v>3.259182617692706</v>
      </c>
      <c r="K117" s="129">
        <v>2.6198889625602093</v>
      </c>
      <c r="L117" s="127">
        <v>2.686272796377574</v>
      </c>
    </row>
    <row r="118" spans="1:12" ht="12.75">
      <c r="A118" s="1" t="s">
        <v>125</v>
      </c>
      <c r="B118" s="35">
        <v>0.09</v>
      </c>
      <c r="C118" s="25">
        <v>0.04</v>
      </c>
      <c r="D118" s="31">
        <v>0.11</v>
      </c>
      <c r="E118" s="25">
        <v>0.09</v>
      </c>
      <c r="F118" s="32">
        <v>0.1</v>
      </c>
      <c r="G118" s="67">
        <v>0.19702944640753828</v>
      </c>
      <c r="H118" s="67">
        <v>0.17361551920193177</v>
      </c>
      <c r="I118" s="113">
        <f>Perustaulukko_V_S!P119</f>
        <v>0.24824162184526274</v>
      </c>
      <c r="J118" s="157">
        <f>Perustaulukko_Aland!K119</f>
        <v>0.4655975168132437</v>
      </c>
      <c r="K118" s="129">
        <v>0.12814439687169737</v>
      </c>
      <c r="L118" s="127">
        <v>0.07967045615775858</v>
      </c>
    </row>
    <row r="119" spans="1:12" ht="12.75">
      <c r="A119" s="1" t="s">
        <v>126</v>
      </c>
      <c r="B119" s="35">
        <v>2.66</v>
      </c>
      <c r="C119" s="25">
        <v>1.93</v>
      </c>
      <c r="D119" s="31">
        <v>1.99</v>
      </c>
      <c r="E119" s="25">
        <v>2.07</v>
      </c>
      <c r="F119" s="32">
        <v>1.7</v>
      </c>
      <c r="G119" s="67">
        <v>2.141689045936396</v>
      </c>
      <c r="H119" s="67">
        <v>3.6775196076955283</v>
      </c>
      <c r="I119" s="113">
        <f>Perustaulukko_V_S!P120</f>
        <v>1.7239001517032135</v>
      </c>
      <c r="J119" s="157">
        <f>Perustaulukko_Aland!K120</f>
        <v>0.5690636316606312</v>
      </c>
      <c r="K119" s="129">
        <v>1.4412829985130375</v>
      </c>
      <c r="L119" s="127">
        <v>1.2903484959958054</v>
      </c>
    </row>
    <row r="120" spans="1:12" ht="12.75">
      <c r="A120" s="1" t="s">
        <v>127</v>
      </c>
      <c r="B120" s="35">
        <v>4.56</v>
      </c>
      <c r="C120" s="25">
        <v>5.73</v>
      </c>
      <c r="D120" s="31">
        <v>7.09</v>
      </c>
      <c r="E120" s="25">
        <v>12.12</v>
      </c>
      <c r="F120" s="31">
        <v>10.94</v>
      </c>
      <c r="G120" s="67">
        <v>12.16944522968198</v>
      </c>
      <c r="H120" s="67">
        <v>15.166687605277746</v>
      </c>
      <c r="I120" s="113">
        <f>Perustaulukko_V_S!P121</f>
        <v>14.30147565852986</v>
      </c>
      <c r="J120" s="157">
        <f>Perustaulukko_Aland!K121</f>
        <v>22.452146921883084</v>
      </c>
      <c r="K120" s="129">
        <v>27.068804740186913</v>
      </c>
      <c r="L120" s="127">
        <v>26.216912424513207</v>
      </c>
    </row>
    <row r="121" spans="1:12" ht="12.75">
      <c r="A121" s="1" t="s">
        <v>128</v>
      </c>
      <c r="B121" s="35">
        <v>0.01</v>
      </c>
      <c r="C121" s="25">
        <v>0.02</v>
      </c>
      <c r="D121" s="31"/>
      <c r="E121" s="25">
        <v>0.03</v>
      </c>
      <c r="F121" s="31">
        <v>0.04</v>
      </c>
      <c r="G121" s="67">
        <v>0.006999999999999999</v>
      </c>
      <c r="H121" s="67">
        <v>0.01408421709901242</v>
      </c>
      <c r="I121" s="113">
        <f>Perustaulukko_V_S!P122</f>
        <v>0.041373603640877124</v>
      </c>
      <c r="J121" s="157">
        <f>Perustaulukko_Aland!K122</f>
        <v>0</v>
      </c>
      <c r="K121" s="129">
        <v>0.1279388948561881</v>
      </c>
      <c r="L121" s="127">
        <v>0.30006793459110986</v>
      </c>
    </row>
    <row r="122" spans="1:12" ht="12.75">
      <c r="A122" s="1" t="s">
        <v>129</v>
      </c>
      <c r="B122" s="36">
        <v>90.6</v>
      </c>
      <c r="C122" s="25">
        <v>44.43</v>
      </c>
      <c r="D122" s="32">
        <v>15.29</v>
      </c>
      <c r="E122" s="25">
        <v>13.13</v>
      </c>
      <c r="F122" s="31">
        <v>15.94</v>
      </c>
      <c r="G122" s="67">
        <v>37.92022732626619</v>
      </c>
      <c r="H122" s="67">
        <v>39.28155049824695</v>
      </c>
      <c r="I122" s="113">
        <f>Perustaulukko_V_S!P123</f>
        <v>51.52392773410565</v>
      </c>
      <c r="J122" s="157">
        <f>Perustaulukko_Aland!K123</f>
        <v>54.83704086911537</v>
      </c>
      <c r="K122" s="129">
        <v>62.88547526364344</v>
      </c>
      <c r="L122" s="127">
        <v>35.675902200498186</v>
      </c>
    </row>
    <row r="123" spans="1:12" ht="12.75">
      <c r="A123" s="1" t="s">
        <v>130</v>
      </c>
      <c r="B123" s="35">
        <v>0.25</v>
      </c>
      <c r="C123" s="25">
        <v>0.05</v>
      </c>
      <c r="D123" s="31">
        <v>0.03</v>
      </c>
      <c r="E123" s="25">
        <v>0.02</v>
      </c>
      <c r="F123" s="31"/>
      <c r="G123" s="67">
        <v>0.004</v>
      </c>
      <c r="H123" s="67">
        <v>0.005255965520866183</v>
      </c>
      <c r="I123" s="113">
        <f>Perustaulukko_V_S!P124</f>
        <v>0</v>
      </c>
      <c r="J123" s="157">
        <f>Perustaulukko_Aland!K124</f>
        <v>0</v>
      </c>
      <c r="K123" s="129">
        <v>0.022596172972112825</v>
      </c>
      <c r="L123" s="127">
        <v>0.008818342151675485</v>
      </c>
    </row>
    <row r="124" spans="1:12" ht="12.75">
      <c r="A124" s="1" t="s">
        <v>131</v>
      </c>
      <c r="B124" s="35">
        <v>47.42</v>
      </c>
      <c r="C124" s="25">
        <v>53.63</v>
      </c>
      <c r="D124" s="32">
        <v>40.11</v>
      </c>
      <c r="E124" s="25">
        <v>41.99</v>
      </c>
      <c r="F124" s="31">
        <v>24.56</v>
      </c>
      <c r="G124" s="67">
        <v>23.514391048292115</v>
      </c>
      <c r="H124" s="67">
        <v>28.928849677414664</v>
      </c>
      <c r="I124" s="113">
        <f>Perustaulukko_V_S!P125</f>
        <v>30.382016273617435</v>
      </c>
      <c r="J124" s="157">
        <f>Perustaulukko_Aland!K125</f>
        <v>41.903776513191936</v>
      </c>
      <c r="K124" s="129">
        <v>44.771298312451165</v>
      </c>
      <c r="L124" s="127">
        <v>38.62516549073111</v>
      </c>
    </row>
    <row r="125" spans="1:12" ht="12.75">
      <c r="A125" s="1" t="s">
        <v>132</v>
      </c>
      <c r="B125" s="35">
        <v>0.03</v>
      </c>
      <c r="C125" s="25">
        <v>0.18</v>
      </c>
      <c r="D125" s="31">
        <v>0.28</v>
      </c>
      <c r="E125" s="25">
        <v>0.75</v>
      </c>
      <c r="F125" s="32">
        <v>0.9</v>
      </c>
      <c r="G125" s="67">
        <v>2.4040471142520614</v>
      </c>
      <c r="H125" s="67">
        <v>6.582334959760595</v>
      </c>
      <c r="I125" s="113">
        <f>Perustaulukko_V_S!P126</f>
        <v>6.068128533995312</v>
      </c>
      <c r="J125" s="157">
        <f>Perustaulukko_Aland!K126</f>
        <v>3.6213140196585623</v>
      </c>
      <c r="K125" s="129">
        <v>5.144935093471147</v>
      </c>
      <c r="L125" s="127">
        <v>5.9863858327719095</v>
      </c>
    </row>
    <row r="126" spans="1:12" ht="12.75">
      <c r="A126" s="1" t="s">
        <v>133</v>
      </c>
      <c r="B126" s="36">
        <v>2.5</v>
      </c>
      <c r="C126" s="28">
        <v>1.02</v>
      </c>
      <c r="D126" s="31">
        <v>0.46</v>
      </c>
      <c r="E126" s="25">
        <v>0.13</v>
      </c>
      <c r="F126" s="31">
        <v>0.01</v>
      </c>
      <c r="G126" s="67">
        <v>0.099</v>
      </c>
      <c r="H126" s="67">
        <v>0.26677503057214585</v>
      </c>
      <c r="I126" s="113">
        <f>Perustaulukko_V_S!P127</f>
        <v>0.06895600606812854</v>
      </c>
      <c r="J126" s="157">
        <f>Perustaulukko_Aland!K127</f>
        <v>0.051733057423693746</v>
      </c>
      <c r="K126" s="129">
        <v>0.9614134865713263</v>
      </c>
      <c r="L126" s="127">
        <v>0.7761973354230501</v>
      </c>
    </row>
    <row r="127" spans="1:12" ht="12.75">
      <c r="A127" s="1" t="s">
        <v>134</v>
      </c>
      <c r="B127" s="35">
        <v>27.78</v>
      </c>
      <c r="C127" s="25">
        <v>43.99</v>
      </c>
      <c r="D127" s="32">
        <v>62.92</v>
      </c>
      <c r="E127" s="28">
        <v>37.8</v>
      </c>
      <c r="F127" s="32">
        <v>16.8</v>
      </c>
      <c r="G127" s="67">
        <v>10.316457008244994</v>
      </c>
      <c r="H127" s="67">
        <v>11.613858533561897</v>
      </c>
      <c r="I127" s="113">
        <f>Perustaulukko_V_S!P128</f>
        <v>8.936698386429459</v>
      </c>
      <c r="J127" s="157">
        <f>Perustaulukko_Aland!K128</f>
        <v>6.3114330056906365</v>
      </c>
      <c r="K127" s="129">
        <v>9.576051278416104</v>
      </c>
      <c r="L127" s="127">
        <v>8.758215810249197</v>
      </c>
    </row>
    <row r="128" spans="1:12" ht="12.75">
      <c r="A128" s="1" t="s">
        <v>135</v>
      </c>
      <c r="B128" s="35"/>
      <c r="C128" s="25">
        <v>0.02</v>
      </c>
      <c r="D128" s="31"/>
      <c r="E128" s="25">
        <v>0.14</v>
      </c>
      <c r="F128" s="31">
        <v>0.09</v>
      </c>
      <c r="G128" s="67">
        <v>2.496676089517079</v>
      </c>
      <c r="H128" s="67">
        <v>26.73987677217196</v>
      </c>
      <c r="I128" s="113">
        <f>Perustaulukko_V_S!P129</f>
        <v>26.630809543511244</v>
      </c>
      <c r="J128" s="157">
        <f>Perustaulukko_Aland!K129</f>
        <v>37.92033109156751</v>
      </c>
      <c r="K128" s="129">
        <v>44.21955896879761</v>
      </c>
      <c r="L128" s="127">
        <v>38.51803931185924</v>
      </c>
    </row>
    <row r="129" spans="1:12" ht="12.75">
      <c r="A129" s="1" t="s">
        <v>136</v>
      </c>
      <c r="B129" s="35">
        <v>0.56</v>
      </c>
      <c r="C129" s="25">
        <v>1.74</v>
      </c>
      <c r="D129" s="31">
        <v>0.97</v>
      </c>
      <c r="E129" s="25">
        <v>1.25</v>
      </c>
      <c r="F129" s="32">
        <v>0.44</v>
      </c>
      <c r="G129" s="67">
        <v>0.33453121319199053</v>
      </c>
      <c r="H129" s="67">
        <v>0.6719658989729277</v>
      </c>
      <c r="I129" s="113">
        <f>Perustaulukko_V_S!P130</f>
        <v>0.2758240242725142</v>
      </c>
      <c r="J129" s="157">
        <f>Perustaulukko_Aland!K130</f>
        <v>4.811174340403518</v>
      </c>
      <c r="K129" s="129">
        <v>5.990685616910095</v>
      </c>
      <c r="L129" s="127">
        <v>4.9296740736982265</v>
      </c>
    </row>
    <row r="130" spans="1:12" ht="12.75">
      <c r="A130" s="1" t="s">
        <v>137</v>
      </c>
      <c r="B130" s="35">
        <v>0.53</v>
      </c>
      <c r="C130" s="25">
        <v>1.94</v>
      </c>
      <c r="D130" s="32">
        <v>1.7</v>
      </c>
      <c r="E130" s="25">
        <v>1.31</v>
      </c>
      <c r="F130" s="31">
        <v>0.75</v>
      </c>
      <c r="G130" s="67">
        <v>0.3024723203769141</v>
      </c>
      <c r="H130" s="67">
        <v>1.892570842740072</v>
      </c>
      <c r="I130" s="113">
        <f>Perustaulukko_V_S!P131</f>
        <v>0.013791201213625709</v>
      </c>
      <c r="J130" s="157">
        <f>Perustaulukko_Aland!K131</f>
        <v>0.20693222969477498</v>
      </c>
      <c r="K130" s="129">
        <v>1.1765571636157008</v>
      </c>
      <c r="L130" s="127">
        <v>1.2366444634247868</v>
      </c>
    </row>
    <row r="131" spans="1:12" ht="12.75">
      <c r="A131" s="1" t="s">
        <v>138</v>
      </c>
      <c r="B131" s="35">
        <v>0.11</v>
      </c>
      <c r="C131" s="25"/>
      <c r="D131" s="31"/>
      <c r="E131" s="25">
        <v>0.01</v>
      </c>
      <c r="F131" s="32">
        <v>0.03</v>
      </c>
      <c r="G131" s="67"/>
      <c r="H131" s="67">
        <v>0.03238910258228449</v>
      </c>
      <c r="I131" s="113">
        <f>Perustaulukko_V_S!P132</f>
        <v>0</v>
      </c>
      <c r="J131" s="157">
        <f>Perustaulukko_Aland!K132</f>
        <v>0.10346611484738749</v>
      </c>
      <c r="K131" s="129">
        <v>0.16541786838403189</v>
      </c>
      <c r="L131" s="127">
        <v>0.08818342151675485</v>
      </c>
    </row>
    <row r="132" spans="1:12" ht="12.75">
      <c r="A132" s="1" t="s">
        <v>139</v>
      </c>
      <c r="B132" s="35">
        <v>7.38</v>
      </c>
      <c r="C132" s="25">
        <v>3.47</v>
      </c>
      <c r="D132" s="31">
        <v>5.97</v>
      </c>
      <c r="E132" s="25">
        <v>17.45</v>
      </c>
      <c r="F132" s="31">
        <v>34.78</v>
      </c>
      <c r="G132" s="67">
        <v>69.49336395759717</v>
      </c>
      <c r="H132" s="67">
        <v>41.176769804288334</v>
      </c>
      <c r="I132" s="113">
        <f>Perustaulukko_V_S!P133</f>
        <v>32.864432492070065</v>
      </c>
      <c r="J132" s="157">
        <f>Perustaulukko_Aland!K133</f>
        <v>58.97568546301087</v>
      </c>
      <c r="K132" s="129">
        <v>60.12581633126594</v>
      </c>
      <c r="L132" s="127">
        <v>124.93499702609984</v>
      </c>
    </row>
    <row r="133" spans="1:12" ht="12.75">
      <c r="A133" s="1" t="s">
        <v>140</v>
      </c>
      <c r="B133" s="35">
        <v>1.01</v>
      </c>
      <c r="C133" s="25">
        <v>1.17</v>
      </c>
      <c r="D133" s="31">
        <v>0.42</v>
      </c>
      <c r="E133" s="28">
        <v>0.3</v>
      </c>
      <c r="F133" s="31">
        <v>0.74</v>
      </c>
      <c r="G133" s="67">
        <v>1.4537926972909305</v>
      </c>
      <c r="H133" s="67">
        <v>2.5159956100126495</v>
      </c>
      <c r="I133" s="113">
        <f>Perustaulukko_V_S!P134</f>
        <v>6.495655771617709</v>
      </c>
      <c r="J133" s="157">
        <f>Perustaulukko_Aland!K134</f>
        <v>8.742886704604242</v>
      </c>
      <c r="K133" s="129">
        <v>2.6187085251759115</v>
      </c>
      <c r="L133" s="127">
        <v>1.618092964212659</v>
      </c>
    </row>
    <row r="134" spans="1:12" ht="12.75">
      <c r="A134" s="1" t="s">
        <v>141</v>
      </c>
      <c r="B134" s="35">
        <v>27.38</v>
      </c>
      <c r="C134" s="25">
        <v>3.55</v>
      </c>
      <c r="D134" s="31">
        <v>4.02</v>
      </c>
      <c r="E134" s="25">
        <v>3.81</v>
      </c>
      <c r="F134" s="31">
        <v>7.25</v>
      </c>
      <c r="G134" s="67">
        <v>10.572916372202593</v>
      </c>
      <c r="H134" s="67">
        <v>14.125143651827594</v>
      </c>
      <c r="I134" s="113">
        <f>Perustaulukko_V_S!P135</f>
        <v>1.613570541994208</v>
      </c>
      <c r="J134" s="157">
        <f>Perustaulukko_Aland!K135</f>
        <v>6.983962752198655</v>
      </c>
      <c r="K134" s="129">
        <v>31.27943992521529</v>
      </c>
      <c r="L134" s="127">
        <v>25.96413560984685</v>
      </c>
    </row>
    <row r="135" spans="1:12" ht="12.75">
      <c r="A135" s="1" t="s">
        <v>142</v>
      </c>
      <c r="B135" s="35">
        <v>0.25</v>
      </c>
      <c r="C135" s="25">
        <v>0.45</v>
      </c>
      <c r="D135" s="31">
        <v>0.11</v>
      </c>
      <c r="E135" s="25">
        <v>4.73</v>
      </c>
      <c r="F135" s="31">
        <v>0.36</v>
      </c>
      <c r="G135" s="67">
        <v>0.03241696113074204</v>
      </c>
      <c r="H135" s="67">
        <v>0.08280111032446058</v>
      </c>
      <c r="I135" s="113">
        <f>Perustaulukko_V_S!P136</f>
        <v>0.055164804854502834</v>
      </c>
      <c r="J135" s="157">
        <f>Perustaulukko_Aland!K136</f>
        <v>0</v>
      </c>
      <c r="K135" s="129">
        <v>0.029968845634253265</v>
      </c>
      <c r="L135" s="127">
        <v>0.008818342151675485</v>
      </c>
    </row>
    <row r="136" spans="1:12" ht="12.75">
      <c r="A136" s="1" t="s">
        <v>143</v>
      </c>
      <c r="B136" s="35">
        <v>0.16</v>
      </c>
      <c r="C136" s="25">
        <v>0.07</v>
      </c>
      <c r="D136" s="31">
        <v>0.07</v>
      </c>
      <c r="E136" s="25">
        <v>0.23</v>
      </c>
      <c r="F136" s="31">
        <v>0.06</v>
      </c>
      <c r="G136" s="67">
        <v>0.061</v>
      </c>
      <c r="H136" s="67">
        <v>0.004771697389141718</v>
      </c>
      <c r="I136" s="113">
        <f>Perustaulukko_V_S!P137</f>
        <v>0</v>
      </c>
      <c r="J136" s="157">
        <f>Perustaulukko_Aland!K137</f>
        <v>0.051733057423693746</v>
      </c>
      <c r="K136" s="129">
        <v>0.007483349547257353</v>
      </c>
      <c r="L136" s="127">
        <v>0.01775883502042266</v>
      </c>
    </row>
    <row r="137" spans="1:12" ht="12.75">
      <c r="A137" s="1" t="s">
        <v>144</v>
      </c>
      <c r="B137" s="35">
        <v>55.41</v>
      </c>
      <c r="C137" s="25">
        <v>7.07</v>
      </c>
      <c r="D137" s="32">
        <v>16.46</v>
      </c>
      <c r="E137" s="25">
        <v>19.06</v>
      </c>
      <c r="F137" s="31">
        <v>10.91</v>
      </c>
      <c r="G137" s="67">
        <v>14.193605418138986</v>
      </c>
      <c r="H137" s="67">
        <v>13.782845151208452</v>
      </c>
      <c r="I137" s="113">
        <f>Perustaulukko_V_S!P138</f>
        <v>26.60322714108399</v>
      </c>
      <c r="J137" s="157">
        <f>Perustaulukko_Aland!K138</f>
        <v>44.07656492498707</v>
      </c>
      <c r="K137" s="129">
        <v>15.920154932767295</v>
      </c>
      <c r="L137" s="127">
        <v>19.020078759023885</v>
      </c>
    </row>
    <row r="138" spans="1:12" ht="12.75">
      <c r="A138" s="1" t="s">
        <v>145</v>
      </c>
      <c r="B138" s="35">
        <v>0.04</v>
      </c>
      <c r="C138" s="25">
        <v>0.01</v>
      </c>
      <c r="D138" s="31">
        <v>0.03</v>
      </c>
      <c r="E138" s="25">
        <v>0.05</v>
      </c>
      <c r="F138" s="31">
        <v>0.03</v>
      </c>
      <c r="G138" s="67">
        <v>0.015472320376914015</v>
      </c>
      <c r="H138" s="67">
        <v>0.05582712541187674</v>
      </c>
      <c r="I138" s="113">
        <f>Perustaulukko_V_S!P139</f>
        <v>0.08274720728175425</v>
      </c>
      <c r="J138" s="157">
        <f>Perustaulukko_Aland!K139</f>
        <v>0.5690636316606312</v>
      </c>
      <c r="K138" s="129">
        <v>0.04512145105377795</v>
      </c>
      <c r="L138" s="127">
        <v>0.07060781257193972</v>
      </c>
    </row>
    <row r="139" spans="1:12" ht="12.75">
      <c r="A139" s="1" t="s">
        <v>194</v>
      </c>
      <c r="B139" s="35">
        <v>0.04</v>
      </c>
      <c r="C139" s="25"/>
      <c r="D139" s="31"/>
      <c r="E139" s="25"/>
      <c r="F139" s="31"/>
      <c r="G139" s="67"/>
      <c r="H139" s="67">
        <v>0</v>
      </c>
      <c r="I139" s="113">
        <f>Perustaulukko_V_S!P140</f>
        <v>0</v>
      </c>
      <c r="J139" s="157">
        <f>Perustaulukko_Aland!K140</f>
        <v>0</v>
      </c>
      <c r="K139" s="129">
        <v>0.007518796992481204</v>
      </c>
      <c r="L139" s="127">
        <v>0</v>
      </c>
    </row>
    <row r="140" spans="1:12" ht="12.75">
      <c r="A140" s="1" t="s">
        <v>146</v>
      </c>
      <c r="B140" s="35">
        <v>2.07</v>
      </c>
      <c r="C140" s="25">
        <v>1.51</v>
      </c>
      <c r="D140" s="31">
        <v>0.99</v>
      </c>
      <c r="E140" s="25">
        <v>0.51</v>
      </c>
      <c r="F140" s="32">
        <v>1.2</v>
      </c>
      <c r="G140" s="67">
        <v>1.4846042402826858</v>
      </c>
      <c r="H140" s="67">
        <v>0.5325553589435919</v>
      </c>
      <c r="I140" s="113">
        <f>Perustaulukko_V_S!P141</f>
        <v>0.4413184388360227</v>
      </c>
      <c r="J140" s="157">
        <f>Perustaulukko_Aland!K141</f>
        <v>4.138644593895499</v>
      </c>
      <c r="K140" s="129">
        <v>3.1969605514113724</v>
      </c>
      <c r="L140" s="127">
        <v>6.605304723756155</v>
      </c>
    </row>
    <row r="141" spans="1:12" ht="12.75">
      <c r="A141" s="1" t="s">
        <v>147</v>
      </c>
      <c r="B141" s="35">
        <v>2.24</v>
      </c>
      <c r="C141" s="25">
        <v>1.56</v>
      </c>
      <c r="D141" s="31">
        <v>1.05</v>
      </c>
      <c r="E141" s="25">
        <v>0.88</v>
      </c>
      <c r="F141" s="31">
        <v>2.62</v>
      </c>
      <c r="G141" s="67">
        <v>2.0387338044758545</v>
      </c>
      <c r="H141" s="67">
        <v>0.5479346320157615</v>
      </c>
      <c r="I141" s="113">
        <f>Perustaulukko_V_S!P142</f>
        <v>0.06895600606812854</v>
      </c>
      <c r="J141" s="157">
        <f>Perustaulukko_Aland!K142</f>
        <v>3.207449560269012</v>
      </c>
      <c r="K141" s="129">
        <v>1.3503778885161302</v>
      </c>
      <c r="L141" s="127">
        <v>1.1649983697577377</v>
      </c>
    </row>
    <row r="142" spans="1:12" ht="12.75">
      <c r="A142" s="1" t="s">
        <v>148</v>
      </c>
      <c r="B142" s="35">
        <v>0.12</v>
      </c>
      <c r="C142" s="25"/>
      <c r="D142" s="31">
        <v>0.08</v>
      </c>
      <c r="E142" s="25">
        <v>0.14</v>
      </c>
      <c r="F142" s="31">
        <v>0.05</v>
      </c>
      <c r="G142" s="67">
        <v>0.020999999999999998</v>
      </c>
      <c r="H142" s="67">
        <v>0.16257851600218887</v>
      </c>
      <c r="I142" s="113">
        <f>Perustaulukko_V_S!P143</f>
        <v>0.7171424631085368</v>
      </c>
      <c r="J142" s="157">
        <f>Perustaulukko_Aland!K143</f>
        <v>5.121572684945681</v>
      </c>
      <c r="K142" s="129">
        <v>1.6800767382222848</v>
      </c>
      <c r="L142" s="127">
        <v>1.3352341864151491</v>
      </c>
    </row>
    <row r="143" spans="1:12" ht="12.75">
      <c r="A143" s="1" t="s">
        <v>149</v>
      </c>
      <c r="B143" s="36">
        <v>0.5</v>
      </c>
      <c r="C143" s="25">
        <v>0.13</v>
      </c>
      <c r="D143" s="31">
        <v>0.29</v>
      </c>
      <c r="E143" s="25">
        <v>0.12</v>
      </c>
      <c r="F143" s="31">
        <v>0.06</v>
      </c>
      <c r="G143" s="67">
        <v>0.05747232037691402</v>
      </c>
      <c r="H143" s="67">
        <v>0.03173900528360193</v>
      </c>
      <c r="I143" s="113">
        <f>Perustaulukko_V_S!P144</f>
        <v>0</v>
      </c>
      <c r="J143" s="157">
        <f>Perustaulukko_Aland!K144</f>
        <v>0</v>
      </c>
      <c r="K143" s="129">
        <v>0.060150375939849635</v>
      </c>
      <c r="L143" s="127">
        <v>0.45285029302077784</v>
      </c>
    </row>
    <row r="144" spans="1:12" ht="12.75">
      <c r="A144" s="1" t="s">
        <v>150</v>
      </c>
      <c r="B144" s="35">
        <v>16.38</v>
      </c>
      <c r="C144" s="28">
        <v>11.5</v>
      </c>
      <c r="D144" s="32">
        <v>16.05</v>
      </c>
      <c r="E144" s="25">
        <v>18.07</v>
      </c>
      <c r="F144" s="32">
        <v>15.9</v>
      </c>
      <c r="G144" s="67">
        <v>10.701090694935218</v>
      </c>
      <c r="H144" s="67">
        <v>11.181036399798282</v>
      </c>
      <c r="I144" s="113">
        <f>Perustaulukko_V_S!P145</f>
        <v>10.881257757550683</v>
      </c>
      <c r="J144" s="157">
        <f>Perustaulukko_Aland!K145</f>
        <v>22.193481634764616</v>
      </c>
      <c r="K144" s="129">
        <v>26.453808180219443</v>
      </c>
      <c r="L144" s="127">
        <v>17.09315119721797</v>
      </c>
    </row>
    <row r="145" spans="1:12" ht="12.75">
      <c r="A145" s="1" t="s">
        <v>151</v>
      </c>
      <c r="B145" s="35"/>
      <c r="C145" s="25">
        <v>0.11</v>
      </c>
      <c r="D145" s="31">
        <v>0.01</v>
      </c>
      <c r="E145" s="25">
        <v>0.13</v>
      </c>
      <c r="F145" s="31">
        <v>0.03</v>
      </c>
      <c r="G145" s="67"/>
      <c r="H145" s="67">
        <v>0.035579670144396926</v>
      </c>
      <c r="I145" s="113">
        <f>Perustaulukko_V_S!P146</f>
        <v>0</v>
      </c>
      <c r="J145" s="157">
        <f>Perustaulukko_Aland!K146</f>
        <v>0</v>
      </c>
      <c r="K145" s="129">
        <v>0.07483349547257354</v>
      </c>
      <c r="L145" s="127">
        <v>0</v>
      </c>
    </row>
    <row r="146" spans="1:12" ht="12.75">
      <c r="A146" s="1" t="s">
        <v>320</v>
      </c>
      <c r="B146" s="35"/>
      <c r="C146" s="25"/>
      <c r="D146" s="31"/>
      <c r="E146" s="25"/>
      <c r="F146" s="31"/>
      <c r="G146" s="67"/>
      <c r="H146" s="67">
        <v>0.0026279827604330916</v>
      </c>
      <c r="I146" s="113">
        <f>Perustaulukko_V_S!P147</f>
        <v>0</v>
      </c>
      <c r="J146" s="157">
        <f>Perustaulukko_Aland!K147</f>
        <v>0</v>
      </c>
      <c r="K146" s="129">
        <v>0</v>
      </c>
      <c r="L146" s="127">
        <v>0</v>
      </c>
    </row>
    <row r="147" spans="1:12" ht="12.75">
      <c r="A147" s="1" t="s">
        <v>152</v>
      </c>
      <c r="B147" s="35">
        <v>45.28</v>
      </c>
      <c r="C147" s="25">
        <v>65.21</v>
      </c>
      <c r="D147" s="32">
        <v>75.44</v>
      </c>
      <c r="E147" s="25">
        <v>78.62</v>
      </c>
      <c r="F147" s="31">
        <v>49.23</v>
      </c>
      <c r="G147" s="67">
        <v>50.732658421672554</v>
      </c>
      <c r="H147" s="67">
        <v>54.98080469743219</v>
      </c>
      <c r="I147" s="113">
        <f>Perustaulukko_V_S!P148</f>
        <v>45.207557578265074</v>
      </c>
      <c r="J147" s="157">
        <f>Perustaulukko_Aland!K148</f>
        <v>120.27935851008796</v>
      </c>
      <c r="K147" s="129">
        <v>130.19394434848064</v>
      </c>
      <c r="L147" s="127">
        <v>148.06779646683748</v>
      </c>
    </row>
    <row r="148" spans="1:12" ht="13.5" thickBot="1">
      <c r="A148" s="1" t="s">
        <v>153</v>
      </c>
      <c r="B148" s="37">
        <v>0.01</v>
      </c>
      <c r="C148" s="29">
        <v>0.05</v>
      </c>
      <c r="D148" s="33">
        <v>0.01</v>
      </c>
      <c r="E148" s="29">
        <v>0.08</v>
      </c>
      <c r="F148" s="33">
        <v>0.16</v>
      </c>
      <c r="G148" s="68">
        <v>0.08325088339222617</v>
      </c>
      <c r="H148" s="68">
        <v>0.00730417643287763</v>
      </c>
      <c r="I148" s="146">
        <f>Perustaulukko_V_S!P149</f>
        <v>0.027582402427251417</v>
      </c>
      <c r="J148" s="158">
        <f>Perustaulukko_Aland!K149</f>
        <v>0.10346611484738749</v>
      </c>
      <c r="K148" s="147">
        <v>0.09762814308234356</v>
      </c>
      <c r="L148" s="128">
        <v>0.09706283902696618</v>
      </c>
    </row>
    <row r="149" spans="1:12" ht="12.75">
      <c r="A149" s="1" t="s">
        <v>154</v>
      </c>
      <c r="B149" s="19">
        <f aca="true" t="shared" si="0" ref="B149:H149">SUM(B4:B148)</f>
        <v>535.26</v>
      </c>
      <c r="C149" s="19">
        <f t="shared" si="0"/>
        <v>397.12000000000006</v>
      </c>
      <c r="D149" s="19">
        <f t="shared" si="0"/>
        <v>387.50000000000006</v>
      </c>
      <c r="E149" s="19">
        <f t="shared" si="0"/>
        <v>462.73</v>
      </c>
      <c r="F149" s="19">
        <f t="shared" si="0"/>
        <v>454.55000000000007</v>
      </c>
      <c r="G149" s="19">
        <f t="shared" si="0"/>
        <v>530.6317470971358</v>
      </c>
      <c r="H149" s="19">
        <f t="shared" si="0"/>
        <v>701.7637276081342</v>
      </c>
      <c r="I149" s="77">
        <f>Perustaulukko_V_S!P150</f>
        <v>608.5643359536616</v>
      </c>
      <c r="J149" s="159">
        <f>Perustaulukko_Aland!K150</f>
        <v>1831.8158303155717</v>
      </c>
      <c r="K149" s="114">
        <v>2355.2397606203963</v>
      </c>
      <c r="L149" s="114">
        <v>1658.4554182769425</v>
      </c>
    </row>
    <row r="150" spans="1:12" ht="12.75">
      <c r="A150" s="1" t="s">
        <v>155</v>
      </c>
      <c r="B150" s="21"/>
      <c r="C150" s="21"/>
      <c r="D150" s="21"/>
      <c r="E150" s="21"/>
      <c r="F150" s="21"/>
      <c r="G150" s="21"/>
      <c r="H150" s="19">
        <v>122</v>
      </c>
      <c r="I150" s="77">
        <f>Perustaulukko_V_S!P151</f>
        <v>90</v>
      </c>
      <c r="J150" s="159">
        <f>Perustaulukko_Aland!K151</f>
        <v>86</v>
      </c>
      <c r="K150" s="49">
        <v>119</v>
      </c>
      <c r="L150" s="56">
        <v>116</v>
      </c>
    </row>
    <row r="151" ht="12.75">
      <c r="L151" s="5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E49" sqref="E49"/>
    </sheetView>
  </sheetViews>
  <sheetFormatPr defaultColWidth="9.140625" defaultRowHeight="12.75"/>
  <cols>
    <col min="1" max="1" width="29.57421875" style="0" customWidth="1"/>
    <col min="2" max="2" width="53.00390625" style="0" customWidth="1"/>
  </cols>
  <sheetData>
    <row r="1" spans="1:14" ht="12.75">
      <c r="A1" s="94" t="s">
        <v>156</v>
      </c>
      <c r="B1" s="94" t="s">
        <v>157</v>
      </c>
      <c r="C1" s="71"/>
      <c r="D1" s="71"/>
      <c r="I1" s="156"/>
      <c r="J1" s="144" t="s">
        <v>182</v>
      </c>
      <c r="K1" s="145"/>
      <c r="L1" s="145"/>
      <c r="M1" s="145"/>
      <c r="N1" s="145"/>
    </row>
    <row r="2" spans="1:14" s="1" customFormat="1" ht="12.75">
      <c r="A2" s="1" t="s">
        <v>260</v>
      </c>
      <c r="B2" s="1" t="s">
        <v>261</v>
      </c>
      <c r="I2" s="170"/>
      <c r="J2" s="94" t="s">
        <v>183</v>
      </c>
      <c r="K2" s="94"/>
      <c r="L2" s="94"/>
      <c r="M2" s="94"/>
      <c r="N2" s="94"/>
    </row>
    <row r="3" spans="1:14" s="1" customFormat="1" ht="12.75">
      <c r="A3" s="1" t="s">
        <v>289</v>
      </c>
      <c r="B3" s="1" t="s">
        <v>383</v>
      </c>
      <c r="I3" s="170"/>
      <c r="J3" s="94" t="s">
        <v>385</v>
      </c>
      <c r="K3" s="94"/>
      <c r="L3" s="94"/>
      <c r="M3" s="94"/>
      <c r="N3" s="94"/>
    </row>
    <row r="4" spans="1:14" s="1" customFormat="1" ht="12.75">
      <c r="A4" s="1" t="s">
        <v>367</v>
      </c>
      <c r="B4" s="1" t="s">
        <v>286</v>
      </c>
      <c r="I4" s="170"/>
      <c r="J4" s="170"/>
      <c r="K4" s="170"/>
      <c r="L4" s="170"/>
      <c r="M4" s="170"/>
      <c r="N4" s="170"/>
    </row>
    <row r="5" spans="1:14" s="1" customFormat="1" ht="12.75">
      <c r="A5" s="1" t="s">
        <v>438</v>
      </c>
      <c r="B5" s="1" t="s">
        <v>439</v>
      </c>
      <c r="I5" s="170"/>
      <c r="J5" s="170"/>
      <c r="K5" s="170"/>
      <c r="L5" s="170"/>
      <c r="M5" s="170"/>
      <c r="N5" s="170"/>
    </row>
    <row r="6" spans="1:2" s="1" customFormat="1" ht="12.75">
      <c r="A6" s="1" t="s">
        <v>242</v>
      </c>
      <c r="B6" s="1" t="s">
        <v>406</v>
      </c>
    </row>
    <row r="7" spans="1:2" s="1" customFormat="1" ht="12.75">
      <c r="A7" s="1" t="s">
        <v>449</v>
      </c>
      <c r="B7" s="1" t="s">
        <v>450</v>
      </c>
    </row>
    <row r="8" spans="1:2" s="1" customFormat="1" ht="12.75">
      <c r="A8" s="1" t="s">
        <v>158</v>
      </c>
      <c r="B8" s="1" t="s">
        <v>381</v>
      </c>
    </row>
    <row r="9" spans="1:2" s="1" customFormat="1" ht="12.75">
      <c r="A9" s="1" t="s">
        <v>251</v>
      </c>
      <c r="B9" s="1" t="s">
        <v>389</v>
      </c>
    </row>
    <row r="10" spans="1:2" s="1" customFormat="1" ht="12.75">
      <c r="A10" s="1" t="s">
        <v>343</v>
      </c>
      <c r="B10" s="1" t="s">
        <v>364</v>
      </c>
    </row>
    <row r="11" spans="1:2" s="1" customFormat="1" ht="12.75">
      <c r="A11" s="1" t="s">
        <v>292</v>
      </c>
      <c r="B11" s="1" t="s">
        <v>442</v>
      </c>
    </row>
    <row r="12" spans="1:2" s="1" customFormat="1" ht="12.75">
      <c r="A12" s="1" t="s">
        <v>159</v>
      </c>
      <c r="B12" s="1" t="s">
        <v>177</v>
      </c>
    </row>
    <row r="13" spans="1:2" s="1" customFormat="1" ht="12.75">
      <c r="A13" s="1" t="s">
        <v>246</v>
      </c>
      <c r="B13" s="1" t="s">
        <v>247</v>
      </c>
    </row>
    <row r="14" spans="1:12" s="1" customFormat="1" ht="12.75">
      <c r="A14" s="1" t="s">
        <v>304</v>
      </c>
      <c r="B14" s="1" t="s">
        <v>453</v>
      </c>
      <c r="I14" s="170"/>
      <c r="J14" s="170"/>
      <c r="K14" s="170"/>
      <c r="L14" s="170"/>
    </row>
    <row r="15" spans="1:2" s="1" customFormat="1" ht="12.75">
      <c r="A15" s="1" t="s">
        <v>185</v>
      </c>
      <c r="B15" s="1" t="s">
        <v>239</v>
      </c>
    </row>
    <row r="16" spans="1:2" s="1" customFormat="1" ht="12.75">
      <c r="A16" s="1" t="s">
        <v>160</v>
      </c>
      <c r="B16" s="1" t="s">
        <v>429</v>
      </c>
    </row>
    <row r="17" spans="1:2" s="1" customFormat="1" ht="12.75">
      <c r="A17" s="1" t="s">
        <v>457</v>
      </c>
      <c r="B17" s="1" t="s">
        <v>458</v>
      </c>
    </row>
    <row r="18" spans="1:2" s="1" customFormat="1" ht="12.75">
      <c r="A18" s="1" t="s">
        <v>301</v>
      </c>
      <c r="B18" s="1" t="s">
        <v>286</v>
      </c>
    </row>
    <row r="19" spans="1:2" s="1" customFormat="1" ht="12.75">
      <c r="A19" s="1" t="s">
        <v>336</v>
      </c>
      <c r="B19" s="1" t="s">
        <v>433</v>
      </c>
    </row>
    <row r="20" spans="1:2" s="1" customFormat="1" ht="12.75">
      <c r="A20" s="1" t="s">
        <v>262</v>
      </c>
      <c r="B20" s="1" t="s">
        <v>261</v>
      </c>
    </row>
    <row r="21" spans="1:2" s="1" customFormat="1" ht="12.75">
      <c r="A21" s="1" t="s">
        <v>161</v>
      </c>
      <c r="B21" s="1" t="s">
        <v>481</v>
      </c>
    </row>
    <row r="22" spans="1:2" s="1" customFormat="1" ht="12.75">
      <c r="A22" s="1" t="s">
        <v>208</v>
      </c>
      <c r="B22" s="1" t="s">
        <v>440</v>
      </c>
    </row>
    <row r="23" spans="1:2" s="1" customFormat="1" ht="12.75">
      <c r="A23" s="1" t="s">
        <v>162</v>
      </c>
      <c r="B23" s="1" t="s">
        <v>486</v>
      </c>
    </row>
    <row r="24" spans="1:2" s="1" customFormat="1" ht="12.75">
      <c r="A24" s="1" t="s">
        <v>163</v>
      </c>
      <c r="B24" s="1" t="s">
        <v>273</v>
      </c>
    </row>
    <row r="25" spans="1:2" s="1" customFormat="1" ht="12.75">
      <c r="A25" s="1" t="s">
        <v>370</v>
      </c>
      <c r="B25" s="1" t="s">
        <v>455</v>
      </c>
    </row>
    <row r="26" spans="1:2" s="1" customFormat="1" ht="12.75">
      <c r="A26" s="1" t="s">
        <v>255</v>
      </c>
      <c r="B26" s="1" t="s">
        <v>345</v>
      </c>
    </row>
    <row r="27" spans="1:2" s="1" customFormat="1" ht="12.75">
      <c r="A27" s="1" t="s">
        <v>359</v>
      </c>
      <c r="B27" s="1" t="s">
        <v>386</v>
      </c>
    </row>
    <row r="28" spans="1:2" s="1" customFormat="1" ht="12.75">
      <c r="A28" s="1" t="s">
        <v>418</v>
      </c>
      <c r="B28" s="1" t="s">
        <v>480</v>
      </c>
    </row>
    <row r="29" spans="1:2" s="1" customFormat="1" ht="12.75">
      <c r="A29" s="1" t="s">
        <v>331</v>
      </c>
      <c r="B29" s="1" t="s">
        <v>428</v>
      </c>
    </row>
    <row r="30" spans="1:2" s="1" customFormat="1" ht="12.75">
      <c r="A30" s="1" t="s">
        <v>371</v>
      </c>
      <c r="B30" s="1" t="s">
        <v>447</v>
      </c>
    </row>
    <row r="31" spans="1:2" s="1" customFormat="1" ht="12.75">
      <c r="A31" s="1" t="s">
        <v>192</v>
      </c>
      <c r="B31" s="1" t="s">
        <v>326</v>
      </c>
    </row>
    <row r="32" spans="1:2" s="1" customFormat="1" ht="12.75">
      <c r="A32" s="1" t="s">
        <v>488</v>
      </c>
      <c r="B32" s="1" t="s">
        <v>489</v>
      </c>
    </row>
    <row r="33" spans="1:2" s="1" customFormat="1" ht="12.75">
      <c r="A33" s="1" t="s">
        <v>388</v>
      </c>
      <c r="B33" s="1" t="s">
        <v>482</v>
      </c>
    </row>
    <row r="34" spans="1:2" s="1" customFormat="1" ht="12.75">
      <c r="A34" s="1" t="s">
        <v>420</v>
      </c>
      <c r="B34" s="1" t="s">
        <v>421</v>
      </c>
    </row>
    <row r="35" spans="1:2" s="1" customFormat="1" ht="12.75">
      <c r="A35" s="1" t="s">
        <v>492</v>
      </c>
      <c r="B35" s="1" t="s">
        <v>493</v>
      </c>
    </row>
    <row r="36" spans="1:2" s="1" customFormat="1" ht="12.75">
      <c r="A36" s="1" t="s">
        <v>164</v>
      </c>
      <c r="B36" s="1" t="s">
        <v>361</v>
      </c>
    </row>
    <row r="37" spans="1:2" s="1" customFormat="1" ht="12.75">
      <c r="A37" s="1" t="s">
        <v>414</v>
      </c>
      <c r="B37" s="1" t="s">
        <v>415</v>
      </c>
    </row>
    <row r="38" spans="1:2" s="1" customFormat="1" ht="12.75">
      <c r="A38" s="1" t="s">
        <v>351</v>
      </c>
      <c r="B38" s="1" t="s">
        <v>352</v>
      </c>
    </row>
    <row r="39" spans="1:2" s="1" customFormat="1" ht="12.75">
      <c r="A39" s="1" t="s">
        <v>188</v>
      </c>
      <c r="B39" s="1" t="s">
        <v>240</v>
      </c>
    </row>
    <row r="40" spans="1:2" s="1" customFormat="1" ht="12.75">
      <c r="A40" s="1" t="s">
        <v>189</v>
      </c>
      <c r="B40" s="1" t="s">
        <v>240</v>
      </c>
    </row>
    <row r="41" spans="1:2" s="1" customFormat="1" ht="12.75">
      <c r="A41" s="1" t="s">
        <v>243</v>
      </c>
      <c r="B41" s="1" t="s">
        <v>306</v>
      </c>
    </row>
    <row r="42" spans="1:2" s="1" customFormat="1" ht="12.75">
      <c r="A42" s="1" t="s">
        <v>180</v>
      </c>
      <c r="B42" s="1" t="s">
        <v>441</v>
      </c>
    </row>
    <row r="43" spans="1:2" s="1" customFormat="1" ht="12.75">
      <c r="A43" s="1" t="s">
        <v>271</v>
      </c>
      <c r="B43" s="1" t="s">
        <v>339</v>
      </c>
    </row>
    <row r="44" spans="1:2" s="1" customFormat="1" ht="12.75">
      <c r="A44" s="1" t="s">
        <v>165</v>
      </c>
      <c r="B44" s="1" t="s">
        <v>177</v>
      </c>
    </row>
    <row r="45" spans="1:2" s="1" customFormat="1" ht="12.75">
      <c r="A45" s="1" t="s">
        <v>504</v>
      </c>
      <c r="B45" s="1" t="s">
        <v>505</v>
      </c>
    </row>
    <row r="46" spans="1:2" s="1" customFormat="1" ht="12.75">
      <c r="A46" s="1" t="s">
        <v>166</v>
      </c>
      <c r="B46" s="1" t="s">
        <v>318</v>
      </c>
    </row>
    <row r="47" spans="1:2" s="1" customFormat="1" ht="12.75">
      <c r="A47" s="1" t="s">
        <v>399</v>
      </c>
      <c r="B47" s="1" t="s">
        <v>400</v>
      </c>
    </row>
    <row r="48" spans="1:2" s="1" customFormat="1" ht="12.75">
      <c r="A48" s="1" t="s">
        <v>498</v>
      </c>
      <c r="B48" s="1" t="s">
        <v>495</v>
      </c>
    </row>
    <row r="49" spans="1:2" s="1" customFormat="1" ht="12.75">
      <c r="A49" s="1" t="s">
        <v>394</v>
      </c>
      <c r="B49" s="1" t="s">
        <v>395</v>
      </c>
    </row>
    <row r="50" spans="1:2" s="1" customFormat="1" ht="12.75">
      <c r="A50" s="1" t="s">
        <v>499</v>
      </c>
      <c r="B50" s="1" t="s">
        <v>500</v>
      </c>
    </row>
    <row r="51" spans="1:2" s="1" customFormat="1" ht="12.75">
      <c r="A51" s="1" t="s">
        <v>238</v>
      </c>
      <c r="B51" s="1" t="s">
        <v>390</v>
      </c>
    </row>
    <row r="52" spans="1:2" s="1" customFormat="1" ht="12.75">
      <c r="A52" s="1" t="s">
        <v>494</v>
      </c>
      <c r="B52" s="1" t="s">
        <v>495</v>
      </c>
    </row>
    <row r="53" spans="1:2" s="1" customFormat="1" ht="12.75">
      <c r="A53" s="1" t="s">
        <v>176</v>
      </c>
      <c r="B53" s="1" t="s">
        <v>419</v>
      </c>
    </row>
    <row r="54" spans="1:2" s="1" customFormat="1" ht="12.75">
      <c r="A54" s="1" t="s">
        <v>445</v>
      </c>
      <c r="B54" s="1" t="s">
        <v>446</v>
      </c>
    </row>
    <row r="55" spans="1:2" s="1" customFormat="1" ht="12.75">
      <c r="A55" s="1" t="s">
        <v>249</v>
      </c>
      <c r="B55" s="1" t="s">
        <v>479</v>
      </c>
    </row>
    <row r="56" spans="1:2" s="1" customFormat="1" ht="12.75">
      <c r="A56" s="1" t="s">
        <v>276</v>
      </c>
      <c r="B56" s="1" t="s">
        <v>296</v>
      </c>
    </row>
    <row r="57" spans="1:2" s="1" customFormat="1" ht="12.75">
      <c r="A57" s="1" t="s">
        <v>325</v>
      </c>
      <c r="B57" s="1" t="s">
        <v>286</v>
      </c>
    </row>
    <row r="58" spans="1:2" s="1" customFormat="1" ht="12.75">
      <c r="A58" s="1" t="s">
        <v>337</v>
      </c>
      <c r="B58" s="1" t="s">
        <v>380</v>
      </c>
    </row>
    <row r="59" spans="1:2" s="1" customFormat="1" ht="12.75">
      <c r="A59" s="1" t="s">
        <v>396</v>
      </c>
      <c r="B59" s="1" t="s">
        <v>362</v>
      </c>
    </row>
    <row r="60" spans="1:2" s="1" customFormat="1" ht="12.75">
      <c r="A60" s="1" t="s">
        <v>374</v>
      </c>
      <c r="B60" s="1" t="s">
        <v>448</v>
      </c>
    </row>
    <row r="61" spans="1:2" s="1" customFormat="1" ht="12.75">
      <c r="A61" s="1" t="s">
        <v>167</v>
      </c>
      <c r="B61" s="1" t="s">
        <v>363</v>
      </c>
    </row>
    <row r="62" spans="1:2" s="1" customFormat="1" ht="12.75">
      <c r="A62" s="1" t="s">
        <v>252</v>
      </c>
      <c r="B62" s="1" t="s">
        <v>349</v>
      </c>
    </row>
    <row r="63" spans="1:2" s="1" customFormat="1" ht="12.75">
      <c r="A63" s="71" t="s">
        <v>484</v>
      </c>
      <c r="B63" s="71" t="s">
        <v>485</v>
      </c>
    </row>
    <row r="64" spans="1:2" s="1" customFormat="1" ht="12.75">
      <c r="A64" s="1" t="s">
        <v>392</v>
      </c>
      <c r="B64" s="1" t="s">
        <v>454</v>
      </c>
    </row>
    <row r="65" spans="1:2" s="1" customFormat="1" ht="12.75">
      <c r="A65" s="1" t="s">
        <v>431</v>
      </c>
      <c r="B65" s="1" t="s">
        <v>432</v>
      </c>
    </row>
    <row r="66" spans="1:2" s="1" customFormat="1" ht="12.75">
      <c r="A66" s="1" t="s">
        <v>501</v>
      </c>
      <c r="B66" s="1" t="s">
        <v>502</v>
      </c>
    </row>
    <row r="67" spans="1:2" s="1" customFormat="1" ht="12.75">
      <c r="A67" s="1" t="s">
        <v>257</v>
      </c>
      <c r="B67" s="1" t="s">
        <v>258</v>
      </c>
    </row>
    <row r="68" spans="1:2" s="71" customFormat="1" ht="12.75">
      <c r="A68" s="1" t="s">
        <v>434</v>
      </c>
      <c r="B68" s="1" t="s">
        <v>435</v>
      </c>
    </row>
    <row r="69" spans="1:2" s="1" customFormat="1" ht="12.75">
      <c r="A69" s="1" t="s">
        <v>207</v>
      </c>
      <c r="B69" s="1" t="s">
        <v>405</v>
      </c>
    </row>
    <row r="70" spans="1:2" s="71" customFormat="1" ht="12.75">
      <c r="A70" s="1" t="s">
        <v>459</v>
      </c>
      <c r="B70" s="1" t="s">
        <v>460</v>
      </c>
    </row>
    <row r="71" spans="1:2" s="1" customFormat="1" ht="12.75">
      <c r="A71" s="1" t="s">
        <v>168</v>
      </c>
      <c r="B71" s="1" t="s">
        <v>316</v>
      </c>
    </row>
    <row r="72" spans="1:2" s="1" customFormat="1" ht="12.75">
      <c r="A72" s="1" t="s">
        <v>169</v>
      </c>
      <c r="B72" s="1" t="s">
        <v>401</v>
      </c>
    </row>
    <row r="73" spans="1:2" s="1" customFormat="1" ht="12.75">
      <c r="A73" s="1" t="s">
        <v>170</v>
      </c>
      <c r="B73" s="1" t="s">
        <v>181</v>
      </c>
    </row>
    <row r="74" spans="1:2" s="1" customFormat="1" ht="12.75">
      <c r="A74" s="1" t="s">
        <v>323</v>
      </c>
      <c r="B74" s="1" t="s">
        <v>324</v>
      </c>
    </row>
    <row r="75" spans="1:2" s="1" customFormat="1" ht="12.75">
      <c r="A75" s="1" t="s">
        <v>297</v>
      </c>
      <c r="B75" s="1" t="s">
        <v>298</v>
      </c>
    </row>
    <row r="76" spans="1:2" s="1" customFormat="1" ht="12.75">
      <c r="A76" s="1" t="s">
        <v>270</v>
      </c>
      <c r="B76" s="1" t="s">
        <v>368</v>
      </c>
    </row>
    <row r="77" spans="1:2" s="1" customFormat="1" ht="12.75">
      <c r="A77" s="1" t="s">
        <v>411</v>
      </c>
      <c r="B77" s="1" t="s">
        <v>409</v>
      </c>
    </row>
    <row r="78" spans="1:2" s="1" customFormat="1" ht="12.75">
      <c r="A78" s="1" t="s">
        <v>408</v>
      </c>
      <c r="B78" s="1" t="s">
        <v>409</v>
      </c>
    </row>
    <row r="79" spans="1:2" s="1" customFormat="1" ht="12.75">
      <c r="A79" s="1" t="s">
        <v>171</v>
      </c>
      <c r="B79" s="1" t="s">
        <v>382</v>
      </c>
    </row>
    <row r="80" s="71" customFormat="1" ht="12.75"/>
    <row r="81" s="71" customFormat="1" ht="12.75"/>
    <row r="82" s="71" customFormat="1" ht="12.75"/>
    <row r="83" s="71" customFormat="1" ht="12.75">
      <c r="A83" s="118" t="s">
        <v>266</v>
      </c>
    </row>
    <row r="84" spans="2:5" s="71" customFormat="1" ht="12.75">
      <c r="B84" s="180"/>
      <c r="C84" s="180"/>
      <c r="D84" s="180"/>
      <c r="E84" s="180"/>
    </row>
    <row r="85" spans="1:5" s="1" customFormat="1" ht="12.75">
      <c r="A85" s="1" t="s">
        <v>211</v>
      </c>
      <c r="B85" s="171" t="s">
        <v>472</v>
      </c>
      <c r="C85" s="174"/>
      <c r="D85" s="174"/>
      <c r="E85" s="174"/>
    </row>
    <row r="86" spans="1:5" s="1" customFormat="1" ht="12.75">
      <c r="A86" s="1" t="s">
        <v>210</v>
      </c>
      <c r="B86" s="171" t="s">
        <v>471</v>
      </c>
      <c r="C86" s="172"/>
      <c r="D86" s="172"/>
      <c r="E86" s="172"/>
    </row>
    <row r="87" spans="1:5" s="1" customFormat="1" ht="12.75">
      <c r="A87" s="1" t="s">
        <v>209</v>
      </c>
      <c r="B87" s="1" t="s">
        <v>478</v>
      </c>
      <c r="C87" s="172"/>
      <c r="D87" s="172"/>
      <c r="E87" s="172"/>
    </row>
    <row r="88" spans="1:5" s="1" customFormat="1" ht="12.75">
      <c r="A88" s="1" t="s">
        <v>307</v>
      </c>
      <c r="B88" s="171" t="s">
        <v>473</v>
      </c>
      <c r="C88" s="172"/>
      <c r="D88" s="172"/>
      <c r="E88" s="172"/>
    </row>
    <row r="89" spans="1:5" s="1" customFormat="1" ht="12.75">
      <c r="A89" s="1" t="s">
        <v>214</v>
      </c>
      <c r="B89" s="171" t="s">
        <v>466</v>
      </c>
      <c r="C89" s="172"/>
      <c r="D89" s="172"/>
      <c r="E89" s="172"/>
    </row>
    <row r="90" spans="1:5" s="1" customFormat="1" ht="12.75">
      <c r="A90" s="1" t="s">
        <v>213</v>
      </c>
      <c r="B90" s="171" t="s">
        <v>465</v>
      </c>
      <c r="C90" s="172"/>
      <c r="D90" s="172"/>
      <c r="E90" s="172"/>
    </row>
    <row r="91" spans="1:5" s="1" customFormat="1" ht="12.75">
      <c r="A91" s="1" t="s">
        <v>217</v>
      </c>
      <c r="B91" s="171" t="s">
        <v>464</v>
      </c>
      <c r="C91" s="172"/>
      <c r="D91" s="172"/>
      <c r="E91" s="172"/>
    </row>
    <row r="92" spans="1:5" s="1" customFormat="1" ht="12.75">
      <c r="A92" s="1" t="s">
        <v>218</v>
      </c>
      <c r="B92" s="171" t="s">
        <v>468</v>
      </c>
      <c r="C92" s="172"/>
      <c r="D92" s="172"/>
      <c r="E92" s="172"/>
    </row>
    <row r="93" spans="1:5" s="1" customFormat="1" ht="12.75">
      <c r="A93" s="1" t="s">
        <v>215</v>
      </c>
      <c r="B93" s="171" t="s">
        <v>462</v>
      </c>
      <c r="C93" s="171"/>
      <c r="D93" s="171"/>
      <c r="E93" s="171"/>
    </row>
    <row r="94" spans="1:5" s="1" customFormat="1" ht="12.75">
      <c r="A94" s="1" t="s">
        <v>216</v>
      </c>
      <c r="B94" s="171" t="s">
        <v>463</v>
      </c>
      <c r="C94" s="171"/>
      <c r="D94" s="171"/>
      <c r="E94" s="171"/>
    </row>
    <row r="95" spans="1:5" s="1" customFormat="1" ht="12.75">
      <c r="A95" s="1" t="s">
        <v>220</v>
      </c>
      <c r="B95" s="171" t="s">
        <v>469</v>
      </c>
      <c r="C95" s="171"/>
      <c r="D95" s="171"/>
      <c r="E95" s="171"/>
    </row>
    <row r="96" spans="1:5" s="1" customFormat="1" ht="12.75">
      <c r="A96" s="1" t="s">
        <v>221</v>
      </c>
      <c r="B96" s="171" t="s">
        <v>403</v>
      </c>
      <c r="C96" s="171"/>
      <c r="D96" s="171"/>
      <c r="E96" s="171"/>
    </row>
    <row r="97" spans="1:5" s="1" customFormat="1" ht="12.75">
      <c r="A97" s="1" t="s">
        <v>219</v>
      </c>
      <c r="B97" s="171" t="s">
        <v>470</v>
      </c>
      <c r="C97" s="171"/>
      <c r="D97" s="171"/>
      <c r="E97" s="171"/>
    </row>
    <row r="98" spans="1:5" s="1" customFormat="1" ht="51" customHeight="1">
      <c r="A98" s="176" t="s">
        <v>222</v>
      </c>
      <c r="B98" s="175" t="s">
        <v>477</v>
      </c>
      <c r="C98" s="171"/>
      <c r="D98" s="171"/>
      <c r="E98" s="171"/>
    </row>
    <row r="99" spans="1:5" s="1" customFormat="1" ht="12.75">
      <c r="A99" s="1" t="s">
        <v>226</v>
      </c>
      <c r="B99" s="171" t="s">
        <v>404</v>
      </c>
      <c r="C99" s="171"/>
      <c r="D99" s="171"/>
      <c r="E99" s="171"/>
    </row>
    <row r="100" spans="1:2" s="1" customFormat="1" ht="12.75">
      <c r="A100" s="1" t="s">
        <v>227</v>
      </c>
      <c r="B100" s="171" t="s">
        <v>376</v>
      </c>
    </row>
  </sheetData>
  <mergeCells count="1">
    <mergeCell ref="B84:E8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sheetData>
    <row r="1" ht="12.75">
      <c r="A1" s="1" t="s">
        <v>355</v>
      </c>
    </row>
    <row r="2" ht="12.75">
      <c r="A2" s="1" t="s">
        <v>354</v>
      </c>
    </row>
    <row r="3" ht="12.75">
      <c r="B3" t="s">
        <v>416</v>
      </c>
    </row>
    <row r="4" ht="12.75">
      <c r="B4" t="s">
        <v>427</v>
      </c>
    </row>
    <row r="5" ht="12.75">
      <c r="B5" t="s">
        <v>353</v>
      </c>
    </row>
    <row r="6" ht="12.75">
      <c r="B6" t="s">
        <v>474</v>
      </c>
    </row>
    <row r="7" ht="12.75">
      <c r="B7" t="s">
        <v>475</v>
      </c>
    </row>
    <row r="8" ht="12.75">
      <c r="B8" t="s">
        <v>476</v>
      </c>
    </row>
    <row r="10" ht="12.75">
      <c r="A10" s="1" t="s">
        <v>356</v>
      </c>
    </row>
    <row r="12" ht="12.75">
      <c r="A12" s="1" t="s">
        <v>360</v>
      </c>
    </row>
    <row r="13" ht="12.75">
      <c r="B13" t="s">
        <v>377</v>
      </c>
    </row>
    <row r="15" ht="12.75">
      <c r="A15" s="1" t="s">
        <v>357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2020-04-11T15:23:09Z</dcterms:modified>
  <cp:category/>
  <cp:version/>
  <cp:contentType/>
  <cp:contentStatus/>
</cp:coreProperties>
</file>