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15" windowHeight="9210" tabRatio="610" activeTab="0"/>
  </bookViews>
  <sheets>
    <sheet name="Perustaulukko_V_S" sheetId="1" r:id="rId1"/>
    <sheet name="Laskijat" sheetId="2" r:id="rId2"/>
    <sheet name="lukuohjeita" sheetId="3" r:id="rId3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  <author>LENOVO</author>
  </authors>
  <commentList>
    <comment ref="A14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3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  <comment ref="H141" authorId="1">
      <text>
        <r>
          <rPr>
            <sz val="9"/>
            <rFont val="Tahoma"/>
            <family val="0"/>
          </rPr>
          <t xml:space="preserve">Lajimäärä on keskiarvo 2010-luvun eri vuosista
</t>
        </r>
      </text>
    </comment>
  </commentList>
</comments>
</file>

<file path=xl/sharedStrings.xml><?xml version="1.0" encoding="utf-8"?>
<sst xmlns="http://schemas.openxmlformats.org/spreadsheetml/2006/main" count="580" uniqueCount="434">
  <si>
    <t>Joululaskennat TLY:n alueella</t>
  </si>
  <si>
    <t>Monellako reitillä lajia esiintyi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</si>
  <si>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</si>
  <si>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</si>
  <si>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</si>
  <si>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</si>
  <si>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</si>
  <si>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</si>
  <si>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</si>
  <si>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</si>
  <si>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</si>
  <si>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</si>
  <si>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</si>
  <si>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</si>
  <si>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</si>
  <si>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</si>
  <si>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</si>
  <si>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</si>
  <si>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</si>
  <si>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</si>
  <si>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</si>
  <si>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</si>
  <si>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</si>
  <si>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</si>
  <si>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</si>
  <si>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</si>
  <si>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</si>
  <si>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</si>
  <si>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</si>
  <si>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</si>
  <si>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</si>
  <si>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</si>
  <si>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</si>
  <si>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Pikku-uikku</t>
  </si>
  <si>
    <t>Silkkiuikku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</si>
  <si>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</si>
  <si>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</si>
  <si>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</si>
  <si>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</si>
  <si>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</si>
  <si>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</si>
  <si>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</si>
  <si>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</si>
  <si>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</si>
  <si>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</si>
  <si>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</si>
  <si>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</si>
  <si>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</si>
  <si>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</si>
  <si>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</si>
  <si>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</si>
  <si>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</si>
  <si>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</si>
  <si>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</si>
  <si>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</si>
  <si>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</si>
  <si>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</si>
  <si>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</si>
  <si>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</si>
  <si>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</si>
  <si>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</si>
  <si>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</si>
  <si>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</si>
  <si>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</si>
  <si>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</si>
  <si>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</si>
  <si>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</si>
  <si>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</si>
  <si>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</si>
  <si>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</si>
  <si>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</si>
  <si>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</si>
  <si>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</si>
  <si>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</si>
  <si>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</si>
  <si>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</si>
  <si>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</si>
  <si>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</si>
  <si>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</si>
  <si>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</si>
  <si>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</si>
  <si>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</si>
  <si>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</si>
  <si>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</si>
  <si>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</si>
  <si>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</si>
  <si>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</si>
  <si>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</si>
  <si>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</si>
  <si>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</si>
  <si>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</si>
  <si>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</si>
  <si>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</si>
  <si>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</si>
  <si>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</si>
  <si>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</si>
  <si>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</si>
  <si>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</si>
  <si>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</si>
  <si>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</si>
  <si>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</si>
  <si>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</si>
  <si>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</si>
  <si>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</si>
  <si>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</si>
  <si>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</si>
  <si>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</si>
  <si>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</si>
  <si>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</si>
  <si>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</si>
  <si>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</si>
  <si>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</si>
  <si>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</si>
  <si>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</si>
  <si>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</si>
  <si>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</si>
  <si>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</si>
  <si>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</si>
  <si>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</si>
  <si>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</si>
  <si>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</si>
  <si>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</si>
  <si>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</si>
  <si>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</si>
  <si>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</si>
  <si>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</si>
  <si>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</si>
  <si>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</si>
  <si>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</si>
  <si>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</si>
  <si>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</si>
  <si>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</si>
  <si>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</si>
  <si>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</si>
  <si>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</si>
  <si>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</si>
  <si>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</si>
  <si>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</si>
  <si>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</si>
  <si>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</si>
  <si>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</si>
  <si>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</si>
  <si>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</si>
  <si>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</si>
  <si>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</si>
  <si>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</si>
  <si>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</si>
  <si>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</si>
  <si>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</si>
  <si>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</si>
  <si>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</si>
  <si>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</si>
  <si>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</si>
  <si>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</si>
  <si>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</si>
  <si>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</si>
  <si>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</si>
  <si>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</si>
  <si>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</si>
  <si>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</si>
  <si>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</si>
  <si>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</si>
  <si>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</si>
  <si>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</si>
  <si>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</si>
  <si>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</si>
  <si>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</si>
  <si>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</si>
  <si>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</si>
  <si>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</si>
  <si>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</si>
  <si>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</si>
  <si>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</si>
  <si>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</si>
  <si>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</si>
  <si>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</si>
  <si>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</si>
  <si>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</si>
  <si>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</si>
  <si>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</si>
  <si>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</si>
  <si>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</si>
  <si>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</si>
  <si>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</si>
  <si>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</si>
  <si>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</si>
  <si>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</si>
  <si>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</si>
  <si>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</si>
  <si>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</si>
  <si>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</si>
  <si>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</si>
  <si>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</si>
  <si>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</si>
  <si>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</si>
  <si>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</si>
  <si>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</si>
  <si>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</si>
  <si>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</si>
  <si>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</si>
  <si>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</si>
  <si>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</si>
  <si>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</si>
  <si>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</si>
  <si>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Ruokki</t>
  </si>
  <si>
    <t>YHTEENSÄ yksilöitä Varsinais-Suomi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</si>
  <si>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</si>
  <si>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</si>
  <si>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</si>
  <si>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</si>
  <si>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</si>
  <si>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SAL</t>
  </si>
  <si>
    <t>Ollikkala</t>
  </si>
  <si>
    <t>Salo, Ollikkala</t>
  </si>
  <si>
    <t>*Kai Norrdahl</t>
  </si>
  <si>
    <t>Raisio, Kaanaa-Pirilä</t>
  </si>
  <si>
    <t>Kaanaa-Pirilä</t>
  </si>
  <si>
    <t>Kiparluoto</t>
  </si>
  <si>
    <t>Kustavi, Kiparluoto</t>
  </si>
  <si>
    <t>*Timo Kurki</t>
  </si>
  <si>
    <t>Särkisalo, Förby-Finby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</si>
  <si>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</si>
  <si>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</si>
  <si>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</si>
  <si>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</si>
  <si>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</si>
  <si>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</si>
  <si>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</si>
  <si>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</si>
  <si>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</si>
  <si>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</si>
  <si>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</si>
  <si>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</si>
  <si>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</si>
  <si>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</si>
  <si>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</si>
  <si>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</si>
  <si>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</si>
  <si>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</si>
  <si>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</si>
  <si>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</si>
  <si>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</si>
  <si>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</si>
  <si>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</si>
  <si>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</si>
  <si>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</si>
  <si>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10/11</t>
  </si>
  <si>
    <t>Pohjanpelto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</si>
  <si>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</si>
  <si>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</si>
  <si>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</si>
  <si>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</si>
  <si>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</si>
  <si>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</si>
  <si>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</si>
  <si>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</si>
  <si>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</si>
  <si>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</si>
  <si>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</si>
  <si>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</si>
  <si>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</si>
  <si>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</si>
  <si>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</si>
  <si>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</si>
  <si>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</si>
  <si>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</si>
  <si>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</si>
  <si>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</si>
  <si>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</si>
  <si>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Merihanhi</t>
  </si>
  <si>
    <t>Vartsala</t>
  </si>
  <si>
    <t>Kustavi, Vartsala</t>
  </si>
  <si>
    <t>*Harri Päivärinta</t>
  </si>
  <si>
    <t>Reitin keskimääräinen yksilömäärä</t>
  </si>
  <si>
    <t>Reitin keskimääräinen lajimäärä</t>
  </si>
  <si>
    <t>12/13</t>
  </si>
  <si>
    <t>*Arvi Uotila, Uotila Tuomas, Perttu Uotila</t>
  </si>
  <si>
    <t>2010-l</t>
  </si>
  <si>
    <t>Kettusirkku</t>
  </si>
  <si>
    <t>TAR</t>
  </si>
  <si>
    <t>Uusikaupunki, Golfkenttä</t>
  </si>
  <si>
    <t>Tarvasjoki, Prunkila</t>
  </si>
  <si>
    <t>13/14</t>
  </si>
  <si>
    <t xml:space="preserve">Varsinais-Suomen lajikohtainen yksilömäärä
10 reittikilometriä kohden 
</t>
  </si>
  <si>
    <t>Nauvo, Ängsö</t>
  </si>
  <si>
    <t>NAU</t>
  </si>
  <si>
    <t>Ängsö</t>
  </si>
  <si>
    <t>MAS</t>
  </si>
  <si>
    <t>Ohensaari</t>
  </si>
  <si>
    <t>Masku, Ohensaari</t>
  </si>
  <si>
    <t>Turku, Föri-Satama</t>
  </si>
  <si>
    <t>Föri-Satama</t>
  </si>
  <si>
    <t>KEM</t>
  </si>
  <si>
    <t>Sandö</t>
  </si>
  <si>
    <t>Kemiö, Sandö</t>
  </si>
  <si>
    <t>Luolalanjärvi</t>
  </si>
  <si>
    <t>Markus Rantala*</t>
  </si>
  <si>
    <t>SÄR</t>
  </si>
  <si>
    <t>Förby-Finnby</t>
  </si>
  <si>
    <t>14/15</t>
  </si>
  <si>
    <t>*Petri Vainio</t>
  </si>
  <si>
    <t>Hauninen</t>
  </si>
  <si>
    <t>Raisio, Hauninen</t>
  </si>
  <si>
    <t>*Timo Lainema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</si>
  <si>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</si>
  <si>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</si>
  <si>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</si>
  <si>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</si>
  <si>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t>*Jari Kårlund</t>
  </si>
  <si>
    <t>DRA</t>
  </si>
  <si>
    <t>Kasnäs</t>
  </si>
  <si>
    <t>Dragsfjärd, Kasnäs</t>
  </si>
  <si>
    <t>Naantali, Käkölä</t>
  </si>
  <si>
    <t>Nousiainen Palo</t>
  </si>
  <si>
    <t>NOU</t>
  </si>
  <si>
    <t>Palo</t>
  </si>
  <si>
    <t>15/16</t>
  </si>
  <si>
    <t>Esko Gustafsson, Pyry Herva</t>
  </si>
  <si>
    <t>*Kim Kuntze, Öhman Meri</t>
  </si>
  <si>
    <t>Sinisuohaukka</t>
  </si>
  <si>
    <t>http://koivu.luomus.fi/talvilinnut/</t>
  </si>
  <si>
    <t>*Hyvärinen Ismo</t>
  </si>
  <si>
    <t>Heisala</t>
  </si>
  <si>
    <t>Parainen, Heisala</t>
  </si>
  <si>
    <t>*Jouni Saario</t>
  </si>
  <si>
    <t>Muhkuri II</t>
  </si>
  <si>
    <t>Turku, Muhkuri II</t>
  </si>
  <si>
    <t>Hankkaa-Karistoja</t>
  </si>
  <si>
    <t>Salo, Hankkaa-Karistoja</t>
  </si>
  <si>
    <t>Turku, Halinen III</t>
  </si>
  <si>
    <t>Halinen III</t>
  </si>
  <si>
    <t>Rymättylä, Röölä</t>
  </si>
  <si>
    <t>*Timo Nurmi</t>
  </si>
  <si>
    <t>Sundholma</t>
  </si>
  <si>
    <t>Uusikaupunki, Sundholma</t>
  </si>
  <si>
    <t>*Antti Karlin</t>
  </si>
  <si>
    <t>Lepäinen</t>
  </si>
  <si>
    <t>Uusikaupunki, Lepäinen</t>
  </si>
  <si>
    <t>PÖY</t>
  </si>
  <si>
    <t>Isorahka</t>
  </si>
  <si>
    <t>Pöytyä, Isorahka</t>
  </si>
  <si>
    <t>Huomaa, että sarakkeessa H olevassa sinisellä värjätyssä 2010 luvun summassa ei ole mukana kuluva talvi. Yksilömäärä ja lajimäärä alimmilla riveillä koskee 2010-luvun keskiarvoa.</t>
  </si>
  <si>
    <t>Jari Kårlund*</t>
  </si>
  <si>
    <t>Parainen, Stortervo-Mågby</t>
  </si>
  <si>
    <t>*Ahlström Tom</t>
  </si>
  <si>
    <t>Stortervo-Mågby</t>
  </si>
  <si>
    <t>16/17</t>
  </si>
  <si>
    <t>Turku, Pikisaari-Maanpää</t>
  </si>
  <si>
    <t>Pikisaari-Maanpää</t>
  </si>
  <si>
    <t>Houtskär, Kivimo</t>
  </si>
  <si>
    <t>*Rainio Kalle</t>
  </si>
  <si>
    <t>HOU</t>
  </si>
  <si>
    <t>Kivimo</t>
  </si>
  <si>
    <t>*Esa Lehikoinen</t>
  </si>
  <si>
    <t>Vanhalinna II</t>
  </si>
  <si>
    <t>Lieto, Vanhalinna II</t>
  </si>
  <si>
    <t>*Timo Alppi</t>
  </si>
  <si>
    <t>Turku, Ruissalo</t>
  </si>
  <si>
    <t>Ruissalo</t>
  </si>
  <si>
    <t>Taigarautiainen</t>
  </si>
  <si>
    <t>Metsämäki</t>
  </si>
  <si>
    <t>Turku, Metsämäki</t>
  </si>
  <si>
    <t>Parainen, Attu</t>
  </si>
  <si>
    <t>*Pettersson, Kaj-Ove, Blomqvist Bertil, Duncker Marcus</t>
  </si>
  <si>
    <t>Salo, Halikonlahti</t>
  </si>
  <si>
    <t>Salo, Keskusta</t>
  </si>
  <si>
    <t>17/18</t>
  </si>
  <si>
    <t>Kai Kankare*, Ari Koskinen, Kaija Koskinen</t>
  </si>
  <si>
    <t>*Kleemola Lauri</t>
  </si>
  <si>
    <t>*Marko Virta, Paavo Harri, Imponen Teuvo</t>
  </si>
  <si>
    <t>*Sirkiä Päivi, Peter Uppstu</t>
  </si>
  <si>
    <t>*Jyri Juuti, Elmeri Juuti</t>
  </si>
  <si>
    <t>Korppoo, Galtby-Kittuis</t>
  </si>
  <si>
    <t>Galtby-Kittuis</t>
  </si>
  <si>
    <t>*Markku Hyvönen, Reko Leino, Hyvönen Raimo</t>
  </si>
  <si>
    <t>Houtskär, Lömsö-Mossala</t>
  </si>
  <si>
    <t>Lömsö-Mossala</t>
  </si>
  <si>
    <t>*Jarmo Laine, Emma Kosonen</t>
  </si>
  <si>
    <t>*Emma Kosonen, Jarmo Laine</t>
  </si>
  <si>
    <t>*Rainer Grönholm, Rolf Karlson, Kimmo Jarpa, Jyrki Kuusela</t>
  </si>
  <si>
    <t>Vartsaari</t>
  </si>
  <si>
    <t>Uusikaupunki, Vartsaari</t>
  </si>
  <si>
    <t>*Saario Jukka</t>
  </si>
  <si>
    <t>18/19</t>
  </si>
  <si>
    <t>2009/10-17/18 yks./10km keskiarvo</t>
  </si>
  <si>
    <t>Sarakkeissa R-T on tämän vuoden tulokset: R yks/10 reittikm(=runsaus), S yhteensä yksilöt ja T reittien lkm (yleisyys), joilla ko. laji näkyi. Sarakkeesta U eteenpäin ovat reittikohtaiset tulokset</t>
  </si>
  <si>
    <t>Esko Gustafsson, Veijo Peltola</t>
  </si>
  <si>
    <t>Raimo Hyvönen*</t>
  </si>
  <si>
    <t>*Ville Räihä, Reijo Vikman, Hanna Järvinen</t>
  </si>
  <si>
    <t>*Kim Kuntze, Sebastian Andrejeff, Markus Lampinen</t>
  </si>
  <si>
    <t>*Uusitalo Raimo</t>
  </si>
  <si>
    <t>*Seppo Kallio, Seppo Neuvonen</t>
  </si>
  <si>
    <t>*Tom Lindbom, Petri Helminen</t>
  </si>
  <si>
    <t>*Jorma Tenovuo, Outi Sarjakoski</t>
  </si>
  <si>
    <t>*Arvi Uotila, Uotila Perttu, Uotila Tuomas</t>
  </si>
  <si>
    <t>*Jouko Lehtonen, kaksi muuta henkilöä</t>
  </si>
  <si>
    <t>Osmo Kivivuori, kaksi muuta henkilöä</t>
  </si>
  <si>
    <t xml:space="preserve">  </t>
  </si>
  <si>
    <t>*Uppstu Peter, Rönkä Mia</t>
  </si>
  <si>
    <t>Pehtjärvi</t>
  </si>
  <si>
    <t>Laitila, Pehtjärvi</t>
  </si>
  <si>
    <t>*Asko Suoranta, Mika Hemmilä</t>
  </si>
  <si>
    <t>*Juha Kylänpää</t>
  </si>
  <si>
    <t>Pekka Salmi*, Juhani Salmi, Petri Laine</t>
  </si>
  <si>
    <t>*Karlin Antti</t>
  </si>
  <si>
    <t>Laitila, Pahojoki</t>
  </si>
  <si>
    <t>*Asser Hantula, Merja Hantula, Ismo Raitio</t>
  </si>
  <si>
    <t>Pahojoki</t>
  </si>
  <si>
    <t>*Koskela Tapio, Talja Kristiina, Valerija Lapina</t>
  </si>
  <si>
    <t>*Hannu Ekblom, Timo Helle, Pekka Loivaranta, Koskinen Kalevi</t>
  </si>
  <si>
    <t>*Lehtonen Kari</t>
  </si>
  <si>
    <t>*Seppo Kallio, Sirpa Kallio</t>
  </si>
  <si>
    <r>
      <t>Taulukossa</t>
    </r>
    <r>
      <rPr>
        <sz val="10"/>
        <rFont val="Arial"/>
        <family val="2"/>
      </rPr>
      <t xml:space="preserve"> on useita alataulukkoja: Perustaulukko VS, Laskijat ja lukuohjeita. Tutustu niihin kaikkiin.</t>
    </r>
  </si>
  <si>
    <r>
      <t>VS perustaulukossa</t>
    </r>
    <r>
      <rPr>
        <sz val="10"/>
        <rFont val="Arial"/>
        <family val="2"/>
      </rPr>
      <t xml:space="preserve"> on sarakkeessa A lajit (jotka on nähty VS), sarakkeissa B-H eri vuosikymmenten keskiarvot yks/10reittikm, sarakkeissa I-Q lähivuosien keskiarvot</t>
    </r>
  </si>
  <si>
    <t>Riveillä 140 ja 141 on yhteensä lukuja</t>
  </si>
  <si>
    <t>Huomaa punaisella kolmiolla merkityt solut A141 ja A143. Vie kursori niiden päälle, niin näet lisätietoja tarjoavan kommentin</t>
  </si>
  <si>
    <t>Huomaa, että soluissa V143 ja V144 olevat luvut kertovat oikean tuloksen vasta kun taulukko on lopullinen</t>
  </si>
  <si>
    <t>*Airikkala, Kari</t>
  </si>
  <si>
    <t>Golfkenttä</t>
  </si>
  <si>
    <t>Turku, Nummi-Ravattula</t>
  </si>
  <si>
    <t>*Tanja Lindholm</t>
  </si>
  <si>
    <t>Nummi-Ravattula</t>
  </si>
  <si>
    <t>Turku, Nummi 2</t>
  </si>
  <si>
    <t>Nummi 2</t>
  </si>
  <si>
    <t>Kaarina, Katariinanlaakso-Alalemu</t>
  </si>
  <si>
    <t>*Raimo Lehtonen, Hannu Lehtonen, Hanna Moberg</t>
  </si>
  <si>
    <t>Katariinanlaakso-Alalemu</t>
  </si>
  <si>
    <t>*Lähteenoja Jari, Vienonen Ari</t>
  </si>
  <si>
    <t>Attu</t>
  </si>
  <si>
    <t>*Lähteenoja Jari, Vienonen  Ari</t>
  </si>
  <si>
    <t>Halikonlahti</t>
  </si>
  <si>
    <t>Röödilä</t>
  </si>
  <si>
    <t>Käkölä</t>
  </si>
  <si>
    <t>*Vainio Juhani, Saario Timo, Ekko Sakari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</si>
</sst>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2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28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" fontId="4" fillId="0" borderId="22" xfId="0" applyNumberFormat="1" applyFont="1" applyBorder="1" applyAlignment="1">
      <alignment/>
    </xf>
    <xf numFmtId="0" fontId="0" fillId="2" borderId="29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1" fontId="0" fillId="2" borderId="1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0" borderId="2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" borderId="28" xfId="0" applyNumberFormat="1" applyFont="1" applyFill="1" applyBorder="1" applyAlignment="1">
      <alignment/>
    </xf>
    <xf numFmtId="16" fontId="0" fillId="0" borderId="3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NumberFormat="1" applyFill="1" applyBorder="1" applyAlignment="1">
      <alignment/>
    </xf>
    <xf numFmtId="2" fontId="0" fillId="0" borderId="10" xfId="0" applyNumberFormat="1" applyFont="1" applyBorder="1" applyAlignment="1" quotePrefix="1">
      <alignment horizontal="center"/>
    </xf>
    <xf numFmtId="16" fontId="0" fillId="0" borderId="4" xfId="0" applyNumberFormat="1" applyBorder="1" applyAlignment="1">
      <alignment horizontal="center"/>
    </xf>
    <xf numFmtId="2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 quotePrefix="1">
      <alignment/>
    </xf>
    <xf numFmtId="0" fontId="1" fillId="0" borderId="0" xfId="0" applyFont="1" applyFill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3" borderId="4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1" fontId="0" fillId="3" borderId="4" xfId="0" applyNumberFormat="1" applyFont="1" applyFill="1" applyBorder="1" applyAlignment="1">
      <alignment/>
    </xf>
    <xf numFmtId="1" fontId="0" fillId="3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2" fontId="0" fillId="4" borderId="4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20" xfId="0" applyNumberFormat="1" applyFill="1" applyBorder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10" xfId="0" applyNumberFormat="1" applyFill="1" applyBorder="1" applyAlignment="1">
      <alignment/>
    </xf>
    <xf numFmtId="1" fontId="0" fillId="4" borderId="24" xfId="0" applyNumberFormat="1" applyFill="1" applyBorder="1" applyAlignment="1">
      <alignment/>
    </xf>
    <xf numFmtId="0" fontId="10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4"/>
  <sheetViews>
    <sheetView tabSelected="1" workbookViewId="0" topLeftCell="A1">
      <pane xSplit="1" ySplit="4" topLeftCell="R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29" sqref="AJ29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7" width="6.7109375" style="0" customWidth="1"/>
    <col min="18" max="18" width="7.421875" style="0" customWidth="1"/>
    <col min="19" max="19" width="7.28125" style="0" customWidth="1"/>
    <col min="20" max="26" width="6.7109375" style="0" customWidth="1"/>
    <col min="27" max="96" width="5.7109375" style="0" customWidth="1"/>
    <col min="116" max="16384" width="5.7109375" style="0" customWidth="1"/>
  </cols>
  <sheetData>
    <row r="1" ht="15" customHeight="1">
      <c r="A1" s="1" t="s">
        <v>0</v>
      </c>
    </row>
    <row r="2" spans="1:96" s="5" customFormat="1" ht="97.5" customHeight="1">
      <c r="A2" s="4"/>
      <c r="B2" s="20" t="s">
        <v>206</v>
      </c>
      <c r="C2" s="20" t="s">
        <v>207</v>
      </c>
      <c r="D2" s="20" t="s">
        <v>208</v>
      </c>
      <c r="E2" s="20" t="s">
        <v>209</v>
      </c>
      <c r="F2" s="20" t="s">
        <v>210</v>
      </c>
      <c r="G2" s="20" t="s">
        <v>236</v>
      </c>
      <c r="H2" s="20" t="s">
        <v>384</v>
      </c>
      <c r="I2" s="123" t="s">
        <v>283</v>
      </c>
      <c r="J2" s="123"/>
      <c r="K2" s="123"/>
      <c r="L2" s="123"/>
      <c r="M2" s="123"/>
      <c r="N2" s="123"/>
      <c r="O2" s="123"/>
      <c r="P2" s="123"/>
      <c r="Q2" s="123"/>
      <c r="R2" s="123"/>
      <c r="S2" s="33" t="s">
        <v>205</v>
      </c>
      <c r="T2" s="6" t="s">
        <v>1</v>
      </c>
      <c r="U2" s="37" t="s">
        <v>249</v>
      </c>
      <c r="V2" s="37" t="s">
        <v>255</v>
      </c>
      <c r="W2" s="37" t="s">
        <v>310</v>
      </c>
      <c r="X2" s="37" t="s">
        <v>352</v>
      </c>
      <c r="Y2" s="37" t="s">
        <v>376</v>
      </c>
      <c r="Z2" s="37" t="s">
        <v>426</v>
      </c>
      <c r="AA2" s="36" t="s">
        <v>248</v>
      </c>
      <c r="AB2" s="38" t="s">
        <v>247</v>
      </c>
      <c r="AC2" s="38" t="s">
        <v>293</v>
      </c>
      <c r="AD2" s="38" t="s">
        <v>373</v>
      </c>
      <c r="AE2" s="38" t="s">
        <v>258</v>
      </c>
      <c r="AF2" s="36" t="s">
        <v>250</v>
      </c>
      <c r="AG2" s="36" t="s">
        <v>217</v>
      </c>
      <c r="AH2" s="36" t="s">
        <v>270</v>
      </c>
      <c r="AI2" s="36" t="s">
        <v>407</v>
      </c>
      <c r="AJ2" s="36" t="s">
        <v>399</v>
      </c>
      <c r="AK2" s="36" t="s">
        <v>179</v>
      </c>
      <c r="AL2" s="36" t="s">
        <v>2</v>
      </c>
      <c r="AM2" s="36" t="s">
        <v>354</v>
      </c>
      <c r="AN2" s="36" t="s">
        <v>170</v>
      </c>
      <c r="AO2" s="36" t="s">
        <v>288</v>
      </c>
      <c r="AP2" s="36" t="s">
        <v>234</v>
      </c>
      <c r="AQ2" s="36" t="s">
        <v>3</v>
      </c>
      <c r="AR2" s="36" t="s">
        <v>167</v>
      </c>
      <c r="AS2" s="36" t="s">
        <v>4</v>
      </c>
      <c r="AT2" s="36" t="s">
        <v>5</v>
      </c>
      <c r="AU2" s="36" t="s">
        <v>432</v>
      </c>
      <c r="AV2" s="36" t="s">
        <v>295</v>
      </c>
      <c r="AW2" s="36" t="s">
        <v>306</v>
      </c>
      <c r="AX2" s="36" t="s">
        <v>286</v>
      </c>
      <c r="AY2" s="36" t="s">
        <v>315</v>
      </c>
      <c r="AZ2" s="36" t="s">
        <v>186</v>
      </c>
      <c r="BA2" s="36" t="s">
        <v>428</v>
      </c>
      <c r="BB2" s="36" t="s">
        <v>322</v>
      </c>
      <c r="BC2" s="36" t="s">
        <v>345</v>
      </c>
      <c r="BD2" s="36" t="s">
        <v>6</v>
      </c>
      <c r="BE2" s="36" t="s">
        <v>339</v>
      </c>
      <c r="BF2" s="36" t="s">
        <v>301</v>
      </c>
      <c r="BG2" s="36" t="s">
        <v>181</v>
      </c>
      <c r="BH2" s="36" t="s">
        <v>182</v>
      </c>
      <c r="BI2" s="36" t="s">
        <v>216</v>
      </c>
      <c r="BJ2" s="36" t="s">
        <v>174</v>
      </c>
      <c r="BK2" s="36" t="s">
        <v>241</v>
      </c>
      <c r="BL2" s="36" t="s">
        <v>7</v>
      </c>
      <c r="BM2" s="36" t="s">
        <v>8</v>
      </c>
      <c r="BN2" s="36" t="s">
        <v>431</v>
      </c>
      <c r="BO2" s="36" t="s">
        <v>327</v>
      </c>
      <c r="BP2" s="36" t="s">
        <v>430</v>
      </c>
      <c r="BQ2" s="36" t="s">
        <v>170</v>
      </c>
      <c r="BR2" s="36" t="s">
        <v>212</v>
      </c>
      <c r="BS2" s="36" t="s">
        <v>170</v>
      </c>
      <c r="BT2" s="36" t="s">
        <v>298</v>
      </c>
      <c r="BU2" s="36" t="s">
        <v>244</v>
      </c>
      <c r="BV2" s="36" t="s">
        <v>252</v>
      </c>
      <c r="BW2" s="36" t="s">
        <v>291</v>
      </c>
      <c r="BX2" s="36" t="s">
        <v>330</v>
      </c>
      <c r="BY2" s="36" t="s">
        <v>9</v>
      </c>
      <c r="BZ2" s="36" t="s">
        <v>223</v>
      </c>
      <c r="CA2" s="36" t="s">
        <v>360</v>
      </c>
      <c r="CB2" s="36" t="s">
        <v>325</v>
      </c>
      <c r="CC2" s="36" t="s">
        <v>423</v>
      </c>
      <c r="CD2" s="36" t="s">
        <v>421</v>
      </c>
      <c r="CE2" s="36" t="s">
        <v>226</v>
      </c>
      <c r="CF2" s="36" t="s">
        <v>348</v>
      </c>
      <c r="CG2" s="36" t="s">
        <v>168</v>
      </c>
      <c r="CH2" s="36" t="s">
        <v>358</v>
      </c>
      <c r="CI2" s="36" t="s">
        <v>10</v>
      </c>
      <c r="CJ2" s="36" t="s">
        <v>11</v>
      </c>
      <c r="CK2" s="36" t="s">
        <v>12</v>
      </c>
      <c r="CL2" s="36" t="s">
        <v>418</v>
      </c>
      <c r="CM2" s="36" t="s">
        <v>266</v>
      </c>
      <c r="CN2" s="36" t="s">
        <v>238</v>
      </c>
      <c r="CO2" s="36" t="s">
        <v>336</v>
      </c>
      <c r="CP2" s="36" t="s">
        <v>333</v>
      </c>
      <c r="CQ2" s="36" t="s">
        <v>380</v>
      </c>
      <c r="CR2" s="36" t="s">
        <v>13</v>
      </c>
    </row>
    <row r="3" spans="1:96" s="8" customFormat="1" ht="13.5" thickBot="1">
      <c r="A3" s="7" t="s">
        <v>14</v>
      </c>
      <c r="B3" s="19" t="s">
        <v>195</v>
      </c>
      <c r="C3" s="22" t="s">
        <v>196</v>
      </c>
      <c r="D3" s="22" t="s">
        <v>197</v>
      </c>
      <c r="E3" s="22" t="s">
        <v>198</v>
      </c>
      <c r="F3" s="22" t="s">
        <v>199</v>
      </c>
      <c r="G3" s="19" t="s">
        <v>201</v>
      </c>
      <c r="H3" s="19" t="s">
        <v>277</v>
      </c>
      <c r="I3" s="45" t="s">
        <v>237</v>
      </c>
      <c r="J3" s="45" t="s">
        <v>246</v>
      </c>
      <c r="K3" s="45" t="s">
        <v>262</v>
      </c>
      <c r="L3" s="86" t="s">
        <v>275</v>
      </c>
      <c r="M3" s="86" t="s">
        <v>282</v>
      </c>
      <c r="N3" s="86" t="s">
        <v>299</v>
      </c>
      <c r="O3" s="99" t="s">
        <v>316</v>
      </c>
      <c r="P3" s="99" t="s">
        <v>346</v>
      </c>
      <c r="Q3" s="99" t="s">
        <v>366</v>
      </c>
      <c r="R3" s="95" t="s">
        <v>383</v>
      </c>
      <c r="S3" s="95" t="s">
        <v>383</v>
      </c>
      <c r="T3" s="95" t="s">
        <v>383</v>
      </c>
      <c r="U3" s="35" t="s">
        <v>229</v>
      </c>
      <c r="V3" s="35" t="s">
        <v>254</v>
      </c>
      <c r="W3" s="35" t="s">
        <v>309</v>
      </c>
      <c r="X3" s="35" t="s">
        <v>351</v>
      </c>
      <c r="Y3" s="35" t="s">
        <v>351</v>
      </c>
      <c r="Z3" s="35" t="s">
        <v>15</v>
      </c>
      <c r="AA3" s="8" t="s">
        <v>15</v>
      </c>
      <c r="AB3" s="19" t="s">
        <v>15</v>
      </c>
      <c r="AC3" s="19" t="s">
        <v>292</v>
      </c>
      <c r="AD3" s="19" t="s">
        <v>257</v>
      </c>
      <c r="AE3" s="19" t="s">
        <v>257</v>
      </c>
      <c r="AF3" s="8" t="s">
        <v>16</v>
      </c>
      <c r="AG3" s="19" t="s">
        <v>17</v>
      </c>
      <c r="AH3" s="19" t="s">
        <v>17</v>
      </c>
      <c r="AI3" s="19" t="s">
        <v>18</v>
      </c>
      <c r="AJ3" s="19" t="s">
        <v>18</v>
      </c>
      <c r="AK3" s="19" t="s">
        <v>18</v>
      </c>
      <c r="AL3" s="8" t="s">
        <v>19</v>
      </c>
      <c r="AM3" s="19" t="s">
        <v>19</v>
      </c>
      <c r="AN3" s="19" t="s">
        <v>251</v>
      </c>
      <c r="AO3" s="19" t="s">
        <v>287</v>
      </c>
      <c r="AP3" s="19" t="s">
        <v>233</v>
      </c>
      <c r="AQ3" s="8" t="s">
        <v>20</v>
      </c>
      <c r="AR3" s="19" t="s">
        <v>21</v>
      </c>
      <c r="AS3" s="19" t="s">
        <v>21</v>
      </c>
      <c r="AT3" s="8" t="s">
        <v>21</v>
      </c>
      <c r="AU3" s="19" t="s">
        <v>22</v>
      </c>
      <c r="AV3" s="19" t="s">
        <v>22</v>
      </c>
      <c r="AW3" s="19" t="s">
        <v>22</v>
      </c>
      <c r="AX3" s="19" t="s">
        <v>285</v>
      </c>
      <c r="AY3" s="19" t="s">
        <v>314</v>
      </c>
      <c r="AZ3" s="19" t="s">
        <v>185</v>
      </c>
      <c r="BA3" s="19" t="s">
        <v>23</v>
      </c>
      <c r="BB3" s="19" t="s">
        <v>23</v>
      </c>
      <c r="BC3" s="19" t="s">
        <v>23</v>
      </c>
      <c r="BD3" s="8" t="s">
        <v>24</v>
      </c>
      <c r="BE3" s="19" t="s">
        <v>338</v>
      </c>
      <c r="BF3" s="19" t="s">
        <v>25</v>
      </c>
      <c r="BG3" s="19" t="s">
        <v>25</v>
      </c>
      <c r="BH3" s="19" t="s">
        <v>25</v>
      </c>
      <c r="BI3" s="8" t="s">
        <v>25</v>
      </c>
      <c r="BJ3" s="19" t="s">
        <v>173</v>
      </c>
      <c r="BK3" s="19" t="s">
        <v>173</v>
      </c>
      <c r="BL3" s="8" t="s">
        <v>26</v>
      </c>
      <c r="BM3" s="8" t="s">
        <v>26</v>
      </c>
      <c r="BN3" s="19" t="s">
        <v>26</v>
      </c>
      <c r="BO3" s="19" t="s">
        <v>211</v>
      </c>
      <c r="BP3" s="19" t="s">
        <v>211</v>
      </c>
      <c r="BQ3" s="19" t="s">
        <v>211</v>
      </c>
      <c r="BR3" s="19" t="s">
        <v>211</v>
      </c>
      <c r="BS3" s="19" t="s">
        <v>169</v>
      </c>
      <c r="BT3" s="19" t="s">
        <v>297</v>
      </c>
      <c r="BU3" s="19" t="s">
        <v>243</v>
      </c>
      <c r="BV3" s="19" t="s">
        <v>279</v>
      </c>
      <c r="BW3" s="19" t="s">
        <v>27</v>
      </c>
      <c r="BX3" s="19" t="s">
        <v>27</v>
      </c>
      <c r="BY3" s="8" t="s">
        <v>27</v>
      </c>
      <c r="BZ3" s="19" t="s">
        <v>27</v>
      </c>
      <c r="CA3" s="19" t="s">
        <v>27</v>
      </c>
      <c r="CB3" s="19" t="s">
        <v>27</v>
      </c>
      <c r="CC3" s="19" t="s">
        <v>27</v>
      </c>
      <c r="CD3" s="19" t="s">
        <v>27</v>
      </c>
      <c r="CE3" s="19" t="s">
        <v>27</v>
      </c>
      <c r="CF3" s="19" t="s">
        <v>27</v>
      </c>
      <c r="CG3" s="19" t="s">
        <v>27</v>
      </c>
      <c r="CH3" s="19" t="s">
        <v>27</v>
      </c>
      <c r="CI3" s="8" t="s">
        <v>27</v>
      </c>
      <c r="CJ3" s="8" t="s">
        <v>27</v>
      </c>
      <c r="CK3" s="8" t="s">
        <v>27</v>
      </c>
      <c r="CL3" s="19" t="s">
        <v>28</v>
      </c>
      <c r="CM3" s="19" t="s">
        <v>28</v>
      </c>
      <c r="CN3" s="19" t="s">
        <v>28</v>
      </c>
      <c r="CO3" s="19" t="s">
        <v>28</v>
      </c>
      <c r="CP3" s="19" t="s">
        <v>28</v>
      </c>
      <c r="CQ3" s="19" t="s">
        <v>28</v>
      </c>
      <c r="CR3" s="8" t="s">
        <v>29</v>
      </c>
    </row>
    <row r="4" spans="1:96" ht="13.5" thickBot="1">
      <c r="A4" s="9" t="s">
        <v>30</v>
      </c>
      <c r="B4" s="48">
        <v>165</v>
      </c>
      <c r="C4" s="49">
        <v>472</v>
      </c>
      <c r="D4" s="49">
        <v>570</v>
      </c>
      <c r="E4" s="49">
        <v>449</v>
      </c>
      <c r="F4" s="50">
        <v>517</v>
      </c>
      <c r="G4" s="51">
        <v>580.52</v>
      </c>
      <c r="H4" s="84">
        <f>(I4+J4+K4+L4+M4+N4+O4+P4+Q4)/9</f>
        <v>626.0111111111111</v>
      </c>
      <c r="I4" s="80">
        <v>667</v>
      </c>
      <c r="J4" s="62">
        <v>618</v>
      </c>
      <c r="K4" s="62">
        <v>527.9</v>
      </c>
      <c r="L4" s="62">
        <v>543.6</v>
      </c>
      <c r="M4" s="62">
        <v>564.1</v>
      </c>
      <c r="N4" s="62">
        <v>662.3</v>
      </c>
      <c r="O4" s="62">
        <v>666.4</v>
      </c>
      <c r="P4" s="62">
        <v>696.2</v>
      </c>
      <c r="Q4" s="62">
        <v>688.6</v>
      </c>
      <c r="R4" s="53">
        <f>(S4)</f>
        <v>690.0999999999999</v>
      </c>
      <c r="S4" s="54">
        <f aca="true" t="shared" si="0" ref="S4:S41">SUM(U4:CR4)</f>
        <v>690.0999999999999</v>
      </c>
      <c r="T4" s="55">
        <f aca="true" t="shared" si="1" ref="T4:T35">COUNTA(U4:CR4)</f>
        <v>76</v>
      </c>
      <c r="U4" s="11">
        <v>10</v>
      </c>
      <c r="V4" s="11">
        <v>13.2</v>
      </c>
      <c r="W4" s="11">
        <v>12</v>
      </c>
      <c r="X4" s="11">
        <v>8.1</v>
      </c>
      <c r="Y4" s="107">
        <v>7.5</v>
      </c>
      <c r="Z4" s="107">
        <v>13.4</v>
      </c>
      <c r="AA4" s="12">
        <v>12</v>
      </c>
      <c r="AB4" s="12">
        <v>10.3</v>
      </c>
      <c r="AC4" s="12">
        <v>5.7</v>
      </c>
      <c r="AD4" s="12">
        <v>9.5</v>
      </c>
      <c r="AE4" s="12">
        <v>7</v>
      </c>
      <c r="AF4" s="12">
        <v>11</v>
      </c>
      <c r="AG4" s="12">
        <v>10.8</v>
      </c>
      <c r="AH4" s="13">
        <v>9.5</v>
      </c>
      <c r="AI4" s="13">
        <v>6.3</v>
      </c>
      <c r="AJ4" s="14">
        <v>6.6</v>
      </c>
      <c r="AK4" s="14">
        <v>11.6</v>
      </c>
      <c r="AL4" s="13">
        <v>8.3</v>
      </c>
      <c r="AM4" s="12">
        <v>9</v>
      </c>
      <c r="AN4" s="12">
        <v>11</v>
      </c>
      <c r="AO4" s="12">
        <v>5.1</v>
      </c>
      <c r="AP4" s="13">
        <v>10.6</v>
      </c>
      <c r="AQ4" s="14">
        <v>7.3</v>
      </c>
      <c r="AR4" s="14">
        <v>11.6</v>
      </c>
      <c r="AS4" s="14">
        <v>11.3</v>
      </c>
      <c r="AT4" s="14">
        <v>9.8</v>
      </c>
      <c r="AU4" s="14">
        <v>11</v>
      </c>
      <c r="AV4" s="14">
        <v>6.3</v>
      </c>
      <c r="AW4" s="14">
        <v>13.2</v>
      </c>
      <c r="AX4" s="14">
        <v>3.8</v>
      </c>
      <c r="AY4" s="14">
        <v>12.9</v>
      </c>
      <c r="AZ4" s="108">
        <v>12.4</v>
      </c>
      <c r="BA4" s="108">
        <v>10.5</v>
      </c>
      <c r="BB4" s="14">
        <v>11.5</v>
      </c>
      <c r="BC4" s="14">
        <v>11.5</v>
      </c>
      <c r="BD4" s="14">
        <v>10.7</v>
      </c>
      <c r="BE4" s="14">
        <v>12</v>
      </c>
      <c r="BF4" s="14">
        <v>9.3</v>
      </c>
      <c r="BG4" s="13">
        <v>9.3</v>
      </c>
      <c r="BH4" s="13">
        <v>6.2</v>
      </c>
      <c r="BI4" s="12">
        <v>11</v>
      </c>
      <c r="BJ4" s="12">
        <v>11</v>
      </c>
      <c r="BK4" s="12">
        <v>9.7</v>
      </c>
      <c r="BL4" s="12">
        <v>10.7</v>
      </c>
      <c r="BM4" s="12">
        <v>10.4</v>
      </c>
      <c r="BN4" s="12">
        <v>7</v>
      </c>
      <c r="BO4" s="12">
        <v>7.7</v>
      </c>
      <c r="BP4" s="12">
        <v>6</v>
      </c>
      <c r="BQ4" s="12">
        <v>8.5</v>
      </c>
      <c r="BR4" s="12">
        <v>6</v>
      </c>
      <c r="BS4" s="12">
        <v>7.6</v>
      </c>
      <c r="BT4" s="12">
        <v>7.1</v>
      </c>
      <c r="BU4" s="12">
        <v>8</v>
      </c>
      <c r="BV4" s="12">
        <v>12</v>
      </c>
      <c r="BW4" s="12">
        <v>6.4</v>
      </c>
      <c r="BX4" s="12">
        <v>6.4</v>
      </c>
      <c r="BY4" s="12">
        <v>7.6</v>
      </c>
      <c r="BZ4" s="12">
        <v>9.4</v>
      </c>
      <c r="CA4" s="12">
        <v>5.5</v>
      </c>
      <c r="CB4" s="12">
        <v>7.5</v>
      </c>
      <c r="CC4" s="12">
        <v>4</v>
      </c>
      <c r="CD4" s="12">
        <v>12.3</v>
      </c>
      <c r="CE4" s="12">
        <v>10.3</v>
      </c>
      <c r="CF4" s="12">
        <v>10.5</v>
      </c>
      <c r="CG4" s="12">
        <v>6.2</v>
      </c>
      <c r="CH4" s="12">
        <v>11.1</v>
      </c>
      <c r="CI4" s="12">
        <v>8.3</v>
      </c>
      <c r="CJ4" s="12">
        <v>8</v>
      </c>
      <c r="CK4" s="12">
        <v>7.5</v>
      </c>
      <c r="CL4" s="12">
        <v>11</v>
      </c>
      <c r="CM4" s="12">
        <v>4.7</v>
      </c>
      <c r="CN4" s="12">
        <v>8</v>
      </c>
      <c r="CO4" s="12">
        <v>11.5</v>
      </c>
      <c r="CP4" s="12">
        <v>7</v>
      </c>
      <c r="CQ4" s="12">
        <v>7</v>
      </c>
      <c r="CR4" s="12">
        <v>8.1</v>
      </c>
    </row>
    <row r="5" spans="1:42" ht="12.75">
      <c r="A5" s="15" t="s">
        <v>31</v>
      </c>
      <c r="B5" s="29"/>
      <c r="C5" s="23"/>
      <c r="D5" s="70" t="s">
        <v>260</v>
      </c>
      <c r="E5" s="46"/>
      <c r="F5" s="70" t="s">
        <v>260</v>
      </c>
      <c r="G5" s="82"/>
      <c r="H5" s="94">
        <f>(I5+J5+K5+L5+M5+N5+O5+P5+Q5)/9</f>
        <v>0.004894493376787252</v>
      </c>
      <c r="I5" s="91"/>
      <c r="J5" s="16"/>
      <c r="K5" s="16"/>
      <c r="L5" s="16"/>
      <c r="M5" s="16"/>
      <c r="N5" s="16"/>
      <c r="O5" s="16">
        <v>0.015006002400960384</v>
      </c>
      <c r="P5" s="16"/>
      <c r="Q5" s="16">
        <v>0.02904443799012489</v>
      </c>
      <c r="R5" s="60">
        <f>S5*10/$S$4</f>
        <v>0.014490653528474137</v>
      </c>
      <c r="S5" s="122">
        <v>1</v>
      </c>
      <c r="T5" s="118">
        <v>1</v>
      </c>
      <c r="U5" s="10"/>
      <c r="V5" s="10"/>
      <c r="W5" s="10"/>
      <c r="X5" s="10"/>
      <c r="Y5" s="10"/>
      <c r="Z5" s="10"/>
      <c r="AP5" s="17"/>
    </row>
    <row r="6" spans="1:42" ht="12.75">
      <c r="A6" s="15" t="s">
        <v>32</v>
      </c>
      <c r="B6" s="30"/>
      <c r="C6" s="21"/>
      <c r="D6" s="39"/>
      <c r="E6" s="26"/>
      <c r="F6" s="39"/>
      <c r="G6" s="103" t="s">
        <v>260</v>
      </c>
      <c r="H6" s="104">
        <f>(I6+J6+K6+L6+M6+N6+O6+P6+Q6)/9</f>
        <v>0.0016673336001067093</v>
      </c>
      <c r="I6" s="16"/>
      <c r="J6" s="16"/>
      <c r="K6" s="16"/>
      <c r="L6" s="16"/>
      <c r="M6" s="16"/>
      <c r="N6" s="16"/>
      <c r="O6" s="16">
        <v>0.015006002400960384</v>
      </c>
      <c r="P6" s="16"/>
      <c r="Q6" s="16"/>
      <c r="R6" s="60">
        <f aca="true" t="shared" si="2" ref="R6:R64">S6*10/$S$4</f>
        <v>0</v>
      </c>
      <c r="S6" s="53">
        <f t="shared" si="0"/>
        <v>0</v>
      </c>
      <c r="T6" s="56">
        <f t="shared" si="1"/>
        <v>0</v>
      </c>
      <c r="U6" s="10"/>
      <c r="V6" s="10"/>
      <c r="W6" s="10"/>
      <c r="X6" s="10"/>
      <c r="Y6" s="10"/>
      <c r="Z6" s="10"/>
      <c r="AP6" s="17"/>
    </row>
    <row r="7" spans="1:42" ht="12.75">
      <c r="A7" s="15" t="s">
        <v>33</v>
      </c>
      <c r="B7" s="30"/>
      <c r="C7" s="21"/>
      <c r="D7" s="39"/>
      <c r="E7" s="26"/>
      <c r="F7" s="71" t="s">
        <v>260</v>
      </c>
      <c r="G7" s="100" t="s">
        <v>260</v>
      </c>
      <c r="H7" s="104">
        <f aca="true" t="shared" si="3" ref="H7:H61">(I7+J7+K7+L7+M7+N7+O7+P7+Q7)/9</f>
        <v>0.00196970592290571</v>
      </c>
      <c r="I7" s="92"/>
      <c r="J7" s="16"/>
      <c r="K7" s="16"/>
      <c r="L7" s="16"/>
      <c r="M7" s="16">
        <v>0.01772735330615139</v>
      </c>
      <c r="N7" s="16"/>
      <c r="O7" s="16"/>
      <c r="P7" s="16"/>
      <c r="Q7" s="16"/>
      <c r="R7" s="60">
        <f t="shared" si="2"/>
        <v>0</v>
      </c>
      <c r="S7" s="53">
        <f t="shared" si="0"/>
        <v>0</v>
      </c>
      <c r="T7" s="56">
        <f t="shared" si="1"/>
        <v>0</v>
      </c>
      <c r="U7" s="10"/>
      <c r="V7" s="10"/>
      <c r="W7" s="10"/>
      <c r="X7" s="10"/>
      <c r="Y7" s="10"/>
      <c r="Z7" s="10"/>
      <c r="AP7" s="17"/>
    </row>
    <row r="8" spans="1:55" ht="12.75">
      <c r="A8" s="1" t="s">
        <v>34</v>
      </c>
      <c r="B8" s="30"/>
      <c r="C8" s="21"/>
      <c r="D8" s="39">
        <v>0.01</v>
      </c>
      <c r="E8" s="72" t="s">
        <v>260</v>
      </c>
      <c r="F8" s="39">
        <v>0.01</v>
      </c>
      <c r="G8" s="43">
        <v>0.009000000000000001</v>
      </c>
      <c r="H8" s="104">
        <f t="shared" si="3"/>
        <v>0.04067260083712153</v>
      </c>
      <c r="I8" s="92"/>
      <c r="J8" s="16"/>
      <c r="K8" s="16">
        <v>0.018942981625307824</v>
      </c>
      <c r="L8" s="16"/>
      <c r="M8" s="16">
        <v>0.10636411983690834</v>
      </c>
      <c r="N8" s="16">
        <v>0.10569228446323418</v>
      </c>
      <c r="O8" s="16">
        <v>0.13505402160864347</v>
      </c>
      <c r="P8" s="16"/>
      <c r="Q8" s="16"/>
      <c r="R8" s="60">
        <f t="shared" si="2"/>
        <v>0.014490653528474137</v>
      </c>
      <c r="S8" s="53">
        <f t="shared" si="0"/>
        <v>1</v>
      </c>
      <c r="T8" s="56">
        <f t="shared" si="1"/>
        <v>1</v>
      </c>
      <c r="U8" s="10"/>
      <c r="V8" s="10"/>
      <c r="W8" s="10"/>
      <c r="X8" s="10"/>
      <c r="Y8" s="10"/>
      <c r="Z8" s="10"/>
      <c r="AP8" s="18"/>
      <c r="BC8">
        <v>1</v>
      </c>
    </row>
    <row r="9" spans="1:72" ht="12.75" customHeight="1">
      <c r="A9" s="1" t="s">
        <v>35</v>
      </c>
      <c r="B9" s="30"/>
      <c r="C9" s="21"/>
      <c r="D9" s="39"/>
      <c r="E9" s="26">
        <v>0.02</v>
      </c>
      <c r="F9" s="39">
        <v>0.19</v>
      </c>
      <c r="G9" s="43">
        <v>0.07677856301531215</v>
      </c>
      <c r="H9" s="104">
        <f t="shared" si="3"/>
        <v>0.5197175784155659</v>
      </c>
      <c r="I9" s="92"/>
      <c r="J9" s="16">
        <v>0.23</v>
      </c>
      <c r="K9" s="16">
        <v>0.3978026141314643</v>
      </c>
      <c r="L9" s="16">
        <v>0.5518763796909492</v>
      </c>
      <c r="M9" s="16">
        <v>0.5672753057968445</v>
      </c>
      <c r="N9" s="16">
        <v>0.513362524535709</v>
      </c>
      <c r="O9" s="16">
        <v>0.4951980792316927</v>
      </c>
      <c r="P9" s="16">
        <v>0.8618213157138754</v>
      </c>
      <c r="Q9" s="16">
        <v>1.0601219866395586</v>
      </c>
      <c r="R9" s="60">
        <f t="shared" si="2"/>
        <v>0.9853644399362412</v>
      </c>
      <c r="S9" s="53">
        <f t="shared" si="0"/>
        <v>68</v>
      </c>
      <c r="T9" s="56">
        <f t="shared" si="1"/>
        <v>3</v>
      </c>
      <c r="U9" s="10"/>
      <c r="V9" s="10"/>
      <c r="W9" s="10"/>
      <c r="X9" s="52"/>
      <c r="Y9" s="52"/>
      <c r="Z9" s="52"/>
      <c r="AA9" s="52"/>
      <c r="AB9" s="52"/>
      <c r="AC9" s="78"/>
      <c r="AD9" s="78"/>
      <c r="AE9" s="78">
        <v>66</v>
      </c>
      <c r="AF9" s="52"/>
      <c r="AG9" s="52"/>
      <c r="AH9" s="78"/>
      <c r="AI9" s="78"/>
      <c r="AJ9" s="52"/>
      <c r="AK9" s="52"/>
      <c r="AP9" s="18"/>
      <c r="BD9">
        <v>1</v>
      </c>
      <c r="BT9">
        <v>1</v>
      </c>
    </row>
    <row r="10" spans="1:96" ht="12.75">
      <c r="A10" s="1" t="s">
        <v>36</v>
      </c>
      <c r="B10" s="30"/>
      <c r="C10" s="21"/>
      <c r="D10" s="39"/>
      <c r="E10" s="26"/>
      <c r="F10" s="71" t="s">
        <v>260</v>
      </c>
      <c r="G10" s="43">
        <v>0.06777856301531214</v>
      </c>
      <c r="H10" s="104">
        <f t="shared" si="3"/>
        <v>0.09045470487940005</v>
      </c>
      <c r="I10" s="92">
        <v>0.01</v>
      </c>
      <c r="J10" s="16"/>
      <c r="K10" s="16">
        <v>0.24625876112900172</v>
      </c>
      <c r="L10" s="16">
        <v>0.03679175864606328</v>
      </c>
      <c r="M10" s="16"/>
      <c r="N10" s="16">
        <v>0.030197795560924053</v>
      </c>
      <c r="O10" s="16">
        <v>0.36014405762304924</v>
      </c>
      <c r="P10" s="16"/>
      <c r="Q10" s="16">
        <v>0.13069997095556202</v>
      </c>
      <c r="R10" s="60">
        <f t="shared" si="2"/>
        <v>0.14490653528474137</v>
      </c>
      <c r="S10" s="117">
        <v>10</v>
      </c>
      <c r="T10" s="118">
        <v>5</v>
      </c>
      <c r="U10" s="117"/>
      <c r="V10" s="117"/>
      <c r="W10" s="117"/>
      <c r="X10" s="117"/>
      <c r="Y10" s="117"/>
      <c r="Z10" s="11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</row>
    <row r="11" spans="1:93" ht="12.75">
      <c r="A11" s="1" t="s">
        <v>37</v>
      </c>
      <c r="B11" s="30"/>
      <c r="C11" s="21">
        <v>0.02</v>
      </c>
      <c r="D11" s="39">
        <v>0.15</v>
      </c>
      <c r="E11" s="26">
        <v>0.55</v>
      </c>
      <c r="F11" s="39">
        <v>2.91</v>
      </c>
      <c r="G11" s="43">
        <v>1.9244970553592462</v>
      </c>
      <c r="H11" s="104">
        <f t="shared" si="3"/>
        <v>4.524663121427331</v>
      </c>
      <c r="I11" s="92">
        <v>0.52</v>
      </c>
      <c r="J11" s="16">
        <v>1.93</v>
      </c>
      <c r="K11" s="16">
        <v>3.7507103618109494</v>
      </c>
      <c r="L11" s="16">
        <v>1.324503311258278</v>
      </c>
      <c r="M11" s="16">
        <v>4.804112745967027</v>
      </c>
      <c r="N11" s="16">
        <v>5.2695153253812475</v>
      </c>
      <c r="O11" s="16">
        <v>7.5330132052821135</v>
      </c>
      <c r="P11" s="16">
        <v>5.874748635449584</v>
      </c>
      <c r="Q11" s="16">
        <v>9.715364507696776</v>
      </c>
      <c r="R11" s="60">
        <f t="shared" si="2"/>
        <v>8.404579046514998</v>
      </c>
      <c r="S11" s="53">
        <f t="shared" si="0"/>
        <v>580</v>
      </c>
      <c r="T11" s="56">
        <f t="shared" si="1"/>
        <v>25</v>
      </c>
      <c r="U11" s="10"/>
      <c r="V11" s="10"/>
      <c r="W11" s="10">
        <v>38</v>
      </c>
      <c r="X11" s="10">
        <v>18</v>
      </c>
      <c r="Y11" s="10">
        <v>42</v>
      </c>
      <c r="Z11" s="10"/>
      <c r="AC11" s="34"/>
      <c r="AD11">
        <v>167</v>
      </c>
      <c r="AE11">
        <v>29</v>
      </c>
      <c r="AG11">
        <v>110</v>
      </c>
      <c r="AH11">
        <v>6</v>
      </c>
      <c r="AP11" s="18"/>
      <c r="AU11">
        <v>11</v>
      </c>
      <c r="AW11">
        <v>9</v>
      </c>
      <c r="AX11">
        <v>8</v>
      </c>
      <c r="BA11">
        <v>2</v>
      </c>
      <c r="BB11">
        <v>6</v>
      </c>
      <c r="BC11">
        <v>14</v>
      </c>
      <c r="BD11">
        <v>3</v>
      </c>
      <c r="BH11">
        <v>2</v>
      </c>
      <c r="BL11">
        <v>2</v>
      </c>
      <c r="BM11">
        <v>10</v>
      </c>
      <c r="BN11">
        <v>6</v>
      </c>
      <c r="BT11">
        <v>15</v>
      </c>
      <c r="CE11">
        <v>4</v>
      </c>
      <c r="CF11">
        <v>3</v>
      </c>
      <c r="CH11">
        <v>11</v>
      </c>
      <c r="CI11">
        <v>9</v>
      </c>
      <c r="CM11">
        <v>54</v>
      </c>
      <c r="CO11">
        <v>1</v>
      </c>
    </row>
    <row r="12" spans="1:72" ht="12.75">
      <c r="A12" s="1" t="s">
        <v>38</v>
      </c>
      <c r="B12" s="30">
        <v>0.03</v>
      </c>
      <c r="C12" s="21">
        <v>0.04</v>
      </c>
      <c r="D12" s="39">
        <v>0.06</v>
      </c>
      <c r="E12" s="26">
        <v>0.04</v>
      </c>
      <c r="F12" s="40">
        <v>0.1</v>
      </c>
      <c r="G12" s="43">
        <v>1.0006513545347469</v>
      </c>
      <c r="H12" s="104">
        <f t="shared" si="3"/>
        <v>2.713057092452881</v>
      </c>
      <c r="I12" s="92">
        <v>0.04</v>
      </c>
      <c r="J12" s="16"/>
      <c r="K12" s="16">
        <v>6.762644440234893</v>
      </c>
      <c r="L12" s="16">
        <v>0.36791758646063283</v>
      </c>
      <c r="M12" s="16">
        <v>0.63818471902145</v>
      </c>
      <c r="N12" s="16">
        <v>0.9814283557300317</v>
      </c>
      <c r="O12" s="16">
        <v>10.729291716686674</v>
      </c>
      <c r="P12" s="16">
        <v>0.948003447285263</v>
      </c>
      <c r="Q12" s="16">
        <v>3.950043566656985</v>
      </c>
      <c r="R12" s="60">
        <f t="shared" si="2"/>
        <v>1.057817707578612</v>
      </c>
      <c r="S12" s="53">
        <f t="shared" si="0"/>
        <v>73</v>
      </c>
      <c r="T12" s="56">
        <f t="shared" si="1"/>
        <v>9</v>
      </c>
      <c r="U12" s="10"/>
      <c r="V12" s="10"/>
      <c r="W12" s="10">
        <v>26</v>
      </c>
      <c r="X12" s="10"/>
      <c r="Y12" s="10">
        <v>12</v>
      </c>
      <c r="Z12" s="10"/>
      <c r="AD12">
        <v>10</v>
      </c>
      <c r="AE12">
        <v>1</v>
      </c>
      <c r="AG12">
        <v>2</v>
      </c>
      <c r="AH12">
        <v>12</v>
      </c>
      <c r="AP12" s="18"/>
      <c r="BA12">
        <v>3</v>
      </c>
      <c r="BD12">
        <v>4</v>
      </c>
      <c r="BT12">
        <v>3</v>
      </c>
    </row>
    <row r="13" spans="1:42" ht="12.75">
      <c r="A13" s="1" t="s">
        <v>269</v>
      </c>
      <c r="B13" s="30"/>
      <c r="C13" s="21"/>
      <c r="D13" s="39"/>
      <c r="E13" s="26"/>
      <c r="F13" s="40"/>
      <c r="G13" s="43"/>
      <c r="H13" s="104">
        <f t="shared" si="3"/>
        <v>0.0021047757361453137</v>
      </c>
      <c r="I13" s="92"/>
      <c r="J13" s="16"/>
      <c r="K13" s="16">
        <v>0.018942981625307824</v>
      </c>
      <c r="L13" s="16"/>
      <c r="M13" s="16"/>
      <c r="N13" s="16"/>
      <c r="O13" s="16"/>
      <c r="P13" s="16"/>
      <c r="Q13" s="16"/>
      <c r="R13" s="60">
        <f>S13*10/$S$4</f>
        <v>0</v>
      </c>
      <c r="S13" s="53">
        <f t="shared" si="0"/>
        <v>0</v>
      </c>
      <c r="T13" s="56">
        <f t="shared" si="1"/>
        <v>0</v>
      </c>
      <c r="U13" s="10"/>
      <c r="V13" s="10"/>
      <c r="W13" s="10"/>
      <c r="X13" s="10"/>
      <c r="Y13" s="10"/>
      <c r="Z13" s="10"/>
      <c r="AP13" s="18"/>
    </row>
    <row r="14" spans="1:42" ht="12.75">
      <c r="A14" s="1" t="s">
        <v>39</v>
      </c>
      <c r="B14" s="30"/>
      <c r="C14" s="21"/>
      <c r="D14" s="39"/>
      <c r="E14" s="26"/>
      <c r="F14" s="39"/>
      <c r="G14" s="43"/>
      <c r="H14" s="104">
        <f t="shared" si="3"/>
        <v>0.0032271597766805435</v>
      </c>
      <c r="I14" s="92"/>
      <c r="J14" s="16"/>
      <c r="K14" s="16"/>
      <c r="L14" s="16"/>
      <c r="M14" s="16"/>
      <c r="N14" s="16"/>
      <c r="O14" s="16"/>
      <c r="P14" s="16"/>
      <c r="Q14" s="16">
        <v>0.02904443799012489</v>
      </c>
      <c r="R14" s="60">
        <f t="shared" si="2"/>
        <v>0</v>
      </c>
      <c r="S14" s="53">
        <f t="shared" si="0"/>
        <v>0</v>
      </c>
      <c r="T14" s="56">
        <f t="shared" si="1"/>
        <v>0</v>
      </c>
      <c r="U14" s="10"/>
      <c r="V14" s="10"/>
      <c r="W14" s="10"/>
      <c r="X14" s="10"/>
      <c r="Y14" s="10"/>
      <c r="Z14" s="10"/>
      <c r="AP14" s="18"/>
    </row>
    <row r="15" spans="1:42" ht="12.75">
      <c r="A15" s="1" t="s">
        <v>40</v>
      </c>
      <c r="B15" s="30"/>
      <c r="C15" s="21"/>
      <c r="D15" s="39"/>
      <c r="E15" s="26">
        <v>0.42</v>
      </c>
      <c r="F15" s="39">
        <v>0.25</v>
      </c>
      <c r="G15" s="43">
        <v>0.097</v>
      </c>
      <c r="H15" s="104">
        <f t="shared" si="3"/>
        <v>0.007780445511537948</v>
      </c>
      <c r="I15" s="92">
        <v>0.01</v>
      </c>
      <c r="J15" s="16"/>
      <c r="K15" s="16"/>
      <c r="L15" s="16"/>
      <c r="M15" s="16"/>
      <c r="N15" s="16"/>
      <c r="O15" s="16">
        <v>0.060024009603841535</v>
      </c>
      <c r="P15" s="16"/>
      <c r="Q15" s="16"/>
      <c r="R15" s="60">
        <f t="shared" si="2"/>
        <v>0</v>
      </c>
      <c r="S15" s="53">
        <f t="shared" si="0"/>
        <v>0</v>
      </c>
      <c r="T15" s="56">
        <f t="shared" si="1"/>
        <v>0</v>
      </c>
      <c r="U15" s="10"/>
      <c r="V15" s="10"/>
      <c r="W15" s="10"/>
      <c r="X15" s="10"/>
      <c r="Y15" s="10"/>
      <c r="Z15" s="10"/>
      <c r="AP15" s="18"/>
    </row>
    <row r="16" spans="1:42" ht="12.75">
      <c r="A16" s="1" t="s">
        <v>41</v>
      </c>
      <c r="B16" s="30"/>
      <c r="C16" s="21"/>
      <c r="D16" s="71" t="s">
        <v>260</v>
      </c>
      <c r="E16" s="72" t="s">
        <v>260</v>
      </c>
      <c r="F16" s="71" t="s">
        <v>260</v>
      </c>
      <c r="G16" s="43"/>
      <c r="H16" s="104">
        <f t="shared" si="3"/>
        <v>0.0016673336001067093</v>
      </c>
      <c r="I16" s="92"/>
      <c r="J16" s="16"/>
      <c r="K16" s="16"/>
      <c r="L16" s="16"/>
      <c r="M16" s="16"/>
      <c r="N16" s="16"/>
      <c r="O16" s="16">
        <v>0.015006002400960384</v>
      </c>
      <c r="P16" s="16"/>
      <c r="Q16" s="16"/>
      <c r="R16" s="60">
        <f t="shared" si="2"/>
        <v>0</v>
      </c>
      <c r="S16" s="53">
        <f t="shared" si="0"/>
        <v>0</v>
      </c>
      <c r="T16" s="56">
        <f t="shared" si="1"/>
        <v>0</v>
      </c>
      <c r="U16" s="10"/>
      <c r="V16" s="10"/>
      <c r="W16" s="10"/>
      <c r="X16" s="10"/>
      <c r="Y16" s="10"/>
      <c r="Z16" s="10"/>
      <c r="AP16" s="18"/>
    </row>
    <row r="17" spans="1:42" ht="12.75">
      <c r="A17" s="1" t="s">
        <v>42</v>
      </c>
      <c r="B17" s="30"/>
      <c r="C17" s="21">
        <v>0.01</v>
      </c>
      <c r="D17" s="71" t="s">
        <v>260</v>
      </c>
      <c r="E17" s="26">
        <v>0.01</v>
      </c>
      <c r="F17" s="71" t="s">
        <v>260</v>
      </c>
      <c r="G17" s="43">
        <v>0.01</v>
      </c>
      <c r="H17" s="104">
        <f t="shared" si="3"/>
        <v>0.003782431045085539</v>
      </c>
      <c r="I17" s="92"/>
      <c r="J17" s="16"/>
      <c r="K17" s="16">
        <v>0.018942981625307824</v>
      </c>
      <c r="L17" s="16"/>
      <c r="M17" s="16"/>
      <c r="N17" s="16">
        <v>0.015098897780462027</v>
      </c>
      <c r="O17" s="16"/>
      <c r="P17" s="16"/>
      <c r="Q17" s="16"/>
      <c r="R17" s="60">
        <f t="shared" si="2"/>
        <v>0</v>
      </c>
      <c r="S17" s="53">
        <f t="shared" si="0"/>
        <v>0</v>
      </c>
      <c r="T17" s="56">
        <f t="shared" si="1"/>
        <v>0</v>
      </c>
      <c r="U17" s="10"/>
      <c r="V17" s="10"/>
      <c r="W17" s="10"/>
      <c r="X17" s="10"/>
      <c r="Y17" s="10"/>
      <c r="Z17" s="10"/>
      <c r="AP17" s="18"/>
    </row>
    <row r="18" spans="1:93" ht="12.75">
      <c r="A18" s="1" t="s">
        <v>43</v>
      </c>
      <c r="B18" s="30">
        <v>28.83</v>
      </c>
      <c r="C18" s="21">
        <v>15.08</v>
      </c>
      <c r="D18" s="39">
        <v>6.53</v>
      </c>
      <c r="E18" s="26">
        <v>22.83</v>
      </c>
      <c r="F18" s="39">
        <v>25.21</v>
      </c>
      <c r="G18" s="43">
        <v>38.40210011778563</v>
      </c>
      <c r="H18" s="104">
        <f t="shared" si="3"/>
        <v>29.82956202689</v>
      </c>
      <c r="I18" s="92">
        <v>42.23</v>
      </c>
      <c r="J18" s="16">
        <v>53.76</v>
      </c>
      <c r="K18" s="16">
        <v>19.73858685357075</v>
      </c>
      <c r="L18" s="16">
        <v>44.150110375275936</v>
      </c>
      <c r="M18" s="16">
        <v>12.533238787449033</v>
      </c>
      <c r="N18" s="16">
        <v>29.1861694096331</v>
      </c>
      <c r="O18" s="16">
        <v>22.19387755102041</v>
      </c>
      <c r="P18" s="16">
        <v>31.241022694627983</v>
      </c>
      <c r="Q18" s="16">
        <v>13.433052570432762</v>
      </c>
      <c r="R18" s="60">
        <f t="shared" si="2"/>
        <v>38.965367338066955</v>
      </c>
      <c r="S18" s="53">
        <f t="shared" si="0"/>
        <v>2689</v>
      </c>
      <c r="T18" s="56">
        <f t="shared" si="1"/>
        <v>31</v>
      </c>
      <c r="U18" s="10"/>
      <c r="V18" s="10"/>
      <c r="W18" s="10">
        <v>62</v>
      </c>
      <c r="X18" s="10">
        <v>31</v>
      </c>
      <c r="Y18" s="10">
        <v>78</v>
      </c>
      <c r="Z18" s="10"/>
      <c r="AB18" s="34"/>
      <c r="AC18" s="34"/>
      <c r="AD18" s="34">
        <v>16</v>
      </c>
      <c r="AE18" s="34">
        <v>58</v>
      </c>
      <c r="AG18">
        <v>3</v>
      </c>
      <c r="AH18" s="34">
        <v>16</v>
      </c>
      <c r="AI18" s="34"/>
      <c r="AP18" s="18"/>
      <c r="AR18">
        <v>16</v>
      </c>
      <c r="AU18">
        <v>1</v>
      </c>
      <c r="AW18">
        <v>93</v>
      </c>
      <c r="BB18">
        <v>30</v>
      </c>
      <c r="BC18">
        <v>7</v>
      </c>
      <c r="BD18">
        <v>33</v>
      </c>
      <c r="BH18">
        <v>1</v>
      </c>
      <c r="BI18">
        <v>26</v>
      </c>
      <c r="BN18">
        <v>1</v>
      </c>
      <c r="BP18">
        <v>2</v>
      </c>
      <c r="BQ18">
        <v>149</v>
      </c>
      <c r="BR18">
        <v>140</v>
      </c>
      <c r="BS18">
        <v>260</v>
      </c>
      <c r="BW18">
        <v>858</v>
      </c>
      <c r="BX18">
        <v>5</v>
      </c>
      <c r="CD18">
        <v>7</v>
      </c>
      <c r="CE18">
        <v>7</v>
      </c>
      <c r="CF18">
        <v>620</v>
      </c>
      <c r="CH18">
        <v>13</v>
      </c>
      <c r="CI18">
        <v>16</v>
      </c>
      <c r="CJ18">
        <v>2</v>
      </c>
      <c r="CK18">
        <v>7</v>
      </c>
      <c r="CM18">
        <v>119</v>
      </c>
      <c r="CO18">
        <v>12</v>
      </c>
    </row>
    <row r="19" spans="1:42" ht="12.75">
      <c r="A19" s="1" t="s">
        <v>194</v>
      </c>
      <c r="B19" s="30"/>
      <c r="C19" s="21"/>
      <c r="D19" s="39"/>
      <c r="E19" s="26">
        <v>0.01</v>
      </c>
      <c r="F19" s="39"/>
      <c r="G19" s="100" t="s">
        <v>260</v>
      </c>
      <c r="H19" s="104">
        <f t="shared" si="3"/>
        <v>0</v>
      </c>
      <c r="I19" s="92"/>
      <c r="J19" s="16"/>
      <c r="K19" s="16"/>
      <c r="L19" s="16"/>
      <c r="M19" s="16"/>
      <c r="N19" s="16"/>
      <c r="O19" s="16"/>
      <c r="P19" s="16"/>
      <c r="Q19" s="16"/>
      <c r="R19" s="60">
        <f t="shared" si="2"/>
        <v>0</v>
      </c>
      <c r="S19" s="53">
        <f t="shared" si="0"/>
        <v>0</v>
      </c>
      <c r="T19" s="56">
        <f t="shared" si="1"/>
        <v>0</v>
      </c>
      <c r="U19" s="10"/>
      <c r="V19" s="10"/>
      <c r="W19" s="10"/>
      <c r="X19" s="10"/>
      <c r="Y19" s="10"/>
      <c r="Z19" s="10"/>
      <c r="AP19" s="18"/>
    </row>
    <row r="20" spans="1:42" ht="12.75">
      <c r="A20" s="1" t="s">
        <v>44</v>
      </c>
      <c r="B20" s="30"/>
      <c r="C20" s="21"/>
      <c r="D20" s="71" t="s">
        <v>260</v>
      </c>
      <c r="E20" s="26"/>
      <c r="F20" s="71" t="s">
        <v>260</v>
      </c>
      <c r="G20" s="43"/>
      <c r="H20" s="104">
        <f t="shared" si="3"/>
        <v>0.0016673336001067093</v>
      </c>
      <c r="I20" s="92"/>
      <c r="J20" s="16"/>
      <c r="K20" s="16"/>
      <c r="L20" s="16"/>
      <c r="M20" s="16"/>
      <c r="N20" s="16"/>
      <c r="O20" s="16">
        <v>0.015006002400960384</v>
      </c>
      <c r="P20" s="16"/>
      <c r="Q20" s="16"/>
      <c r="R20" s="60">
        <f t="shared" si="2"/>
        <v>0</v>
      </c>
      <c r="S20" s="53">
        <f t="shared" si="0"/>
        <v>0</v>
      </c>
      <c r="T20" s="56">
        <f t="shared" si="1"/>
        <v>0</v>
      </c>
      <c r="U20" s="10"/>
      <c r="V20" s="10"/>
      <c r="W20" s="10"/>
      <c r="X20" s="10"/>
      <c r="Y20" s="10"/>
      <c r="Z20" s="10"/>
      <c r="AP20" s="18"/>
    </row>
    <row r="21" spans="1:91" ht="12.75">
      <c r="A21" s="1" t="s">
        <v>45</v>
      </c>
      <c r="B21" s="30"/>
      <c r="C21" s="21">
        <v>0.09</v>
      </c>
      <c r="D21" s="39">
        <v>0.05</v>
      </c>
      <c r="E21" s="26">
        <v>0.21</v>
      </c>
      <c r="F21" s="39">
        <v>0.43</v>
      </c>
      <c r="G21" s="43">
        <v>3.5488633686690223</v>
      </c>
      <c r="H21" s="104">
        <f t="shared" si="3"/>
        <v>5.361279905467415</v>
      </c>
      <c r="I21" s="92">
        <v>5.4</v>
      </c>
      <c r="J21" s="16">
        <v>0.24</v>
      </c>
      <c r="K21" s="16">
        <v>11.346845993559386</v>
      </c>
      <c r="L21" s="16">
        <v>0.22075055187637968</v>
      </c>
      <c r="M21" s="16">
        <v>5.389115405070023</v>
      </c>
      <c r="N21" s="16">
        <v>10.72021742412804</v>
      </c>
      <c r="O21" s="16">
        <v>4.561824729891957</v>
      </c>
      <c r="P21" s="16">
        <v>0.9623671358804942</v>
      </c>
      <c r="Q21" s="16">
        <v>9.410397908800464</v>
      </c>
      <c r="R21" s="60">
        <f t="shared" si="2"/>
        <v>4.7384437038110425</v>
      </c>
      <c r="S21" s="53">
        <f t="shared" si="0"/>
        <v>327</v>
      </c>
      <c r="T21" s="56">
        <f t="shared" si="1"/>
        <v>10</v>
      </c>
      <c r="U21" s="10"/>
      <c r="V21" s="10"/>
      <c r="W21" s="10">
        <v>82</v>
      </c>
      <c r="X21" s="10">
        <v>3</v>
      </c>
      <c r="Y21" s="10">
        <v>114</v>
      </c>
      <c r="Z21" s="10"/>
      <c r="AD21">
        <v>68</v>
      </c>
      <c r="AH21">
        <v>1</v>
      </c>
      <c r="AP21" s="18"/>
      <c r="BB21">
        <v>17</v>
      </c>
      <c r="BI21">
        <v>3</v>
      </c>
      <c r="CE21">
        <v>20</v>
      </c>
      <c r="CI21">
        <v>17</v>
      </c>
      <c r="CM21">
        <v>2</v>
      </c>
    </row>
    <row r="22" spans="1:56" ht="12.75">
      <c r="A22" s="1" t="s">
        <v>46</v>
      </c>
      <c r="B22" s="30"/>
      <c r="C22" s="21">
        <v>0.02</v>
      </c>
      <c r="D22" s="71" t="s">
        <v>260</v>
      </c>
      <c r="E22" s="26"/>
      <c r="F22" s="39">
        <v>0.01</v>
      </c>
      <c r="G22" s="43">
        <v>0.02347232037691402</v>
      </c>
      <c r="H22" s="104">
        <f t="shared" si="3"/>
        <v>0.049431396876360195</v>
      </c>
      <c r="I22" s="92"/>
      <c r="J22" s="16">
        <v>0.24</v>
      </c>
      <c r="K22" s="16"/>
      <c r="L22" s="16"/>
      <c r="M22" s="16"/>
      <c r="N22" s="16">
        <v>0.045296693341386085</v>
      </c>
      <c r="O22" s="16"/>
      <c r="P22" s="16">
        <v>0.014363688595231256</v>
      </c>
      <c r="Q22" s="16">
        <v>0.14522218995062444</v>
      </c>
      <c r="R22" s="60">
        <f t="shared" si="2"/>
        <v>0.014490653528474137</v>
      </c>
      <c r="S22" s="53">
        <f t="shared" si="0"/>
        <v>1</v>
      </c>
      <c r="T22" s="56">
        <f t="shared" si="1"/>
        <v>1</v>
      </c>
      <c r="U22" s="10"/>
      <c r="V22" s="10"/>
      <c r="W22" s="10"/>
      <c r="X22" s="10"/>
      <c r="Y22" s="10"/>
      <c r="Z22" s="10"/>
      <c r="AP22" s="18"/>
      <c r="BD22">
        <v>1</v>
      </c>
    </row>
    <row r="23" spans="1:42" ht="12.75">
      <c r="A23" s="1" t="s">
        <v>47</v>
      </c>
      <c r="B23" s="30"/>
      <c r="C23" s="21">
        <v>0.06</v>
      </c>
      <c r="D23" s="39">
        <v>0.02</v>
      </c>
      <c r="E23" s="26">
        <v>0.11</v>
      </c>
      <c r="F23" s="39">
        <v>0.09</v>
      </c>
      <c r="G23" s="43">
        <v>0.033900094108402244</v>
      </c>
      <c r="H23" s="104">
        <f t="shared" si="3"/>
        <v>0.016808647059101626</v>
      </c>
      <c r="I23" s="92"/>
      <c r="J23" s="16"/>
      <c r="K23" s="16">
        <v>0.03788596325061565</v>
      </c>
      <c r="L23" s="16"/>
      <c r="M23" s="16">
        <v>0.05318205991845417</v>
      </c>
      <c r="N23" s="16">
        <v>0.030197795560924053</v>
      </c>
      <c r="O23" s="16">
        <v>0.030012004801920768</v>
      </c>
      <c r="P23" s="16"/>
      <c r="Q23" s="16"/>
      <c r="R23" s="60">
        <f t="shared" si="2"/>
        <v>0</v>
      </c>
      <c r="S23" s="53">
        <f t="shared" si="0"/>
        <v>0</v>
      </c>
      <c r="T23" s="56">
        <f t="shared" si="1"/>
        <v>0</v>
      </c>
      <c r="U23" s="10"/>
      <c r="V23" s="10"/>
      <c r="W23" s="10"/>
      <c r="X23" s="10"/>
      <c r="Y23" s="10"/>
      <c r="Z23" s="10"/>
      <c r="AP23" s="18"/>
    </row>
    <row r="24" spans="1:42" ht="12.75" customHeight="1">
      <c r="A24" s="1" t="s">
        <v>48</v>
      </c>
      <c r="B24" s="30"/>
      <c r="C24" s="21">
        <v>0.39</v>
      </c>
      <c r="D24" s="39">
        <v>0.04</v>
      </c>
      <c r="E24" s="26">
        <v>0.08</v>
      </c>
      <c r="F24" s="39">
        <v>0.08</v>
      </c>
      <c r="G24" s="43">
        <v>0.038</v>
      </c>
      <c r="H24" s="104">
        <f t="shared" si="3"/>
        <v>2.5469391980972613</v>
      </c>
      <c r="I24" s="92"/>
      <c r="J24" s="16">
        <v>0.34</v>
      </c>
      <c r="K24" s="16">
        <v>0.05682894487592347</v>
      </c>
      <c r="L24" s="16">
        <v>11.037527593818984</v>
      </c>
      <c r="M24" s="16">
        <v>0.33681971281687645</v>
      </c>
      <c r="N24" s="16">
        <v>0.10569228446323418</v>
      </c>
      <c r="O24" s="16">
        <v>2.1158463385354143</v>
      </c>
      <c r="P24" s="16">
        <v>0.12927319735708132</v>
      </c>
      <c r="Q24" s="16">
        <v>8.800464711007841</v>
      </c>
      <c r="R24" s="60">
        <f t="shared" si="2"/>
        <v>0.13041588175626723</v>
      </c>
      <c r="S24" s="53">
        <f t="shared" si="0"/>
        <v>9</v>
      </c>
      <c r="T24" s="56">
        <f t="shared" si="1"/>
        <v>1</v>
      </c>
      <c r="U24" s="10"/>
      <c r="V24" s="10"/>
      <c r="W24" s="10"/>
      <c r="X24" s="10"/>
      <c r="Y24" s="10"/>
      <c r="Z24" s="10"/>
      <c r="AE24">
        <v>9</v>
      </c>
      <c r="AP24" s="18"/>
    </row>
    <row r="25" spans="1:42" ht="12.75" customHeight="1">
      <c r="A25" s="1" t="s">
        <v>49</v>
      </c>
      <c r="B25" s="30"/>
      <c r="C25" s="21"/>
      <c r="D25" s="39"/>
      <c r="E25" s="72" t="s">
        <v>260</v>
      </c>
      <c r="F25" s="71" t="s">
        <v>260</v>
      </c>
      <c r="G25" s="100" t="s">
        <v>260</v>
      </c>
      <c r="H25" s="104">
        <f t="shared" si="3"/>
        <v>0.0037216419003881854</v>
      </c>
      <c r="I25" s="92"/>
      <c r="J25" s="16"/>
      <c r="K25" s="16"/>
      <c r="L25" s="16">
        <v>0.01839587932303164</v>
      </c>
      <c r="M25" s="16"/>
      <c r="N25" s="16">
        <v>0.015098897780462027</v>
      </c>
      <c r="O25" s="16"/>
      <c r="P25" s="16"/>
      <c r="Q25" s="16"/>
      <c r="R25" s="60">
        <f t="shared" si="2"/>
        <v>0</v>
      </c>
      <c r="S25" s="53">
        <f t="shared" si="0"/>
        <v>0</v>
      </c>
      <c r="T25" s="56">
        <f t="shared" si="1"/>
        <v>0</v>
      </c>
      <c r="U25" s="10"/>
      <c r="V25" s="10"/>
      <c r="W25" s="10"/>
      <c r="X25" s="10"/>
      <c r="Y25" s="10"/>
      <c r="Z25" s="10"/>
      <c r="AP25" s="18"/>
    </row>
    <row r="26" spans="1:42" ht="12.75">
      <c r="A26" s="1" t="s">
        <v>50</v>
      </c>
      <c r="B26" s="30"/>
      <c r="C26" s="21">
        <v>0.01</v>
      </c>
      <c r="D26" s="39">
        <v>0.13</v>
      </c>
      <c r="E26" s="26"/>
      <c r="F26" s="39"/>
      <c r="G26" s="43">
        <v>0.023889281507656065</v>
      </c>
      <c r="H26" s="104">
        <f t="shared" si="3"/>
        <v>0.11186551754889004</v>
      </c>
      <c r="I26" s="92">
        <v>0.01</v>
      </c>
      <c r="J26" s="16">
        <v>0.05</v>
      </c>
      <c r="K26" s="16"/>
      <c r="L26" s="16"/>
      <c r="M26" s="16">
        <v>0.03545470661230278</v>
      </c>
      <c r="N26" s="16">
        <v>0.07549448890231014</v>
      </c>
      <c r="O26" s="16">
        <v>0.27010804321728693</v>
      </c>
      <c r="P26" s="16">
        <v>0.057454754380925024</v>
      </c>
      <c r="Q26" s="16">
        <v>0.5082776648271856</v>
      </c>
      <c r="R26" s="60">
        <f t="shared" si="2"/>
        <v>0.014490653528474137</v>
      </c>
      <c r="S26" s="53">
        <f t="shared" si="0"/>
        <v>1</v>
      </c>
      <c r="T26" s="56">
        <f t="shared" si="1"/>
        <v>1</v>
      </c>
      <c r="U26" s="10"/>
      <c r="V26" s="10"/>
      <c r="W26" s="10"/>
      <c r="X26" s="10"/>
      <c r="Y26" s="10"/>
      <c r="Z26" s="10"/>
      <c r="AG26">
        <v>1</v>
      </c>
      <c r="AP26" s="18"/>
    </row>
    <row r="27" spans="1:42" ht="12.75">
      <c r="A27" s="1" t="s">
        <v>51</v>
      </c>
      <c r="B27" s="30"/>
      <c r="C27" s="21">
        <v>0.07</v>
      </c>
      <c r="D27" s="39"/>
      <c r="E27" s="26">
        <v>0.01</v>
      </c>
      <c r="F27" s="71" t="s">
        <v>260</v>
      </c>
      <c r="G27" s="43">
        <v>0.020999999999999998</v>
      </c>
      <c r="H27" s="104">
        <f t="shared" si="3"/>
        <v>0.11696101201495221</v>
      </c>
      <c r="I27" s="92"/>
      <c r="J27" s="16">
        <v>0.44</v>
      </c>
      <c r="K27" s="16">
        <v>0.2273157795036939</v>
      </c>
      <c r="L27" s="16">
        <v>0.01839587932303164</v>
      </c>
      <c r="M27" s="16">
        <v>0.03545470661230278</v>
      </c>
      <c r="N27" s="16"/>
      <c r="O27" s="16">
        <v>0.015006002400960384</v>
      </c>
      <c r="P27" s="16">
        <v>0.27291008330939387</v>
      </c>
      <c r="Q27" s="16">
        <v>0.04356665698518734</v>
      </c>
      <c r="R27" s="60">
        <f t="shared" si="2"/>
        <v>0.07245326764237069</v>
      </c>
      <c r="S27" s="53">
        <f t="shared" si="0"/>
        <v>5</v>
      </c>
      <c r="T27" s="56">
        <f t="shared" si="1"/>
        <v>2</v>
      </c>
      <c r="U27" s="10"/>
      <c r="V27" s="10"/>
      <c r="W27" s="10"/>
      <c r="X27" s="10"/>
      <c r="Y27" s="10"/>
      <c r="Z27" s="10"/>
      <c r="AE27">
        <v>3</v>
      </c>
      <c r="AG27">
        <v>2</v>
      </c>
      <c r="AP27" s="18"/>
    </row>
    <row r="28" spans="1:91" ht="12.75">
      <c r="A28" s="1" t="s">
        <v>52</v>
      </c>
      <c r="B28" s="30"/>
      <c r="C28" s="21">
        <v>0.15</v>
      </c>
      <c r="D28" s="39">
        <v>0.39</v>
      </c>
      <c r="E28" s="26">
        <v>0.22</v>
      </c>
      <c r="F28" s="39">
        <v>1.18</v>
      </c>
      <c r="G28" s="43">
        <v>2.9256808009422857</v>
      </c>
      <c r="H28" s="104">
        <f t="shared" si="3"/>
        <v>7.360209512530525</v>
      </c>
      <c r="I28" s="92">
        <v>1.8</v>
      </c>
      <c r="J28" s="16">
        <v>8.9</v>
      </c>
      <c r="K28" s="16">
        <v>5.39874976321273</v>
      </c>
      <c r="L28" s="16">
        <v>3.2560706401766004</v>
      </c>
      <c r="M28" s="16">
        <v>6.966849849317496</v>
      </c>
      <c r="N28" s="16">
        <v>8.394987165936888</v>
      </c>
      <c r="O28" s="16">
        <v>6.3925570228091235</v>
      </c>
      <c r="P28" s="16">
        <v>8.374030451019824</v>
      </c>
      <c r="Q28" s="16">
        <v>16.75864072030206</v>
      </c>
      <c r="R28" s="60">
        <f t="shared" si="2"/>
        <v>19.200115925228232</v>
      </c>
      <c r="S28" s="53">
        <f t="shared" si="0"/>
        <v>1325</v>
      </c>
      <c r="T28" s="56">
        <f t="shared" si="1"/>
        <v>25</v>
      </c>
      <c r="U28" s="10"/>
      <c r="V28" s="10"/>
      <c r="W28" s="10">
        <v>206</v>
      </c>
      <c r="X28" s="10">
        <v>172</v>
      </c>
      <c r="Y28" s="10">
        <v>240</v>
      </c>
      <c r="Z28" s="10"/>
      <c r="AA28">
        <v>4</v>
      </c>
      <c r="AC28" s="34"/>
      <c r="AD28">
        <v>147</v>
      </c>
      <c r="AE28">
        <v>32</v>
      </c>
      <c r="AG28">
        <v>35</v>
      </c>
      <c r="AH28">
        <v>12</v>
      </c>
      <c r="AP28" s="18"/>
      <c r="AU28">
        <v>21</v>
      </c>
      <c r="AW28">
        <v>14</v>
      </c>
      <c r="AX28">
        <v>1</v>
      </c>
      <c r="BA28">
        <v>21</v>
      </c>
      <c r="BB28">
        <v>180</v>
      </c>
      <c r="BC28">
        <v>25</v>
      </c>
      <c r="BD28">
        <v>14</v>
      </c>
      <c r="BI28">
        <v>17</v>
      </c>
      <c r="BM28">
        <v>22</v>
      </c>
      <c r="BN28">
        <v>2</v>
      </c>
      <c r="BT28">
        <v>49</v>
      </c>
      <c r="CE28">
        <v>14</v>
      </c>
      <c r="CF28">
        <v>8</v>
      </c>
      <c r="CH28">
        <v>37</v>
      </c>
      <c r="CI28">
        <v>12</v>
      </c>
      <c r="CJ28">
        <v>1</v>
      </c>
      <c r="CM28">
        <v>39</v>
      </c>
    </row>
    <row r="29" spans="1:72" ht="12.75">
      <c r="A29" s="1" t="s">
        <v>53</v>
      </c>
      <c r="B29" s="30"/>
      <c r="C29" s="21"/>
      <c r="D29" s="39">
        <v>0.03</v>
      </c>
      <c r="E29" s="26"/>
      <c r="F29" s="71" t="s">
        <v>260</v>
      </c>
      <c r="G29" s="43">
        <v>0.06747232037691402</v>
      </c>
      <c r="H29" s="104">
        <f t="shared" si="3"/>
        <v>0.24334163311594997</v>
      </c>
      <c r="I29" s="92">
        <v>0.01</v>
      </c>
      <c r="J29" s="16">
        <v>0.02</v>
      </c>
      <c r="K29" s="16">
        <v>0.1515438530024626</v>
      </c>
      <c r="L29" s="16"/>
      <c r="M29" s="16">
        <v>0.5495479524906931</v>
      </c>
      <c r="N29" s="16">
        <v>0.19628567114600637</v>
      </c>
      <c r="O29" s="16">
        <v>0.5702280912364946</v>
      </c>
      <c r="P29" s="16">
        <v>0.4165469692617064</v>
      </c>
      <c r="Q29" s="16">
        <v>0.27592216090618643</v>
      </c>
      <c r="R29" s="60">
        <f t="shared" si="2"/>
        <v>1.3331401246196206</v>
      </c>
      <c r="S29" s="53">
        <f t="shared" si="0"/>
        <v>92</v>
      </c>
      <c r="T29" s="56">
        <f t="shared" si="1"/>
        <v>4</v>
      </c>
      <c r="U29" s="10"/>
      <c r="V29" s="10"/>
      <c r="W29" s="10"/>
      <c r="X29" s="10"/>
      <c r="Y29" s="10"/>
      <c r="Z29" s="10"/>
      <c r="AH29">
        <v>4</v>
      </c>
      <c r="AP29" s="18"/>
      <c r="BB29">
        <v>82</v>
      </c>
      <c r="BC29">
        <v>2</v>
      </c>
      <c r="BT29">
        <v>4</v>
      </c>
    </row>
    <row r="30" spans="1:42" ht="12.75">
      <c r="A30" s="1" t="s">
        <v>54</v>
      </c>
      <c r="B30" s="30"/>
      <c r="C30" s="21"/>
      <c r="D30" s="39">
        <v>0.02</v>
      </c>
      <c r="E30" s="26">
        <v>0.16</v>
      </c>
      <c r="F30" s="40">
        <v>0.1</v>
      </c>
      <c r="G30" s="43">
        <v>0.009944640753828034</v>
      </c>
      <c r="H30" s="104">
        <f t="shared" si="3"/>
        <v>0.10569078723450716</v>
      </c>
      <c r="I30" s="92">
        <v>0.01</v>
      </c>
      <c r="J30" s="16">
        <v>0.1</v>
      </c>
      <c r="K30" s="16">
        <v>0.3788596325061565</v>
      </c>
      <c r="L30" s="16">
        <v>0.09197939661515821</v>
      </c>
      <c r="M30" s="16">
        <v>0.17727353306151392</v>
      </c>
      <c r="N30" s="16">
        <v>0.045296693341386085</v>
      </c>
      <c r="O30" s="16">
        <v>0.09003601440576231</v>
      </c>
      <c r="P30" s="16">
        <v>0.028727377190462512</v>
      </c>
      <c r="Q30" s="16">
        <v>0.02904443799012489</v>
      </c>
      <c r="R30" s="60">
        <f t="shared" si="2"/>
        <v>0.07245326764237069</v>
      </c>
      <c r="S30" s="53">
        <f t="shared" si="0"/>
        <v>5</v>
      </c>
      <c r="T30" s="56">
        <f t="shared" si="1"/>
        <v>1</v>
      </c>
      <c r="U30" s="10"/>
      <c r="V30" s="10"/>
      <c r="W30" s="10"/>
      <c r="X30" s="10"/>
      <c r="Y30" s="10"/>
      <c r="Z30" s="10"/>
      <c r="AE30">
        <v>5</v>
      </c>
      <c r="AP30" s="18"/>
    </row>
    <row r="31" spans="1:93" ht="12.75">
      <c r="A31" s="1" t="s">
        <v>55</v>
      </c>
      <c r="B31" s="30">
        <v>1.93</v>
      </c>
      <c r="C31" s="21">
        <v>0.56</v>
      </c>
      <c r="D31" s="39">
        <v>3.11</v>
      </c>
      <c r="E31" s="26">
        <v>7.42</v>
      </c>
      <c r="F31" s="39">
        <v>13.01</v>
      </c>
      <c r="G31" s="43">
        <v>12.747590106007067</v>
      </c>
      <c r="H31" s="104">
        <f t="shared" si="3"/>
        <v>24.606549565979822</v>
      </c>
      <c r="I31" s="92">
        <v>8.46</v>
      </c>
      <c r="J31" s="16">
        <v>1.68</v>
      </c>
      <c r="K31" s="16">
        <v>19.283955294563366</v>
      </c>
      <c r="L31" s="16">
        <v>16.37233259749816</v>
      </c>
      <c r="M31" s="16">
        <v>32.848785676298526</v>
      </c>
      <c r="N31" s="16">
        <v>43.922693643364035</v>
      </c>
      <c r="O31" s="16">
        <v>25.31512605042017</v>
      </c>
      <c r="P31" s="16">
        <v>36.253950014363696</v>
      </c>
      <c r="Q31" s="16">
        <v>37.32210281731049</v>
      </c>
      <c r="R31" s="60">
        <f t="shared" si="2"/>
        <v>63.7588755252862</v>
      </c>
      <c r="S31" s="53">
        <f t="shared" si="0"/>
        <v>4400</v>
      </c>
      <c r="T31" s="56">
        <f t="shared" si="1"/>
        <v>32</v>
      </c>
      <c r="U31" s="10"/>
      <c r="V31" s="10"/>
      <c r="W31" s="10">
        <v>766</v>
      </c>
      <c r="X31" s="10">
        <v>71</v>
      </c>
      <c r="Y31" s="10">
        <v>82</v>
      </c>
      <c r="Z31" s="10"/>
      <c r="AA31">
        <v>4</v>
      </c>
      <c r="AB31" s="34">
        <v>1</v>
      </c>
      <c r="AC31" s="34">
        <v>7</v>
      </c>
      <c r="AD31" s="34">
        <v>27</v>
      </c>
      <c r="AE31" s="34">
        <v>9</v>
      </c>
      <c r="AG31" s="34">
        <v>71</v>
      </c>
      <c r="AH31" s="34">
        <v>40</v>
      </c>
      <c r="AI31" s="34"/>
      <c r="AP31" s="18"/>
      <c r="AU31">
        <v>192</v>
      </c>
      <c r="AW31">
        <v>33</v>
      </c>
      <c r="AX31">
        <v>2</v>
      </c>
      <c r="BA31">
        <v>16</v>
      </c>
      <c r="BB31">
        <v>25</v>
      </c>
      <c r="BC31">
        <v>32</v>
      </c>
      <c r="BD31">
        <v>320</v>
      </c>
      <c r="BH31">
        <v>2</v>
      </c>
      <c r="BI31">
        <v>67</v>
      </c>
      <c r="BL31">
        <v>29</v>
      </c>
      <c r="BM31">
        <v>46</v>
      </c>
      <c r="BN31">
        <v>85</v>
      </c>
      <c r="BT31">
        <v>147</v>
      </c>
      <c r="BW31">
        <v>27</v>
      </c>
      <c r="CE31">
        <v>29</v>
      </c>
      <c r="CF31">
        <v>232</v>
      </c>
      <c r="CG31">
        <v>8</v>
      </c>
      <c r="CH31">
        <v>435</v>
      </c>
      <c r="CI31">
        <v>596</v>
      </c>
      <c r="CJ31">
        <v>12</v>
      </c>
      <c r="CM31">
        <v>916</v>
      </c>
      <c r="CO31">
        <v>71</v>
      </c>
    </row>
    <row r="32" spans="1:96" ht="12.75">
      <c r="A32" s="1" t="s">
        <v>56</v>
      </c>
      <c r="B32" s="30"/>
      <c r="C32" s="21">
        <v>0.01</v>
      </c>
      <c r="D32" s="71" t="s">
        <v>260</v>
      </c>
      <c r="E32" s="72" t="s">
        <v>260</v>
      </c>
      <c r="F32" s="39">
        <v>0.15</v>
      </c>
      <c r="G32" s="43">
        <v>0.5064499411071848</v>
      </c>
      <c r="H32" s="104">
        <f t="shared" si="3"/>
        <v>1.3222734046560898</v>
      </c>
      <c r="I32" s="92">
        <v>0.4291845493562232</v>
      </c>
      <c r="J32" s="16">
        <v>0.6</v>
      </c>
      <c r="K32" s="16">
        <v>1.6859253646523964</v>
      </c>
      <c r="L32" s="16">
        <v>1.2509197939661516</v>
      </c>
      <c r="M32" s="16">
        <v>1.223187378124446</v>
      </c>
      <c r="N32" s="16">
        <v>2.098746791484222</v>
      </c>
      <c r="O32" s="16">
        <v>1.1854741896758705</v>
      </c>
      <c r="P32" s="16">
        <v>1.335823039356507</v>
      </c>
      <c r="Q32" s="16">
        <v>2.0911995352889923</v>
      </c>
      <c r="R32" s="60">
        <f t="shared" si="2"/>
        <v>1.608462541660629</v>
      </c>
      <c r="S32" s="117">
        <v>111</v>
      </c>
      <c r="T32" s="118">
        <v>31</v>
      </c>
      <c r="U32" s="117"/>
      <c r="V32" s="117"/>
      <c r="W32" s="117"/>
      <c r="X32" s="117"/>
      <c r="Y32" s="117"/>
      <c r="Z32" s="117"/>
      <c r="AA32" s="119"/>
      <c r="AB32" s="119"/>
      <c r="AC32" s="117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</row>
    <row r="33" spans="1:96" ht="12.75">
      <c r="A33" s="1" t="s">
        <v>57</v>
      </c>
      <c r="B33" s="30">
        <v>0.09</v>
      </c>
      <c r="C33" s="21">
        <v>0.11</v>
      </c>
      <c r="D33" s="39">
        <v>0.17</v>
      </c>
      <c r="E33" s="26">
        <v>0.18</v>
      </c>
      <c r="F33" s="39">
        <v>0.12</v>
      </c>
      <c r="G33" s="43">
        <v>0.14077856301531216</v>
      </c>
      <c r="H33" s="104">
        <f t="shared" si="3"/>
        <v>0.22379966584779729</v>
      </c>
      <c r="I33" s="92">
        <v>0.19</v>
      </c>
      <c r="J33" s="16">
        <v>0.18</v>
      </c>
      <c r="K33" s="16">
        <v>0.11365788975184694</v>
      </c>
      <c r="L33" s="16">
        <v>0.3311258278145695</v>
      </c>
      <c r="M33" s="16">
        <v>0.1595461797553625</v>
      </c>
      <c r="N33" s="16">
        <v>0.21138456892646837</v>
      </c>
      <c r="O33" s="16">
        <v>0.15006002400960386</v>
      </c>
      <c r="P33" s="16">
        <v>0.37345590347601265</v>
      </c>
      <c r="Q33" s="16">
        <v>0.30496659889631134</v>
      </c>
      <c r="R33" s="60">
        <f t="shared" si="2"/>
        <v>0.26083176351253445</v>
      </c>
      <c r="S33" s="117">
        <v>18</v>
      </c>
      <c r="T33" s="118">
        <v>14</v>
      </c>
      <c r="U33" s="117"/>
      <c r="V33" s="117"/>
      <c r="W33" s="117"/>
      <c r="X33" s="117"/>
      <c r="Y33" s="117"/>
      <c r="Z33" s="11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20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</row>
    <row r="34" spans="1:91" ht="12.75">
      <c r="A34" s="1" t="s">
        <v>58</v>
      </c>
      <c r="B34" s="30">
        <v>0.17</v>
      </c>
      <c r="C34" s="21">
        <v>0.24</v>
      </c>
      <c r="D34" s="39">
        <v>0.21</v>
      </c>
      <c r="E34" s="26">
        <v>0.24</v>
      </c>
      <c r="F34" s="40">
        <v>0.2</v>
      </c>
      <c r="G34" s="43">
        <v>0.2301401648998822</v>
      </c>
      <c r="H34" s="104">
        <f t="shared" si="3"/>
        <v>0.2608363478824487</v>
      </c>
      <c r="I34" s="92">
        <v>0.214592274678112</v>
      </c>
      <c r="J34" s="16">
        <v>0.28</v>
      </c>
      <c r="K34" s="16">
        <v>0.18942981625307825</v>
      </c>
      <c r="L34" s="16">
        <v>0.20235467255334805</v>
      </c>
      <c r="M34" s="16">
        <v>0.26591029959227086</v>
      </c>
      <c r="N34" s="16">
        <v>0.42276913785293674</v>
      </c>
      <c r="O34" s="16">
        <v>0.18007202881152462</v>
      </c>
      <c r="P34" s="16">
        <v>0.27291008330939387</v>
      </c>
      <c r="Q34" s="16">
        <v>0.3194888178913738</v>
      </c>
      <c r="R34" s="60">
        <f t="shared" si="2"/>
        <v>0.34777568468337927</v>
      </c>
      <c r="S34" s="53">
        <f t="shared" si="0"/>
        <v>24</v>
      </c>
      <c r="T34" s="56">
        <f t="shared" si="1"/>
        <v>20</v>
      </c>
      <c r="U34" s="10">
        <v>1</v>
      </c>
      <c r="V34" s="10"/>
      <c r="W34" s="10"/>
      <c r="X34" s="10"/>
      <c r="Y34" s="10"/>
      <c r="Z34" s="10"/>
      <c r="AL34">
        <v>1</v>
      </c>
      <c r="AO34">
        <v>1</v>
      </c>
      <c r="AP34" s="18"/>
      <c r="AQ34">
        <v>1</v>
      </c>
      <c r="AS34">
        <v>3</v>
      </c>
      <c r="AT34">
        <v>1</v>
      </c>
      <c r="AV34">
        <v>2</v>
      </c>
      <c r="AW34">
        <v>1</v>
      </c>
      <c r="AX34">
        <v>1</v>
      </c>
      <c r="BC34">
        <v>1</v>
      </c>
      <c r="BD34">
        <v>1</v>
      </c>
      <c r="BG34">
        <v>2</v>
      </c>
      <c r="BW34">
        <v>1</v>
      </c>
      <c r="BX34">
        <v>1</v>
      </c>
      <c r="CA34">
        <v>1</v>
      </c>
      <c r="CD34">
        <v>1</v>
      </c>
      <c r="CE34">
        <v>1</v>
      </c>
      <c r="CG34">
        <v>1</v>
      </c>
      <c r="CK34">
        <v>1</v>
      </c>
      <c r="CM34">
        <v>1</v>
      </c>
    </row>
    <row r="35" spans="1:42" ht="12.75">
      <c r="A35" s="1" t="s">
        <v>319</v>
      </c>
      <c r="B35" s="74" t="s">
        <v>260</v>
      </c>
      <c r="C35" s="21"/>
      <c r="D35" s="71" t="s">
        <v>260</v>
      </c>
      <c r="E35" s="26"/>
      <c r="F35" s="98" t="s">
        <v>260</v>
      </c>
      <c r="G35" s="100"/>
      <c r="H35" s="104">
        <f t="shared" si="3"/>
        <v>0.0016673336001067093</v>
      </c>
      <c r="I35" s="92"/>
      <c r="J35" s="16"/>
      <c r="K35" s="16"/>
      <c r="L35" s="16"/>
      <c r="M35" s="16"/>
      <c r="N35" s="16"/>
      <c r="O35" s="16">
        <v>0.015006002400960384</v>
      </c>
      <c r="P35" s="16"/>
      <c r="Q35" s="16"/>
      <c r="R35" s="60">
        <f>S35*10/$S$4</f>
        <v>0</v>
      </c>
      <c r="S35" s="53">
        <f t="shared" si="0"/>
        <v>0</v>
      </c>
      <c r="T35" s="56">
        <f t="shared" si="1"/>
        <v>0</v>
      </c>
      <c r="U35" s="10"/>
      <c r="V35" s="10"/>
      <c r="W35" s="10"/>
      <c r="X35" s="10"/>
      <c r="Y35" s="10"/>
      <c r="Z35" s="10"/>
      <c r="AP35" s="18"/>
    </row>
    <row r="36" spans="1:79" ht="12.75">
      <c r="A36" s="1" t="s">
        <v>59</v>
      </c>
      <c r="B36" s="30"/>
      <c r="C36" s="21">
        <v>0.01</v>
      </c>
      <c r="D36" s="71" t="s">
        <v>260</v>
      </c>
      <c r="E36" s="26">
        <v>0.01</v>
      </c>
      <c r="F36" s="39"/>
      <c r="G36" s="43">
        <v>0.04377856301531213</v>
      </c>
      <c r="H36" s="104">
        <f t="shared" si="3"/>
        <v>0.05547255232951212</v>
      </c>
      <c r="I36" s="92">
        <v>0.1</v>
      </c>
      <c r="J36" s="16"/>
      <c r="K36" s="16">
        <v>0.0757719265012313</v>
      </c>
      <c r="L36" s="16">
        <v>0.01839587932303164</v>
      </c>
      <c r="M36" s="16">
        <v>0.07090941322460556</v>
      </c>
      <c r="N36" s="16">
        <v>0.030197795560924053</v>
      </c>
      <c r="O36" s="16">
        <v>0.060024009603841535</v>
      </c>
      <c r="P36" s="16">
        <v>0.11490950876185005</v>
      </c>
      <c r="Q36" s="16">
        <v>0.02904443799012489</v>
      </c>
      <c r="R36" s="60">
        <f t="shared" si="2"/>
        <v>0.07245326764237069</v>
      </c>
      <c r="S36" s="53">
        <f t="shared" si="0"/>
        <v>5</v>
      </c>
      <c r="T36" s="56">
        <f aca="true" t="shared" si="4" ref="T36:T58">COUNTA(U36:CR36)</f>
        <v>4</v>
      </c>
      <c r="U36" s="10"/>
      <c r="V36" s="10"/>
      <c r="W36" s="10">
        <v>2</v>
      </c>
      <c r="X36" s="10"/>
      <c r="Y36" s="10"/>
      <c r="Z36" s="10"/>
      <c r="AF36" s="18"/>
      <c r="AG36" s="18"/>
      <c r="AP36" s="18"/>
      <c r="AQ36">
        <v>1</v>
      </c>
      <c r="BV36">
        <v>1</v>
      </c>
      <c r="CA36">
        <v>1</v>
      </c>
    </row>
    <row r="37" spans="1:95" ht="12.75">
      <c r="A37" s="1" t="s">
        <v>60</v>
      </c>
      <c r="B37" s="30">
        <v>0.01</v>
      </c>
      <c r="C37" s="73" t="s">
        <v>260</v>
      </c>
      <c r="D37" s="39"/>
      <c r="E37" s="26">
        <v>0.01</v>
      </c>
      <c r="F37" s="39"/>
      <c r="G37" s="43">
        <v>0.01178937561605831</v>
      </c>
      <c r="H37" s="104">
        <f t="shared" si="3"/>
        <v>0.01931433448431608</v>
      </c>
      <c r="I37" s="92">
        <v>0.030656039239730228</v>
      </c>
      <c r="J37" s="16"/>
      <c r="K37" s="16">
        <v>0.03788596325061565</v>
      </c>
      <c r="L37" s="16"/>
      <c r="M37" s="16">
        <v>0.01772735330615139</v>
      </c>
      <c r="N37" s="16">
        <v>0.015098897780462027</v>
      </c>
      <c r="O37" s="16">
        <v>0.015006002400960384</v>
      </c>
      <c r="P37" s="16">
        <v>0.057454754380925024</v>
      </c>
      <c r="Q37" s="16"/>
      <c r="R37" s="60">
        <f t="shared" si="2"/>
        <v>0.04347196058542241</v>
      </c>
      <c r="S37" s="53">
        <f t="shared" si="0"/>
        <v>3</v>
      </c>
      <c r="T37" s="56">
        <f t="shared" si="4"/>
        <v>3</v>
      </c>
      <c r="U37" s="10"/>
      <c r="V37" s="10"/>
      <c r="W37" s="10"/>
      <c r="X37" s="10"/>
      <c r="Y37" s="10"/>
      <c r="Z37" s="10"/>
      <c r="AK37">
        <v>1</v>
      </c>
      <c r="AL37">
        <v>1</v>
      </c>
      <c r="AP37" s="18"/>
      <c r="CQ37">
        <v>1</v>
      </c>
    </row>
    <row r="38" spans="1:96" ht="12.75">
      <c r="A38" s="1" t="s">
        <v>61</v>
      </c>
      <c r="B38" s="30"/>
      <c r="C38" s="73" t="s">
        <v>260</v>
      </c>
      <c r="D38" s="39">
        <v>0.01</v>
      </c>
      <c r="E38" s="26">
        <v>0.01</v>
      </c>
      <c r="F38" s="39">
        <v>0.02</v>
      </c>
      <c r="G38" s="43">
        <v>0.021472320376914013</v>
      </c>
      <c r="H38" s="104">
        <f t="shared" si="3"/>
        <v>0.031439208391510515</v>
      </c>
      <c r="I38" s="92">
        <v>0.04</v>
      </c>
      <c r="J38" s="16">
        <v>0.03</v>
      </c>
      <c r="K38" s="16">
        <v>0.018942981625307824</v>
      </c>
      <c r="L38" s="16">
        <v>0.03679175864606328</v>
      </c>
      <c r="M38" s="16">
        <v>0.05318205991845417</v>
      </c>
      <c r="N38" s="16">
        <v>0.045296693341386085</v>
      </c>
      <c r="O38" s="16">
        <v>0.030012004801920768</v>
      </c>
      <c r="P38" s="16">
        <v>0.028727377190462512</v>
      </c>
      <c r="Q38" s="16"/>
      <c r="R38" s="60">
        <f t="shared" si="2"/>
        <v>0.014490653528474137</v>
      </c>
      <c r="S38" s="117">
        <v>1</v>
      </c>
      <c r="T38" s="118">
        <v>1</v>
      </c>
      <c r="U38" s="117"/>
      <c r="V38" s="117"/>
      <c r="W38" s="117"/>
      <c r="X38" s="117"/>
      <c r="Y38" s="117"/>
      <c r="Z38" s="11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20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</row>
    <row r="39" spans="1:96" ht="12.75">
      <c r="A39" s="1" t="s">
        <v>224</v>
      </c>
      <c r="B39" s="30"/>
      <c r="C39" s="21"/>
      <c r="D39" s="39"/>
      <c r="E39" s="26"/>
      <c r="F39" s="39"/>
      <c r="G39" s="100" t="s">
        <v>260</v>
      </c>
      <c r="H39" s="104">
        <f t="shared" si="3"/>
        <v>0.003344988909046934</v>
      </c>
      <c r="I39" s="92"/>
      <c r="J39" s="16"/>
      <c r="K39" s="16"/>
      <c r="L39" s="16"/>
      <c r="M39" s="16"/>
      <c r="N39" s="16">
        <v>0.015098897780462027</v>
      </c>
      <c r="O39" s="16">
        <v>0.015006002400960384</v>
      </c>
      <c r="P39" s="16"/>
      <c r="Q39" s="16"/>
      <c r="R39" s="60">
        <f t="shared" si="2"/>
        <v>0</v>
      </c>
      <c r="S39" s="117">
        <f t="shared" si="0"/>
        <v>0</v>
      </c>
      <c r="T39" s="118">
        <f t="shared" si="4"/>
        <v>0</v>
      </c>
      <c r="U39" s="117"/>
      <c r="V39" s="117"/>
      <c r="W39" s="117"/>
      <c r="X39" s="117"/>
      <c r="Y39" s="117"/>
      <c r="Z39" s="11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20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</row>
    <row r="40" spans="1:43" ht="12.75">
      <c r="A40" s="1" t="s">
        <v>62</v>
      </c>
      <c r="B40" s="30">
        <v>0.04</v>
      </c>
      <c r="C40" s="21">
        <v>0.03</v>
      </c>
      <c r="D40" s="39">
        <v>0.01</v>
      </c>
      <c r="E40" s="72" t="s">
        <v>260</v>
      </c>
      <c r="F40" s="71" t="s">
        <v>260</v>
      </c>
      <c r="G40" s="43">
        <v>0.008889281507656065</v>
      </c>
      <c r="H40" s="104">
        <f t="shared" si="3"/>
        <v>0.006828970321952699</v>
      </c>
      <c r="I40" s="92"/>
      <c r="J40" s="16"/>
      <c r="K40" s="16"/>
      <c r="L40" s="16"/>
      <c r="M40" s="16">
        <v>0.01772735330615139</v>
      </c>
      <c r="N40" s="16"/>
      <c r="O40" s="16">
        <v>0.015006002400960384</v>
      </c>
      <c r="P40" s="16">
        <v>0.028727377190462512</v>
      </c>
      <c r="Q40" s="16"/>
      <c r="R40" s="60">
        <f t="shared" si="2"/>
        <v>0.014490653528474137</v>
      </c>
      <c r="S40" s="53">
        <f t="shared" si="0"/>
        <v>1</v>
      </c>
      <c r="T40" s="56">
        <f t="shared" si="4"/>
        <v>1</v>
      </c>
      <c r="U40" s="10"/>
      <c r="V40" s="10"/>
      <c r="W40" s="10"/>
      <c r="X40" s="10"/>
      <c r="Y40" s="10"/>
      <c r="Z40" s="10"/>
      <c r="AP40" s="18"/>
      <c r="AQ40">
        <v>1</v>
      </c>
    </row>
    <row r="41" spans="1:42" ht="12.75">
      <c r="A41" s="1" t="s">
        <v>63</v>
      </c>
      <c r="B41" s="30">
        <v>0.03</v>
      </c>
      <c r="C41" s="21">
        <v>0.03</v>
      </c>
      <c r="D41" s="39">
        <v>0.01</v>
      </c>
      <c r="E41" s="26">
        <v>0.03</v>
      </c>
      <c r="F41" s="71" t="s">
        <v>260</v>
      </c>
      <c r="G41" s="43">
        <v>0.013000000000000001</v>
      </c>
      <c r="H41" s="104">
        <f t="shared" si="3"/>
        <v>0.02630849566661633</v>
      </c>
      <c r="I41" s="92"/>
      <c r="J41" s="16"/>
      <c r="K41" s="16">
        <v>0.03788596325061565</v>
      </c>
      <c r="L41" s="16">
        <v>0.01839587932303164</v>
      </c>
      <c r="M41" s="16">
        <v>0.01772735330615139</v>
      </c>
      <c r="N41" s="16">
        <v>0.045296693341386085</v>
      </c>
      <c r="O41" s="16">
        <v>0.045018007202881155</v>
      </c>
      <c r="P41" s="16">
        <v>0.014363688595231256</v>
      </c>
      <c r="Q41" s="16">
        <v>0.05808887598024978</v>
      </c>
      <c r="R41" s="60">
        <f t="shared" si="2"/>
        <v>0</v>
      </c>
      <c r="S41" s="53">
        <f t="shared" si="0"/>
        <v>0</v>
      </c>
      <c r="T41" s="56">
        <f t="shared" si="4"/>
        <v>0</v>
      </c>
      <c r="U41" s="10"/>
      <c r="V41" s="10"/>
      <c r="W41" s="10"/>
      <c r="X41" s="10"/>
      <c r="Y41" s="10"/>
      <c r="Z41" s="10"/>
      <c r="AP41" s="18"/>
    </row>
    <row r="42" spans="1:96" ht="12.75">
      <c r="A42" s="1" t="s">
        <v>64</v>
      </c>
      <c r="B42" s="30">
        <v>0.19</v>
      </c>
      <c r="C42" s="21">
        <v>0.85</v>
      </c>
      <c r="D42" s="39">
        <v>0.54</v>
      </c>
      <c r="E42" s="26">
        <v>0.33</v>
      </c>
      <c r="F42" s="39">
        <v>0.23</v>
      </c>
      <c r="G42" s="43">
        <v>0.2908080094228504</v>
      </c>
      <c r="H42" s="104">
        <f t="shared" si="3"/>
        <v>0.30717435426933243</v>
      </c>
      <c r="I42" s="92">
        <v>0.153280196198651</v>
      </c>
      <c r="J42" s="16">
        <v>0.31</v>
      </c>
      <c r="K42" s="16">
        <v>0.43568857738207994</v>
      </c>
      <c r="L42" s="16">
        <v>0.2759381898454746</v>
      </c>
      <c r="M42" s="16">
        <v>0.6559120723276015</v>
      </c>
      <c r="N42" s="16">
        <v>0.3321757511701646</v>
      </c>
      <c r="O42" s="16">
        <v>0.25510204081632654</v>
      </c>
      <c r="P42" s="16">
        <v>0.18672795173800633</v>
      </c>
      <c r="Q42" s="16">
        <v>0.1597444089456869</v>
      </c>
      <c r="R42" s="60">
        <f t="shared" si="2"/>
        <v>0.14490653528474137</v>
      </c>
      <c r="S42" s="121">
        <v>10</v>
      </c>
      <c r="T42" s="118">
        <v>5</v>
      </c>
      <c r="U42" s="117"/>
      <c r="V42" s="117"/>
      <c r="W42" s="117"/>
      <c r="X42" s="117"/>
      <c r="Y42" s="117"/>
      <c r="Z42" s="117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20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</row>
    <row r="43" spans="1:96" ht="12.75">
      <c r="A43" s="1" t="s">
        <v>190</v>
      </c>
      <c r="B43" s="30"/>
      <c r="C43" s="21">
        <v>0.03</v>
      </c>
      <c r="D43" s="39"/>
      <c r="E43" s="26"/>
      <c r="F43" s="39"/>
      <c r="G43" s="43"/>
      <c r="H43" s="104">
        <f t="shared" si="3"/>
        <v>0</v>
      </c>
      <c r="I43" s="92"/>
      <c r="J43" s="16"/>
      <c r="K43" s="16"/>
      <c r="L43" s="16"/>
      <c r="M43" s="16"/>
      <c r="N43" s="16"/>
      <c r="O43" s="16"/>
      <c r="P43" s="16"/>
      <c r="Q43" s="16"/>
      <c r="R43" s="60">
        <f t="shared" si="2"/>
        <v>0</v>
      </c>
      <c r="S43" s="117">
        <f aca="true" t="shared" si="5" ref="S43:S64">SUM(U43:CR43)</f>
        <v>0</v>
      </c>
      <c r="T43" s="118">
        <f t="shared" si="4"/>
        <v>0</v>
      </c>
      <c r="U43" s="117"/>
      <c r="V43" s="117"/>
      <c r="W43" s="117"/>
      <c r="X43" s="117"/>
      <c r="Y43" s="117"/>
      <c r="Z43" s="117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</row>
    <row r="44" spans="1:96" ht="12.75">
      <c r="A44" s="1" t="s">
        <v>65</v>
      </c>
      <c r="B44" s="30">
        <v>3.89</v>
      </c>
      <c r="C44" s="21">
        <v>7.47</v>
      </c>
      <c r="D44" s="39">
        <v>2.84</v>
      </c>
      <c r="E44" s="26">
        <v>1.94</v>
      </c>
      <c r="F44" s="39">
        <v>0.64</v>
      </c>
      <c r="G44" s="43">
        <v>0.18494464075382805</v>
      </c>
      <c r="H44" s="104">
        <f t="shared" si="3"/>
        <v>0.355873526658887</v>
      </c>
      <c r="I44" s="92">
        <v>0.24</v>
      </c>
      <c r="J44" s="16">
        <v>0.08</v>
      </c>
      <c r="K44" s="16">
        <v>0.6630043568857739</v>
      </c>
      <c r="L44" s="16">
        <v>0.16556291390728475</v>
      </c>
      <c r="M44" s="16">
        <v>0.7800035454706612</v>
      </c>
      <c r="N44" s="16">
        <v>0.3170768533897026</v>
      </c>
      <c r="O44" s="16">
        <v>0.4951980792316927</v>
      </c>
      <c r="P44" s="16">
        <v>0.24418270611893136</v>
      </c>
      <c r="Q44" s="16">
        <v>0.21783328492593668</v>
      </c>
      <c r="R44" s="60">
        <f t="shared" si="2"/>
        <v>0.33328503115490515</v>
      </c>
      <c r="S44" s="117">
        <v>23</v>
      </c>
      <c r="T44" s="118">
        <v>6</v>
      </c>
      <c r="U44" s="117"/>
      <c r="V44" s="117"/>
      <c r="W44" s="117"/>
      <c r="X44" s="117"/>
      <c r="Y44" s="117"/>
      <c r="Z44" s="117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20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</row>
    <row r="45" spans="1:68" ht="12.75">
      <c r="A45" s="1" t="s">
        <v>66</v>
      </c>
      <c r="B45" s="30">
        <v>0.72</v>
      </c>
      <c r="C45" s="21">
        <v>2.07</v>
      </c>
      <c r="D45" s="39">
        <v>0.49</v>
      </c>
      <c r="E45" s="26">
        <v>0.13</v>
      </c>
      <c r="F45" s="39">
        <v>0.04</v>
      </c>
      <c r="G45" s="43">
        <v>0.04</v>
      </c>
      <c r="H45" s="104">
        <f t="shared" si="3"/>
        <v>0.0847951649940717</v>
      </c>
      <c r="I45" s="92"/>
      <c r="J45" s="16"/>
      <c r="K45" s="16"/>
      <c r="L45" s="16">
        <v>0.14716703458425312</v>
      </c>
      <c r="M45" s="16"/>
      <c r="N45" s="16">
        <v>0.24158236448739243</v>
      </c>
      <c r="O45" s="16"/>
      <c r="P45" s="16">
        <v>0.2872737719046251</v>
      </c>
      <c r="Q45" s="16">
        <v>0.08713331397037467</v>
      </c>
      <c r="R45" s="60">
        <f t="shared" si="2"/>
        <v>0.27532241704100857</v>
      </c>
      <c r="S45" s="53">
        <f t="shared" si="5"/>
        <v>19</v>
      </c>
      <c r="T45" s="56">
        <f t="shared" si="4"/>
        <v>2</v>
      </c>
      <c r="U45" s="10">
        <v>7</v>
      </c>
      <c r="V45" s="10"/>
      <c r="W45" s="10"/>
      <c r="X45" s="10"/>
      <c r="Y45" s="10"/>
      <c r="Z45" s="10"/>
      <c r="AH45" s="18"/>
      <c r="AI45" s="18"/>
      <c r="AP45" s="18"/>
      <c r="BP45">
        <v>12</v>
      </c>
    </row>
    <row r="46" spans="1:96" ht="12.75">
      <c r="A46" s="1" t="s">
        <v>67</v>
      </c>
      <c r="B46" s="30">
        <v>0.03</v>
      </c>
      <c r="C46" s="21">
        <v>0.33</v>
      </c>
      <c r="D46" s="39">
        <v>0.05</v>
      </c>
      <c r="E46" s="26">
        <v>0.01</v>
      </c>
      <c r="F46" s="39">
        <v>0.02</v>
      </c>
      <c r="G46" s="43">
        <v>0.007472320376914017</v>
      </c>
      <c r="H46" s="104">
        <f t="shared" si="3"/>
        <v>0.016071362421880217</v>
      </c>
      <c r="I46" s="92"/>
      <c r="J46" s="16">
        <v>0.02</v>
      </c>
      <c r="K46" s="16"/>
      <c r="L46" s="16">
        <v>0.01839587932303164</v>
      </c>
      <c r="M46" s="16">
        <v>0.01772735330615139</v>
      </c>
      <c r="N46" s="16">
        <v>0.015098897780462027</v>
      </c>
      <c r="O46" s="16">
        <v>0.030012004801920768</v>
      </c>
      <c r="P46" s="16">
        <v>0.014363688595231256</v>
      </c>
      <c r="Q46" s="16">
        <v>0.02904443799012489</v>
      </c>
      <c r="R46" s="60">
        <f t="shared" si="2"/>
        <v>0.028981307056948274</v>
      </c>
      <c r="S46" s="117">
        <v>2</v>
      </c>
      <c r="T46" s="118">
        <v>2</v>
      </c>
      <c r="U46" s="117"/>
      <c r="V46" s="117"/>
      <c r="W46" s="117"/>
      <c r="X46" s="117"/>
      <c r="Y46" s="117"/>
      <c r="Z46" s="117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20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</row>
    <row r="47" spans="1:85" ht="12.75">
      <c r="A47" s="1" t="s">
        <v>68</v>
      </c>
      <c r="B47" s="30">
        <v>0.28</v>
      </c>
      <c r="C47" s="21">
        <v>1.69</v>
      </c>
      <c r="D47" s="39">
        <v>2.49</v>
      </c>
      <c r="E47" s="26">
        <v>2.98</v>
      </c>
      <c r="F47" s="39">
        <v>0.75</v>
      </c>
      <c r="G47" s="43">
        <v>1.5324864546525323</v>
      </c>
      <c r="H47" s="104">
        <f t="shared" si="3"/>
        <v>1.1639244071268493</v>
      </c>
      <c r="I47" s="92">
        <v>0.73</v>
      </c>
      <c r="J47" s="16">
        <v>0.49</v>
      </c>
      <c r="K47" s="16">
        <v>0.9282060996400834</v>
      </c>
      <c r="L47" s="16">
        <v>0.6438557763061074</v>
      </c>
      <c r="M47" s="16">
        <v>1.630916504165928</v>
      </c>
      <c r="N47" s="16">
        <v>0.9663294579495697</v>
      </c>
      <c r="O47" s="16">
        <v>1.4555822328931574</v>
      </c>
      <c r="P47" s="16">
        <v>2.642918701522551</v>
      </c>
      <c r="Q47" s="16">
        <v>0.9875108916642462</v>
      </c>
      <c r="R47" s="60">
        <f t="shared" si="2"/>
        <v>1.3621214316765689</v>
      </c>
      <c r="S47" s="53">
        <f t="shared" si="5"/>
        <v>94</v>
      </c>
      <c r="T47" s="56">
        <f t="shared" si="4"/>
        <v>13</v>
      </c>
      <c r="U47" s="10">
        <v>12</v>
      </c>
      <c r="V47" s="10"/>
      <c r="W47" s="10"/>
      <c r="X47" s="10"/>
      <c r="Y47" s="10"/>
      <c r="Z47" s="10"/>
      <c r="AN47">
        <v>15</v>
      </c>
      <c r="AP47" s="18"/>
      <c r="AS47">
        <v>2</v>
      </c>
      <c r="BI47">
        <v>4</v>
      </c>
      <c r="BK47">
        <v>4</v>
      </c>
      <c r="BP47">
        <v>41</v>
      </c>
      <c r="BQ47">
        <v>1</v>
      </c>
      <c r="BR47">
        <v>1</v>
      </c>
      <c r="BX47">
        <v>7</v>
      </c>
      <c r="BZ47">
        <v>3</v>
      </c>
      <c r="CA47">
        <v>2</v>
      </c>
      <c r="CC47">
        <v>1</v>
      </c>
      <c r="CG47">
        <v>1</v>
      </c>
    </row>
    <row r="48" spans="1:72" ht="12.75">
      <c r="A48" s="1" t="s">
        <v>69</v>
      </c>
      <c r="B48" s="30"/>
      <c r="C48" s="73" t="s">
        <v>260</v>
      </c>
      <c r="D48" s="40">
        <v>3.2</v>
      </c>
      <c r="E48" s="26">
        <v>0.33</v>
      </c>
      <c r="F48" s="39">
        <v>0.48</v>
      </c>
      <c r="G48" s="43">
        <v>0.6873239104829212</v>
      </c>
      <c r="H48" s="104">
        <f t="shared" si="3"/>
        <v>0.027211681016773563</v>
      </c>
      <c r="I48" s="92">
        <v>0.07</v>
      </c>
      <c r="J48" s="16">
        <v>0.03</v>
      </c>
      <c r="K48" s="16"/>
      <c r="L48" s="16"/>
      <c r="M48" s="16"/>
      <c r="N48" s="16"/>
      <c r="O48" s="16"/>
      <c r="P48" s="16">
        <v>0.028727377190462512</v>
      </c>
      <c r="Q48" s="16">
        <v>0.11617775196049956</v>
      </c>
      <c r="R48" s="60">
        <f t="shared" si="2"/>
        <v>0.05796261411389655</v>
      </c>
      <c r="S48" s="53">
        <f t="shared" si="5"/>
        <v>4</v>
      </c>
      <c r="T48" s="56">
        <f t="shared" si="4"/>
        <v>2</v>
      </c>
      <c r="U48" s="10"/>
      <c r="V48" s="10"/>
      <c r="W48" s="10"/>
      <c r="X48" s="10"/>
      <c r="Y48" s="10">
        <v>1</v>
      </c>
      <c r="Z48" s="10"/>
      <c r="AP48" s="18"/>
      <c r="BT48">
        <v>3</v>
      </c>
    </row>
    <row r="49" spans="1:96" ht="12.75">
      <c r="A49" s="1" t="s">
        <v>70</v>
      </c>
      <c r="B49" s="30"/>
      <c r="C49" s="21"/>
      <c r="D49" s="39"/>
      <c r="E49" s="26"/>
      <c r="F49" s="39"/>
      <c r="G49" s="43">
        <v>0.007944640753828034</v>
      </c>
      <c r="H49" s="104">
        <f t="shared" si="3"/>
        <v>0</v>
      </c>
      <c r="I49" s="92"/>
      <c r="J49" s="16"/>
      <c r="K49" s="16"/>
      <c r="L49" s="16"/>
      <c r="M49" s="16"/>
      <c r="N49" s="16"/>
      <c r="O49" s="16"/>
      <c r="P49" s="16"/>
      <c r="Q49" s="16"/>
      <c r="R49" s="116">
        <f t="shared" si="2"/>
        <v>0</v>
      </c>
      <c r="S49" s="117">
        <f t="shared" si="5"/>
        <v>0</v>
      </c>
      <c r="T49" s="118">
        <f t="shared" si="4"/>
        <v>0</v>
      </c>
      <c r="U49" s="117"/>
      <c r="V49" s="117"/>
      <c r="W49" s="117"/>
      <c r="X49" s="117"/>
      <c r="Y49" s="117"/>
      <c r="Z49" s="117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20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</row>
    <row r="50" spans="1:96" ht="12.75">
      <c r="A50" s="1" t="s">
        <v>71</v>
      </c>
      <c r="B50" s="30"/>
      <c r="C50" s="21"/>
      <c r="D50" s="39"/>
      <c r="E50" s="26"/>
      <c r="F50" s="71" t="s">
        <v>260</v>
      </c>
      <c r="G50" s="43">
        <v>0.005</v>
      </c>
      <c r="H50" s="104">
        <f t="shared" si="3"/>
        <v>0.006992233680001649</v>
      </c>
      <c r="I50" s="92"/>
      <c r="J50" s="16"/>
      <c r="K50" s="16"/>
      <c r="L50" s="16">
        <v>0.01839587932303164</v>
      </c>
      <c r="M50" s="16"/>
      <c r="N50" s="16"/>
      <c r="O50" s="16">
        <v>0.030012004801920768</v>
      </c>
      <c r="P50" s="16"/>
      <c r="Q50" s="16">
        <v>0.014522218995062446</v>
      </c>
      <c r="R50" s="116">
        <f t="shared" si="2"/>
        <v>0</v>
      </c>
      <c r="S50" s="117">
        <f t="shared" si="5"/>
        <v>0</v>
      </c>
      <c r="T50" s="118">
        <f t="shared" si="4"/>
        <v>0</v>
      </c>
      <c r="U50" s="117"/>
      <c r="V50" s="117"/>
      <c r="W50" s="117"/>
      <c r="X50" s="117"/>
      <c r="Y50" s="117"/>
      <c r="Z50" s="117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20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</row>
    <row r="51" spans="1:96" ht="12.75">
      <c r="A51" s="1" t="s">
        <v>72</v>
      </c>
      <c r="B51" s="30"/>
      <c r="C51" s="21"/>
      <c r="D51" s="71" t="s">
        <v>260</v>
      </c>
      <c r="E51" s="72" t="s">
        <v>260</v>
      </c>
      <c r="F51" s="71" t="s">
        <v>260</v>
      </c>
      <c r="G51" s="43"/>
      <c r="H51" s="104">
        <f t="shared" si="3"/>
        <v>0.00196970592290571</v>
      </c>
      <c r="I51" s="92"/>
      <c r="J51" s="16"/>
      <c r="K51" s="16"/>
      <c r="L51" s="16"/>
      <c r="M51" s="16">
        <v>0.01772735330615139</v>
      </c>
      <c r="N51" s="16"/>
      <c r="O51" s="16"/>
      <c r="P51" s="16"/>
      <c r="Q51" s="16"/>
      <c r="R51" s="116">
        <f t="shared" si="2"/>
        <v>0</v>
      </c>
      <c r="S51" s="117">
        <f t="shared" si="5"/>
        <v>0</v>
      </c>
      <c r="T51" s="118">
        <f t="shared" si="4"/>
        <v>0</v>
      </c>
      <c r="U51" s="117"/>
      <c r="V51" s="117"/>
      <c r="W51" s="117"/>
      <c r="X51" s="117"/>
      <c r="Y51" s="117"/>
      <c r="Z51" s="117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20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</row>
    <row r="52" spans="1:96" ht="12.75">
      <c r="A52" s="1" t="s">
        <v>73</v>
      </c>
      <c r="B52" s="30"/>
      <c r="C52" s="21"/>
      <c r="D52" s="71" t="s">
        <v>260</v>
      </c>
      <c r="E52" s="72" t="s">
        <v>260</v>
      </c>
      <c r="F52" s="71" t="s">
        <v>260</v>
      </c>
      <c r="G52" s="100" t="s">
        <v>260</v>
      </c>
      <c r="H52" s="104">
        <f t="shared" si="3"/>
        <v>0.006864199299692963</v>
      </c>
      <c r="I52" s="92"/>
      <c r="J52" s="16"/>
      <c r="K52" s="16"/>
      <c r="L52" s="16"/>
      <c r="M52" s="16">
        <v>0.01772735330615139</v>
      </c>
      <c r="N52" s="16"/>
      <c r="O52" s="16">
        <v>0.015006002400960384</v>
      </c>
      <c r="P52" s="16"/>
      <c r="Q52" s="16">
        <v>0.02904443799012489</v>
      </c>
      <c r="R52" s="116">
        <f t="shared" si="2"/>
        <v>0.014490653528474137</v>
      </c>
      <c r="S52" s="117">
        <v>1</v>
      </c>
      <c r="T52" s="118">
        <v>1</v>
      </c>
      <c r="U52" s="117"/>
      <c r="V52" s="117"/>
      <c r="W52" s="117"/>
      <c r="X52" s="117"/>
      <c r="Y52" s="117"/>
      <c r="Z52" s="117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</row>
    <row r="53" spans="1:42" ht="12.75">
      <c r="A53" s="1" t="s">
        <v>74</v>
      </c>
      <c r="B53" s="30"/>
      <c r="C53" s="21"/>
      <c r="D53" s="39"/>
      <c r="E53" s="26"/>
      <c r="F53" s="39"/>
      <c r="G53" s="43">
        <v>0.028000000000000004</v>
      </c>
      <c r="H53" s="104">
        <f t="shared" si="3"/>
        <v>0.16683347916476907</v>
      </c>
      <c r="I53" s="92"/>
      <c r="J53" s="16"/>
      <c r="K53" s="16">
        <v>0.2652017427543095</v>
      </c>
      <c r="L53" s="16"/>
      <c r="M53" s="16">
        <v>0.03545470661230278</v>
      </c>
      <c r="N53" s="16">
        <v>0.10569228446323418</v>
      </c>
      <c r="O53" s="16">
        <v>0.045018007202881155</v>
      </c>
      <c r="P53" s="16">
        <v>0.9049123814995692</v>
      </c>
      <c r="Q53" s="16">
        <v>0.14522218995062444</v>
      </c>
      <c r="R53" s="60">
        <f t="shared" si="2"/>
        <v>0.30430372409795686</v>
      </c>
      <c r="S53" s="53">
        <f t="shared" si="5"/>
        <v>21</v>
      </c>
      <c r="T53" s="56">
        <f t="shared" si="4"/>
        <v>1</v>
      </c>
      <c r="U53" s="10"/>
      <c r="V53" s="10"/>
      <c r="W53" s="10"/>
      <c r="X53" s="10"/>
      <c r="Y53" s="10"/>
      <c r="Z53" s="10"/>
      <c r="AE53">
        <v>21</v>
      </c>
      <c r="AP53" s="18"/>
    </row>
    <row r="54" spans="1:84" ht="12.75">
      <c r="A54" s="1" t="s">
        <v>75</v>
      </c>
      <c r="B54" s="31">
        <v>0.1</v>
      </c>
      <c r="C54" s="24">
        <v>0.02</v>
      </c>
      <c r="D54" s="39">
        <v>0.15</v>
      </c>
      <c r="E54" s="26">
        <v>0.12</v>
      </c>
      <c r="F54" s="39">
        <v>0.19</v>
      </c>
      <c r="G54" s="43">
        <v>0.022</v>
      </c>
      <c r="H54" s="104">
        <f t="shared" si="3"/>
        <v>0.18002810504246716</v>
      </c>
      <c r="I54" s="92"/>
      <c r="J54" s="16"/>
      <c r="K54" s="16">
        <v>0.49251752225800344</v>
      </c>
      <c r="L54" s="16">
        <v>0.05518763796909492</v>
      </c>
      <c r="M54" s="16">
        <v>0.03545470661230278</v>
      </c>
      <c r="N54" s="16">
        <v>0.13589008002415826</v>
      </c>
      <c r="O54" s="16">
        <v>0.060024009603841535</v>
      </c>
      <c r="P54" s="16">
        <v>0.1005458201666188</v>
      </c>
      <c r="Q54" s="16">
        <v>0.7406331687481847</v>
      </c>
      <c r="R54" s="60">
        <f t="shared" si="2"/>
        <v>0.07245326764237069</v>
      </c>
      <c r="S54" s="53">
        <f t="shared" si="5"/>
        <v>5</v>
      </c>
      <c r="T54" s="56">
        <f t="shared" si="4"/>
        <v>3</v>
      </c>
      <c r="U54" s="10"/>
      <c r="V54" s="10"/>
      <c r="W54" s="10">
        <v>3</v>
      </c>
      <c r="X54" s="10"/>
      <c r="Y54" s="10"/>
      <c r="Z54" s="10"/>
      <c r="AE54">
        <v>1</v>
      </c>
      <c r="AP54" s="18"/>
      <c r="CF54">
        <v>1</v>
      </c>
    </row>
    <row r="55" spans="1:91" ht="12.75">
      <c r="A55" s="1" t="s">
        <v>76</v>
      </c>
      <c r="B55" s="30">
        <v>2.42</v>
      </c>
      <c r="C55" s="21">
        <v>0.48</v>
      </c>
      <c r="D55" s="39">
        <v>0.32</v>
      </c>
      <c r="E55" s="26">
        <v>2.13</v>
      </c>
      <c r="F55" s="39">
        <v>1.95</v>
      </c>
      <c r="G55" s="43">
        <v>0.6936454652532391</v>
      </c>
      <c r="H55" s="104">
        <f t="shared" si="3"/>
        <v>3.7660704624435706</v>
      </c>
      <c r="I55" s="92">
        <v>0.18393623543838136</v>
      </c>
      <c r="J55" s="16">
        <v>0.28</v>
      </c>
      <c r="K55" s="16">
        <v>5.701837469217655</v>
      </c>
      <c r="L55" s="16">
        <v>1.0485651214128036</v>
      </c>
      <c r="M55" s="16">
        <v>4.609111859599362</v>
      </c>
      <c r="N55" s="16">
        <v>4.39377925411445</v>
      </c>
      <c r="O55" s="16">
        <v>2.8361344537815127</v>
      </c>
      <c r="P55" s="16">
        <v>9.250215455328929</v>
      </c>
      <c r="Q55" s="16">
        <v>5.5910543130990416</v>
      </c>
      <c r="R55" s="60">
        <f t="shared" si="2"/>
        <v>2.753224170410086</v>
      </c>
      <c r="S55" s="53">
        <f t="shared" si="5"/>
        <v>190</v>
      </c>
      <c r="T55" s="56">
        <f t="shared" si="4"/>
        <v>20</v>
      </c>
      <c r="U55" s="10"/>
      <c r="V55" s="10"/>
      <c r="W55" s="10">
        <v>20</v>
      </c>
      <c r="X55" s="10">
        <v>2</v>
      </c>
      <c r="Y55" s="10">
        <v>5</v>
      </c>
      <c r="Z55" s="10"/>
      <c r="AB55" s="34"/>
      <c r="AC55" s="34"/>
      <c r="AD55" s="34">
        <v>11</v>
      </c>
      <c r="AE55" s="34">
        <v>35</v>
      </c>
      <c r="AG55" s="34">
        <v>27</v>
      </c>
      <c r="AH55" s="34">
        <v>4</v>
      </c>
      <c r="AI55" s="34"/>
      <c r="AP55" s="18"/>
      <c r="AW55">
        <v>1</v>
      </c>
      <c r="BA55">
        <v>6</v>
      </c>
      <c r="BB55">
        <v>1</v>
      </c>
      <c r="BD55">
        <v>3</v>
      </c>
      <c r="BL55">
        <v>3</v>
      </c>
      <c r="BM55">
        <v>34</v>
      </c>
      <c r="BT55">
        <v>3</v>
      </c>
      <c r="BW55">
        <v>6</v>
      </c>
      <c r="CF55">
        <v>9</v>
      </c>
      <c r="CH55">
        <v>8</v>
      </c>
      <c r="CI55">
        <v>5</v>
      </c>
      <c r="CJ55">
        <v>4</v>
      </c>
      <c r="CM55">
        <v>3</v>
      </c>
    </row>
    <row r="56" spans="1:42" ht="12.75">
      <c r="A56" s="1" t="s">
        <v>77</v>
      </c>
      <c r="B56" s="74" t="s">
        <v>260</v>
      </c>
      <c r="C56" s="73" t="s">
        <v>260</v>
      </c>
      <c r="D56" s="39"/>
      <c r="E56" s="26"/>
      <c r="F56" s="39"/>
      <c r="G56" s="100" t="s">
        <v>260</v>
      </c>
      <c r="H56" s="104">
        <f t="shared" si="3"/>
        <v>0.0015959653994701397</v>
      </c>
      <c r="I56" s="92"/>
      <c r="J56" s="16"/>
      <c r="K56" s="16"/>
      <c r="L56" s="16"/>
      <c r="M56" s="16"/>
      <c r="N56" s="16"/>
      <c r="O56" s="16"/>
      <c r="P56" s="16">
        <v>0.014363688595231256</v>
      </c>
      <c r="Q56" s="16"/>
      <c r="R56" s="60">
        <f t="shared" si="2"/>
        <v>0</v>
      </c>
      <c r="S56" s="53">
        <f t="shared" si="5"/>
        <v>0</v>
      </c>
      <c r="T56" s="56">
        <f t="shared" si="4"/>
        <v>0</v>
      </c>
      <c r="U56" s="10"/>
      <c r="V56" s="10"/>
      <c r="W56" s="10"/>
      <c r="X56" s="10"/>
      <c r="Y56" s="10"/>
      <c r="Z56" s="10"/>
      <c r="AP56" s="18"/>
    </row>
    <row r="57" spans="1:93" ht="12.75">
      <c r="A57" s="1" t="s">
        <v>78</v>
      </c>
      <c r="B57" s="30">
        <v>18.31</v>
      </c>
      <c r="C57" s="21">
        <v>8.32</v>
      </c>
      <c r="D57" s="39">
        <v>2.59</v>
      </c>
      <c r="E57" s="26">
        <v>10.81</v>
      </c>
      <c r="F57" s="39">
        <v>33.27</v>
      </c>
      <c r="G57" s="43">
        <v>30.95531330977621</v>
      </c>
      <c r="H57" s="104">
        <f t="shared" si="3"/>
        <v>31.846865910210074</v>
      </c>
      <c r="I57" s="92">
        <v>10.06</v>
      </c>
      <c r="J57" s="16">
        <v>6.2</v>
      </c>
      <c r="K57" s="16">
        <v>17.560143966660352</v>
      </c>
      <c r="L57" s="16">
        <v>26.03016924208977</v>
      </c>
      <c r="M57" s="16">
        <v>53.43024286474029</v>
      </c>
      <c r="N57" s="16">
        <v>25.139664804469277</v>
      </c>
      <c r="O57" s="16">
        <v>35.57923169267707</v>
      </c>
      <c r="P57" s="16">
        <v>43.19161160586039</v>
      </c>
      <c r="Q57" s="16">
        <v>69.43072901539355</v>
      </c>
      <c r="R57" s="60">
        <f t="shared" si="2"/>
        <v>41.58817562672077</v>
      </c>
      <c r="S57" s="53">
        <f t="shared" si="5"/>
        <v>2870</v>
      </c>
      <c r="T57" s="56">
        <f t="shared" si="4"/>
        <v>46</v>
      </c>
      <c r="U57" s="10"/>
      <c r="V57" s="10">
        <v>8</v>
      </c>
      <c r="W57" s="10">
        <v>247</v>
      </c>
      <c r="X57" s="10"/>
      <c r="Y57" s="10">
        <v>5</v>
      </c>
      <c r="Z57" s="10">
        <v>8</v>
      </c>
      <c r="AA57">
        <v>5</v>
      </c>
      <c r="AB57" s="34"/>
      <c r="AC57" s="34"/>
      <c r="AD57" s="34"/>
      <c r="AE57" s="34">
        <v>8</v>
      </c>
      <c r="AG57" s="34">
        <v>19</v>
      </c>
      <c r="AH57" s="34">
        <v>6</v>
      </c>
      <c r="AI57" s="34"/>
      <c r="AL57">
        <v>50</v>
      </c>
      <c r="AN57">
        <v>8</v>
      </c>
      <c r="AP57" s="18"/>
      <c r="AQ57" s="18">
        <v>3</v>
      </c>
      <c r="AU57">
        <v>24</v>
      </c>
      <c r="AV57">
        <v>7</v>
      </c>
      <c r="AW57">
        <v>7</v>
      </c>
      <c r="AX57">
        <v>1</v>
      </c>
      <c r="BA57">
        <v>5</v>
      </c>
      <c r="BB57">
        <v>2</v>
      </c>
      <c r="BC57">
        <v>2</v>
      </c>
      <c r="BD57">
        <v>26</v>
      </c>
      <c r="BG57">
        <v>5</v>
      </c>
      <c r="BI57">
        <v>5</v>
      </c>
      <c r="BL57">
        <v>9</v>
      </c>
      <c r="BM57">
        <v>6</v>
      </c>
      <c r="BN57">
        <v>13</v>
      </c>
      <c r="BO57">
        <v>2</v>
      </c>
      <c r="BP57">
        <v>6</v>
      </c>
      <c r="BR57">
        <v>4</v>
      </c>
      <c r="BT57">
        <v>6</v>
      </c>
      <c r="BW57">
        <v>90</v>
      </c>
      <c r="BX57">
        <v>301</v>
      </c>
      <c r="BY57">
        <v>1</v>
      </c>
      <c r="BZ57">
        <v>195</v>
      </c>
      <c r="CA57">
        <v>460</v>
      </c>
      <c r="CB57">
        <v>29</v>
      </c>
      <c r="CC57">
        <v>16</v>
      </c>
      <c r="CD57">
        <v>560</v>
      </c>
      <c r="CE57">
        <v>13</v>
      </c>
      <c r="CF57">
        <v>320</v>
      </c>
      <c r="CG57">
        <v>15</v>
      </c>
      <c r="CH57">
        <v>30</v>
      </c>
      <c r="CI57">
        <v>12</v>
      </c>
      <c r="CJ57">
        <v>15</v>
      </c>
      <c r="CK57">
        <v>23</v>
      </c>
      <c r="CL57">
        <v>22</v>
      </c>
      <c r="CM57">
        <v>260</v>
      </c>
      <c r="CO57">
        <v>11</v>
      </c>
    </row>
    <row r="58" spans="1:94" ht="12.75">
      <c r="A58" s="1" t="s">
        <v>79</v>
      </c>
      <c r="B58" s="30">
        <v>0.48</v>
      </c>
      <c r="C58" s="21">
        <v>0.15</v>
      </c>
      <c r="D58" s="39">
        <v>0.12</v>
      </c>
      <c r="E58" s="27">
        <v>0.4</v>
      </c>
      <c r="F58" s="40">
        <v>2.6</v>
      </c>
      <c r="G58" s="43">
        <v>3.1332167255594814</v>
      </c>
      <c r="H58" s="104">
        <f t="shared" si="3"/>
        <v>2.9378706336910363</v>
      </c>
      <c r="I58" s="92">
        <v>1.21</v>
      </c>
      <c r="J58" s="16">
        <v>0.6</v>
      </c>
      <c r="K58" s="16">
        <v>4.375828755446108</v>
      </c>
      <c r="L58" s="16">
        <v>2.7961736571008093</v>
      </c>
      <c r="M58" s="16">
        <v>4.981386279028541</v>
      </c>
      <c r="N58" s="16">
        <v>3.925713422920127</v>
      </c>
      <c r="O58" s="16">
        <v>3.001200480192077</v>
      </c>
      <c r="P58" s="16">
        <v>2.355644929617926</v>
      </c>
      <c r="Q58" s="16">
        <v>3.1948881789137378</v>
      </c>
      <c r="R58" s="60">
        <f t="shared" si="2"/>
        <v>2.0721634545718013</v>
      </c>
      <c r="S58" s="53">
        <f t="shared" si="5"/>
        <v>143</v>
      </c>
      <c r="T58" s="56">
        <f t="shared" si="4"/>
        <v>23</v>
      </c>
      <c r="U58" s="10"/>
      <c r="V58" s="10"/>
      <c r="W58" s="10">
        <v>9</v>
      </c>
      <c r="X58" s="10"/>
      <c r="Y58" s="10">
        <v>6</v>
      </c>
      <c r="Z58" s="10"/>
      <c r="AA58">
        <v>3</v>
      </c>
      <c r="AB58" s="34"/>
      <c r="AC58" s="34"/>
      <c r="AE58">
        <v>4</v>
      </c>
      <c r="AG58">
        <v>5</v>
      </c>
      <c r="AH58">
        <v>3</v>
      </c>
      <c r="AP58" s="18"/>
      <c r="AQ58">
        <v>4</v>
      </c>
      <c r="AU58">
        <v>2</v>
      </c>
      <c r="AW58">
        <v>4</v>
      </c>
      <c r="BB58">
        <v>3</v>
      </c>
      <c r="BD58">
        <v>26</v>
      </c>
      <c r="BI58">
        <v>2</v>
      </c>
      <c r="BM58">
        <v>2</v>
      </c>
      <c r="BW58">
        <v>9</v>
      </c>
      <c r="BX58">
        <v>4</v>
      </c>
      <c r="CA58">
        <v>5</v>
      </c>
      <c r="CE58">
        <v>7</v>
      </c>
      <c r="CF58">
        <v>17</v>
      </c>
      <c r="CH58">
        <v>5</v>
      </c>
      <c r="CI58">
        <v>8</v>
      </c>
      <c r="CM58">
        <v>13</v>
      </c>
      <c r="CO58">
        <v>1</v>
      </c>
      <c r="CP58">
        <v>1</v>
      </c>
    </row>
    <row r="59" spans="1:42" ht="12.75">
      <c r="A59" s="1" t="s">
        <v>80</v>
      </c>
      <c r="B59" s="30"/>
      <c r="C59" s="75">
        <v>0.01</v>
      </c>
      <c r="D59" s="39"/>
      <c r="E59" s="26">
        <v>0.01</v>
      </c>
      <c r="F59" s="39">
        <v>0.02</v>
      </c>
      <c r="G59" s="100" t="s">
        <v>260</v>
      </c>
      <c r="H59" s="104">
        <f t="shared" si="3"/>
        <v>0.001677655308940225</v>
      </c>
      <c r="I59" s="92"/>
      <c r="J59" s="16"/>
      <c r="K59" s="16"/>
      <c r="L59" s="16"/>
      <c r="M59" s="16"/>
      <c r="N59" s="16">
        <v>0.015098897780462027</v>
      </c>
      <c r="O59" s="16"/>
      <c r="P59" s="16"/>
      <c r="Q59" s="16"/>
      <c r="R59" s="60">
        <f t="shared" si="2"/>
        <v>0</v>
      </c>
      <c r="S59" s="53">
        <f t="shared" si="5"/>
        <v>0</v>
      </c>
      <c r="T59" s="56">
        <f aca="true" t="shared" si="6" ref="T59:T64">COUNTA(U59:CR59)</f>
        <v>0</v>
      </c>
      <c r="U59" s="10"/>
      <c r="V59" s="10"/>
      <c r="W59" s="10"/>
      <c r="X59" s="10"/>
      <c r="Y59" s="10"/>
      <c r="Z59" s="10"/>
      <c r="AP59" s="18"/>
    </row>
    <row r="60" spans="1:42" ht="12.75">
      <c r="A60" s="102" t="s">
        <v>204</v>
      </c>
      <c r="B60" s="30"/>
      <c r="C60" s="21"/>
      <c r="D60" s="39"/>
      <c r="E60" s="26"/>
      <c r="F60" s="39"/>
      <c r="G60" s="43"/>
      <c r="H60" s="104">
        <f t="shared" si="3"/>
        <v>0.0031919307989402793</v>
      </c>
      <c r="I60" s="92"/>
      <c r="J60" s="16"/>
      <c r="K60" s="16"/>
      <c r="L60" s="16"/>
      <c r="M60" s="16"/>
      <c r="N60" s="16"/>
      <c r="O60" s="16"/>
      <c r="P60" s="16">
        <v>0.028727377190462512</v>
      </c>
      <c r="Q60" s="16"/>
      <c r="R60" s="60">
        <f t="shared" si="2"/>
        <v>0</v>
      </c>
      <c r="S60" s="53">
        <f t="shared" si="5"/>
        <v>0</v>
      </c>
      <c r="T60" s="56">
        <f t="shared" si="6"/>
        <v>0</v>
      </c>
      <c r="U60" s="10"/>
      <c r="V60" s="10"/>
      <c r="W60" s="10"/>
      <c r="X60" s="10"/>
      <c r="Y60" s="10"/>
      <c r="Z60" s="10"/>
      <c r="AP60" s="18"/>
    </row>
    <row r="61" spans="1:42" ht="12.75">
      <c r="A61" s="1" t="s">
        <v>81</v>
      </c>
      <c r="B61" s="30"/>
      <c r="C61" s="73" t="s">
        <v>260</v>
      </c>
      <c r="D61" s="39">
        <v>0.14</v>
      </c>
      <c r="E61" s="26">
        <v>0.15</v>
      </c>
      <c r="F61" s="39">
        <v>0.02</v>
      </c>
      <c r="G61" s="43">
        <v>0.024</v>
      </c>
      <c r="H61" s="104">
        <f t="shared" si="3"/>
        <v>0.08649751075694731</v>
      </c>
      <c r="I61" s="92"/>
      <c r="J61" s="16">
        <v>0.55</v>
      </c>
      <c r="K61" s="16">
        <v>0.018942981625307824</v>
      </c>
      <c r="L61" s="16"/>
      <c r="M61" s="16"/>
      <c r="N61" s="16">
        <v>0.015098897780462027</v>
      </c>
      <c r="O61" s="16">
        <v>0.18007202881152462</v>
      </c>
      <c r="P61" s="16">
        <v>0.014363688595231256</v>
      </c>
      <c r="Q61" s="16"/>
      <c r="R61" s="60">
        <f t="shared" si="2"/>
        <v>0</v>
      </c>
      <c r="S61" s="53">
        <f t="shared" si="5"/>
        <v>0</v>
      </c>
      <c r="T61" s="56">
        <f t="shared" si="6"/>
        <v>0</v>
      </c>
      <c r="U61" s="10"/>
      <c r="V61" s="10"/>
      <c r="W61" s="10"/>
      <c r="X61" s="10"/>
      <c r="Y61" s="10"/>
      <c r="Z61" s="10"/>
      <c r="AP61" s="18"/>
    </row>
    <row r="62" spans="1:92" ht="12.75">
      <c r="A62" s="1" t="s">
        <v>82</v>
      </c>
      <c r="B62" s="30">
        <v>15.51</v>
      </c>
      <c r="C62" s="21">
        <v>17.35</v>
      </c>
      <c r="D62" s="40">
        <v>14.22</v>
      </c>
      <c r="E62" s="26">
        <v>17.72</v>
      </c>
      <c r="F62" s="39">
        <v>15.77</v>
      </c>
      <c r="G62" s="43">
        <v>13.31953121319199</v>
      </c>
      <c r="H62" s="104">
        <f aca="true" t="shared" si="7" ref="H62:H124">(I62+J62+K62+L62+M62+N62+O62+P62+Q62)/9</f>
        <v>10.44616705108203</v>
      </c>
      <c r="I62" s="92">
        <v>10.02</v>
      </c>
      <c r="J62" s="16">
        <v>4.95</v>
      </c>
      <c r="K62" s="16">
        <v>6.952074256487972</v>
      </c>
      <c r="L62" s="16">
        <v>9.584253127299485</v>
      </c>
      <c r="M62" s="16">
        <v>10.157773444424747</v>
      </c>
      <c r="N62" s="16">
        <v>7.6702400724747095</v>
      </c>
      <c r="O62" s="16">
        <v>16.596638655462186</v>
      </c>
      <c r="P62" s="16">
        <v>17.23642631427751</v>
      </c>
      <c r="Q62" s="16">
        <v>10.848097589311646</v>
      </c>
      <c r="R62" s="60">
        <f t="shared" si="2"/>
        <v>12.635849876829447</v>
      </c>
      <c r="S62" s="53">
        <f t="shared" si="5"/>
        <v>872</v>
      </c>
      <c r="T62" s="56">
        <f t="shared" si="6"/>
        <v>30</v>
      </c>
      <c r="U62" s="10"/>
      <c r="V62" s="10"/>
      <c r="W62" s="10"/>
      <c r="X62" s="10"/>
      <c r="Y62" s="10"/>
      <c r="Z62" s="10"/>
      <c r="AB62">
        <v>5</v>
      </c>
      <c r="AF62">
        <v>13</v>
      </c>
      <c r="AK62">
        <v>16</v>
      </c>
      <c r="AL62">
        <v>36</v>
      </c>
      <c r="AN62">
        <v>11</v>
      </c>
      <c r="AP62" s="18"/>
      <c r="AR62">
        <v>41</v>
      </c>
      <c r="AS62">
        <v>1</v>
      </c>
      <c r="AT62">
        <v>10</v>
      </c>
      <c r="AU62">
        <v>11</v>
      </c>
      <c r="AV62">
        <v>44</v>
      </c>
      <c r="AW62">
        <v>26</v>
      </c>
      <c r="AZ62">
        <v>5</v>
      </c>
      <c r="BF62">
        <v>19</v>
      </c>
      <c r="BG62">
        <v>20</v>
      </c>
      <c r="BJ62">
        <v>35</v>
      </c>
      <c r="BP62">
        <v>92</v>
      </c>
      <c r="BQ62">
        <v>146</v>
      </c>
      <c r="BR62">
        <v>108</v>
      </c>
      <c r="BW62">
        <v>45</v>
      </c>
      <c r="BX62">
        <v>35</v>
      </c>
      <c r="CA62">
        <v>38</v>
      </c>
      <c r="CB62">
        <v>28</v>
      </c>
      <c r="CD62">
        <v>3</v>
      </c>
      <c r="CE62">
        <v>7</v>
      </c>
      <c r="CF62">
        <v>2</v>
      </c>
      <c r="CG62">
        <v>3</v>
      </c>
      <c r="CJ62">
        <v>15</v>
      </c>
      <c r="CK62">
        <v>24</v>
      </c>
      <c r="CM62">
        <v>16</v>
      </c>
      <c r="CN62">
        <v>17</v>
      </c>
    </row>
    <row r="63" spans="1:91" ht="12.75">
      <c r="A63" s="1" t="s">
        <v>83</v>
      </c>
      <c r="B63" s="30"/>
      <c r="C63" s="73" t="s">
        <v>260</v>
      </c>
      <c r="D63" s="39">
        <v>0.02</v>
      </c>
      <c r="E63" s="26">
        <v>0.02</v>
      </c>
      <c r="F63" s="39">
        <v>0.01</v>
      </c>
      <c r="G63" s="43">
        <v>0.009944640753828034</v>
      </c>
      <c r="H63" s="104">
        <f t="shared" si="7"/>
        <v>0.06301811243830033</v>
      </c>
      <c r="I63" s="92">
        <v>0.01</v>
      </c>
      <c r="J63" s="16"/>
      <c r="K63" s="16">
        <v>0.3788596325061565</v>
      </c>
      <c r="L63" s="16"/>
      <c r="M63" s="16"/>
      <c r="N63" s="16">
        <v>0.10569228446323418</v>
      </c>
      <c r="O63" s="16"/>
      <c r="P63" s="16"/>
      <c r="Q63" s="16">
        <v>0.07261109497531222</v>
      </c>
      <c r="R63" s="60">
        <f t="shared" si="2"/>
        <v>0.18837849587016378</v>
      </c>
      <c r="S63" s="53">
        <f t="shared" si="5"/>
        <v>13</v>
      </c>
      <c r="T63" s="56">
        <f t="shared" si="6"/>
        <v>3</v>
      </c>
      <c r="U63" s="10"/>
      <c r="V63" s="10"/>
      <c r="W63" s="10"/>
      <c r="X63" s="10"/>
      <c r="Y63" s="10"/>
      <c r="Z63" s="10"/>
      <c r="AH63" s="18"/>
      <c r="AI63" s="18">
        <v>6</v>
      </c>
      <c r="AP63" s="18">
        <v>6</v>
      </c>
      <c r="CM63">
        <v>1</v>
      </c>
    </row>
    <row r="64" spans="1:42" ht="12.75">
      <c r="A64" s="1" t="s">
        <v>84</v>
      </c>
      <c r="B64" s="30"/>
      <c r="C64" s="21"/>
      <c r="D64" s="71" t="s">
        <v>260</v>
      </c>
      <c r="E64" s="26"/>
      <c r="F64" s="39">
        <v>0.02</v>
      </c>
      <c r="G64" s="43">
        <v>0.008</v>
      </c>
      <c r="H64" s="104">
        <f t="shared" si="7"/>
        <v>0.020751613889221837</v>
      </c>
      <c r="I64" s="92"/>
      <c r="J64" s="16"/>
      <c r="K64" s="16">
        <v>0.018942981625307824</v>
      </c>
      <c r="L64" s="16">
        <v>0.01839587932303164</v>
      </c>
      <c r="M64" s="16"/>
      <c r="N64" s="16">
        <v>0.10569228446323418</v>
      </c>
      <c r="O64" s="16">
        <v>0.015006002400960384</v>
      </c>
      <c r="P64" s="16">
        <v>0.028727377190462512</v>
      </c>
      <c r="Q64" s="16"/>
      <c r="R64" s="60">
        <f t="shared" si="2"/>
        <v>0</v>
      </c>
      <c r="S64" s="53">
        <f t="shared" si="5"/>
        <v>0</v>
      </c>
      <c r="T64" s="56">
        <f t="shared" si="6"/>
        <v>0</v>
      </c>
      <c r="U64" s="10"/>
      <c r="V64" s="10"/>
      <c r="W64" s="10"/>
      <c r="X64" s="10"/>
      <c r="Y64" s="10"/>
      <c r="Z64" s="10"/>
      <c r="AP64" s="18"/>
    </row>
    <row r="65" spans="1:42" ht="12.75">
      <c r="A65" s="1" t="s">
        <v>85</v>
      </c>
      <c r="B65" s="30"/>
      <c r="C65" s="21"/>
      <c r="D65" s="39">
        <v>0.18</v>
      </c>
      <c r="E65" s="26">
        <v>0.24</v>
      </c>
      <c r="F65" s="40">
        <v>0.2</v>
      </c>
      <c r="G65" s="43">
        <v>0.10636160188457008</v>
      </c>
      <c r="H65" s="104">
        <f t="shared" si="7"/>
        <v>0.0650273761228568</v>
      </c>
      <c r="I65" s="92">
        <v>0.061312078479460456</v>
      </c>
      <c r="J65" s="16">
        <v>0.03</v>
      </c>
      <c r="K65" s="16"/>
      <c r="L65" s="16"/>
      <c r="M65" s="16">
        <v>0.1595461797553625</v>
      </c>
      <c r="N65" s="16">
        <v>0.030197795560924053</v>
      </c>
      <c r="O65" s="16">
        <v>0.030012004801920768</v>
      </c>
      <c r="P65" s="16">
        <v>0.15800057454754382</v>
      </c>
      <c r="Q65" s="16">
        <v>0.11617775196049956</v>
      </c>
      <c r="R65" s="60">
        <f aca="true" t="shared" si="8" ref="R65:R131">S65*10/$S$4</f>
        <v>0.07245326764237069</v>
      </c>
      <c r="S65" s="53">
        <f aca="true" t="shared" si="9" ref="S65:S132">SUM(U65:CR65)</f>
        <v>5</v>
      </c>
      <c r="T65" s="56">
        <f aca="true" t="shared" si="10" ref="T65:T132">COUNTA(U65:CR65)</f>
        <v>2</v>
      </c>
      <c r="U65" s="10">
        <v>4</v>
      </c>
      <c r="V65" s="10"/>
      <c r="W65" s="10">
        <v>1</v>
      </c>
      <c r="X65" s="10"/>
      <c r="Y65" s="10"/>
      <c r="Z65" s="10"/>
      <c r="AP65" s="18"/>
    </row>
    <row r="66" spans="1:96" ht="12.75">
      <c r="A66" s="1" t="s">
        <v>86</v>
      </c>
      <c r="B66" s="30"/>
      <c r="C66" s="21"/>
      <c r="D66" s="39">
        <v>0.01</v>
      </c>
      <c r="E66" s="26">
        <v>0.02</v>
      </c>
      <c r="F66" s="39">
        <v>0.02</v>
      </c>
      <c r="G66" s="43">
        <v>0.014416961130742052</v>
      </c>
      <c r="H66" s="104">
        <f t="shared" si="7"/>
        <v>0.011294222184661244</v>
      </c>
      <c r="I66" s="92">
        <v>0.015328019619865114</v>
      </c>
      <c r="J66" s="16">
        <v>0.02</v>
      </c>
      <c r="K66" s="16"/>
      <c r="L66" s="16">
        <v>0.03679175864606328</v>
      </c>
      <c r="M66" s="16"/>
      <c r="N66" s="16"/>
      <c r="O66" s="16">
        <v>0.015006002400960384</v>
      </c>
      <c r="P66" s="16"/>
      <c r="Q66" s="16">
        <v>0.014522218995062446</v>
      </c>
      <c r="R66" s="60">
        <f t="shared" si="8"/>
        <v>0.014490653528474137</v>
      </c>
      <c r="S66" s="117">
        <v>1</v>
      </c>
      <c r="T66" s="118">
        <v>1</v>
      </c>
      <c r="U66" s="117"/>
      <c r="V66" s="117"/>
      <c r="W66" s="117"/>
      <c r="X66" s="117"/>
      <c r="Y66" s="117"/>
      <c r="Z66" s="117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20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</row>
    <row r="67" spans="1:42" ht="12.75">
      <c r="A67" s="1" t="s">
        <v>87</v>
      </c>
      <c r="B67" s="30">
        <v>0.08</v>
      </c>
      <c r="C67" s="21"/>
      <c r="D67" s="39"/>
      <c r="E67" s="26"/>
      <c r="F67" s="39">
        <v>0.01</v>
      </c>
      <c r="G67" s="100" t="s">
        <v>260</v>
      </c>
      <c r="H67" s="104">
        <f t="shared" si="7"/>
        <v>0.0022222222222222222</v>
      </c>
      <c r="I67" s="92"/>
      <c r="J67" s="16">
        <v>0.02</v>
      </c>
      <c r="K67" s="16"/>
      <c r="L67" s="16"/>
      <c r="M67" s="16"/>
      <c r="N67" s="16"/>
      <c r="O67" s="16"/>
      <c r="P67" s="16"/>
      <c r="Q67" s="16"/>
      <c r="R67" s="60">
        <f t="shared" si="8"/>
        <v>0</v>
      </c>
      <c r="S67" s="53">
        <f t="shared" si="9"/>
        <v>0</v>
      </c>
      <c r="T67" s="56">
        <f t="shared" si="10"/>
        <v>0</v>
      </c>
      <c r="U67" s="10"/>
      <c r="V67" s="10"/>
      <c r="W67" s="10"/>
      <c r="X67" s="10"/>
      <c r="Y67" s="10"/>
      <c r="Z67" s="10"/>
      <c r="AP67" s="18"/>
    </row>
    <row r="68" spans="1:42" ht="12.75">
      <c r="A68" s="1" t="s">
        <v>191</v>
      </c>
      <c r="B68" s="30"/>
      <c r="C68" s="21">
        <v>0.01</v>
      </c>
      <c r="D68" s="39">
        <v>0.01</v>
      </c>
      <c r="E68" s="26">
        <v>0.01</v>
      </c>
      <c r="F68" s="39">
        <v>0.01</v>
      </c>
      <c r="G68" s="43"/>
      <c r="H68" s="104">
        <f t="shared" si="7"/>
        <v>0.01730730409850097</v>
      </c>
      <c r="I68" s="92"/>
      <c r="J68" s="16"/>
      <c r="K68" s="16"/>
      <c r="L68" s="16">
        <v>0.01839587932303164</v>
      </c>
      <c r="M68" s="16">
        <v>0.03545470661230278</v>
      </c>
      <c r="N68" s="16">
        <v>0.015098897780462027</v>
      </c>
      <c r="O68" s="16"/>
      <c r="P68" s="16">
        <v>0.028727377190462512</v>
      </c>
      <c r="Q68" s="16">
        <v>0.05808887598024978</v>
      </c>
      <c r="R68" s="60">
        <f t="shared" si="8"/>
        <v>0</v>
      </c>
      <c r="S68" s="53">
        <f t="shared" si="9"/>
        <v>0</v>
      </c>
      <c r="T68" s="56">
        <f t="shared" si="10"/>
        <v>0</v>
      </c>
      <c r="U68" s="10"/>
      <c r="V68" s="10"/>
      <c r="W68" s="10"/>
      <c r="X68" s="10"/>
      <c r="Y68" s="10"/>
      <c r="Z68" s="10"/>
      <c r="AP68" s="18"/>
    </row>
    <row r="69" spans="1:94" ht="12.75">
      <c r="A69" s="1" t="s">
        <v>88</v>
      </c>
      <c r="B69" s="30"/>
      <c r="C69" s="21">
        <v>0.02</v>
      </c>
      <c r="D69" s="39">
        <v>0.02</v>
      </c>
      <c r="E69" s="26">
        <v>0.01</v>
      </c>
      <c r="F69" s="39">
        <v>0.04</v>
      </c>
      <c r="G69" s="43">
        <v>0.05594464075382803</v>
      </c>
      <c r="H69" s="104">
        <f t="shared" si="7"/>
        <v>0.05460890933072795</v>
      </c>
      <c r="I69" s="92">
        <v>0.22</v>
      </c>
      <c r="J69" s="16"/>
      <c r="K69" s="16">
        <v>0.09471490812653913</v>
      </c>
      <c r="L69" s="16">
        <v>0.05518763796909492</v>
      </c>
      <c r="M69" s="16">
        <v>0.01772735330615139</v>
      </c>
      <c r="N69" s="16">
        <v>0.015098897780462027</v>
      </c>
      <c r="O69" s="16">
        <v>0.060024009603841535</v>
      </c>
      <c r="P69" s="16">
        <v>0.028727377190462512</v>
      </c>
      <c r="Q69" s="16"/>
      <c r="R69" s="60">
        <f t="shared" si="8"/>
        <v>0.028981307056948274</v>
      </c>
      <c r="S69" s="53">
        <f t="shared" si="9"/>
        <v>2</v>
      </c>
      <c r="T69" s="56">
        <f t="shared" si="10"/>
        <v>2</v>
      </c>
      <c r="U69" s="10"/>
      <c r="V69" s="10"/>
      <c r="W69" s="10"/>
      <c r="X69" s="10"/>
      <c r="Y69" s="10"/>
      <c r="Z69" s="10"/>
      <c r="AP69" s="18">
        <v>1</v>
      </c>
      <c r="CP69">
        <v>1</v>
      </c>
    </row>
    <row r="70" spans="1:42" ht="12.75">
      <c r="A70" s="1" t="s">
        <v>89</v>
      </c>
      <c r="B70" s="30">
        <v>0.02</v>
      </c>
      <c r="C70" s="73" t="s">
        <v>260</v>
      </c>
      <c r="D70" s="71" t="s">
        <v>260</v>
      </c>
      <c r="E70" s="72" t="s">
        <v>260</v>
      </c>
      <c r="F70" s="39">
        <v>0.01</v>
      </c>
      <c r="G70" s="100" t="s">
        <v>260</v>
      </c>
      <c r="H70" s="104">
        <f t="shared" si="7"/>
        <v>0.009243996218568465</v>
      </c>
      <c r="I70" s="92">
        <v>0.01</v>
      </c>
      <c r="J70" s="16"/>
      <c r="K70" s="16"/>
      <c r="L70" s="16"/>
      <c r="M70" s="16"/>
      <c r="N70" s="16">
        <v>0.015098897780462027</v>
      </c>
      <c r="O70" s="16">
        <v>0.015006002400960384</v>
      </c>
      <c r="P70" s="16">
        <v>0.04309106578569377</v>
      </c>
      <c r="Q70" s="16"/>
      <c r="R70" s="60">
        <f t="shared" si="8"/>
        <v>0</v>
      </c>
      <c r="S70" s="53">
        <f t="shared" si="9"/>
        <v>0</v>
      </c>
      <c r="T70" s="56">
        <f t="shared" si="10"/>
        <v>0</v>
      </c>
      <c r="U70" s="10"/>
      <c r="V70" s="10"/>
      <c r="W70" s="10"/>
      <c r="X70" s="10"/>
      <c r="Y70" s="10"/>
      <c r="Z70" s="10"/>
      <c r="AP70" s="18"/>
    </row>
    <row r="71" spans="1:42" ht="12.75">
      <c r="A71" s="1" t="s">
        <v>90</v>
      </c>
      <c r="B71" s="30"/>
      <c r="C71" s="73" t="s">
        <v>260</v>
      </c>
      <c r="D71" s="76"/>
      <c r="E71" s="77"/>
      <c r="F71" s="76"/>
      <c r="G71" s="100" t="s">
        <v>260</v>
      </c>
      <c r="H71" s="104">
        <f t="shared" si="7"/>
        <v>0</v>
      </c>
      <c r="I71" s="92"/>
      <c r="J71" s="16"/>
      <c r="K71" s="16"/>
      <c r="L71" s="16"/>
      <c r="M71" s="16"/>
      <c r="N71" s="16"/>
      <c r="O71" s="16"/>
      <c r="P71" s="16"/>
      <c r="Q71" s="16"/>
      <c r="R71" s="60">
        <f t="shared" si="8"/>
        <v>0</v>
      </c>
      <c r="S71" s="53">
        <f t="shared" si="9"/>
        <v>0</v>
      </c>
      <c r="T71" s="56">
        <f t="shared" si="10"/>
        <v>0</v>
      </c>
      <c r="U71" s="10"/>
      <c r="V71" s="10"/>
      <c r="W71" s="10"/>
      <c r="X71" s="10"/>
      <c r="Y71" s="10"/>
      <c r="Z71" s="10"/>
      <c r="AP71" s="18"/>
    </row>
    <row r="72" spans="1:42" ht="12.75">
      <c r="A72" s="1" t="s">
        <v>200</v>
      </c>
      <c r="B72" s="30"/>
      <c r="C72" s="21"/>
      <c r="D72" s="39">
        <v>0.01</v>
      </c>
      <c r="E72" s="26"/>
      <c r="F72" s="39"/>
      <c r="G72" s="43"/>
      <c r="H72" s="104">
        <f t="shared" si="7"/>
        <v>0.0015959653994701397</v>
      </c>
      <c r="I72" s="92"/>
      <c r="J72" s="16"/>
      <c r="K72" s="16"/>
      <c r="L72" s="16"/>
      <c r="M72" s="16"/>
      <c r="N72" s="16"/>
      <c r="O72" s="16"/>
      <c r="P72" s="16">
        <v>0.014363688595231256</v>
      </c>
      <c r="Q72" s="16"/>
      <c r="R72" s="60">
        <f t="shared" si="8"/>
        <v>0</v>
      </c>
      <c r="S72" s="53">
        <f t="shared" si="9"/>
        <v>0</v>
      </c>
      <c r="T72" s="56">
        <f t="shared" si="10"/>
        <v>0</v>
      </c>
      <c r="U72" s="10"/>
      <c r="V72" s="10"/>
      <c r="W72" s="10"/>
      <c r="X72" s="10"/>
      <c r="Y72" s="10"/>
      <c r="Z72" s="10"/>
      <c r="AP72" s="18"/>
    </row>
    <row r="73" spans="1:96" ht="12.75">
      <c r="A73" s="1" t="s">
        <v>235</v>
      </c>
      <c r="B73" s="30"/>
      <c r="C73" s="21"/>
      <c r="D73" s="39">
        <v>0.01</v>
      </c>
      <c r="E73" s="26"/>
      <c r="F73" s="71" t="s">
        <v>260</v>
      </c>
      <c r="G73" s="43"/>
      <c r="H73" s="104">
        <f t="shared" si="7"/>
        <v>0.0032736207084103647</v>
      </c>
      <c r="I73" s="92"/>
      <c r="J73" s="16"/>
      <c r="K73" s="16"/>
      <c r="L73" s="16"/>
      <c r="M73" s="16"/>
      <c r="N73" s="16">
        <v>0.015098897780462027</v>
      </c>
      <c r="O73" s="16"/>
      <c r="P73" s="16">
        <v>0.014363688595231256</v>
      </c>
      <c r="Q73" s="16"/>
      <c r="R73" s="60">
        <f t="shared" si="8"/>
        <v>0.014490653528474137</v>
      </c>
      <c r="S73" s="117">
        <v>1</v>
      </c>
      <c r="T73" s="118">
        <v>1</v>
      </c>
      <c r="U73" s="117"/>
      <c r="V73" s="117"/>
      <c r="W73" s="117"/>
      <c r="X73" s="117"/>
      <c r="Y73" s="117"/>
      <c r="Z73" s="117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20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</row>
    <row r="74" spans="1:70" ht="12.75">
      <c r="A74" s="1" t="s">
        <v>91</v>
      </c>
      <c r="B74" s="30">
        <v>0.17</v>
      </c>
      <c r="C74" s="21">
        <v>0.14</v>
      </c>
      <c r="D74" s="39">
        <v>0.13</v>
      </c>
      <c r="E74" s="26">
        <v>0.21</v>
      </c>
      <c r="F74" s="39">
        <v>0.19</v>
      </c>
      <c r="G74" s="43">
        <v>0.2160294464075383</v>
      </c>
      <c r="H74" s="104">
        <f t="shared" si="7"/>
        <v>0.22941467056117912</v>
      </c>
      <c r="I74" s="92">
        <v>0.21</v>
      </c>
      <c r="J74" s="16">
        <v>0.24</v>
      </c>
      <c r="K74" s="16">
        <v>0.17048683462777042</v>
      </c>
      <c r="L74" s="16">
        <v>0.3311258278145695</v>
      </c>
      <c r="M74" s="16">
        <v>0.28363765289842224</v>
      </c>
      <c r="N74" s="16">
        <v>0.30197795560924057</v>
      </c>
      <c r="O74" s="16">
        <v>0.195078031212485</v>
      </c>
      <c r="P74" s="16">
        <v>0.14363688595231255</v>
      </c>
      <c r="Q74" s="16">
        <v>0.1887888469358118</v>
      </c>
      <c r="R74" s="60">
        <f t="shared" si="8"/>
        <v>0.08694392117084482</v>
      </c>
      <c r="S74" s="53">
        <f t="shared" si="9"/>
        <v>6</v>
      </c>
      <c r="T74" s="56">
        <f t="shared" si="10"/>
        <v>6</v>
      </c>
      <c r="U74" s="10"/>
      <c r="V74" s="10"/>
      <c r="W74" s="10"/>
      <c r="X74" s="10"/>
      <c r="Y74" s="10">
        <v>1</v>
      </c>
      <c r="Z74" s="10"/>
      <c r="AO74">
        <v>1</v>
      </c>
      <c r="AP74" s="18">
        <v>1</v>
      </c>
      <c r="AW74">
        <v>1</v>
      </c>
      <c r="BI74">
        <v>1</v>
      </c>
      <c r="BR74">
        <v>1</v>
      </c>
    </row>
    <row r="75" spans="1:94" ht="12.75">
      <c r="A75" s="1" t="s">
        <v>92</v>
      </c>
      <c r="B75" s="30">
        <v>0.64</v>
      </c>
      <c r="C75" s="21">
        <v>0.42</v>
      </c>
      <c r="D75" s="39">
        <v>0.29</v>
      </c>
      <c r="E75" s="26">
        <v>0.19</v>
      </c>
      <c r="F75" s="39">
        <v>0.29</v>
      </c>
      <c r="G75" s="43">
        <v>0.5081436984687867</v>
      </c>
      <c r="H75" s="104">
        <f t="shared" si="7"/>
        <v>0.531007445476354</v>
      </c>
      <c r="I75" s="92">
        <v>0.3</v>
      </c>
      <c r="J75" s="16">
        <v>0.19</v>
      </c>
      <c r="K75" s="16">
        <v>0.6251183936351582</v>
      </c>
      <c r="L75" s="16">
        <v>0.6438557763061074</v>
      </c>
      <c r="M75" s="16">
        <v>0.5495479524906931</v>
      </c>
      <c r="N75" s="16">
        <v>0.8002415823644875</v>
      </c>
      <c r="O75" s="16">
        <v>0.6302521008403361</v>
      </c>
      <c r="P75" s="16">
        <v>0.502729100833094</v>
      </c>
      <c r="Q75" s="16">
        <v>0.5373221028173105</v>
      </c>
      <c r="R75" s="60">
        <f t="shared" si="8"/>
        <v>0.6955513693667585</v>
      </c>
      <c r="S75" s="53">
        <f t="shared" si="9"/>
        <v>48</v>
      </c>
      <c r="T75" s="56">
        <f t="shared" si="10"/>
        <v>31</v>
      </c>
      <c r="U75" s="10"/>
      <c r="V75" s="10">
        <v>1</v>
      </c>
      <c r="W75" s="10"/>
      <c r="X75" s="10"/>
      <c r="Y75" s="10">
        <v>3</v>
      </c>
      <c r="Z75" s="10">
        <v>4</v>
      </c>
      <c r="AF75">
        <v>1</v>
      </c>
      <c r="AG75">
        <v>1</v>
      </c>
      <c r="AH75">
        <v>1</v>
      </c>
      <c r="AI75">
        <v>1</v>
      </c>
      <c r="AK75">
        <v>2</v>
      </c>
      <c r="AN75">
        <v>1</v>
      </c>
      <c r="AP75" s="18"/>
      <c r="AT75">
        <v>1</v>
      </c>
      <c r="AU75">
        <v>1</v>
      </c>
      <c r="AX75">
        <v>1</v>
      </c>
      <c r="AY75">
        <v>3</v>
      </c>
      <c r="AZ75">
        <v>1</v>
      </c>
      <c r="BA75">
        <v>3</v>
      </c>
      <c r="BB75">
        <v>3</v>
      </c>
      <c r="BD75">
        <v>1</v>
      </c>
      <c r="BF75">
        <v>1</v>
      </c>
      <c r="BM75">
        <v>1</v>
      </c>
      <c r="BP75">
        <v>2</v>
      </c>
      <c r="BR75">
        <v>1</v>
      </c>
      <c r="BS75">
        <v>1</v>
      </c>
      <c r="BT75">
        <v>2</v>
      </c>
      <c r="BU75">
        <v>1</v>
      </c>
      <c r="BV75">
        <v>2</v>
      </c>
      <c r="BY75">
        <v>1</v>
      </c>
      <c r="CB75">
        <v>1</v>
      </c>
      <c r="CI75">
        <v>2</v>
      </c>
      <c r="CJ75">
        <v>1</v>
      </c>
      <c r="CL75">
        <v>1</v>
      </c>
      <c r="CP75">
        <v>2</v>
      </c>
    </row>
    <row r="76" spans="1:96" ht="12.75">
      <c r="A76" s="1" t="s">
        <v>93</v>
      </c>
      <c r="B76" s="30">
        <v>7.03</v>
      </c>
      <c r="C76" s="21">
        <v>1.21</v>
      </c>
      <c r="D76" s="39">
        <v>1.98</v>
      </c>
      <c r="E76" s="26">
        <v>1.85</v>
      </c>
      <c r="F76" s="39">
        <v>2.46</v>
      </c>
      <c r="G76" s="43">
        <v>4.337148409893993</v>
      </c>
      <c r="H76" s="104">
        <f t="shared" si="7"/>
        <v>7.4721516763436835</v>
      </c>
      <c r="I76" s="92">
        <v>9.69</v>
      </c>
      <c r="J76" s="16">
        <v>7.01</v>
      </c>
      <c r="K76" s="16">
        <v>6.156469028225043</v>
      </c>
      <c r="L76" s="16">
        <v>10.062545989698307</v>
      </c>
      <c r="M76" s="16">
        <v>8.633221060095728</v>
      </c>
      <c r="N76" s="16">
        <v>6.341537067794052</v>
      </c>
      <c r="O76" s="16">
        <v>8.463385354141657</v>
      </c>
      <c r="P76" s="16">
        <v>5.214018960068946</v>
      </c>
      <c r="Q76" s="16">
        <v>5.678187627069416</v>
      </c>
      <c r="R76" s="60">
        <f t="shared" si="8"/>
        <v>5.941167946674396</v>
      </c>
      <c r="S76" s="53">
        <f t="shared" si="9"/>
        <v>410</v>
      </c>
      <c r="T76" s="56">
        <f t="shared" si="10"/>
        <v>69</v>
      </c>
      <c r="U76" s="10">
        <v>2</v>
      </c>
      <c r="V76" s="10">
        <v>11</v>
      </c>
      <c r="W76" s="10">
        <v>11</v>
      </c>
      <c r="X76" s="10">
        <v>10</v>
      </c>
      <c r="Y76" s="10">
        <v>6</v>
      </c>
      <c r="Z76" s="10">
        <v>2</v>
      </c>
      <c r="AA76" s="34">
        <v>3</v>
      </c>
      <c r="AB76" s="34">
        <v>3</v>
      </c>
      <c r="AC76" s="34">
        <v>2</v>
      </c>
      <c r="AD76" s="34"/>
      <c r="AE76" s="34"/>
      <c r="AF76" s="34">
        <v>6</v>
      </c>
      <c r="AG76" s="34">
        <v>5</v>
      </c>
      <c r="AH76" s="34">
        <v>2</v>
      </c>
      <c r="AI76" s="34">
        <v>3</v>
      </c>
      <c r="AJ76" s="34">
        <v>11</v>
      </c>
      <c r="AK76" s="34">
        <v>10</v>
      </c>
      <c r="AL76" s="34">
        <v>2</v>
      </c>
      <c r="AM76" s="34">
        <v>2</v>
      </c>
      <c r="AN76" s="34">
        <v>7</v>
      </c>
      <c r="AO76" s="34">
        <v>3</v>
      </c>
      <c r="AP76" s="34">
        <v>2</v>
      </c>
      <c r="AQ76" s="34">
        <v>5</v>
      </c>
      <c r="AR76" s="34">
        <v>4</v>
      </c>
      <c r="AS76" s="34">
        <v>9</v>
      </c>
      <c r="AT76" s="34">
        <v>39</v>
      </c>
      <c r="AU76" s="34">
        <v>5</v>
      </c>
      <c r="AV76" s="34">
        <v>3</v>
      </c>
      <c r="AW76" s="34">
        <v>13</v>
      </c>
      <c r="AX76" s="34">
        <v>2</v>
      </c>
      <c r="AY76" s="34">
        <v>15</v>
      </c>
      <c r="AZ76" s="34">
        <v>4</v>
      </c>
      <c r="BA76" s="34">
        <v>6</v>
      </c>
      <c r="BB76" s="34">
        <v>2</v>
      </c>
      <c r="BC76" s="34">
        <v>2</v>
      </c>
      <c r="BD76">
        <v>4</v>
      </c>
      <c r="BE76" s="34">
        <v>6</v>
      </c>
      <c r="BF76" s="34">
        <v>3</v>
      </c>
      <c r="BG76" s="34">
        <v>2</v>
      </c>
      <c r="BH76">
        <v>5</v>
      </c>
      <c r="BI76" s="34">
        <v>7</v>
      </c>
      <c r="BJ76">
        <v>7</v>
      </c>
      <c r="BK76">
        <v>12</v>
      </c>
      <c r="BL76">
        <v>2</v>
      </c>
      <c r="BM76">
        <v>4</v>
      </c>
      <c r="BN76">
        <v>2</v>
      </c>
      <c r="BO76">
        <v>4</v>
      </c>
      <c r="BR76">
        <v>1</v>
      </c>
      <c r="BS76">
        <v>8</v>
      </c>
      <c r="BT76">
        <v>4</v>
      </c>
      <c r="BU76">
        <v>6</v>
      </c>
      <c r="BV76">
        <v>6</v>
      </c>
      <c r="BX76">
        <v>12</v>
      </c>
      <c r="BY76">
        <v>4</v>
      </c>
      <c r="BZ76">
        <v>3</v>
      </c>
      <c r="CA76">
        <v>4</v>
      </c>
      <c r="CB76">
        <v>4</v>
      </c>
      <c r="CD76">
        <v>2</v>
      </c>
      <c r="CE76">
        <v>4</v>
      </c>
      <c r="CF76">
        <v>6</v>
      </c>
      <c r="CG76">
        <v>2</v>
      </c>
      <c r="CH76">
        <v>9</v>
      </c>
      <c r="CI76">
        <v>16</v>
      </c>
      <c r="CJ76">
        <v>13</v>
      </c>
      <c r="CK76">
        <v>1</v>
      </c>
      <c r="CL76">
        <v>3</v>
      </c>
      <c r="CN76">
        <v>5</v>
      </c>
      <c r="CO76">
        <v>15</v>
      </c>
      <c r="CP76">
        <v>8</v>
      </c>
      <c r="CQ76">
        <v>3</v>
      </c>
      <c r="CR76">
        <v>1</v>
      </c>
    </row>
    <row r="77" spans="1:26" ht="12.75">
      <c r="A77" s="1" t="s">
        <v>188</v>
      </c>
      <c r="B77" s="30">
        <v>0.07</v>
      </c>
      <c r="C77" s="73" t="s">
        <v>260</v>
      </c>
      <c r="D77" s="71" t="s">
        <v>260</v>
      </c>
      <c r="E77" s="77"/>
      <c r="F77" s="71" t="s">
        <v>260</v>
      </c>
      <c r="G77" s="100" t="s">
        <v>260</v>
      </c>
      <c r="H77" s="104">
        <f t="shared" si="7"/>
        <v>0.014627030322360781</v>
      </c>
      <c r="I77" s="92">
        <v>0.01</v>
      </c>
      <c r="J77" s="16"/>
      <c r="K77" s="16"/>
      <c r="L77" s="16"/>
      <c r="M77" s="16">
        <v>0.01772735330615139</v>
      </c>
      <c r="N77" s="16"/>
      <c r="O77" s="16">
        <v>0.07503001200480193</v>
      </c>
      <c r="P77" s="16">
        <v>0.014363688595231256</v>
      </c>
      <c r="Q77" s="16">
        <v>0.014522218995062446</v>
      </c>
      <c r="R77" s="60">
        <f t="shared" si="8"/>
        <v>0</v>
      </c>
      <c r="S77" s="53">
        <f t="shared" si="9"/>
        <v>0</v>
      </c>
      <c r="T77" s="56">
        <f t="shared" si="10"/>
        <v>0</v>
      </c>
      <c r="U77" s="10"/>
      <c r="V77" s="10"/>
      <c r="W77" s="10"/>
      <c r="X77" s="10"/>
      <c r="Y77" s="10"/>
      <c r="Z77" s="10"/>
    </row>
    <row r="78" spans="1:90" ht="12.75">
      <c r="A78" s="1" t="s">
        <v>94</v>
      </c>
      <c r="B78" s="30">
        <v>0.22</v>
      </c>
      <c r="C78" s="21">
        <v>0.06</v>
      </c>
      <c r="D78" s="39">
        <v>0.06</v>
      </c>
      <c r="E78" s="26">
        <v>0.04</v>
      </c>
      <c r="F78" s="39">
        <v>0.02</v>
      </c>
      <c r="G78" s="43">
        <v>0.0618339222614841</v>
      </c>
      <c r="H78" s="104">
        <f t="shared" si="7"/>
        <v>0.05982497486333371</v>
      </c>
      <c r="I78" s="92">
        <v>0.04</v>
      </c>
      <c r="J78" s="16">
        <v>0.02</v>
      </c>
      <c r="K78" s="16">
        <v>0.05682894487592347</v>
      </c>
      <c r="L78" s="16">
        <v>0.05518763796909492</v>
      </c>
      <c r="M78" s="16">
        <v>0.05318205991845417</v>
      </c>
      <c r="N78" s="16">
        <v>0.13589008002415826</v>
      </c>
      <c r="O78" s="16">
        <v>0.10504201680672269</v>
      </c>
      <c r="P78" s="16">
        <v>0.028727377190462512</v>
      </c>
      <c r="Q78" s="16">
        <v>0.04356665698518734</v>
      </c>
      <c r="R78" s="60">
        <f t="shared" si="8"/>
        <v>0.028981307056948274</v>
      </c>
      <c r="S78" s="53">
        <f t="shared" si="9"/>
        <v>2</v>
      </c>
      <c r="T78" s="56">
        <f t="shared" si="10"/>
        <v>2</v>
      </c>
      <c r="U78" s="10"/>
      <c r="V78" s="10"/>
      <c r="W78" s="10"/>
      <c r="X78" s="10"/>
      <c r="Y78" s="10"/>
      <c r="Z78" s="10"/>
      <c r="AP78">
        <v>1</v>
      </c>
      <c r="CL78">
        <v>1</v>
      </c>
    </row>
    <row r="79" spans="1:49" ht="12.75">
      <c r="A79" s="1" t="s">
        <v>95</v>
      </c>
      <c r="B79" s="30">
        <v>0.03</v>
      </c>
      <c r="C79" s="21">
        <v>0.03</v>
      </c>
      <c r="D79" s="39">
        <v>0.04</v>
      </c>
      <c r="E79" s="26">
        <v>0.01</v>
      </c>
      <c r="F79" s="39">
        <v>0.03</v>
      </c>
      <c r="G79" s="43">
        <v>0.027778563015312136</v>
      </c>
      <c r="H79" s="104">
        <f t="shared" si="7"/>
        <v>0.012441615678904415</v>
      </c>
      <c r="I79" s="92"/>
      <c r="J79" s="16">
        <v>0.02</v>
      </c>
      <c r="K79" s="16"/>
      <c r="L79" s="16">
        <v>0.01839587932303164</v>
      </c>
      <c r="M79" s="16"/>
      <c r="N79" s="16"/>
      <c r="O79" s="16">
        <v>0.030012004801920768</v>
      </c>
      <c r="P79" s="16"/>
      <c r="Q79" s="16">
        <v>0.04356665698518734</v>
      </c>
      <c r="R79" s="60">
        <f t="shared" si="8"/>
        <v>0.014490653528474137</v>
      </c>
      <c r="S79" s="53">
        <f t="shared" si="9"/>
        <v>1</v>
      </c>
      <c r="T79" s="56">
        <f t="shared" si="10"/>
        <v>1</v>
      </c>
      <c r="U79" s="10"/>
      <c r="V79" s="10"/>
      <c r="W79" s="10"/>
      <c r="X79" s="10"/>
      <c r="Y79" s="10"/>
      <c r="Z79" s="10"/>
      <c r="AW79">
        <v>1</v>
      </c>
    </row>
    <row r="80" spans="1:26" ht="12.75">
      <c r="A80" s="1" t="s">
        <v>192</v>
      </c>
      <c r="B80" s="30">
        <v>0.03</v>
      </c>
      <c r="C80" s="21">
        <v>0.03</v>
      </c>
      <c r="D80" s="39">
        <v>0.01</v>
      </c>
      <c r="E80" s="26">
        <v>0.01</v>
      </c>
      <c r="F80" s="39">
        <v>0.01</v>
      </c>
      <c r="G80" s="100" t="s">
        <v>260</v>
      </c>
      <c r="H80" s="104">
        <f t="shared" si="7"/>
        <v>0.0037721093362520237</v>
      </c>
      <c r="I80" s="92"/>
      <c r="J80" s="16"/>
      <c r="K80" s="16">
        <v>0.018942981625307824</v>
      </c>
      <c r="L80" s="16"/>
      <c r="M80" s="16"/>
      <c r="N80" s="16"/>
      <c r="O80" s="16">
        <v>0.015006002400960384</v>
      </c>
      <c r="P80" s="16"/>
      <c r="Q80" s="16"/>
      <c r="R80" s="60">
        <f t="shared" si="8"/>
        <v>0</v>
      </c>
      <c r="S80" s="53">
        <f t="shared" si="9"/>
        <v>0</v>
      </c>
      <c r="T80" s="56">
        <f t="shared" si="10"/>
        <v>0</v>
      </c>
      <c r="U80" s="10"/>
      <c r="V80" s="10"/>
      <c r="W80" s="10"/>
      <c r="X80" s="10"/>
      <c r="Y80" s="10"/>
      <c r="Z80" s="10"/>
    </row>
    <row r="81" spans="1:26" ht="12.75">
      <c r="A81" s="1" t="s">
        <v>261</v>
      </c>
      <c r="B81" s="30">
        <v>1.33</v>
      </c>
      <c r="C81" s="75">
        <v>0.05</v>
      </c>
      <c r="D81" s="71" t="s">
        <v>260</v>
      </c>
      <c r="E81" s="26">
        <v>0.01</v>
      </c>
      <c r="F81" s="39">
        <v>0.03</v>
      </c>
      <c r="G81" s="100"/>
      <c r="H81" s="104">
        <f t="shared" si="7"/>
        <v>0</v>
      </c>
      <c r="I81" s="92"/>
      <c r="J81" s="16"/>
      <c r="K81" s="16"/>
      <c r="L81" s="16"/>
      <c r="M81" s="16"/>
      <c r="N81" s="16"/>
      <c r="O81" s="16"/>
      <c r="P81" s="16"/>
      <c r="Q81" s="16"/>
      <c r="R81" s="60">
        <f>S81*10/$S$4</f>
        <v>0</v>
      </c>
      <c r="S81" s="53">
        <f>SUM(U81:CR81)</f>
        <v>0</v>
      </c>
      <c r="T81" s="56">
        <f>COUNTA(U81:CR81)</f>
        <v>0</v>
      </c>
      <c r="U81" s="10"/>
      <c r="V81" s="10"/>
      <c r="W81" s="10"/>
      <c r="X81" s="10"/>
      <c r="Y81" s="10"/>
      <c r="Z81" s="10"/>
    </row>
    <row r="82" spans="1:26" ht="12.75">
      <c r="A82" s="1" t="s">
        <v>96</v>
      </c>
      <c r="B82" s="30"/>
      <c r="C82" s="21"/>
      <c r="D82" s="39"/>
      <c r="E82" s="26"/>
      <c r="F82" s="39"/>
      <c r="G82" s="43"/>
      <c r="H82" s="104">
        <f t="shared" si="7"/>
        <v>0.0033346672002134187</v>
      </c>
      <c r="I82" s="92"/>
      <c r="J82" s="16"/>
      <c r="K82" s="16"/>
      <c r="L82" s="16"/>
      <c r="M82" s="16"/>
      <c r="N82" s="16"/>
      <c r="O82" s="16">
        <v>0.030012004801920768</v>
      </c>
      <c r="P82" s="16"/>
      <c r="Q82" s="16"/>
      <c r="R82" s="60">
        <f t="shared" si="8"/>
        <v>0</v>
      </c>
      <c r="S82" s="53">
        <f t="shared" si="9"/>
        <v>0</v>
      </c>
      <c r="T82" s="56">
        <f t="shared" si="10"/>
        <v>0</v>
      </c>
      <c r="U82" s="10"/>
      <c r="V82" s="10"/>
      <c r="W82" s="10"/>
      <c r="X82" s="10"/>
      <c r="Y82" s="10"/>
      <c r="Z82" s="10"/>
    </row>
    <row r="83" spans="1:26" ht="12.75">
      <c r="A83" s="1" t="s">
        <v>267</v>
      </c>
      <c r="B83" s="30"/>
      <c r="C83" s="21"/>
      <c r="D83" s="39"/>
      <c r="E83" s="26"/>
      <c r="F83" s="39"/>
      <c r="G83" s="43"/>
      <c r="H83" s="104">
        <f t="shared" si="7"/>
        <v>0.008236735510489195</v>
      </c>
      <c r="I83" s="92"/>
      <c r="J83" s="16"/>
      <c r="K83" s="16">
        <v>0.018942981625307824</v>
      </c>
      <c r="L83" s="16">
        <v>0.05518763796909492</v>
      </c>
      <c r="M83" s="16"/>
      <c r="N83" s="16"/>
      <c r="O83" s="16"/>
      <c r="P83" s="16"/>
      <c r="Q83" s="16"/>
      <c r="R83" s="60">
        <f>S83*10/$S$4</f>
        <v>0</v>
      </c>
      <c r="S83" s="53">
        <f>SUM(U83:CR83)</f>
        <v>0</v>
      </c>
      <c r="T83" s="56">
        <f>COUNTA(U83:CR83)</f>
        <v>0</v>
      </c>
      <c r="U83" s="10"/>
      <c r="V83" s="10"/>
      <c r="W83" s="10"/>
      <c r="X83" s="10"/>
      <c r="Y83" s="10"/>
      <c r="Z83" s="10"/>
    </row>
    <row r="84" spans="1:26" ht="12.75">
      <c r="A84" s="1" t="s">
        <v>97</v>
      </c>
      <c r="B84" s="30"/>
      <c r="C84" s="21"/>
      <c r="D84" s="39"/>
      <c r="E84" s="72" t="s">
        <v>260</v>
      </c>
      <c r="F84" s="71" t="s">
        <v>260</v>
      </c>
      <c r="G84" s="43">
        <v>0.011472320376914018</v>
      </c>
      <c r="H84" s="104">
        <f t="shared" si="7"/>
        <v>0.008249803994667702</v>
      </c>
      <c r="I84" s="92"/>
      <c r="J84" s="16"/>
      <c r="K84" s="16"/>
      <c r="L84" s="16"/>
      <c r="M84" s="16"/>
      <c r="N84" s="16">
        <v>0.030197795560924053</v>
      </c>
      <c r="O84" s="16">
        <v>0.015006002400960384</v>
      </c>
      <c r="P84" s="16"/>
      <c r="Q84" s="16">
        <v>0.02904443799012489</v>
      </c>
      <c r="R84" s="60">
        <f t="shared" si="8"/>
        <v>0</v>
      </c>
      <c r="S84" s="53">
        <f t="shared" si="9"/>
        <v>0</v>
      </c>
      <c r="T84" s="56">
        <f t="shared" si="10"/>
        <v>0</v>
      </c>
      <c r="U84" s="10"/>
      <c r="V84" s="10"/>
      <c r="W84" s="10"/>
      <c r="X84" s="10"/>
      <c r="Y84" s="10"/>
      <c r="Z84" s="10"/>
    </row>
    <row r="85" spans="1:26" ht="12.75">
      <c r="A85" s="1" t="s">
        <v>98</v>
      </c>
      <c r="B85" s="30"/>
      <c r="C85" s="21"/>
      <c r="D85" s="39"/>
      <c r="E85" s="26"/>
      <c r="F85" s="39"/>
      <c r="G85" s="43">
        <v>0.01</v>
      </c>
      <c r="H85" s="104">
        <f t="shared" si="7"/>
        <v>0</v>
      </c>
      <c r="I85" s="92"/>
      <c r="J85" s="16"/>
      <c r="K85" s="16"/>
      <c r="L85" s="16"/>
      <c r="M85" s="16"/>
      <c r="N85" s="16"/>
      <c r="O85" s="16"/>
      <c r="P85" s="16"/>
      <c r="Q85" s="16"/>
      <c r="R85" s="60">
        <f t="shared" si="8"/>
        <v>0</v>
      </c>
      <c r="S85" s="53">
        <f t="shared" si="9"/>
        <v>0</v>
      </c>
      <c r="T85" s="56">
        <f t="shared" si="10"/>
        <v>0</v>
      </c>
      <c r="U85" s="10"/>
      <c r="V85" s="10"/>
      <c r="W85" s="10"/>
      <c r="X85" s="10"/>
      <c r="Y85" s="10"/>
      <c r="Z85" s="10"/>
    </row>
    <row r="86" spans="1:85" ht="12.75">
      <c r="A86" s="1" t="s">
        <v>99</v>
      </c>
      <c r="B86" s="30">
        <v>1.01</v>
      </c>
      <c r="C86" s="21">
        <v>0.89</v>
      </c>
      <c r="D86" s="39">
        <v>3.36</v>
      </c>
      <c r="E86" s="26">
        <v>1.54</v>
      </c>
      <c r="F86" s="39">
        <v>16.77</v>
      </c>
      <c r="G86" s="43">
        <v>9.93325441696113</v>
      </c>
      <c r="H86" s="104">
        <f t="shared" si="7"/>
        <v>5.8840463493365895</v>
      </c>
      <c r="I86" s="92">
        <v>0.66</v>
      </c>
      <c r="J86" s="16">
        <v>7.06</v>
      </c>
      <c r="K86" s="16">
        <v>1.3638946770221634</v>
      </c>
      <c r="L86" s="16">
        <v>3.4032376747608533</v>
      </c>
      <c r="M86" s="16">
        <v>1.4181882644921113</v>
      </c>
      <c r="N86" s="16">
        <v>32.221047863505966</v>
      </c>
      <c r="O86" s="16">
        <v>0.8253301320528211</v>
      </c>
      <c r="P86" s="16">
        <v>4.6251077276644645</v>
      </c>
      <c r="Q86" s="16">
        <v>1.3796108045309323</v>
      </c>
      <c r="R86" s="60">
        <f t="shared" si="8"/>
        <v>1.159252282277931</v>
      </c>
      <c r="S86" s="53">
        <f t="shared" si="9"/>
        <v>80</v>
      </c>
      <c r="T86" s="56">
        <f t="shared" si="10"/>
        <v>2</v>
      </c>
      <c r="U86" s="10"/>
      <c r="V86" s="10"/>
      <c r="W86" s="10"/>
      <c r="X86" s="10"/>
      <c r="Y86" s="10"/>
      <c r="Z86" s="10"/>
      <c r="AB86" s="34"/>
      <c r="AC86" s="34"/>
      <c r="AD86" s="34"/>
      <c r="AE86" s="34">
        <v>72</v>
      </c>
      <c r="CG86">
        <v>8</v>
      </c>
    </row>
    <row r="87" spans="1:82" ht="12.75">
      <c r="A87" s="1" t="s">
        <v>100</v>
      </c>
      <c r="B87" s="30"/>
      <c r="C87" s="21">
        <v>0.03</v>
      </c>
      <c r="D87" s="39">
        <v>0.05</v>
      </c>
      <c r="E87" s="26">
        <v>0.05</v>
      </c>
      <c r="F87" s="39">
        <v>0.13</v>
      </c>
      <c r="G87" s="43">
        <v>0.06894464075382804</v>
      </c>
      <c r="H87" s="104">
        <f t="shared" si="7"/>
        <v>0.05835244435852364</v>
      </c>
      <c r="I87" s="92">
        <v>0.122624156958921</v>
      </c>
      <c r="J87" s="16">
        <v>0.13</v>
      </c>
      <c r="K87" s="16"/>
      <c r="L87" s="16">
        <v>0.09197939661515821</v>
      </c>
      <c r="M87" s="16">
        <v>0.01772735330615139</v>
      </c>
      <c r="N87" s="16">
        <v>0.030197795560924053</v>
      </c>
      <c r="O87" s="16">
        <v>0.07503001200480193</v>
      </c>
      <c r="P87" s="16">
        <v>0.04309106578569377</v>
      </c>
      <c r="Q87" s="16">
        <v>0.014522218995062446</v>
      </c>
      <c r="R87" s="60">
        <f t="shared" si="8"/>
        <v>0.08694392117084482</v>
      </c>
      <c r="S87" s="53">
        <f t="shared" si="9"/>
        <v>6</v>
      </c>
      <c r="T87" s="56">
        <f t="shared" si="10"/>
        <v>6</v>
      </c>
      <c r="U87" s="10"/>
      <c r="V87" s="10"/>
      <c r="W87" s="10"/>
      <c r="X87" s="10"/>
      <c r="Y87" s="10"/>
      <c r="Z87" s="10"/>
      <c r="AK87">
        <v>1</v>
      </c>
      <c r="AR87">
        <v>1</v>
      </c>
      <c r="AY87">
        <v>1</v>
      </c>
      <c r="AZ87">
        <v>1</v>
      </c>
      <c r="BJ87">
        <v>1</v>
      </c>
      <c r="CD87">
        <v>1</v>
      </c>
    </row>
    <row r="88" spans="1:85" ht="12.75">
      <c r="A88" s="1" t="s">
        <v>101</v>
      </c>
      <c r="B88" s="30">
        <v>0.12</v>
      </c>
      <c r="C88" s="21">
        <v>0.01</v>
      </c>
      <c r="D88" s="39">
        <v>0.01</v>
      </c>
      <c r="E88" s="26"/>
      <c r="F88" s="39">
        <v>0.01</v>
      </c>
      <c r="G88" s="43">
        <v>0.028889281507656066</v>
      </c>
      <c r="H88" s="104">
        <f t="shared" si="7"/>
        <v>0.11992422314728504</v>
      </c>
      <c r="I88" s="92">
        <v>0.030656039239730228</v>
      </c>
      <c r="J88" s="16"/>
      <c r="K88" s="16">
        <v>0.05682894487592347</v>
      </c>
      <c r="L88" s="16">
        <v>0.03679175864606328</v>
      </c>
      <c r="M88" s="16">
        <v>0.17727353306151392</v>
      </c>
      <c r="N88" s="16">
        <v>0.10569228446323418</v>
      </c>
      <c r="O88" s="16">
        <v>0.16506602641056423</v>
      </c>
      <c r="P88" s="16">
        <v>0.11490950876185005</v>
      </c>
      <c r="Q88" s="16">
        <v>0.392099912866686</v>
      </c>
      <c r="R88" s="60">
        <f t="shared" si="8"/>
        <v>0.1159252282277931</v>
      </c>
      <c r="S88" s="53">
        <f t="shared" si="9"/>
        <v>8</v>
      </c>
      <c r="T88" s="56">
        <f t="shared" si="10"/>
        <v>6</v>
      </c>
      <c r="U88" s="10"/>
      <c r="V88" s="10">
        <v>2</v>
      </c>
      <c r="W88" s="10"/>
      <c r="X88" s="10"/>
      <c r="Y88" s="10">
        <v>2</v>
      </c>
      <c r="Z88" s="10"/>
      <c r="AV88">
        <v>1</v>
      </c>
      <c r="BD88">
        <v>1</v>
      </c>
      <c r="CA88">
        <v>1</v>
      </c>
      <c r="CG88">
        <v>1</v>
      </c>
    </row>
    <row r="89" spans="1:65" ht="12.75">
      <c r="A89" s="1" t="s">
        <v>102</v>
      </c>
      <c r="B89" s="30"/>
      <c r="C89" s="73" t="s">
        <v>260</v>
      </c>
      <c r="D89" s="39">
        <v>0.01</v>
      </c>
      <c r="E89" s="26">
        <v>0.02</v>
      </c>
      <c r="F89" s="39">
        <v>0.01</v>
      </c>
      <c r="G89" s="43">
        <v>0.005</v>
      </c>
      <c r="H89" s="104">
        <f t="shared" si="7"/>
        <v>0.015398183715695853</v>
      </c>
      <c r="I89" s="92">
        <v>0.01</v>
      </c>
      <c r="J89" s="16"/>
      <c r="K89" s="16"/>
      <c r="L89" s="16"/>
      <c r="M89" s="16">
        <v>0.05318205991845417</v>
      </c>
      <c r="N89" s="16">
        <v>0.060395591121848106</v>
      </c>
      <c r="O89" s="16">
        <v>0.015006002400960384</v>
      </c>
      <c r="P89" s="16"/>
      <c r="Q89" s="16"/>
      <c r="R89" s="60">
        <f t="shared" si="8"/>
        <v>0.014490653528474137</v>
      </c>
      <c r="S89" s="53">
        <f t="shared" si="9"/>
        <v>1</v>
      </c>
      <c r="T89" s="56">
        <f t="shared" si="10"/>
        <v>1</v>
      </c>
      <c r="U89" s="10"/>
      <c r="V89" s="10"/>
      <c r="W89" s="10"/>
      <c r="X89" s="10"/>
      <c r="Y89" s="10"/>
      <c r="Z89" s="10"/>
      <c r="BM89">
        <v>1</v>
      </c>
    </row>
    <row r="90" spans="1:26" ht="12.75">
      <c r="A90" s="102" t="s">
        <v>359</v>
      </c>
      <c r="B90" s="30"/>
      <c r="C90" s="73"/>
      <c r="D90" s="39"/>
      <c r="E90" s="26"/>
      <c r="F90" s="39"/>
      <c r="G90" s="43"/>
      <c r="H90" s="104">
        <f t="shared" si="7"/>
        <v>0.004787896198410419</v>
      </c>
      <c r="I90" s="92"/>
      <c r="J90" s="16"/>
      <c r="K90" s="16"/>
      <c r="L90" s="16"/>
      <c r="M90" s="16"/>
      <c r="N90" s="16"/>
      <c r="O90" s="16"/>
      <c r="P90" s="16">
        <v>0.04309106578569377</v>
      </c>
      <c r="Q90" s="16"/>
      <c r="R90" s="60">
        <f>S90*10/$S$4</f>
        <v>0</v>
      </c>
      <c r="S90" s="53">
        <f>SUM(U90:CR90)</f>
        <v>0</v>
      </c>
      <c r="T90" s="56">
        <f>COUNTA(U90:CR90)</f>
        <v>0</v>
      </c>
      <c r="U90" s="10"/>
      <c r="V90" s="10"/>
      <c r="W90" s="10"/>
      <c r="X90" s="10"/>
      <c r="Y90" s="10"/>
      <c r="Z90" s="10"/>
    </row>
    <row r="91" spans="1:76" ht="12.75">
      <c r="A91" s="1" t="s">
        <v>103</v>
      </c>
      <c r="B91" s="30"/>
      <c r="C91" s="73" t="s">
        <v>260</v>
      </c>
      <c r="D91" s="76"/>
      <c r="E91" s="72" t="s">
        <v>260</v>
      </c>
      <c r="F91" s="39">
        <v>0.02</v>
      </c>
      <c r="G91" s="43">
        <v>0.02594464075382803</v>
      </c>
      <c r="H91" s="104">
        <f t="shared" si="7"/>
        <v>0.06352756001501943</v>
      </c>
      <c r="I91" s="92">
        <v>0.01</v>
      </c>
      <c r="J91" s="16"/>
      <c r="K91" s="16">
        <v>0.03788596325061565</v>
      </c>
      <c r="L91" s="16">
        <v>0.01839587932303164</v>
      </c>
      <c r="M91" s="16">
        <v>0.10636411983690834</v>
      </c>
      <c r="N91" s="16">
        <v>0.1660878755850823</v>
      </c>
      <c r="O91" s="16">
        <v>0.045018007202881155</v>
      </c>
      <c r="P91" s="16">
        <v>0.07181844297615628</v>
      </c>
      <c r="Q91" s="16">
        <v>0.11617775196049956</v>
      </c>
      <c r="R91" s="60">
        <f t="shared" si="8"/>
        <v>0.05796261411389655</v>
      </c>
      <c r="S91" s="53">
        <f t="shared" si="9"/>
        <v>4</v>
      </c>
      <c r="T91" s="56">
        <f t="shared" si="10"/>
        <v>3</v>
      </c>
      <c r="U91" s="10"/>
      <c r="V91" s="10"/>
      <c r="W91" s="10"/>
      <c r="X91" s="10"/>
      <c r="Y91" s="10"/>
      <c r="Z91" s="10"/>
      <c r="AE91">
        <v>2</v>
      </c>
      <c r="BG91">
        <v>1</v>
      </c>
      <c r="BX91">
        <v>1</v>
      </c>
    </row>
    <row r="92" spans="1:96" ht="12.75">
      <c r="A92" s="1" t="s">
        <v>104</v>
      </c>
      <c r="B92" s="30">
        <v>0.47</v>
      </c>
      <c r="C92" s="21">
        <v>0.83</v>
      </c>
      <c r="D92" s="39">
        <v>0.49</v>
      </c>
      <c r="E92" s="26">
        <v>0.64</v>
      </c>
      <c r="F92" s="39">
        <v>1.35</v>
      </c>
      <c r="G92" s="43">
        <v>3.0427844522968197</v>
      </c>
      <c r="H92" s="104">
        <f t="shared" si="7"/>
        <v>8.347049852145624</v>
      </c>
      <c r="I92" s="92">
        <v>5.59</v>
      </c>
      <c r="J92" s="16">
        <v>3.35</v>
      </c>
      <c r="K92" s="16">
        <v>5.114605038833113</v>
      </c>
      <c r="L92" s="16">
        <v>7.579102281089035</v>
      </c>
      <c r="M92" s="16">
        <v>2.623648289310406</v>
      </c>
      <c r="N92" s="16">
        <v>25.38124716895667</v>
      </c>
      <c r="O92" s="16">
        <v>8.733493397358943</v>
      </c>
      <c r="P92" s="16">
        <v>7.239299051996554</v>
      </c>
      <c r="Q92" s="16">
        <v>9.512053441765902</v>
      </c>
      <c r="R92" s="60">
        <f t="shared" si="8"/>
        <v>7.375742645993335</v>
      </c>
      <c r="S92" s="53">
        <f t="shared" si="9"/>
        <v>509</v>
      </c>
      <c r="T92" s="56">
        <f t="shared" si="10"/>
        <v>65</v>
      </c>
      <c r="U92" s="10">
        <v>3</v>
      </c>
      <c r="V92" s="10">
        <v>1</v>
      </c>
      <c r="W92" s="10">
        <v>4</v>
      </c>
      <c r="X92" s="10">
        <v>8</v>
      </c>
      <c r="Y92" s="10">
        <v>6</v>
      </c>
      <c r="Z92" s="10">
        <v>8</v>
      </c>
      <c r="AA92" s="34">
        <v>2</v>
      </c>
      <c r="AB92" s="34">
        <v>16</v>
      </c>
      <c r="AC92" s="34"/>
      <c r="AD92" s="34"/>
      <c r="AE92" s="34">
        <v>4</v>
      </c>
      <c r="AF92" s="34">
        <v>1</v>
      </c>
      <c r="AG92">
        <v>1</v>
      </c>
      <c r="AH92" s="34">
        <v>3</v>
      </c>
      <c r="AI92" s="34"/>
      <c r="AJ92" s="34">
        <v>9</v>
      </c>
      <c r="AK92" s="34">
        <v>2</v>
      </c>
      <c r="AL92">
        <v>14</v>
      </c>
      <c r="AM92" s="34">
        <v>3</v>
      </c>
      <c r="AO92">
        <v>2</v>
      </c>
      <c r="AP92">
        <v>1</v>
      </c>
      <c r="AQ92">
        <v>6</v>
      </c>
      <c r="AR92">
        <v>4</v>
      </c>
      <c r="AS92">
        <v>5</v>
      </c>
      <c r="AT92">
        <v>2</v>
      </c>
      <c r="AU92">
        <v>2</v>
      </c>
      <c r="AV92">
        <v>5</v>
      </c>
      <c r="AW92">
        <v>2</v>
      </c>
      <c r="AX92">
        <v>3</v>
      </c>
      <c r="AY92">
        <v>1</v>
      </c>
      <c r="AZ92">
        <v>2</v>
      </c>
      <c r="BA92">
        <v>1</v>
      </c>
      <c r="BB92">
        <v>11</v>
      </c>
      <c r="BD92">
        <v>7</v>
      </c>
      <c r="BE92">
        <v>2</v>
      </c>
      <c r="BF92">
        <v>2</v>
      </c>
      <c r="BG92">
        <v>31</v>
      </c>
      <c r="BH92">
        <v>29</v>
      </c>
      <c r="BI92">
        <v>36</v>
      </c>
      <c r="BJ92">
        <v>10</v>
      </c>
      <c r="BK92">
        <v>7</v>
      </c>
      <c r="BM92">
        <v>1</v>
      </c>
      <c r="BP92">
        <v>1</v>
      </c>
      <c r="BQ92">
        <v>8</v>
      </c>
      <c r="BR92">
        <v>1</v>
      </c>
      <c r="BS92">
        <v>1</v>
      </c>
      <c r="BT92">
        <v>3</v>
      </c>
      <c r="BU92">
        <v>2</v>
      </c>
      <c r="BV92">
        <v>4</v>
      </c>
      <c r="BW92">
        <v>1</v>
      </c>
      <c r="BX92">
        <v>22</v>
      </c>
      <c r="BY92">
        <v>11</v>
      </c>
      <c r="BZ92">
        <v>11</v>
      </c>
      <c r="CA92">
        <v>41</v>
      </c>
      <c r="CB92">
        <v>27</v>
      </c>
      <c r="CC92">
        <v>3</v>
      </c>
      <c r="CD92">
        <v>6</v>
      </c>
      <c r="CE92">
        <v>25</v>
      </c>
      <c r="CF92">
        <v>18</v>
      </c>
      <c r="CG92">
        <v>27</v>
      </c>
      <c r="CH92">
        <v>15</v>
      </c>
      <c r="CI92">
        <v>3</v>
      </c>
      <c r="CJ92">
        <v>11</v>
      </c>
      <c r="CK92">
        <v>6</v>
      </c>
      <c r="CN92">
        <v>2</v>
      </c>
      <c r="CP92">
        <v>1</v>
      </c>
      <c r="CQ92">
        <v>1</v>
      </c>
      <c r="CR92">
        <v>1</v>
      </c>
    </row>
    <row r="93" spans="1:85" ht="12.75">
      <c r="A93" s="1" t="s">
        <v>105</v>
      </c>
      <c r="B93" s="30">
        <v>52.09</v>
      </c>
      <c r="C93" s="21">
        <v>25.73</v>
      </c>
      <c r="D93" s="39">
        <v>5.86</v>
      </c>
      <c r="E93" s="26">
        <v>57.54</v>
      </c>
      <c r="F93" s="39">
        <v>45.23</v>
      </c>
      <c r="G93" s="43">
        <v>29.827500588928153</v>
      </c>
      <c r="H93" s="104">
        <f t="shared" si="7"/>
        <v>108.7241907944736</v>
      </c>
      <c r="I93" s="92">
        <v>3.54</v>
      </c>
      <c r="J93" s="16">
        <v>0.58</v>
      </c>
      <c r="K93" s="16">
        <v>2.7846182989202504</v>
      </c>
      <c r="L93" s="16">
        <v>0.8094186902133922</v>
      </c>
      <c r="M93" s="16">
        <v>1.8790994504520475</v>
      </c>
      <c r="N93" s="16">
        <v>940.5556394383211</v>
      </c>
      <c r="O93" s="16">
        <v>1.9357743097238895</v>
      </c>
      <c r="P93" s="16">
        <v>2.3843723068083884</v>
      </c>
      <c r="Q93" s="16">
        <v>24.04879465582341</v>
      </c>
      <c r="R93" s="60">
        <f t="shared" si="8"/>
        <v>0.8404579046514999</v>
      </c>
      <c r="S93" s="53">
        <f t="shared" si="9"/>
        <v>58</v>
      </c>
      <c r="T93" s="56">
        <f t="shared" si="10"/>
        <v>16</v>
      </c>
      <c r="U93" s="10"/>
      <c r="V93" s="10"/>
      <c r="W93" s="10"/>
      <c r="X93" s="10"/>
      <c r="Y93" s="10"/>
      <c r="Z93" s="10">
        <v>2</v>
      </c>
      <c r="AB93" s="34"/>
      <c r="AC93" s="34"/>
      <c r="AD93" s="34"/>
      <c r="AE93" s="34">
        <v>1</v>
      </c>
      <c r="AH93" s="34"/>
      <c r="AI93" s="34"/>
      <c r="AR93">
        <v>1</v>
      </c>
      <c r="AV93">
        <v>1</v>
      </c>
      <c r="BG93">
        <v>30</v>
      </c>
      <c r="BH93">
        <v>1</v>
      </c>
      <c r="BP93">
        <v>1</v>
      </c>
      <c r="BW93">
        <v>1</v>
      </c>
      <c r="BX93">
        <v>7</v>
      </c>
      <c r="BY93">
        <v>1</v>
      </c>
      <c r="BZ93">
        <v>1</v>
      </c>
      <c r="CA93">
        <v>3</v>
      </c>
      <c r="CB93">
        <v>1</v>
      </c>
      <c r="CC93">
        <v>2</v>
      </c>
      <c r="CD93">
        <v>2</v>
      </c>
      <c r="CG93">
        <v>3</v>
      </c>
    </row>
    <row r="94" spans="1:26" ht="12.75">
      <c r="A94" s="1" t="s">
        <v>106</v>
      </c>
      <c r="B94" s="30"/>
      <c r="C94" s="73" t="s">
        <v>260</v>
      </c>
      <c r="D94" s="76"/>
      <c r="E94" s="77"/>
      <c r="F94" s="71" t="s">
        <v>260</v>
      </c>
      <c r="G94" s="100" t="s">
        <v>260</v>
      </c>
      <c r="H94" s="104">
        <f t="shared" si="7"/>
        <v>0.010219136109576496</v>
      </c>
      <c r="I94" s="92"/>
      <c r="J94" s="16"/>
      <c r="K94" s="16">
        <v>0.018942981625307824</v>
      </c>
      <c r="L94" s="16"/>
      <c r="M94" s="16"/>
      <c r="N94" s="16">
        <v>0.015098897780462027</v>
      </c>
      <c r="O94" s="16"/>
      <c r="P94" s="16">
        <v>0.014363688595231256</v>
      </c>
      <c r="Q94" s="16">
        <v>0.04356665698518734</v>
      </c>
      <c r="R94" s="60">
        <f t="shared" si="8"/>
        <v>0</v>
      </c>
      <c r="S94" s="53">
        <f t="shared" si="9"/>
        <v>0</v>
      </c>
      <c r="T94" s="56">
        <f t="shared" si="10"/>
        <v>0</v>
      </c>
      <c r="U94" s="10"/>
      <c r="V94" s="10"/>
      <c r="W94" s="10"/>
      <c r="X94" s="10"/>
      <c r="Y94" s="10"/>
      <c r="Z94" s="10"/>
    </row>
    <row r="95" spans="1:26" ht="12.75">
      <c r="A95" s="1" t="s">
        <v>107</v>
      </c>
      <c r="B95" s="30">
        <v>0.06</v>
      </c>
      <c r="C95" s="21">
        <v>0.01</v>
      </c>
      <c r="D95" s="39">
        <v>0.01</v>
      </c>
      <c r="E95" s="26">
        <v>0.01</v>
      </c>
      <c r="F95" s="39">
        <v>0.01</v>
      </c>
      <c r="G95" s="43">
        <v>0.007472320376914017</v>
      </c>
      <c r="H95" s="104">
        <f t="shared" si="7"/>
        <v>0.15128794739062545</v>
      </c>
      <c r="I95" s="92"/>
      <c r="J95" s="16"/>
      <c r="K95" s="16">
        <v>0.018942981625307824</v>
      </c>
      <c r="L95" s="16"/>
      <c r="M95" s="16"/>
      <c r="N95" s="16">
        <v>1.3136041069001965</v>
      </c>
      <c r="O95" s="16"/>
      <c r="P95" s="16"/>
      <c r="Q95" s="16">
        <v>0.02904443799012489</v>
      </c>
      <c r="R95" s="60">
        <f t="shared" si="8"/>
        <v>0</v>
      </c>
      <c r="S95" s="53">
        <f t="shared" si="9"/>
        <v>0</v>
      </c>
      <c r="T95" s="56">
        <f t="shared" si="10"/>
        <v>0</v>
      </c>
      <c r="U95" s="10"/>
      <c r="V95" s="10"/>
      <c r="W95" s="10"/>
      <c r="X95" s="10"/>
      <c r="Y95" s="10"/>
      <c r="Z95" s="10"/>
    </row>
    <row r="96" spans="1:26" ht="12.75">
      <c r="A96" s="1" t="s">
        <v>108</v>
      </c>
      <c r="B96" s="30"/>
      <c r="C96" s="73" t="s">
        <v>260</v>
      </c>
      <c r="D96" s="76"/>
      <c r="E96" s="77"/>
      <c r="F96" s="71" t="s">
        <v>260</v>
      </c>
      <c r="G96" s="100" t="s">
        <v>260</v>
      </c>
      <c r="H96" s="104">
        <f t="shared" si="7"/>
        <v>0.0270597646195787</v>
      </c>
      <c r="I96" s="92"/>
      <c r="J96" s="16"/>
      <c r="K96" s="16">
        <v>0.018942981625307824</v>
      </c>
      <c r="L96" s="16"/>
      <c r="M96" s="16"/>
      <c r="N96" s="16">
        <v>0.18118677336554434</v>
      </c>
      <c r="O96" s="16"/>
      <c r="P96" s="16">
        <v>0.014363688595231256</v>
      </c>
      <c r="Q96" s="16">
        <v>0.02904443799012489</v>
      </c>
      <c r="R96" s="60">
        <f t="shared" si="8"/>
        <v>0</v>
      </c>
      <c r="S96" s="53">
        <f t="shared" si="9"/>
        <v>0</v>
      </c>
      <c r="T96" s="56">
        <f t="shared" si="10"/>
        <v>0</v>
      </c>
      <c r="U96" s="10"/>
      <c r="V96" s="10"/>
      <c r="W96" s="10"/>
      <c r="X96" s="10"/>
      <c r="Y96" s="10"/>
      <c r="Z96" s="10"/>
    </row>
    <row r="97" spans="1:26" ht="12.75">
      <c r="A97" s="1" t="s">
        <v>109</v>
      </c>
      <c r="B97" s="30"/>
      <c r="C97" s="21"/>
      <c r="D97" s="71" t="s">
        <v>260</v>
      </c>
      <c r="E97" s="77"/>
      <c r="F97" s="71" t="s">
        <v>260</v>
      </c>
      <c r="G97" s="100" t="s">
        <v>260</v>
      </c>
      <c r="H97" s="104">
        <f t="shared" si="7"/>
        <v>0.0021047757361453137</v>
      </c>
      <c r="I97" s="92"/>
      <c r="J97" s="16"/>
      <c r="K97" s="16">
        <v>0.018942981625307824</v>
      </c>
      <c r="L97" s="16"/>
      <c r="M97" s="16"/>
      <c r="N97" s="16"/>
      <c r="O97" s="16"/>
      <c r="P97" s="16"/>
      <c r="Q97" s="16"/>
      <c r="R97" s="60">
        <f t="shared" si="8"/>
        <v>0</v>
      </c>
      <c r="S97" s="53">
        <f t="shared" si="9"/>
        <v>0</v>
      </c>
      <c r="T97" s="56">
        <f t="shared" si="10"/>
        <v>0</v>
      </c>
      <c r="U97" s="10"/>
      <c r="V97" s="10"/>
      <c r="W97" s="10"/>
      <c r="X97" s="10"/>
      <c r="Y97" s="10"/>
      <c r="Z97" s="10"/>
    </row>
    <row r="98" spans="1:95" ht="12.75">
      <c r="A98" s="1" t="s">
        <v>110</v>
      </c>
      <c r="B98" s="31">
        <v>7.2</v>
      </c>
      <c r="C98" s="21">
        <v>8.25</v>
      </c>
      <c r="D98" s="40">
        <v>11.19</v>
      </c>
      <c r="E98" s="26">
        <v>9.69</v>
      </c>
      <c r="F98" s="39">
        <v>11.59</v>
      </c>
      <c r="G98" s="43">
        <v>6.326455830388693</v>
      </c>
      <c r="H98" s="104">
        <f t="shared" si="7"/>
        <v>5.698691369072547</v>
      </c>
      <c r="I98" s="92">
        <v>2.88</v>
      </c>
      <c r="J98" s="16">
        <v>5.07</v>
      </c>
      <c r="K98" s="16">
        <v>3.1824209130517143</v>
      </c>
      <c r="L98" s="16">
        <v>3.734363502575423</v>
      </c>
      <c r="M98" s="16">
        <v>8.367310760503457</v>
      </c>
      <c r="N98" s="16">
        <v>3.50294428506719</v>
      </c>
      <c r="O98" s="16">
        <v>9.79891956782713</v>
      </c>
      <c r="P98" s="16">
        <v>5.472565354783109</v>
      </c>
      <c r="Q98" s="16">
        <v>9.279697937844903</v>
      </c>
      <c r="R98" s="60">
        <f t="shared" si="8"/>
        <v>2.34748587161281</v>
      </c>
      <c r="S98" s="53">
        <f t="shared" si="9"/>
        <v>162</v>
      </c>
      <c r="T98" s="56">
        <f t="shared" si="10"/>
        <v>46</v>
      </c>
      <c r="U98" s="10">
        <v>2</v>
      </c>
      <c r="V98" s="10">
        <v>7</v>
      </c>
      <c r="W98" s="10">
        <v>2</v>
      </c>
      <c r="X98" s="10">
        <v>7</v>
      </c>
      <c r="Y98" s="10">
        <v>5</v>
      </c>
      <c r="Z98" s="10">
        <v>2</v>
      </c>
      <c r="AA98" s="34">
        <v>4</v>
      </c>
      <c r="AB98" s="34"/>
      <c r="AC98" s="34">
        <v>3</v>
      </c>
      <c r="AD98" s="34"/>
      <c r="AG98">
        <v>3</v>
      </c>
      <c r="AJ98">
        <v>8</v>
      </c>
      <c r="AN98">
        <v>2</v>
      </c>
      <c r="AO98">
        <v>5</v>
      </c>
      <c r="AP98">
        <v>3</v>
      </c>
      <c r="AQ98">
        <v>2</v>
      </c>
      <c r="AR98">
        <v>1</v>
      </c>
      <c r="AT98">
        <v>2</v>
      </c>
      <c r="AU98">
        <v>8</v>
      </c>
      <c r="AV98">
        <v>4</v>
      </c>
      <c r="AW98">
        <v>1</v>
      </c>
      <c r="AX98">
        <v>8</v>
      </c>
      <c r="BA98">
        <v>3</v>
      </c>
      <c r="BB98">
        <v>6</v>
      </c>
      <c r="BD98">
        <v>4</v>
      </c>
      <c r="BE98">
        <v>6</v>
      </c>
      <c r="BF98">
        <v>3</v>
      </c>
      <c r="BG98">
        <v>1</v>
      </c>
      <c r="BI98">
        <v>2</v>
      </c>
      <c r="BM98">
        <v>4</v>
      </c>
      <c r="BO98">
        <v>4</v>
      </c>
      <c r="BP98">
        <v>4</v>
      </c>
      <c r="BR98">
        <v>5</v>
      </c>
      <c r="BS98">
        <v>2</v>
      </c>
      <c r="BT98">
        <v>3</v>
      </c>
      <c r="BV98">
        <v>2</v>
      </c>
      <c r="BX98">
        <v>3</v>
      </c>
      <c r="BZ98">
        <v>2</v>
      </c>
      <c r="CD98">
        <v>1</v>
      </c>
      <c r="CE98">
        <v>10</v>
      </c>
      <c r="CF98">
        <v>1</v>
      </c>
      <c r="CG98">
        <v>1</v>
      </c>
      <c r="CI98">
        <v>3</v>
      </c>
      <c r="CJ98">
        <v>2</v>
      </c>
      <c r="CL98">
        <v>2</v>
      </c>
      <c r="CN98">
        <v>3</v>
      </c>
      <c r="CO98">
        <v>3</v>
      </c>
      <c r="CQ98">
        <v>3</v>
      </c>
    </row>
    <row r="99" spans="1:83" ht="12.75">
      <c r="A99" s="1" t="s">
        <v>111</v>
      </c>
      <c r="B99" s="30"/>
      <c r="C99" s="21"/>
      <c r="D99" s="39"/>
      <c r="E99" s="26"/>
      <c r="F99" s="39">
        <v>0.08</v>
      </c>
      <c r="G99" s="43">
        <v>0.11963052024536122</v>
      </c>
      <c r="H99" s="104">
        <f t="shared" si="7"/>
        <v>0.152469994925167</v>
      </c>
      <c r="I99" s="92">
        <v>0.46</v>
      </c>
      <c r="J99" s="16">
        <v>0.03</v>
      </c>
      <c r="K99" s="16">
        <v>0.03788596325061565</v>
      </c>
      <c r="L99" s="16"/>
      <c r="M99" s="16"/>
      <c r="N99" s="16">
        <v>0.045296693341386085</v>
      </c>
      <c r="O99" s="16">
        <v>0.015006002400960384</v>
      </c>
      <c r="P99" s="16">
        <v>0.014363688595231256</v>
      </c>
      <c r="Q99" s="16">
        <v>0.7696776067383095</v>
      </c>
      <c r="R99" s="60">
        <f t="shared" si="8"/>
        <v>0.26083176351253445</v>
      </c>
      <c r="S99" s="53">
        <f t="shared" si="9"/>
        <v>18</v>
      </c>
      <c r="T99" s="56">
        <f t="shared" si="10"/>
        <v>5</v>
      </c>
      <c r="U99" s="10"/>
      <c r="V99" s="10">
        <v>2</v>
      </c>
      <c r="W99" s="10"/>
      <c r="X99" s="10"/>
      <c r="Y99" s="10"/>
      <c r="Z99" s="10"/>
      <c r="AO99">
        <v>4</v>
      </c>
      <c r="AQ99">
        <v>3</v>
      </c>
      <c r="BI99">
        <v>1</v>
      </c>
      <c r="CE99">
        <v>8</v>
      </c>
    </row>
    <row r="100" spans="1:85" ht="12.75">
      <c r="A100" s="1" t="s">
        <v>112</v>
      </c>
      <c r="B100" s="30">
        <v>0.79</v>
      </c>
      <c r="C100" s="21">
        <v>1.29</v>
      </c>
      <c r="D100" s="39">
        <v>2.29</v>
      </c>
      <c r="E100" s="26">
        <v>0.52</v>
      </c>
      <c r="F100" s="39">
        <v>0.97</v>
      </c>
      <c r="G100" s="43">
        <v>1.5173529022190537</v>
      </c>
      <c r="H100" s="104">
        <f t="shared" si="7"/>
        <v>1.254902508129014</v>
      </c>
      <c r="I100" s="92">
        <v>0.24</v>
      </c>
      <c r="J100" s="16">
        <v>0.78</v>
      </c>
      <c r="K100" s="16">
        <v>0.9282060996400834</v>
      </c>
      <c r="L100" s="16">
        <v>0.7726269315673289</v>
      </c>
      <c r="M100" s="16">
        <v>3.988654493884063</v>
      </c>
      <c r="N100" s="16">
        <v>0.4680658311943228</v>
      </c>
      <c r="O100" s="16">
        <v>0.6302521008403361</v>
      </c>
      <c r="P100" s="16">
        <v>2.5423728813559325</v>
      </c>
      <c r="Q100" s="16">
        <v>0.943944234679059</v>
      </c>
      <c r="R100" s="60">
        <f t="shared" si="8"/>
        <v>0.26083176351253445</v>
      </c>
      <c r="S100" s="53">
        <f t="shared" si="9"/>
        <v>18</v>
      </c>
      <c r="T100" s="56">
        <f t="shared" si="10"/>
        <v>4</v>
      </c>
      <c r="U100" s="10"/>
      <c r="V100" s="10"/>
      <c r="W100" s="10"/>
      <c r="X100" s="10"/>
      <c r="Y100" s="10"/>
      <c r="Z100" s="10"/>
      <c r="AH100">
        <v>3</v>
      </c>
      <c r="AO100">
        <v>4</v>
      </c>
      <c r="BD100">
        <v>7</v>
      </c>
      <c r="CG100">
        <v>4</v>
      </c>
    </row>
    <row r="101" spans="1:96" ht="12.75">
      <c r="A101" s="1" t="s">
        <v>113</v>
      </c>
      <c r="B101" s="30">
        <v>10.23</v>
      </c>
      <c r="C101" s="21">
        <v>8.59</v>
      </c>
      <c r="D101" s="40">
        <v>8.7</v>
      </c>
      <c r="E101" s="26">
        <v>7.61</v>
      </c>
      <c r="F101" s="39">
        <v>4.68</v>
      </c>
      <c r="G101" s="43">
        <v>3.697294464075383</v>
      </c>
      <c r="H101" s="104">
        <f t="shared" si="7"/>
        <v>2.120791340414344</v>
      </c>
      <c r="I101" s="92">
        <v>1.56</v>
      </c>
      <c r="J101" s="16">
        <v>3.95</v>
      </c>
      <c r="K101" s="16">
        <v>2.216328850161015</v>
      </c>
      <c r="L101" s="16">
        <v>2.152317880794702</v>
      </c>
      <c r="M101" s="16">
        <v>2.0918276901258643</v>
      </c>
      <c r="N101" s="16">
        <v>1.8118677336554432</v>
      </c>
      <c r="O101" s="16">
        <v>1.4255702280912366</v>
      </c>
      <c r="P101" s="16">
        <v>2.470554438379776</v>
      </c>
      <c r="Q101" s="16">
        <v>1.4086552425210572</v>
      </c>
      <c r="R101" s="60">
        <f t="shared" si="8"/>
        <v>1.2027242428633533</v>
      </c>
      <c r="S101" s="53">
        <f t="shared" si="9"/>
        <v>83</v>
      </c>
      <c r="T101" s="56">
        <f t="shared" si="10"/>
        <v>36</v>
      </c>
      <c r="U101" s="10">
        <v>1</v>
      </c>
      <c r="V101" s="10">
        <v>4</v>
      </c>
      <c r="W101" s="10"/>
      <c r="X101" s="10">
        <v>1</v>
      </c>
      <c r="Y101" s="10">
        <v>2</v>
      </c>
      <c r="Z101" s="10"/>
      <c r="AA101" s="34">
        <v>3</v>
      </c>
      <c r="AF101">
        <v>2</v>
      </c>
      <c r="AH101">
        <v>1</v>
      </c>
      <c r="AI101">
        <v>1</v>
      </c>
      <c r="AJ101">
        <v>3</v>
      </c>
      <c r="AK101">
        <v>1</v>
      </c>
      <c r="AN101">
        <v>1</v>
      </c>
      <c r="AO101">
        <v>3</v>
      </c>
      <c r="AP101">
        <v>2</v>
      </c>
      <c r="AR101">
        <v>3</v>
      </c>
      <c r="AS101">
        <v>1</v>
      </c>
      <c r="AT101">
        <v>4</v>
      </c>
      <c r="AU101">
        <v>1</v>
      </c>
      <c r="AW101">
        <v>6</v>
      </c>
      <c r="AX101">
        <v>1</v>
      </c>
      <c r="BA101">
        <v>1</v>
      </c>
      <c r="BC101">
        <v>3</v>
      </c>
      <c r="BD101">
        <v>2</v>
      </c>
      <c r="BE101">
        <v>4</v>
      </c>
      <c r="BJ101">
        <v>2</v>
      </c>
      <c r="BK101">
        <v>6</v>
      </c>
      <c r="BO101">
        <v>4</v>
      </c>
      <c r="BU101">
        <v>1</v>
      </c>
      <c r="BV101">
        <v>6</v>
      </c>
      <c r="CA101">
        <v>1</v>
      </c>
      <c r="CD101">
        <v>1</v>
      </c>
      <c r="CE101">
        <v>1</v>
      </c>
      <c r="CH101">
        <v>1</v>
      </c>
      <c r="CN101">
        <v>2</v>
      </c>
      <c r="CO101">
        <v>1</v>
      </c>
      <c r="CP101">
        <v>3</v>
      </c>
      <c r="CR101">
        <v>3</v>
      </c>
    </row>
    <row r="102" spans="1:26" ht="12.75">
      <c r="A102" s="1" t="s">
        <v>193</v>
      </c>
      <c r="B102" s="30"/>
      <c r="C102" s="21">
        <v>0.01</v>
      </c>
      <c r="D102" s="71" t="s">
        <v>260</v>
      </c>
      <c r="E102" s="26"/>
      <c r="F102" s="71" t="s">
        <v>260</v>
      </c>
      <c r="G102" s="43"/>
      <c r="H102" s="104">
        <f t="shared" si="7"/>
        <v>0</v>
      </c>
      <c r="I102" s="92"/>
      <c r="J102" s="16"/>
      <c r="K102" s="16"/>
      <c r="L102" s="16"/>
      <c r="M102" s="16"/>
      <c r="N102" s="16"/>
      <c r="O102" s="16"/>
      <c r="P102" s="16"/>
      <c r="Q102" s="16"/>
      <c r="R102" s="60">
        <f t="shared" si="8"/>
        <v>0</v>
      </c>
      <c r="S102" s="53">
        <f t="shared" si="9"/>
        <v>0</v>
      </c>
      <c r="T102" s="56">
        <f t="shared" si="10"/>
        <v>0</v>
      </c>
      <c r="U102" s="10"/>
      <c r="V102" s="10"/>
      <c r="W102" s="10"/>
      <c r="X102" s="10"/>
      <c r="Y102" s="10"/>
      <c r="Z102" s="10"/>
    </row>
    <row r="103" spans="1:96" ht="12.75">
      <c r="A103" s="1" t="s">
        <v>114</v>
      </c>
      <c r="B103" s="30">
        <v>7.16</v>
      </c>
      <c r="C103" s="21">
        <v>3.98</v>
      </c>
      <c r="D103" s="39">
        <v>5.02</v>
      </c>
      <c r="E103" s="26">
        <v>4.32</v>
      </c>
      <c r="F103" s="40">
        <v>3.6</v>
      </c>
      <c r="G103" s="43">
        <v>3.4144346289752647</v>
      </c>
      <c r="H103" s="104">
        <f t="shared" si="7"/>
        <v>2.6526839040841583</v>
      </c>
      <c r="I103" s="92">
        <v>2.08</v>
      </c>
      <c r="J103" s="16">
        <v>3.43</v>
      </c>
      <c r="K103" s="16">
        <v>2.7467323356696345</v>
      </c>
      <c r="L103" s="16">
        <v>2.501839587932303</v>
      </c>
      <c r="M103" s="16">
        <v>3.0136500620457363</v>
      </c>
      <c r="N103" s="16">
        <v>2.9140872716291715</v>
      </c>
      <c r="O103" s="16">
        <v>2.2358943577430974</v>
      </c>
      <c r="P103" s="16">
        <v>2.642918701522551</v>
      </c>
      <c r="Q103" s="16">
        <v>2.3090328202149286</v>
      </c>
      <c r="R103" s="60">
        <f t="shared" si="8"/>
        <v>2.130126068685698</v>
      </c>
      <c r="S103" s="53">
        <f t="shared" si="9"/>
        <v>147</v>
      </c>
      <c r="T103" s="56">
        <f t="shared" si="10"/>
        <v>43</v>
      </c>
      <c r="U103" s="10">
        <v>2</v>
      </c>
      <c r="V103" s="10">
        <v>5</v>
      </c>
      <c r="W103" s="10">
        <v>5</v>
      </c>
      <c r="X103" s="10">
        <v>6</v>
      </c>
      <c r="Y103" s="10">
        <v>1</v>
      </c>
      <c r="Z103" s="10"/>
      <c r="AA103" s="34">
        <v>2</v>
      </c>
      <c r="AC103" s="34"/>
      <c r="AD103" s="34"/>
      <c r="AG103">
        <v>9</v>
      </c>
      <c r="AH103">
        <v>3</v>
      </c>
      <c r="AI103">
        <v>1</v>
      </c>
      <c r="AJ103">
        <v>5</v>
      </c>
      <c r="AN103">
        <v>2</v>
      </c>
      <c r="AO103">
        <v>1</v>
      </c>
      <c r="AS103">
        <v>1</v>
      </c>
      <c r="AT103">
        <v>4</v>
      </c>
      <c r="AU103">
        <v>3</v>
      </c>
      <c r="AW103">
        <v>8</v>
      </c>
      <c r="AX103">
        <v>17</v>
      </c>
      <c r="AY103">
        <v>5</v>
      </c>
      <c r="AZ103">
        <v>4</v>
      </c>
      <c r="BA103">
        <v>2</v>
      </c>
      <c r="BB103">
        <v>3</v>
      </c>
      <c r="BC103">
        <v>4</v>
      </c>
      <c r="BD103">
        <v>2</v>
      </c>
      <c r="BF103">
        <v>5</v>
      </c>
      <c r="BH103">
        <v>1</v>
      </c>
      <c r="BI103">
        <v>1</v>
      </c>
      <c r="BK103">
        <v>5</v>
      </c>
      <c r="BM103">
        <v>4</v>
      </c>
      <c r="BO103">
        <v>2</v>
      </c>
      <c r="BP103">
        <v>2</v>
      </c>
      <c r="BU103">
        <v>2</v>
      </c>
      <c r="BV103">
        <v>2</v>
      </c>
      <c r="BY103">
        <v>3</v>
      </c>
      <c r="CD103">
        <v>2</v>
      </c>
      <c r="CF103">
        <v>1</v>
      </c>
      <c r="CG103">
        <v>1</v>
      </c>
      <c r="CH103">
        <v>2</v>
      </c>
      <c r="CI103">
        <v>2</v>
      </c>
      <c r="CJ103">
        <v>2</v>
      </c>
      <c r="CN103">
        <v>2</v>
      </c>
      <c r="CO103">
        <v>7</v>
      </c>
      <c r="CP103">
        <v>3</v>
      </c>
      <c r="CR103">
        <v>3</v>
      </c>
    </row>
    <row r="104" spans="1:96" ht="12.75">
      <c r="A104" s="1" t="s">
        <v>115</v>
      </c>
      <c r="B104" s="30">
        <v>2.11</v>
      </c>
      <c r="C104" s="24">
        <v>1.9</v>
      </c>
      <c r="D104" s="39">
        <v>2.39</v>
      </c>
      <c r="E104" s="27">
        <v>1.8</v>
      </c>
      <c r="F104" s="40">
        <v>2.3</v>
      </c>
      <c r="G104" s="43">
        <v>2.106434628975265</v>
      </c>
      <c r="H104" s="104">
        <f t="shared" si="7"/>
        <v>2.891899129558752</v>
      </c>
      <c r="I104" s="92">
        <v>2.01</v>
      </c>
      <c r="J104" s="16">
        <v>2.49</v>
      </c>
      <c r="K104" s="16">
        <v>2.0079560522826294</v>
      </c>
      <c r="L104" s="16">
        <v>1.9867549668874172</v>
      </c>
      <c r="M104" s="16">
        <v>2.03864563020741</v>
      </c>
      <c r="N104" s="16">
        <v>2.053450098142836</v>
      </c>
      <c r="O104" s="16">
        <v>5.07202881152461</v>
      </c>
      <c r="P104" s="16">
        <v>3.634013214593508</v>
      </c>
      <c r="Q104" s="16">
        <v>4.734243392390357</v>
      </c>
      <c r="R104" s="60">
        <f t="shared" si="8"/>
        <v>2.4779017533690775</v>
      </c>
      <c r="S104" s="53">
        <f t="shared" si="9"/>
        <v>171</v>
      </c>
      <c r="T104" s="56">
        <f t="shared" si="10"/>
        <v>54</v>
      </c>
      <c r="U104" s="10">
        <v>2</v>
      </c>
      <c r="V104" s="10">
        <v>4</v>
      </c>
      <c r="W104" s="10">
        <v>2</v>
      </c>
      <c r="X104" s="10">
        <v>1</v>
      </c>
      <c r="Y104" s="10">
        <v>6</v>
      </c>
      <c r="Z104" s="10"/>
      <c r="AA104" s="34">
        <v>4</v>
      </c>
      <c r="AB104" s="34">
        <v>2</v>
      </c>
      <c r="AC104" s="34"/>
      <c r="AD104" s="34"/>
      <c r="AE104" s="34"/>
      <c r="AF104" s="34">
        <v>1</v>
      </c>
      <c r="AG104" s="34">
        <v>3</v>
      </c>
      <c r="AH104" s="34">
        <v>1</v>
      </c>
      <c r="AI104" s="34"/>
      <c r="AJ104" s="34">
        <v>2</v>
      </c>
      <c r="AK104" s="34"/>
      <c r="AL104">
        <v>2</v>
      </c>
      <c r="AM104" s="34">
        <v>2</v>
      </c>
      <c r="AN104" s="34">
        <v>2</v>
      </c>
      <c r="AO104" s="34">
        <v>2</v>
      </c>
      <c r="AP104" s="34">
        <v>3</v>
      </c>
      <c r="AQ104" s="34">
        <v>2</v>
      </c>
      <c r="AR104" s="34">
        <v>7</v>
      </c>
      <c r="AS104" s="34">
        <v>7</v>
      </c>
      <c r="AT104" s="34">
        <v>5</v>
      </c>
      <c r="AU104" s="34"/>
      <c r="AV104" s="34">
        <v>3</v>
      </c>
      <c r="AW104">
        <v>1</v>
      </c>
      <c r="AX104">
        <v>7</v>
      </c>
      <c r="AY104" s="34">
        <v>2</v>
      </c>
      <c r="AZ104">
        <v>3</v>
      </c>
      <c r="BA104">
        <v>2</v>
      </c>
      <c r="BC104" s="34">
        <v>11</v>
      </c>
      <c r="BD104">
        <v>8</v>
      </c>
      <c r="BF104">
        <v>1</v>
      </c>
      <c r="BG104">
        <v>5</v>
      </c>
      <c r="BH104">
        <v>2</v>
      </c>
      <c r="BI104">
        <v>8</v>
      </c>
      <c r="BJ104">
        <v>2</v>
      </c>
      <c r="BK104">
        <v>2</v>
      </c>
      <c r="BM104">
        <v>2</v>
      </c>
      <c r="BO104">
        <v>1</v>
      </c>
      <c r="BQ104">
        <v>1</v>
      </c>
      <c r="BR104">
        <v>3</v>
      </c>
      <c r="BT104">
        <v>2</v>
      </c>
      <c r="BU104">
        <v>2</v>
      </c>
      <c r="BV104">
        <v>6</v>
      </c>
      <c r="BX104">
        <v>7</v>
      </c>
      <c r="BZ104">
        <v>2</v>
      </c>
      <c r="CA104">
        <v>3</v>
      </c>
      <c r="CD104">
        <v>1</v>
      </c>
      <c r="CE104">
        <v>3</v>
      </c>
      <c r="CF104">
        <v>3</v>
      </c>
      <c r="CG104">
        <v>1</v>
      </c>
      <c r="CH104">
        <v>3</v>
      </c>
      <c r="CI104">
        <v>10</v>
      </c>
      <c r="CJ104">
        <v>1</v>
      </c>
      <c r="CN104">
        <v>1</v>
      </c>
      <c r="CP104">
        <v>1</v>
      </c>
      <c r="CR104">
        <v>1</v>
      </c>
    </row>
    <row r="105" spans="1:96" ht="12.75">
      <c r="A105" s="1" t="s">
        <v>116</v>
      </c>
      <c r="B105" s="30">
        <v>2.85</v>
      </c>
      <c r="C105" s="21">
        <v>2.54</v>
      </c>
      <c r="D105" s="40">
        <v>5</v>
      </c>
      <c r="E105" s="26">
        <v>10.74</v>
      </c>
      <c r="F105" s="39">
        <v>23.02</v>
      </c>
      <c r="G105" s="43">
        <v>40.44371613663133</v>
      </c>
      <c r="H105" s="104">
        <f t="shared" si="7"/>
        <v>59.561966864190886</v>
      </c>
      <c r="I105" s="92">
        <v>49.71</v>
      </c>
      <c r="J105" s="16">
        <v>67.47</v>
      </c>
      <c r="K105" s="16">
        <v>60.200795605228265</v>
      </c>
      <c r="L105" s="16">
        <v>62.25165562913907</v>
      </c>
      <c r="M105" s="16">
        <v>69.34940613366425</v>
      </c>
      <c r="N105" s="16">
        <v>54.71840555639439</v>
      </c>
      <c r="O105" s="16">
        <v>51.980792316926774</v>
      </c>
      <c r="P105" s="16">
        <v>61.663315139327786</v>
      </c>
      <c r="Q105" s="16">
        <v>58.713331397037464</v>
      </c>
      <c r="R105" s="60">
        <f t="shared" si="8"/>
        <v>52.09389943486452</v>
      </c>
      <c r="S105" s="53">
        <f t="shared" si="9"/>
        <v>3595</v>
      </c>
      <c r="T105" s="56">
        <f t="shared" si="10"/>
        <v>75</v>
      </c>
      <c r="U105" s="10">
        <v>22</v>
      </c>
      <c r="V105" s="10">
        <v>60</v>
      </c>
      <c r="W105" s="10">
        <v>177</v>
      </c>
      <c r="X105" s="10">
        <v>31</v>
      </c>
      <c r="Y105" s="10">
        <v>103</v>
      </c>
      <c r="Z105" s="10">
        <v>10</v>
      </c>
      <c r="AA105" s="34">
        <v>48</v>
      </c>
      <c r="AB105" s="34">
        <v>21</v>
      </c>
      <c r="AC105" s="34">
        <v>10</v>
      </c>
      <c r="AD105" s="34"/>
      <c r="AE105" s="34">
        <v>14</v>
      </c>
      <c r="AF105" s="34">
        <v>15</v>
      </c>
      <c r="AG105" s="34">
        <v>103</v>
      </c>
      <c r="AH105" s="34">
        <v>25</v>
      </c>
      <c r="AI105" s="34">
        <v>4</v>
      </c>
      <c r="AJ105" s="34">
        <v>39</v>
      </c>
      <c r="AK105" s="34">
        <v>20</v>
      </c>
      <c r="AL105" s="34">
        <v>32</v>
      </c>
      <c r="AM105" s="34">
        <v>23</v>
      </c>
      <c r="AN105" s="34">
        <v>73</v>
      </c>
      <c r="AO105" s="34">
        <v>41</v>
      </c>
      <c r="AP105" s="34">
        <v>4</v>
      </c>
      <c r="AQ105" s="34">
        <v>53</v>
      </c>
      <c r="AR105" s="34">
        <v>139</v>
      </c>
      <c r="AS105" s="34">
        <v>167</v>
      </c>
      <c r="AT105" s="34">
        <v>151</v>
      </c>
      <c r="AU105" s="34">
        <v>36</v>
      </c>
      <c r="AV105" s="34">
        <v>18</v>
      </c>
      <c r="AW105" s="34">
        <v>23</v>
      </c>
      <c r="AX105" s="34">
        <v>51</v>
      </c>
      <c r="AY105" s="34">
        <v>17</v>
      </c>
      <c r="AZ105" s="34">
        <v>56</v>
      </c>
      <c r="BA105" s="34">
        <v>7</v>
      </c>
      <c r="BB105" s="34">
        <v>18</v>
      </c>
      <c r="BC105" s="34">
        <v>99</v>
      </c>
      <c r="BD105">
        <v>83</v>
      </c>
      <c r="BE105" s="34">
        <v>5</v>
      </c>
      <c r="BF105" s="34">
        <v>2</v>
      </c>
      <c r="BG105" s="34">
        <v>75</v>
      </c>
      <c r="BH105">
        <v>31</v>
      </c>
      <c r="BI105" s="34">
        <v>115</v>
      </c>
      <c r="BJ105">
        <v>43</v>
      </c>
      <c r="BK105">
        <v>30</v>
      </c>
      <c r="BL105">
        <v>46</v>
      </c>
      <c r="BM105">
        <v>82</v>
      </c>
      <c r="BN105">
        <v>47</v>
      </c>
      <c r="BO105">
        <v>15</v>
      </c>
      <c r="BP105">
        <v>17</v>
      </c>
      <c r="BQ105">
        <v>26</v>
      </c>
      <c r="BR105">
        <v>44</v>
      </c>
      <c r="BS105">
        <v>58</v>
      </c>
      <c r="BT105">
        <v>30</v>
      </c>
      <c r="BU105">
        <v>27</v>
      </c>
      <c r="BV105">
        <v>172</v>
      </c>
      <c r="BW105">
        <v>22</v>
      </c>
      <c r="BX105">
        <v>65</v>
      </c>
      <c r="BY105">
        <v>40</v>
      </c>
      <c r="BZ105">
        <v>31</v>
      </c>
      <c r="CA105">
        <v>41</v>
      </c>
      <c r="CB105">
        <v>47</v>
      </c>
      <c r="CC105">
        <v>5</v>
      </c>
      <c r="CD105">
        <v>32</v>
      </c>
      <c r="CE105">
        <v>59</v>
      </c>
      <c r="CF105">
        <v>41</v>
      </c>
      <c r="CG105">
        <v>73</v>
      </c>
      <c r="CH105">
        <v>71</v>
      </c>
      <c r="CI105">
        <v>78</v>
      </c>
      <c r="CJ105">
        <v>111</v>
      </c>
      <c r="CK105">
        <v>3</v>
      </c>
      <c r="CL105">
        <v>25</v>
      </c>
      <c r="CM105">
        <v>29</v>
      </c>
      <c r="CN105">
        <v>23</v>
      </c>
      <c r="CO105">
        <v>37</v>
      </c>
      <c r="CP105">
        <v>75</v>
      </c>
      <c r="CQ105">
        <v>8</v>
      </c>
      <c r="CR105">
        <v>21</v>
      </c>
    </row>
    <row r="106" spans="1:96" ht="12.75">
      <c r="A106" s="1" t="s">
        <v>117</v>
      </c>
      <c r="B106" s="30">
        <v>33.08</v>
      </c>
      <c r="C106" s="21">
        <v>33.74</v>
      </c>
      <c r="D106" s="40">
        <v>49.43</v>
      </c>
      <c r="E106" s="26">
        <v>40.04</v>
      </c>
      <c r="F106" s="39">
        <v>44.77</v>
      </c>
      <c r="G106" s="43">
        <v>57.653077738515904</v>
      </c>
      <c r="H106" s="104">
        <f t="shared" si="7"/>
        <v>75.38336360377549</v>
      </c>
      <c r="I106" s="92">
        <v>54.81</v>
      </c>
      <c r="J106" s="16">
        <v>83.21</v>
      </c>
      <c r="K106" s="16">
        <v>70.65732146239819</v>
      </c>
      <c r="L106" s="16">
        <v>72.16703458425313</v>
      </c>
      <c r="M106" s="16">
        <v>106.59457542988831</v>
      </c>
      <c r="N106" s="16">
        <v>67.0391061452514</v>
      </c>
      <c r="O106" s="16">
        <v>68.39735894357743</v>
      </c>
      <c r="P106" s="16">
        <v>88.30795748348177</v>
      </c>
      <c r="Q106" s="16">
        <v>67.26691838512924</v>
      </c>
      <c r="R106" s="60">
        <f t="shared" si="8"/>
        <v>80.4521083900884</v>
      </c>
      <c r="S106" s="53">
        <f t="shared" si="9"/>
        <v>5552</v>
      </c>
      <c r="T106" s="56">
        <f t="shared" si="10"/>
        <v>75</v>
      </c>
      <c r="U106" s="10">
        <v>56</v>
      </c>
      <c r="V106" s="10">
        <v>38</v>
      </c>
      <c r="W106" s="10">
        <v>170</v>
      </c>
      <c r="X106" s="10">
        <v>80</v>
      </c>
      <c r="Y106" s="10">
        <v>159</v>
      </c>
      <c r="Z106" s="10">
        <v>80</v>
      </c>
      <c r="AA106" s="34">
        <v>92</v>
      </c>
      <c r="AB106" s="34">
        <v>69</v>
      </c>
      <c r="AC106" s="34">
        <v>24</v>
      </c>
      <c r="AD106" s="34"/>
      <c r="AE106" s="34">
        <v>30</v>
      </c>
      <c r="AF106" s="34">
        <v>30</v>
      </c>
      <c r="AG106" s="34">
        <v>89</v>
      </c>
      <c r="AH106" s="34">
        <v>40</v>
      </c>
      <c r="AI106" s="34">
        <v>60</v>
      </c>
      <c r="AJ106" s="34">
        <v>78</v>
      </c>
      <c r="AK106" s="34">
        <v>23</v>
      </c>
      <c r="AL106" s="34">
        <v>106</v>
      </c>
      <c r="AM106" s="34">
        <v>35</v>
      </c>
      <c r="AN106" s="34">
        <v>153</v>
      </c>
      <c r="AO106" s="34">
        <v>38</v>
      </c>
      <c r="AP106" s="34">
        <v>10</v>
      </c>
      <c r="AQ106" s="34">
        <v>58</v>
      </c>
      <c r="AR106" s="34">
        <v>318</v>
      </c>
      <c r="AS106" s="34">
        <v>133</v>
      </c>
      <c r="AT106" s="34">
        <v>143</v>
      </c>
      <c r="AU106" s="34">
        <v>92</v>
      </c>
      <c r="AV106" s="34">
        <v>67</v>
      </c>
      <c r="AW106" s="34">
        <v>52</v>
      </c>
      <c r="AX106" s="34">
        <v>48</v>
      </c>
      <c r="AY106" s="34">
        <v>41</v>
      </c>
      <c r="AZ106" s="34">
        <v>68</v>
      </c>
      <c r="BA106" s="34">
        <v>10</v>
      </c>
      <c r="BB106" s="34">
        <v>39</v>
      </c>
      <c r="BC106" s="34">
        <v>66</v>
      </c>
      <c r="BD106">
        <v>80</v>
      </c>
      <c r="BE106" s="34">
        <v>31</v>
      </c>
      <c r="BF106" s="34">
        <v>9</v>
      </c>
      <c r="BG106" s="34">
        <v>249</v>
      </c>
      <c r="BH106">
        <v>156</v>
      </c>
      <c r="BI106" s="34">
        <v>122</v>
      </c>
      <c r="BJ106">
        <v>101</v>
      </c>
      <c r="BK106">
        <v>98</v>
      </c>
      <c r="BL106">
        <v>50</v>
      </c>
      <c r="BM106">
        <v>77</v>
      </c>
      <c r="BN106">
        <v>55</v>
      </c>
      <c r="BO106">
        <v>11</v>
      </c>
      <c r="BP106">
        <v>32</v>
      </c>
      <c r="BQ106">
        <v>74</v>
      </c>
      <c r="BR106">
        <v>141</v>
      </c>
      <c r="BS106">
        <v>99</v>
      </c>
      <c r="BT106">
        <v>57</v>
      </c>
      <c r="BU106">
        <v>37</v>
      </c>
      <c r="BV106">
        <v>201</v>
      </c>
      <c r="BW106">
        <v>24</v>
      </c>
      <c r="BX106">
        <v>111</v>
      </c>
      <c r="BY106">
        <v>99</v>
      </c>
      <c r="BZ106">
        <v>136</v>
      </c>
      <c r="CA106">
        <v>58</v>
      </c>
      <c r="CB106">
        <v>40</v>
      </c>
      <c r="CC106">
        <v>24</v>
      </c>
      <c r="CD106">
        <v>52</v>
      </c>
      <c r="CE106">
        <v>117</v>
      </c>
      <c r="CF106">
        <v>57</v>
      </c>
      <c r="CG106">
        <v>54</v>
      </c>
      <c r="CH106">
        <v>72</v>
      </c>
      <c r="CI106">
        <v>31</v>
      </c>
      <c r="CJ106">
        <v>71</v>
      </c>
      <c r="CK106">
        <v>39</v>
      </c>
      <c r="CL106">
        <v>30</v>
      </c>
      <c r="CM106">
        <v>24</v>
      </c>
      <c r="CN106">
        <v>32</v>
      </c>
      <c r="CO106">
        <v>87</v>
      </c>
      <c r="CP106">
        <v>75</v>
      </c>
      <c r="CQ106">
        <v>29</v>
      </c>
      <c r="CR106">
        <v>15</v>
      </c>
    </row>
    <row r="107" spans="1:85" ht="12.75">
      <c r="A107" s="1" t="s">
        <v>118</v>
      </c>
      <c r="B107" s="30"/>
      <c r="C107" s="73" t="s">
        <v>260</v>
      </c>
      <c r="D107" s="39">
        <v>0.02</v>
      </c>
      <c r="E107" s="72" t="s">
        <v>260</v>
      </c>
      <c r="F107" s="39">
        <v>0.04</v>
      </c>
      <c r="G107" s="43">
        <v>0.022944640753828034</v>
      </c>
      <c r="H107" s="104">
        <f t="shared" si="7"/>
        <v>0.02119726772861449</v>
      </c>
      <c r="I107" s="92"/>
      <c r="J107" s="16">
        <v>0.05</v>
      </c>
      <c r="K107" s="16"/>
      <c r="L107" s="16"/>
      <c r="M107" s="16">
        <v>0.03545470661230278</v>
      </c>
      <c r="N107" s="16">
        <v>0.045296693341386085</v>
      </c>
      <c r="O107" s="16">
        <v>0.060024009603841535</v>
      </c>
      <c r="P107" s="16"/>
      <c r="Q107" s="16"/>
      <c r="R107" s="60">
        <f t="shared" si="8"/>
        <v>0.028981307056948274</v>
      </c>
      <c r="S107" s="53">
        <f t="shared" si="9"/>
        <v>2</v>
      </c>
      <c r="T107" s="56">
        <f t="shared" si="10"/>
        <v>2</v>
      </c>
      <c r="U107" s="10"/>
      <c r="V107" s="10"/>
      <c r="W107" s="10"/>
      <c r="X107" s="10"/>
      <c r="Y107" s="10"/>
      <c r="Z107" s="10"/>
      <c r="AO107" s="34"/>
      <c r="AQ107" s="34">
        <v>1</v>
      </c>
      <c r="AS107" s="34"/>
      <c r="CG107">
        <v>1</v>
      </c>
    </row>
    <row r="108" spans="1:96" ht="12.75">
      <c r="A108" s="1" t="s">
        <v>119</v>
      </c>
      <c r="B108" s="30">
        <v>1.48</v>
      </c>
      <c r="C108" s="21">
        <v>1.13</v>
      </c>
      <c r="D108" s="39">
        <v>0.87</v>
      </c>
      <c r="E108" s="26">
        <v>0.96</v>
      </c>
      <c r="F108" s="39">
        <v>1.04</v>
      </c>
      <c r="G108" s="43">
        <v>1.2495936395759721</v>
      </c>
      <c r="H108" s="104">
        <f t="shared" si="7"/>
        <v>1.161595927396339</v>
      </c>
      <c r="I108" s="92">
        <v>0.46</v>
      </c>
      <c r="J108" s="16">
        <v>0.74</v>
      </c>
      <c r="K108" s="16">
        <v>0.7198333017616974</v>
      </c>
      <c r="L108" s="16">
        <v>1.0853568800588667</v>
      </c>
      <c r="M108" s="16">
        <v>1.4004609111859598</v>
      </c>
      <c r="N108" s="16">
        <v>1.2532085157783484</v>
      </c>
      <c r="O108" s="16">
        <v>1.9807923169267707</v>
      </c>
      <c r="P108" s="16">
        <v>1.5512783682849758</v>
      </c>
      <c r="Q108" s="16">
        <v>1.2634330525704327</v>
      </c>
      <c r="R108" s="60">
        <f t="shared" si="8"/>
        <v>0.8694392117084482</v>
      </c>
      <c r="S108" s="53">
        <f t="shared" si="9"/>
        <v>60</v>
      </c>
      <c r="T108" s="56">
        <f t="shared" si="10"/>
        <v>30</v>
      </c>
      <c r="U108" s="10"/>
      <c r="V108" s="10">
        <v>4</v>
      </c>
      <c r="W108" s="10"/>
      <c r="X108" s="10">
        <v>1</v>
      </c>
      <c r="Y108" s="10">
        <v>2</v>
      </c>
      <c r="Z108" s="10"/>
      <c r="AA108" s="34">
        <v>1</v>
      </c>
      <c r="AB108" s="34">
        <v>1</v>
      </c>
      <c r="AC108" s="34"/>
      <c r="AD108" s="34"/>
      <c r="AE108" s="34"/>
      <c r="AG108" s="34">
        <v>8</v>
      </c>
      <c r="AH108" s="34"/>
      <c r="AI108" s="34">
        <v>1</v>
      </c>
      <c r="AJ108" s="34">
        <v>2</v>
      </c>
      <c r="AK108" s="34"/>
      <c r="AN108" s="34"/>
      <c r="AO108" s="34"/>
      <c r="AQ108" s="34"/>
      <c r="AR108" s="34">
        <v>2</v>
      </c>
      <c r="AS108" s="34"/>
      <c r="AT108" s="34">
        <v>3</v>
      </c>
      <c r="AU108" s="34"/>
      <c r="AV108" s="34"/>
      <c r="AW108">
        <v>3</v>
      </c>
      <c r="AX108">
        <v>1</v>
      </c>
      <c r="BA108">
        <v>1</v>
      </c>
      <c r="BB108">
        <v>4</v>
      </c>
      <c r="BC108" s="34">
        <v>1</v>
      </c>
      <c r="BD108">
        <v>4</v>
      </c>
      <c r="BI108">
        <v>1</v>
      </c>
      <c r="BJ108">
        <v>1</v>
      </c>
      <c r="BM108">
        <v>3</v>
      </c>
      <c r="BP108">
        <v>1</v>
      </c>
      <c r="BR108">
        <v>1</v>
      </c>
      <c r="BU108">
        <v>2</v>
      </c>
      <c r="BW108">
        <v>1</v>
      </c>
      <c r="BX108">
        <v>1</v>
      </c>
      <c r="CD108">
        <v>1</v>
      </c>
      <c r="CF108">
        <v>1</v>
      </c>
      <c r="CI108">
        <v>5</v>
      </c>
      <c r="CL108">
        <v>1</v>
      </c>
      <c r="CQ108">
        <v>1</v>
      </c>
      <c r="CR108">
        <v>1</v>
      </c>
    </row>
    <row r="109" spans="1:95" ht="12.75">
      <c r="A109" s="1" t="s">
        <v>120</v>
      </c>
      <c r="B109" s="30">
        <v>0.09</v>
      </c>
      <c r="C109" s="21">
        <v>0.04</v>
      </c>
      <c r="D109" s="39">
        <v>0.11</v>
      </c>
      <c r="E109" s="26">
        <v>0.09</v>
      </c>
      <c r="F109" s="40">
        <v>0.1</v>
      </c>
      <c r="G109" s="43">
        <v>0.19702944640753828</v>
      </c>
      <c r="H109" s="104">
        <f t="shared" si="7"/>
        <v>0.2041011671115829</v>
      </c>
      <c r="I109" s="92">
        <v>0.1</v>
      </c>
      <c r="J109" s="16">
        <v>0.08</v>
      </c>
      <c r="K109" s="16">
        <v>0.2652017427543095</v>
      </c>
      <c r="L109" s="16">
        <v>0.14716703458425312</v>
      </c>
      <c r="M109" s="16">
        <v>0.14181882644921112</v>
      </c>
      <c r="N109" s="16">
        <v>0.15098897780462028</v>
      </c>
      <c r="O109" s="16">
        <v>0.33013205282112845</v>
      </c>
      <c r="P109" s="16">
        <v>0.25854639471416263</v>
      </c>
      <c r="Q109" s="16">
        <v>0.36305547487656115</v>
      </c>
      <c r="R109" s="60">
        <f t="shared" si="8"/>
        <v>0.26083176351253445</v>
      </c>
      <c r="S109" s="53">
        <f t="shared" si="9"/>
        <v>18</v>
      </c>
      <c r="T109" s="56">
        <f t="shared" si="10"/>
        <v>14</v>
      </c>
      <c r="U109" s="10"/>
      <c r="V109" s="10"/>
      <c r="W109" s="10">
        <v>2</v>
      </c>
      <c r="X109" s="10"/>
      <c r="Y109" s="10"/>
      <c r="Z109" s="10">
        <v>1</v>
      </c>
      <c r="AA109" s="34"/>
      <c r="AC109" s="34"/>
      <c r="AD109" s="34"/>
      <c r="AH109" s="34"/>
      <c r="AI109" s="34">
        <v>1</v>
      </c>
      <c r="AJ109" s="34"/>
      <c r="AK109" s="34">
        <v>1</v>
      </c>
      <c r="AN109" s="34"/>
      <c r="AO109" s="34">
        <v>1</v>
      </c>
      <c r="AP109" s="34"/>
      <c r="AQ109" s="34">
        <v>2</v>
      </c>
      <c r="AT109" s="34"/>
      <c r="AU109" s="34">
        <v>2</v>
      </c>
      <c r="AV109" s="34">
        <v>1</v>
      </c>
      <c r="AW109">
        <v>1</v>
      </c>
      <c r="BA109">
        <v>2</v>
      </c>
      <c r="BB109">
        <v>1</v>
      </c>
      <c r="BN109">
        <v>1</v>
      </c>
      <c r="CG109">
        <v>1</v>
      </c>
      <c r="CQ109">
        <v>1</v>
      </c>
    </row>
    <row r="110" spans="1:95" ht="12.75">
      <c r="A110" s="1" t="s">
        <v>121</v>
      </c>
      <c r="B110" s="30">
        <v>2.66</v>
      </c>
      <c r="C110" s="21">
        <v>1.93</v>
      </c>
      <c r="D110" s="39">
        <v>1.99</v>
      </c>
      <c r="E110" s="26">
        <v>2.07</v>
      </c>
      <c r="F110" s="40">
        <v>1.7</v>
      </c>
      <c r="G110" s="43">
        <v>2.141689045936396</v>
      </c>
      <c r="H110" s="104">
        <f t="shared" si="7"/>
        <v>3.271202897491716</v>
      </c>
      <c r="I110" s="92">
        <v>1.51</v>
      </c>
      <c r="J110" s="16">
        <v>7.06</v>
      </c>
      <c r="K110" s="16">
        <v>1.6290964197764728</v>
      </c>
      <c r="L110" s="16">
        <v>4.764532744665194</v>
      </c>
      <c r="M110" s="16">
        <v>5.052295692253146</v>
      </c>
      <c r="N110" s="16">
        <v>3.971010116261513</v>
      </c>
      <c r="O110" s="16">
        <v>1.755702280912365</v>
      </c>
      <c r="P110" s="16">
        <v>1.7667336972134446</v>
      </c>
      <c r="Q110" s="16">
        <v>1.9314551263433053</v>
      </c>
      <c r="R110" s="60">
        <f t="shared" si="8"/>
        <v>4.013911027387335</v>
      </c>
      <c r="S110" s="53">
        <f t="shared" si="9"/>
        <v>277</v>
      </c>
      <c r="T110" s="56">
        <f t="shared" si="10"/>
        <v>63</v>
      </c>
      <c r="U110" s="10">
        <v>2</v>
      </c>
      <c r="V110" s="10">
        <v>2</v>
      </c>
      <c r="W110" s="10">
        <v>4</v>
      </c>
      <c r="X110" s="10">
        <v>2</v>
      </c>
      <c r="Y110" s="10">
        <v>1</v>
      </c>
      <c r="Z110" s="10">
        <v>11</v>
      </c>
      <c r="AA110" s="34">
        <v>6</v>
      </c>
      <c r="AB110" s="34">
        <v>8</v>
      </c>
      <c r="AC110" s="34"/>
      <c r="AD110" s="34"/>
      <c r="AE110" s="34"/>
      <c r="AF110" s="34">
        <v>5</v>
      </c>
      <c r="AG110" s="34"/>
      <c r="AH110" s="34"/>
      <c r="AI110" s="34">
        <v>1</v>
      </c>
      <c r="AJ110" s="34">
        <v>7</v>
      </c>
      <c r="AK110" s="34">
        <v>1</v>
      </c>
      <c r="AL110">
        <v>4</v>
      </c>
      <c r="AM110" s="34">
        <v>5</v>
      </c>
      <c r="AN110" s="34">
        <v>8</v>
      </c>
      <c r="AO110" s="34">
        <v>10</v>
      </c>
      <c r="AP110" s="34">
        <v>6</v>
      </c>
      <c r="AQ110" s="34">
        <v>1</v>
      </c>
      <c r="AR110" s="34">
        <v>5</v>
      </c>
      <c r="AS110" s="34">
        <v>3</v>
      </c>
      <c r="AT110" s="34">
        <v>4</v>
      </c>
      <c r="AU110" s="34">
        <v>2</v>
      </c>
      <c r="AV110" s="34">
        <v>3</v>
      </c>
      <c r="AW110">
        <v>4</v>
      </c>
      <c r="AX110">
        <v>4</v>
      </c>
      <c r="AY110">
        <v>3</v>
      </c>
      <c r="AZ110">
        <v>4</v>
      </c>
      <c r="BA110">
        <v>5</v>
      </c>
      <c r="BD110">
        <v>4</v>
      </c>
      <c r="BE110">
        <v>5</v>
      </c>
      <c r="BF110">
        <v>1</v>
      </c>
      <c r="BG110">
        <v>4</v>
      </c>
      <c r="BH110">
        <v>4</v>
      </c>
      <c r="BI110">
        <v>10</v>
      </c>
      <c r="BJ110">
        <v>4</v>
      </c>
      <c r="BK110">
        <v>5</v>
      </c>
      <c r="BL110">
        <v>9</v>
      </c>
      <c r="BM110">
        <v>7</v>
      </c>
      <c r="BN110">
        <v>2</v>
      </c>
      <c r="BO110">
        <v>2</v>
      </c>
      <c r="BP110">
        <v>3</v>
      </c>
      <c r="BR110">
        <v>1</v>
      </c>
      <c r="BT110">
        <v>1</v>
      </c>
      <c r="BU110">
        <v>3</v>
      </c>
      <c r="BV110">
        <v>7</v>
      </c>
      <c r="BX110">
        <v>7</v>
      </c>
      <c r="BY110">
        <v>2</v>
      </c>
      <c r="BZ110">
        <v>2</v>
      </c>
      <c r="CA110">
        <v>8</v>
      </c>
      <c r="CB110">
        <v>7</v>
      </c>
      <c r="CD110">
        <v>1</v>
      </c>
      <c r="CE110">
        <v>10</v>
      </c>
      <c r="CF110">
        <v>6</v>
      </c>
      <c r="CG110">
        <v>7</v>
      </c>
      <c r="CH110">
        <v>4</v>
      </c>
      <c r="CI110">
        <v>6</v>
      </c>
      <c r="CJ110">
        <v>1</v>
      </c>
      <c r="CK110">
        <v>1</v>
      </c>
      <c r="CL110">
        <v>2</v>
      </c>
      <c r="CN110">
        <v>6</v>
      </c>
      <c r="CO110">
        <v>4</v>
      </c>
      <c r="CP110">
        <v>5</v>
      </c>
      <c r="CQ110">
        <v>5</v>
      </c>
    </row>
    <row r="111" spans="1:95" ht="12.75">
      <c r="A111" s="1" t="s">
        <v>122</v>
      </c>
      <c r="B111" s="30">
        <v>4.56</v>
      </c>
      <c r="C111" s="21">
        <v>5.73</v>
      </c>
      <c r="D111" s="39">
        <v>7.09</v>
      </c>
      <c r="E111" s="26">
        <v>12.12</v>
      </c>
      <c r="F111" s="39">
        <v>10.94</v>
      </c>
      <c r="G111" s="43">
        <v>12.16944522968198</v>
      </c>
      <c r="H111" s="104">
        <f t="shared" si="7"/>
        <v>14.952415974000303</v>
      </c>
      <c r="I111" s="92">
        <v>13.84</v>
      </c>
      <c r="J111" s="16">
        <v>14.42</v>
      </c>
      <c r="K111" s="16">
        <v>17.200227315779504</v>
      </c>
      <c r="L111" s="16">
        <v>16.169977924944813</v>
      </c>
      <c r="M111" s="16">
        <v>15.210069136677893</v>
      </c>
      <c r="N111" s="16">
        <v>15.41597463385173</v>
      </c>
      <c r="O111" s="16">
        <v>13.910564225690276</v>
      </c>
      <c r="P111" s="16">
        <v>14.521689169778801</v>
      </c>
      <c r="Q111" s="16">
        <v>13.883241359279697</v>
      </c>
      <c r="R111" s="60">
        <f t="shared" si="8"/>
        <v>14.273293725547024</v>
      </c>
      <c r="S111" s="53">
        <f t="shared" si="9"/>
        <v>985</v>
      </c>
      <c r="T111" s="56">
        <f t="shared" si="10"/>
        <v>67</v>
      </c>
      <c r="U111" s="10">
        <v>23</v>
      </c>
      <c r="V111" s="10">
        <v>3</v>
      </c>
      <c r="W111" s="10">
        <v>8</v>
      </c>
      <c r="X111" s="10">
        <v>2</v>
      </c>
      <c r="Y111" s="10">
        <v>15</v>
      </c>
      <c r="Z111" s="10">
        <v>3</v>
      </c>
      <c r="AA111" s="34">
        <v>7</v>
      </c>
      <c r="AB111" s="34">
        <v>33</v>
      </c>
      <c r="AC111" s="34"/>
      <c r="AD111" s="34"/>
      <c r="AE111" s="34"/>
      <c r="AF111" s="34">
        <v>3</v>
      </c>
      <c r="AH111" s="34">
        <v>3</v>
      </c>
      <c r="AI111" s="34">
        <v>2</v>
      </c>
      <c r="AJ111" s="34">
        <v>6</v>
      </c>
      <c r="AK111" s="34">
        <v>9</v>
      </c>
      <c r="AL111" s="34">
        <v>10</v>
      </c>
      <c r="AM111" s="34">
        <v>21</v>
      </c>
      <c r="AN111" s="34">
        <v>56</v>
      </c>
      <c r="AO111" s="34">
        <v>4</v>
      </c>
      <c r="AP111" s="34">
        <v>4</v>
      </c>
      <c r="AQ111" s="34">
        <v>21</v>
      </c>
      <c r="AR111" s="34">
        <v>28</v>
      </c>
      <c r="AS111" s="34">
        <v>16</v>
      </c>
      <c r="AT111" s="34">
        <v>6</v>
      </c>
      <c r="AU111" s="34">
        <v>5</v>
      </c>
      <c r="AV111" s="34">
        <v>12</v>
      </c>
      <c r="AW111" s="34"/>
      <c r="AX111" s="34">
        <v>1</v>
      </c>
      <c r="AY111" s="34">
        <v>7</v>
      </c>
      <c r="AZ111" s="34">
        <v>8</v>
      </c>
      <c r="BA111" s="34">
        <v>1</v>
      </c>
      <c r="BB111" s="34">
        <v>2</v>
      </c>
      <c r="BC111" s="34"/>
      <c r="BD111">
        <v>17</v>
      </c>
      <c r="BE111" s="34">
        <v>7</v>
      </c>
      <c r="BF111" s="34">
        <v>7</v>
      </c>
      <c r="BG111" s="34">
        <v>48</v>
      </c>
      <c r="BH111">
        <v>24</v>
      </c>
      <c r="BI111" s="34">
        <v>35</v>
      </c>
      <c r="BJ111">
        <v>41</v>
      </c>
      <c r="BK111">
        <v>21</v>
      </c>
      <c r="BL111">
        <v>13</v>
      </c>
      <c r="BM111">
        <v>13</v>
      </c>
      <c r="BN111">
        <v>2</v>
      </c>
      <c r="BO111">
        <v>6</v>
      </c>
      <c r="BP111">
        <v>6</v>
      </c>
      <c r="BQ111">
        <v>16</v>
      </c>
      <c r="BR111">
        <v>48</v>
      </c>
      <c r="BS111">
        <v>30</v>
      </c>
      <c r="BT111">
        <v>5</v>
      </c>
      <c r="BU111">
        <v>13</v>
      </c>
      <c r="BV111">
        <v>25</v>
      </c>
      <c r="BW111">
        <v>21</v>
      </c>
      <c r="BX111">
        <v>49</v>
      </c>
      <c r="BY111">
        <v>8</v>
      </c>
      <c r="BZ111">
        <v>33</v>
      </c>
      <c r="CA111">
        <v>30</v>
      </c>
      <c r="CB111">
        <v>17</v>
      </c>
      <c r="CC111">
        <v>6</v>
      </c>
      <c r="CD111">
        <v>17</v>
      </c>
      <c r="CE111">
        <v>16</v>
      </c>
      <c r="CF111">
        <v>10</v>
      </c>
      <c r="CG111">
        <v>12</v>
      </c>
      <c r="CI111">
        <v>2</v>
      </c>
      <c r="CJ111">
        <v>8</v>
      </c>
      <c r="CK111">
        <v>27</v>
      </c>
      <c r="CL111">
        <v>2</v>
      </c>
      <c r="CN111">
        <v>11</v>
      </c>
      <c r="CO111">
        <v>12</v>
      </c>
      <c r="CP111">
        <v>7</v>
      </c>
      <c r="CQ111">
        <v>1</v>
      </c>
    </row>
    <row r="112" spans="1:88" ht="12.75">
      <c r="A112" s="1" t="s">
        <v>123</v>
      </c>
      <c r="B112" s="30">
        <v>0.01</v>
      </c>
      <c r="C112" s="21">
        <v>0.02</v>
      </c>
      <c r="D112" s="71" t="s">
        <v>260</v>
      </c>
      <c r="E112" s="26">
        <v>0.03</v>
      </c>
      <c r="F112" s="39">
        <v>0.04</v>
      </c>
      <c r="G112" s="43">
        <v>0.006999999999999999</v>
      </c>
      <c r="H112" s="104">
        <f t="shared" si="7"/>
        <v>0.023810186717121436</v>
      </c>
      <c r="I112" s="92">
        <v>0.01</v>
      </c>
      <c r="J112" s="16"/>
      <c r="K112" s="16"/>
      <c r="L112" s="16">
        <v>0.07358351729212656</v>
      </c>
      <c r="M112" s="16"/>
      <c r="N112" s="16"/>
      <c r="O112" s="16">
        <v>0.015006002400960384</v>
      </c>
      <c r="P112" s="16">
        <v>0.04309106578569377</v>
      </c>
      <c r="Q112" s="16">
        <v>0.07261109497531222</v>
      </c>
      <c r="R112" s="60">
        <f t="shared" si="8"/>
        <v>0.028981307056948274</v>
      </c>
      <c r="S112" s="53">
        <f t="shared" si="9"/>
        <v>2</v>
      </c>
      <c r="T112" s="56">
        <f t="shared" si="10"/>
        <v>2</v>
      </c>
      <c r="U112" s="10"/>
      <c r="V112" s="10"/>
      <c r="W112" s="10"/>
      <c r="X112" s="10"/>
      <c r="Y112" s="10"/>
      <c r="Z112" s="10"/>
      <c r="AB112" s="18"/>
      <c r="AC112" s="18"/>
      <c r="AD112" s="18"/>
      <c r="AE112" s="18"/>
      <c r="AT112" s="34"/>
      <c r="AU112" s="34">
        <v>1</v>
      </c>
      <c r="CJ112">
        <v>1</v>
      </c>
    </row>
    <row r="113" spans="1:95" ht="12.75">
      <c r="A113" s="1" t="s">
        <v>124</v>
      </c>
      <c r="B113" s="31">
        <v>90.6</v>
      </c>
      <c r="C113" s="21">
        <v>44.43</v>
      </c>
      <c r="D113" s="40">
        <v>15.29</v>
      </c>
      <c r="E113" s="26">
        <v>13.13</v>
      </c>
      <c r="F113" s="39">
        <v>15.94</v>
      </c>
      <c r="G113" s="43">
        <v>37.92022732626619</v>
      </c>
      <c r="H113" s="104">
        <f t="shared" si="7"/>
        <v>45.7376154047426</v>
      </c>
      <c r="I113" s="92">
        <v>23.74310239117106</v>
      </c>
      <c r="J113" s="16">
        <v>56.49</v>
      </c>
      <c r="K113" s="16">
        <v>35.309717749573785</v>
      </c>
      <c r="L113" s="16">
        <v>46.32082413539367</v>
      </c>
      <c r="M113" s="16">
        <v>46.69384860840276</v>
      </c>
      <c r="N113" s="16">
        <v>33.625245357088936</v>
      </c>
      <c r="O113" s="16">
        <v>32.78811524609844</v>
      </c>
      <c r="P113" s="16">
        <v>52.71473714449871</v>
      </c>
      <c r="Q113" s="16">
        <v>83.952948010456</v>
      </c>
      <c r="R113" s="60">
        <f t="shared" si="8"/>
        <v>55.441240399942046</v>
      </c>
      <c r="S113" s="53">
        <f t="shared" si="9"/>
        <v>3826</v>
      </c>
      <c r="T113" s="56">
        <f t="shared" si="10"/>
        <v>49</v>
      </c>
      <c r="U113" s="10">
        <v>68</v>
      </c>
      <c r="V113" s="10">
        <v>10</v>
      </c>
      <c r="W113" s="10"/>
      <c r="X113" s="10"/>
      <c r="Y113" s="10">
        <v>10</v>
      </c>
      <c r="Z113" s="10">
        <v>12</v>
      </c>
      <c r="AA113" s="34">
        <v>7</v>
      </c>
      <c r="AB113" s="34">
        <v>37</v>
      </c>
      <c r="AC113" s="34"/>
      <c r="AD113" s="34"/>
      <c r="AE113" s="34"/>
      <c r="AF113" s="34">
        <v>225</v>
      </c>
      <c r="AH113" s="34"/>
      <c r="AI113" s="34"/>
      <c r="AJ113" s="34"/>
      <c r="AK113" s="34">
        <v>2</v>
      </c>
      <c r="AL113">
        <v>35</v>
      </c>
      <c r="AM113" s="34">
        <v>10</v>
      </c>
      <c r="AN113" s="34">
        <v>167</v>
      </c>
      <c r="AO113" s="34">
        <v>20</v>
      </c>
      <c r="AP113" s="34"/>
      <c r="AQ113" s="34">
        <v>2</v>
      </c>
      <c r="AR113" s="34">
        <v>148</v>
      </c>
      <c r="AS113" s="34">
        <v>8</v>
      </c>
      <c r="AT113" s="34">
        <v>2</v>
      </c>
      <c r="AU113" s="34">
        <v>44</v>
      </c>
      <c r="AV113" s="34">
        <v>22</v>
      </c>
      <c r="AY113">
        <v>32</v>
      </c>
      <c r="BA113">
        <v>50</v>
      </c>
      <c r="BD113">
        <v>16</v>
      </c>
      <c r="BE113">
        <v>18</v>
      </c>
      <c r="BG113">
        <v>234</v>
      </c>
      <c r="BH113">
        <v>55</v>
      </c>
      <c r="BI113">
        <v>151</v>
      </c>
      <c r="BJ113">
        <v>12</v>
      </c>
      <c r="BL113">
        <v>14</v>
      </c>
      <c r="BP113">
        <v>849</v>
      </c>
      <c r="BQ113">
        <v>100</v>
      </c>
      <c r="BR113">
        <v>78</v>
      </c>
      <c r="BS113">
        <v>102</v>
      </c>
      <c r="BT113">
        <v>33</v>
      </c>
      <c r="BU113">
        <v>55</v>
      </c>
      <c r="BV113">
        <v>10</v>
      </c>
      <c r="BW113">
        <v>326</v>
      </c>
      <c r="BX113">
        <v>40</v>
      </c>
      <c r="BZ113">
        <v>9</v>
      </c>
      <c r="CA113">
        <v>563</v>
      </c>
      <c r="CB113">
        <v>25</v>
      </c>
      <c r="CC113">
        <v>9</v>
      </c>
      <c r="CD113">
        <v>59</v>
      </c>
      <c r="CE113">
        <v>28</v>
      </c>
      <c r="CF113">
        <v>31</v>
      </c>
      <c r="CG113">
        <v>18</v>
      </c>
      <c r="CH113">
        <v>4</v>
      </c>
      <c r="CJ113">
        <v>47</v>
      </c>
      <c r="CM113">
        <v>2</v>
      </c>
      <c r="CN113">
        <v>26</v>
      </c>
      <c r="CQ113">
        <v>1</v>
      </c>
    </row>
    <row r="114" spans="1:75" ht="12.75">
      <c r="A114" s="1" t="s">
        <v>125</v>
      </c>
      <c r="B114" s="30">
        <v>0.25</v>
      </c>
      <c r="C114" s="21">
        <v>0.05</v>
      </c>
      <c r="D114" s="39">
        <v>0.03</v>
      </c>
      <c r="E114" s="26">
        <v>0.02</v>
      </c>
      <c r="F114" s="71" t="s">
        <v>260</v>
      </c>
      <c r="G114" s="43">
        <v>0.01</v>
      </c>
      <c r="H114" s="104">
        <f t="shared" si="7"/>
        <v>0.00408797318289592</v>
      </c>
      <c r="I114" s="92"/>
      <c r="J114" s="16"/>
      <c r="K114" s="16"/>
      <c r="L114" s="16">
        <v>0.03679175864606328</v>
      </c>
      <c r="M114" s="16"/>
      <c r="N114" s="16"/>
      <c r="O114" s="16"/>
      <c r="P114" s="16"/>
      <c r="Q114" s="16"/>
      <c r="R114" s="60">
        <f t="shared" si="8"/>
        <v>0.014490653528474137</v>
      </c>
      <c r="S114" s="53">
        <f t="shared" si="9"/>
        <v>1</v>
      </c>
      <c r="T114" s="56">
        <f t="shared" si="10"/>
        <v>1</v>
      </c>
      <c r="U114" s="10"/>
      <c r="V114" s="10"/>
      <c r="W114" s="10"/>
      <c r="X114" s="10"/>
      <c r="Y114" s="10"/>
      <c r="Z114" s="10"/>
      <c r="AB114" s="18"/>
      <c r="AC114" s="18"/>
      <c r="AD114" s="18"/>
      <c r="AE114" s="18"/>
      <c r="AN114" s="34"/>
      <c r="AO114" s="34"/>
      <c r="BW114">
        <v>1</v>
      </c>
    </row>
    <row r="115" spans="1:95" ht="12.75">
      <c r="A115" s="1" t="s">
        <v>126</v>
      </c>
      <c r="B115" s="30">
        <v>47.42</v>
      </c>
      <c r="C115" s="21">
        <v>53.63</v>
      </c>
      <c r="D115" s="40">
        <v>40.11</v>
      </c>
      <c r="E115" s="26">
        <v>41.99</v>
      </c>
      <c r="F115" s="39">
        <v>24.56</v>
      </c>
      <c r="G115" s="43">
        <v>23.514391048292115</v>
      </c>
      <c r="H115" s="104">
        <f t="shared" si="7"/>
        <v>29.69375858814908</v>
      </c>
      <c r="I115" s="92">
        <v>21.26</v>
      </c>
      <c r="J115" s="16">
        <v>31.97</v>
      </c>
      <c r="K115" s="16">
        <v>32.619814358780076</v>
      </c>
      <c r="L115" s="16">
        <v>33.68285504047093</v>
      </c>
      <c r="M115" s="16">
        <v>28.18649175678071</v>
      </c>
      <c r="N115" s="16">
        <v>28.59731239619508</v>
      </c>
      <c r="O115" s="16">
        <v>26.185474189675872</v>
      </c>
      <c r="P115" s="16">
        <v>31.413386957770758</v>
      </c>
      <c r="Q115" s="16">
        <v>33.32849259366831</v>
      </c>
      <c r="R115" s="60">
        <f t="shared" si="8"/>
        <v>23.793653093754532</v>
      </c>
      <c r="S115" s="53">
        <f t="shared" si="9"/>
        <v>1642</v>
      </c>
      <c r="T115" s="56">
        <f t="shared" si="10"/>
        <v>72</v>
      </c>
      <c r="U115" s="10">
        <v>37</v>
      </c>
      <c r="V115" s="10">
        <v>53</v>
      </c>
      <c r="W115" s="10">
        <v>51</v>
      </c>
      <c r="X115" s="10"/>
      <c r="Y115" s="10">
        <v>28</v>
      </c>
      <c r="Z115" s="10">
        <v>12</v>
      </c>
      <c r="AA115" s="34">
        <v>9</v>
      </c>
      <c r="AB115" s="34">
        <v>13</v>
      </c>
      <c r="AC115" s="34">
        <v>1</v>
      </c>
      <c r="AD115" s="34">
        <v>1</v>
      </c>
      <c r="AE115" s="34">
        <v>2</v>
      </c>
      <c r="AF115" s="34">
        <v>18</v>
      </c>
      <c r="AG115" s="34">
        <v>7</v>
      </c>
      <c r="AH115" s="34">
        <v>15</v>
      </c>
      <c r="AI115" s="34">
        <v>3</v>
      </c>
      <c r="AJ115" s="34">
        <v>4</v>
      </c>
      <c r="AK115" s="34">
        <v>4</v>
      </c>
      <c r="AL115" s="34">
        <v>16</v>
      </c>
      <c r="AM115" s="34">
        <v>2</v>
      </c>
      <c r="AN115" s="34">
        <v>71</v>
      </c>
      <c r="AO115" s="34">
        <v>4</v>
      </c>
      <c r="AP115" s="34">
        <v>5</v>
      </c>
      <c r="AQ115" s="34">
        <v>88</v>
      </c>
      <c r="AR115" s="34">
        <v>3</v>
      </c>
      <c r="AS115" s="34">
        <v>3</v>
      </c>
      <c r="AT115" s="34">
        <v>6</v>
      </c>
      <c r="AU115" s="34">
        <v>16</v>
      </c>
      <c r="AV115" s="34">
        <v>58</v>
      </c>
      <c r="AW115" s="34">
        <v>19</v>
      </c>
      <c r="AX115" s="34">
        <v>1</v>
      </c>
      <c r="AY115" s="34">
        <v>3</v>
      </c>
      <c r="AZ115" s="34">
        <v>7</v>
      </c>
      <c r="BA115" s="34"/>
      <c r="BB115" s="34">
        <v>3</v>
      </c>
      <c r="BC115" s="34"/>
      <c r="BD115">
        <v>28</v>
      </c>
      <c r="BE115" s="34">
        <v>4</v>
      </c>
      <c r="BF115" s="34">
        <v>20</v>
      </c>
      <c r="BG115" s="34">
        <v>23</v>
      </c>
      <c r="BH115">
        <v>17</v>
      </c>
      <c r="BI115" s="34">
        <v>62</v>
      </c>
      <c r="BJ115">
        <v>24</v>
      </c>
      <c r="BK115">
        <v>5</v>
      </c>
      <c r="BL115">
        <v>35</v>
      </c>
      <c r="BM115">
        <v>24</v>
      </c>
      <c r="BN115">
        <v>17</v>
      </c>
      <c r="BO115">
        <v>4</v>
      </c>
      <c r="BP115">
        <v>97</v>
      </c>
      <c r="BQ115">
        <v>40</v>
      </c>
      <c r="BR115">
        <v>41</v>
      </c>
      <c r="BS115">
        <v>11</v>
      </c>
      <c r="BT115">
        <v>17</v>
      </c>
      <c r="BU115">
        <v>23</v>
      </c>
      <c r="BV115">
        <v>86</v>
      </c>
      <c r="BW115">
        <v>65</v>
      </c>
      <c r="BX115">
        <v>24</v>
      </c>
      <c r="BY115">
        <v>19</v>
      </c>
      <c r="BZ115">
        <v>11</v>
      </c>
      <c r="CA115">
        <v>74</v>
      </c>
      <c r="CB115">
        <v>14</v>
      </c>
      <c r="CC115">
        <v>3</v>
      </c>
      <c r="CD115">
        <v>9</v>
      </c>
      <c r="CE115">
        <v>16</v>
      </c>
      <c r="CF115">
        <v>21</v>
      </c>
      <c r="CG115">
        <v>33</v>
      </c>
      <c r="CH115">
        <v>32</v>
      </c>
      <c r="CI115">
        <v>52</v>
      </c>
      <c r="CJ115">
        <v>2</v>
      </c>
      <c r="CK115">
        <v>16</v>
      </c>
      <c r="CL115">
        <v>9</v>
      </c>
      <c r="CM115">
        <v>39</v>
      </c>
      <c r="CN115">
        <v>17</v>
      </c>
      <c r="CO115">
        <v>27</v>
      </c>
      <c r="CP115">
        <v>7</v>
      </c>
      <c r="CQ115">
        <v>11</v>
      </c>
    </row>
    <row r="116" spans="1:95" ht="12.75">
      <c r="A116" s="1" t="s">
        <v>127</v>
      </c>
      <c r="B116" s="30">
        <v>0.03</v>
      </c>
      <c r="C116" s="21">
        <v>0.18</v>
      </c>
      <c r="D116" s="39">
        <v>0.28</v>
      </c>
      <c r="E116" s="26">
        <v>0.75</v>
      </c>
      <c r="F116" s="40">
        <v>0.9</v>
      </c>
      <c r="G116" s="43">
        <v>2.4040471142520614</v>
      </c>
      <c r="H116" s="104">
        <f t="shared" si="7"/>
        <v>6.452745984188351</v>
      </c>
      <c r="I116" s="92">
        <v>2.73</v>
      </c>
      <c r="J116" s="16">
        <v>4.82</v>
      </c>
      <c r="K116" s="16">
        <v>6.118583064974427</v>
      </c>
      <c r="L116" s="16">
        <v>5.022075055187638</v>
      </c>
      <c r="M116" s="16">
        <v>9.182769012586421</v>
      </c>
      <c r="N116" s="16">
        <v>9.859580250641704</v>
      </c>
      <c r="O116" s="16">
        <v>8.343337334933974</v>
      </c>
      <c r="P116" s="16">
        <v>6.305659293306522</v>
      </c>
      <c r="Q116" s="16">
        <v>5.692709846064479</v>
      </c>
      <c r="R116" s="60">
        <f t="shared" si="8"/>
        <v>6.535284741341836</v>
      </c>
      <c r="S116" s="53">
        <f t="shared" si="9"/>
        <v>451</v>
      </c>
      <c r="T116" s="56">
        <f t="shared" si="10"/>
        <v>58</v>
      </c>
      <c r="U116" s="10">
        <v>4</v>
      </c>
      <c r="V116" s="10">
        <v>7</v>
      </c>
      <c r="W116" s="10">
        <v>9</v>
      </c>
      <c r="X116" s="10">
        <v>4</v>
      </c>
      <c r="Y116" s="10">
        <v>13</v>
      </c>
      <c r="Z116" s="10">
        <v>5</v>
      </c>
      <c r="AA116" s="34">
        <v>3</v>
      </c>
      <c r="AB116" s="34"/>
      <c r="AC116" s="34">
        <v>3</v>
      </c>
      <c r="AD116" s="34"/>
      <c r="AE116" s="34"/>
      <c r="AF116">
        <v>2</v>
      </c>
      <c r="AG116" s="34">
        <v>9</v>
      </c>
      <c r="AH116" s="34">
        <v>3</v>
      </c>
      <c r="AI116" s="34">
        <v>11</v>
      </c>
      <c r="AJ116" s="34">
        <v>9</v>
      </c>
      <c r="AK116" s="34">
        <v>4</v>
      </c>
      <c r="AL116">
        <v>1</v>
      </c>
      <c r="AM116" s="34">
        <v>2</v>
      </c>
      <c r="AN116" s="34">
        <v>33</v>
      </c>
      <c r="AO116" s="34"/>
      <c r="AP116" s="34">
        <v>6</v>
      </c>
      <c r="AQ116" s="34">
        <v>7</v>
      </c>
      <c r="AR116" s="34"/>
      <c r="AS116" s="34">
        <v>3</v>
      </c>
      <c r="AT116" s="34">
        <v>6</v>
      </c>
      <c r="AU116" s="34">
        <v>4</v>
      </c>
      <c r="AV116" s="34">
        <v>1</v>
      </c>
      <c r="AW116">
        <v>5</v>
      </c>
      <c r="AX116">
        <v>3</v>
      </c>
      <c r="AY116" s="34">
        <v>1</v>
      </c>
      <c r="AZ116">
        <v>14</v>
      </c>
      <c r="BA116">
        <v>8</v>
      </c>
      <c r="BB116">
        <v>3</v>
      </c>
      <c r="BC116" s="34">
        <v>12</v>
      </c>
      <c r="BD116">
        <v>4</v>
      </c>
      <c r="BE116">
        <v>7</v>
      </c>
      <c r="BF116">
        <v>5</v>
      </c>
      <c r="BI116">
        <v>1</v>
      </c>
      <c r="BJ116">
        <v>1</v>
      </c>
      <c r="BK116">
        <v>5</v>
      </c>
      <c r="BL116">
        <v>1</v>
      </c>
      <c r="BM116">
        <v>4</v>
      </c>
      <c r="BN116">
        <v>2</v>
      </c>
      <c r="BO116">
        <v>4</v>
      </c>
      <c r="BR116">
        <v>2</v>
      </c>
      <c r="BS116">
        <v>2</v>
      </c>
      <c r="BT116">
        <v>7</v>
      </c>
      <c r="BU116">
        <v>2</v>
      </c>
      <c r="BV116">
        <v>145</v>
      </c>
      <c r="BW116">
        <v>2</v>
      </c>
      <c r="BZ116">
        <v>2</v>
      </c>
      <c r="CA116">
        <v>8</v>
      </c>
      <c r="CF116">
        <v>1</v>
      </c>
      <c r="CG116">
        <v>3</v>
      </c>
      <c r="CI116">
        <v>7</v>
      </c>
      <c r="CJ116">
        <v>1</v>
      </c>
      <c r="CL116">
        <v>3</v>
      </c>
      <c r="CM116">
        <v>12</v>
      </c>
      <c r="CN116">
        <v>3</v>
      </c>
      <c r="CO116">
        <v>13</v>
      </c>
      <c r="CP116">
        <v>4</v>
      </c>
      <c r="CQ116">
        <v>5</v>
      </c>
    </row>
    <row r="117" spans="1:91" ht="12.75">
      <c r="A117" s="1" t="s">
        <v>128</v>
      </c>
      <c r="B117" s="31">
        <v>2.5</v>
      </c>
      <c r="C117" s="24">
        <v>1.02</v>
      </c>
      <c r="D117" s="39">
        <v>0.46</v>
      </c>
      <c r="E117" s="26">
        <v>0.13</v>
      </c>
      <c r="F117" s="39">
        <v>0.01</v>
      </c>
      <c r="G117" s="43">
        <v>0.099</v>
      </c>
      <c r="H117" s="104">
        <f t="shared" si="7"/>
        <v>0.24451595543247795</v>
      </c>
      <c r="I117" s="92">
        <v>0.15</v>
      </c>
      <c r="J117" s="16"/>
      <c r="K117" s="16">
        <v>0.8903201363894677</v>
      </c>
      <c r="L117" s="16"/>
      <c r="M117" s="16">
        <v>0.28363765289842224</v>
      </c>
      <c r="N117" s="16">
        <v>0.528461422316171</v>
      </c>
      <c r="O117" s="16">
        <v>0.015006002400960384</v>
      </c>
      <c r="P117" s="16">
        <v>0.07181844297615628</v>
      </c>
      <c r="Q117" s="16">
        <v>0.26139994191112403</v>
      </c>
      <c r="R117" s="60">
        <f t="shared" si="8"/>
        <v>0.4781915664396465</v>
      </c>
      <c r="S117" s="53">
        <f t="shared" si="9"/>
        <v>33</v>
      </c>
      <c r="T117" s="56">
        <f t="shared" si="10"/>
        <v>2</v>
      </c>
      <c r="U117" s="10"/>
      <c r="V117" s="10"/>
      <c r="W117" s="10"/>
      <c r="X117" s="10"/>
      <c r="Y117" s="10"/>
      <c r="Z117" s="10"/>
      <c r="AB117" s="34"/>
      <c r="AC117" s="34"/>
      <c r="AD117" s="34"/>
      <c r="AE117" s="34"/>
      <c r="AH117" s="34"/>
      <c r="AI117" s="34"/>
      <c r="AQ117" s="34"/>
      <c r="AS117" s="34"/>
      <c r="AV117" s="34"/>
      <c r="CA117">
        <v>32</v>
      </c>
      <c r="CM117">
        <v>1</v>
      </c>
    </row>
    <row r="118" spans="1:95" ht="12.75">
      <c r="A118" s="1" t="s">
        <v>129</v>
      </c>
      <c r="B118" s="30">
        <v>27.78</v>
      </c>
      <c r="C118" s="21">
        <v>43.99</v>
      </c>
      <c r="D118" s="40">
        <v>62.92</v>
      </c>
      <c r="E118" s="27">
        <v>37.8</v>
      </c>
      <c r="F118" s="40">
        <v>16.8</v>
      </c>
      <c r="G118" s="43">
        <v>10.316457008244994</v>
      </c>
      <c r="H118" s="104">
        <f t="shared" si="7"/>
        <v>10.80641762324219</v>
      </c>
      <c r="I118" s="92">
        <v>9.7</v>
      </c>
      <c r="J118" s="16">
        <v>15.17</v>
      </c>
      <c r="K118" s="16">
        <v>14.680810759613564</v>
      </c>
      <c r="L118" s="16">
        <v>12.601177336276674</v>
      </c>
      <c r="M118" s="16">
        <v>11.097323169650771</v>
      </c>
      <c r="N118" s="16">
        <v>11.460063415370678</v>
      </c>
      <c r="O118" s="16">
        <v>6.587635054021609</v>
      </c>
      <c r="P118" s="16">
        <v>9.13530594656708</v>
      </c>
      <c r="Q118" s="16">
        <v>6.825442927679349</v>
      </c>
      <c r="R118" s="60">
        <f t="shared" si="8"/>
        <v>10.462251847558326</v>
      </c>
      <c r="S118" s="53">
        <f t="shared" si="9"/>
        <v>722</v>
      </c>
      <c r="T118" s="56">
        <f t="shared" si="10"/>
        <v>34</v>
      </c>
      <c r="U118" s="10">
        <v>30</v>
      </c>
      <c r="V118" s="10"/>
      <c r="W118" s="10"/>
      <c r="X118" s="10">
        <v>3</v>
      </c>
      <c r="Y118" s="10"/>
      <c r="Z118" s="10"/>
      <c r="AA118" s="34"/>
      <c r="AB118" s="18">
        <v>11</v>
      </c>
      <c r="AC118" s="18"/>
      <c r="AD118" s="18"/>
      <c r="AE118" s="18"/>
      <c r="AH118" s="34"/>
      <c r="AI118" s="34">
        <v>16</v>
      </c>
      <c r="AJ118" s="34"/>
      <c r="AK118" s="34"/>
      <c r="AN118" s="34">
        <v>25</v>
      </c>
      <c r="AO118" s="34"/>
      <c r="AQ118" s="34"/>
      <c r="AR118" s="34">
        <v>14</v>
      </c>
      <c r="AS118" s="34"/>
      <c r="AW118">
        <v>3</v>
      </c>
      <c r="AZ118">
        <v>15</v>
      </c>
      <c r="BB118">
        <v>3</v>
      </c>
      <c r="BC118">
        <v>5</v>
      </c>
      <c r="BG118">
        <v>13</v>
      </c>
      <c r="BH118">
        <v>20</v>
      </c>
      <c r="BI118">
        <v>11</v>
      </c>
      <c r="BJ118">
        <v>22</v>
      </c>
      <c r="BM118">
        <v>22</v>
      </c>
      <c r="BQ118">
        <v>48</v>
      </c>
      <c r="BR118">
        <v>22</v>
      </c>
      <c r="BU118">
        <v>15</v>
      </c>
      <c r="BW118">
        <v>37</v>
      </c>
      <c r="BX118">
        <v>39</v>
      </c>
      <c r="BY118">
        <v>64</v>
      </c>
      <c r="BZ118">
        <v>20</v>
      </c>
      <c r="CA118">
        <v>20</v>
      </c>
      <c r="CB118">
        <v>25</v>
      </c>
      <c r="CC118">
        <v>28</v>
      </c>
      <c r="CD118">
        <v>14</v>
      </c>
      <c r="CE118">
        <v>61</v>
      </c>
      <c r="CF118">
        <v>1</v>
      </c>
      <c r="CG118">
        <v>58</v>
      </c>
      <c r="CK118">
        <v>21</v>
      </c>
      <c r="CM118">
        <v>1</v>
      </c>
      <c r="CN118">
        <v>25</v>
      </c>
      <c r="CO118">
        <v>9</v>
      </c>
      <c r="CQ118">
        <v>1</v>
      </c>
    </row>
    <row r="119" spans="1:94" ht="12.75">
      <c r="A119" s="1" t="s">
        <v>130</v>
      </c>
      <c r="B119" s="30"/>
      <c r="C119" s="21">
        <v>0.02</v>
      </c>
      <c r="D119" s="71" t="s">
        <v>260</v>
      </c>
      <c r="E119" s="26">
        <v>0.14</v>
      </c>
      <c r="F119" s="39">
        <v>0.09</v>
      </c>
      <c r="G119" s="43">
        <v>2.496676089517079</v>
      </c>
      <c r="H119" s="104">
        <f t="shared" si="7"/>
        <v>26.40066032889729</v>
      </c>
      <c r="I119" s="92">
        <v>11.08</v>
      </c>
      <c r="J119" s="16">
        <v>20.7</v>
      </c>
      <c r="K119" s="16">
        <v>25.34570941466187</v>
      </c>
      <c r="L119" s="16">
        <v>32.50551876379691</v>
      </c>
      <c r="M119" s="16">
        <v>41.446552029781955</v>
      </c>
      <c r="N119" s="16">
        <v>33.15717952589461</v>
      </c>
      <c r="O119" s="16">
        <v>22.944177671068427</v>
      </c>
      <c r="P119" s="16">
        <v>27.118644067796613</v>
      </c>
      <c r="Q119" s="16">
        <v>23.308161487075225</v>
      </c>
      <c r="R119" s="60">
        <f t="shared" si="8"/>
        <v>34.734096507752504</v>
      </c>
      <c r="S119" s="53">
        <f t="shared" si="9"/>
        <v>2397</v>
      </c>
      <c r="T119" s="56">
        <f t="shared" si="10"/>
        <v>58</v>
      </c>
      <c r="U119" s="10">
        <v>190</v>
      </c>
      <c r="V119" s="10"/>
      <c r="W119" s="10">
        <v>18</v>
      </c>
      <c r="X119" s="10">
        <v>16</v>
      </c>
      <c r="Y119" s="10">
        <v>21</v>
      </c>
      <c r="Z119" s="10"/>
      <c r="AA119" s="34">
        <v>6</v>
      </c>
      <c r="AB119" s="18">
        <v>17</v>
      </c>
      <c r="AC119" s="18"/>
      <c r="AD119" s="18"/>
      <c r="AE119" s="18"/>
      <c r="AF119" s="18">
        <v>28</v>
      </c>
      <c r="AG119">
        <v>5</v>
      </c>
      <c r="AH119" s="34">
        <v>7</v>
      </c>
      <c r="AI119" s="34">
        <v>23</v>
      </c>
      <c r="AJ119" s="34"/>
      <c r="AK119" s="34">
        <v>5</v>
      </c>
      <c r="AL119">
        <v>35</v>
      </c>
      <c r="AM119" s="34">
        <v>9</v>
      </c>
      <c r="AN119" s="34">
        <v>141</v>
      </c>
      <c r="AO119" s="34"/>
      <c r="AP119" s="34">
        <v>8</v>
      </c>
      <c r="AQ119" s="34">
        <v>18</v>
      </c>
      <c r="AR119" s="34">
        <v>187</v>
      </c>
      <c r="AS119" s="34">
        <v>77</v>
      </c>
      <c r="AT119" s="34">
        <v>10</v>
      </c>
      <c r="AU119" s="34">
        <v>13</v>
      </c>
      <c r="AW119">
        <v>6</v>
      </c>
      <c r="AY119">
        <v>12</v>
      </c>
      <c r="AZ119">
        <v>27</v>
      </c>
      <c r="BA119">
        <v>4</v>
      </c>
      <c r="BB119">
        <v>12</v>
      </c>
      <c r="BC119">
        <v>20</v>
      </c>
      <c r="BD119">
        <v>7</v>
      </c>
      <c r="BE119">
        <v>14</v>
      </c>
      <c r="BG119">
        <v>75</v>
      </c>
      <c r="BH119">
        <v>35</v>
      </c>
      <c r="BI119">
        <v>102</v>
      </c>
      <c r="BJ119">
        <v>60</v>
      </c>
      <c r="BK119">
        <v>29</v>
      </c>
      <c r="BL119">
        <v>16</v>
      </c>
      <c r="BM119">
        <v>28</v>
      </c>
      <c r="BN119">
        <v>46</v>
      </c>
      <c r="BP119">
        <v>12</v>
      </c>
      <c r="BQ119">
        <v>79</v>
      </c>
      <c r="BR119">
        <v>89</v>
      </c>
      <c r="BS119">
        <v>129</v>
      </c>
      <c r="BT119">
        <v>12</v>
      </c>
      <c r="BU119">
        <v>85</v>
      </c>
      <c r="BV119">
        <v>172</v>
      </c>
      <c r="BX119">
        <v>104</v>
      </c>
      <c r="BY119">
        <v>24</v>
      </c>
      <c r="BZ119">
        <v>25</v>
      </c>
      <c r="CA119">
        <v>55</v>
      </c>
      <c r="CB119">
        <v>51</v>
      </c>
      <c r="CC119">
        <v>9</v>
      </c>
      <c r="CD119">
        <v>14</v>
      </c>
      <c r="CE119">
        <v>78</v>
      </c>
      <c r="CF119">
        <v>10</v>
      </c>
      <c r="CG119">
        <v>25</v>
      </c>
      <c r="CJ119">
        <v>5</v>
      </c>
      <c r="CL119">
        <v>2</v>
      </c>
      <c r="CN119">
        <v>50</v>
      </c>
      <c r="CO119">
        <v>4</v>
      </c>
      <c r="CP119">
        <v>36</v>
      </c>
    </row>
    <row r="120" spans="1:93" ht="12.75">
      <c r="A120" s="1" t="s">
        <v>131</v>
      </c>
      <c r="B120" s="30">
        <v>0.56</v>
      </c>
      <c r="C120" s="21">
        <v>1.74</v>
      </c>
      <c r="D120" s="39">
        <v>0.97</v>
      </c>
      <c r="E120" s="26">
        <v>1.25</v>
      </c>
      <c r="F120" s="40">
        <v>0.44</v>
      </c>
      <c r="G120" s="43">
        <v>0.33453121319199053</v>
      </c>
      <c r="H120" s="104">
        <f t="shared" si="7"/>
        <v>1.1419025309908721</v>
      </c>
      <c r="I120" s="92">
        <v>0.153280196198651</v>
      </c>
      <c r="J120" s="16">
        <v>1.08</v>
      </c>
      <c r="K120" s="16">
        <v>0.5493464671339269</v>
      </c>
      <c r="L120" s="16">
        <v>1.3428991905813097</v>
      </c>
      <c r="M120" s="16">
        <v>0.3722744194291792</v>
      </c>
      <c r="N120" s="16">
        <v>0.8908349690472596</v>
      </c>
      <c r="O120" s="16">
        <v>0.31512605042016806</v>
      </c>
      <c r="P120" s="16">
        <v>0.2872737719046251</v>
      </c>
      <c r="Q120" s="16">
        <v>5.28608771420273</v>
      </c>
      <c r="R120" s="60">
        <f t="shared" si="8"/>
        <v>1.912766265758586</v>
      </c>
      <c r="S120" s="53">
        <f t="shared" si="9"/>
        <v>132</v>
      </c>
      <c r="T120" s="56">
        <f t="shared" si="10"/>
        <v>28</v>
      </c>
      <c r="U120" s="10"/>
      <c r="V120" s="10"/>
      <c r="W120" s="10">
        <v>1</v>
      </c>
      <c r="X120" s="10">
        <v>4</v>
      </c>
      <c r="Y120" s="10">
        <v>9</v>
      </c>
      <c r="Z120" s="10"/>
      <c r="AA120" s="34">
        <v>10</v>
      </c>
      <c r="AB120" s="34">
        <v>2</v>
      </c>
      <c r="AC120" s="34"/>
      <c r="AD120" s="34"/>
      <c r="AE120" s="34">
        <v>8</v>
      </c>
      <c r="AH120" s="34"/>
      <c r="AI120" s="34"/>
      <c r="AL120">
        <v>3</v>
      </c>
      <c r="AM120" s="34">
        <v>1</v>
      </c>
      <c r="AN120" s="34"/>
      <c r="AO120" s="34"/>
      <c r="AQ120" s="34">
        <v>3</v>
      </c>
      <c r="AR120" s="34">
        <v>11</v>
      </c>
      <c r="AS120" s="34">
        <v>12</v>
      </c>
      <c r="AV120" s="34"/>
      <c r="AZ120">
        <v>7</v>
      </c>
      <c r="BB120">
        <v>5</v>
      </c>
      <c r="BD120">
        <v>1</v>
      </c>
      <c r="BG120">
        <v>1</v>
      </c>
      <c r="BH120">
        <v>8</v>
      </c>
      <c r="BI120">
        <v>6</v>
      </c>
      <c r="BQ120">
        <v>6</v>
      </c>
      <c r="BV120">
        <v>10</v>
      </c>
      <c r="BX120">
        <v>10</v>
      </c>
      <c r="BY120">
        <v>2</v>
      </c>
      <c r="CA120">
        <v>1</v>
      </c>
      <c r="CB120">
        <v>2</v>
      </c>
      <c r="CE120">
        <v>1</v>
      </c>
      <c r="CF120">
        <v>2</v>
      </c>
      <c r="CH120">
        <v>3</v>
      </c>
      <c r="CJ120">
        <v>2</v>
      </c>
      <c r="CO120">
        <v>1</v>
      </c>
    </row>
    <row r="121" spans="1:86" ht="12.75">
      <c r="A121" s="1" t="s">
        <v>132</v>
      </c>
      <c r="B121" s="30">
        <v>0.53</v>
      </c>
      <c r="C121" s="21">
        <v>1.94</v>
      </c>
      <c r="D121" s="40">
        <v>1.7</v>
      </c>
      <c r="E121" s="26">
        <v>1.31</v>
      </c>
      <c r="F121" s="39">
        <v>0.75</v>
      </c>
      <c r="G121" s="43">
        <v>0.3024723203769141</v>
      </c>
      <c r="H121" s="104">
        <f t="shared" si="7"/>
        <v>2.0625521689970587</v>
      </c>
      <c r="I121" s="92">
        <v>0.18393623543838136</v>
      </c>
      <c r="J121" s="16">
        <v>0.08</v>
      </c>
      <c r="K121" s="16">
        <v>0.4546315590073878</v>
      </c>
      <c r="L121" s="16">
        <v>11.497424576894774</v>
      </c>
      <c r="M121" s="16">
        <v>0.14181882644921112</v>
      </c>
      <c r="N121" s="16">
        <v>0.7851426845840255</v>
      </c>
      <c r="O121" s="16">
        <v>0.10504201680672269</v>
      </c>
      <c r="P121" s="16">
        <v>0.014363688595231256</v>
      </c>
      <c r="Q121" s="16">
        <v>5.3006099331977925</v>
      </c>
      <c r="R121" s="60">
        <f t="shared" si="8"/>
        <v>0.10143457469931895</v>
      </c>
      <c r="S121" s="53">
        <f t="shared" si="9"/>
        <v>7</v>
      </c>
      <c r="T121" s="56">
        <f t="shared" si="10"/>
        <v>5</v>
      </c>
      <c r="U121" s="10"/>
      <c r="V121" s="10"/>
      <c r="W121" s="10"/>
      <c r="X121" s="10">
        <v>1</v>
      </c>
      <c r="Y121" s="10"/>
      <c r="Z121" s="10"/>
      <c r="AB121" s="18">
        <v>1</v>
      </c>
      <c r="AC121" s="18"/>
      <c r="AD121" s="18"/>
      <c r="AE121" s="18"/>
      <c r="AH121" s="34"/>
      <c r="AI121" s="34"/>
      <c r="AN121" s="34"/>
      <c r="AO121" s="34"/>
      <c r="AR121" s="34">
        <v>2</v>
      </c>
      <c r="AV121" s="34"/>
      <c r="CB121">
        <v>1</v>
      </c>
      <c r="CH121">
        <v>2</v>
      </c>
    </row>
    <row r="122" spans="1:70" ht="12.75">
      <c r="A122" s="1" t="s">
        <v>133</v>
      </c>
      <c r="B122" s="30">
        <v>0.11</v>
      </c>
      <c r="C122" s="21"/>
      <c r="D122" s="39">
        <v>0.01</v>
      </c>
      <c r="E122" s="26">
        <v>0.01</v>
      </c>
      <c r="F122" s="40">
        <v>0.03</v>
      </c>
      <c r="G122" s="100" t="s">
        <v>260</v>
      </c>
      <c r="H122" s="104">
        <f t="shared" si="7"/>
        <v>0.052622382332450326</v>
      </c>
      <c r="I122" s="92"/>
      <c r="J122" s="16">
        <v>0.02</v>
      </c>
      <c r="K122" s="16">
        <v>0.018942981625307824</v>
      </c>
      <c r="L122" s="16">
        <v>0.03679175864606328</v>
      </c>
      <c r="M122" s="16"/>
      <c r="N122" s="16">
        <v>0.15098897780462028</v>
      </c>
      <c r="O122" s="16"/>
      <c r="P122" s="16"/>
      <c r="Q122" s="16">
        <v>0.24687772291606155</v>
      </c>
      <c r="R122" s="60">
        <f t="shared" si="8"/>
        <v>0.014490653528474137</v>
      </c>
      <c r="S122" s="53">
        <f t="shared" si="9"/>
        <v>1</v>
      </c>
      <c r="T122" s="56">
        <f t="shared" si="10"/>
        <v>1</v>
      </c>
      <c r="U122" s="10"/>
      <c r="V122" s="10"/>
      <c r="W122" s="10"/>
      <c r="X122" s="10"/>
      <c r="Y122" s="10"/>
      <c r="Z122" s="10"/>
      <c r="AB122" s="18"/>
      <c r="AC122" s="18"/>
      <c r="AD122" s="18"/>
      <c r="AE122" s="18"/>
      <c r="BR122">
        <v>1</v>
      </c>
    </row>
    <row r="123" spans="1:94" ht="12.75">
      <c r="A123" s="1" t="s">
        <v>134</v>
      </c>
      <c r="B123" s="30">
        <v>7.38</v>
      </c>
      <c r="C123" s="21">
        <v>3.47</v>
      </c>
      <c r="D123" s="39">
        <v>5.97</v>
      </c>
      <c r="E123" s="26">
        <v>17.45</v>
      </c>
      <c r="F123" s="39">
        <v>34.78</v>
      </c>
      <c r="G123" s="43">
        <v>69.49336395759717</v>
      </c>
      <c r="H123" s="104">
        <f t="shared" si="7"/>
        <v>37.65878732971669</v>
      </c>
      <c r="I123" s="92">
        <v>26.63</v>
      </c>
      <c r="J123" s="16">
        <v>72.9</v>
      </c>
      <c r="K123" s="16">
        <v>39.98863421102482</v>
      </c>
      <c r="L123" s="16">
        <v>37.159676232523914</v>
      </c>
      <c r="M123" s="16">
        <v>60.00709094132246</v>
      </c>
      <c r="N123" s="16">
        <v>30.303487845387288</v>
      </c>
      <c r="O123" s="16">
        <v>21.248499399759904</v>
      </c>
      <c r="P123" s="16">
        <v>33.38121229531744</v>
      </c>
      <c r="Q123" s="16">
        <v>17.310485042114436</v>
      </c>
      <c r="R123" s="60">
        <f t="shared" si="8"/>
        <v>20.80857846688886</v>
      </c>
      <c r="S123" s="53">
        <f t="shared" si="9"/>
        <v>1436</v>
      </c>
      <c r="T123" s="56">
        <f t="shared" si="10"/>
        <v>65</v>
      </c>
      <c r="U123" s="10">
        <v>35</v>
      </c>
      <c r="V123" s="10">
        <v>17</v>
      </c>
      <c r="W123" s="10">
        <v>11</v>
      </c>
      <c r="X123" s="10">
        <v>2</v>
      </c>
      <c r="Y123" s="10">
        <v>16</v>
      </c>
      <c r="Z123" s="10">
        <v>6</v>
      </c>
      <c r="AA123" s="34">
        <v>3</v>
      </c>
      <c r="AB123" s="34">
        <v>34</v>
      </c>
      <c r="AC123" s="34">
        <v>1</v>
      </c>
      <c r="AD123" s="34"/>
      <c r="AE123" s="34">
        <v>37</v>
      </c>
      <c r="AF123" s="34"/>
      <c r="AG123" s="34"/>
      <c r="AH123" s="34">
        <v>22</v>
      </c>
      <c r="AI123" s="34">
        <v>3</v>
      </c>
      <c r="AJ123" s="34">
        <v>2</v>
      </c>
      <c r="AK123" s="34">
        <v>16</v>
      </c>
      <c r="AL123" s="34">
        <v>50</v>
      </c>
      <c r="AM123" s="34">
        <v>12</v>
      </c>
      <c r="AN123" s="34">
        <v>70</v>
      </c>
      <c r="AO123" s="34"/>
      <c r="AP123" s="34">
        <v>20</v>
      </c>
      <c r="AQ123" s="34">
        <v>1</v>
      </c>
      <c r="AR123" s="34">
        <v>59</v>
      </c>
      <c r="AS123" s="34">
        <v>21</v>
      </c>
      <c r="AT123" s="34">
        <v>10</v>
      </c>
      <c r="AU123" s="34">
        <v>4</v>
      </c>
      <c r="AV123" s="34"/>
      <c r="AW123" s="34">
        <v>1</v>
      </c>
      <c r="AX123" s="34">
        <v>3</v>
      </c>
      <c r="AY123" s="34">
        <v>22</v>
      </c>
      <c r="AZ123" s="34">
        <v>1</v>
      </c>
      <c r="BA123" s="34">
        <v>3</v>
      </c>
      <c r="BB123" s="34">
        <v>1</v>
      </c>
      <c r="BC123" s="34"/>
      <c r="BD123">
        <v>33</v>
      </c>
      <c r="BE123" s="34">
        <v>25</v>
      </c>
      <c r="BF123" s="34"/>
      <c r="BG123" s="34">
        <v>43</v>
      </c>
      <c r="BH123">
        <v>22</v>
      </c>
      <c r="BI123" s="34">
        <v>24</v>
      </c>
      <c r="BJ123">
        <v>69</v>
      </c>
      <c r="BK123">
        <v>11</v>
      </c>
      <c r="BM123">
        <v>5</v>
      </c>
      <c r="BN123">
        <v>8</v>
      </c>
      <c r="BP123">
        <v>15</v>
      </c>
      <c r="BQ123">
        <v>46</v>
      </c>
      <c r="BR123">
        <v>7</v>
      </c>
      <c r="BS123">
        <v>86</v>
      </c>
      <c r="BT123">
        <v>40</v>
      </c>
      <c r="BU123">
        <v>6</v>
      </c>
      <c r="BV123">
        <v>45</v>
      </c>
      <c r="BW123">
        <v>33</v>
      </c>
      <c r="BX123">
        <v>67</v>
      </c>
      <c r="BY123">
        <v>29</v>
      </c>
      <c r="BZ123">
        <v>21</v>
      </c>
      <c r="CA123">
        <v>15</v>
      </c>
      <c r="CB123">
        <v>64</v>
      </c>
      <c r="CC123">
        <v>8</v>
      </c>
      <c r="CD123">
        <v>22</v>
      </c>
      <c r="CE123">
        <v>13</v>
      </c>
      <c r="CF123">
        <v>22</v>
      </c>
      <c r="CG123">
        <v>54</v>
      </c>
      <c r="CH123">
        <v>2</v>
      </c>
      <c r="CI123">
        <v>9</v>
      </c>
      <c r="CJ123">
        <v>34</v>
      </c>
      <c r="CK123">
        <v>22</v>
      </c>
      <c r="CL123">
        <v>2</v>
      </c>
      <c r="CM123">
        <v>1</v>
      </c>
      <c r="CN123">
        <v>23</v>
      </c>
      <c r="CO123">
        <v>15</v>
      </c>
      <c r="CP123">
        <v>12</v>
      </c>
    </row>
    <row r="124" spans="1:88" ht="12.75">
      <c r="A124" s="1" t="s">
        <v>135</v>
      </c>
      <c r="B124" s="30">
        <v>1.01</v>
      </c>
      <c r="C124" s="21">
        <v>1.17</v>
      </c>
      <c r="D124" s="39">
        <v>0.42</v>
      </c>
      <c r="E124" s="27">
        <v>0.3</v>
      </c>
      <c r="F124" s="39">
        <v>0.74</v>
      </c>
      <c r="G124" s="43">
        <v>1.4537926972909305</v>
      </c>
      <c r="H124" s="104">
        <f t="shared" si="7"/>
        <v>3.493084449648883</v>
      </c>
      <c r="I124" s="92">
        <v>2.92</v>
      </c>
      <c r="J124" s="16">
        <v>2.06</v>
      </c>
      <c r="K124" s="16">
        <v>2.34892972153817</v>
      </c>
      <c r="L124" s="16">
        <v>2.0235467255334805</v>
      </c>
      <c r="M124" s="16">
        <v>1.365006204573657</v>
      </c>
      <c r="N124" s="16">
        <v>3.533142080628114</v>
      </c>
      <c r="O124" s="16">
        <v>3.361344537815126</v>
      </c>
      <c r="P124" s="16">
        <v>6.5211146222349905</v>
      </c>
      <c r="Q124" s="16">
        <v>7.30467615451641</v>
      </c>
      <c r="R124" s="60">
        <f t="shared" si="8"/>
        <v>4.013911027387335</v>
      </c>
      <c r="S124" s="53">
        <f t="shared" si="9"/>
        <v>277</v>
      </c>
      <c r="T124" s="56">
        <f t="shared" si="10"/>
        <v>27</v>
      </c>
      <c r="U124" s="10">
        <v>8</v>
      </c>
      <c r="V124" s="10"/>
      <c r="W124" s="10"/>
      <c r="X124" s="10">
        <v>1</v>
      </c>
      <c r="Y124" s="10"/>
      <c r="Z124" s="10">
        <v>22</v>
      </c>
      <c r="AA124" s="34">
        <v>1</v>
      </c>
      <c r="AB124" s="34"/>
      <c r="AC124" s="34"/>
      <c r="AD124" s="34"/>
      <c r="AE124" s="34"/>
      <c r="AH124" s="34"/>
      <c r="AI124" s="34"/>
      <c r="AL124">
        <v>3</v>
      </c>
      <c r="AN124" s="34"/>
      <c r="AR124" s="34">
        <v>22</v>
      </c>
      <c r="AV124" s="34">
        <v>1</v>
      </c>
      <c r="AW124">
        <v>2</v>
      </c>
      <c r="BD124">
        <v>4</v>
      </c>
      <c r="BG124">
        <v>7</v>
      </c>
      <c r="BH124">
        <v>7</v>
      </c>
      <c r="BI124">
        <v>28</v>
      </c>
      <c r="BJ124">
        <v>20</v>
      </c>
      <c r="BK124">
        <v>6</v>
      </c>
      <c r="BM124">
        <v>3</v>
      </c>
      <c r="BQ124">
        <v>2</v>
      </c>
      <c r="BR124">
        <v>2</v>
      </c>
      <c r="BS124">
        <v>13</v>
      </c>
      <c r="BW124">
        <v>15</v>
      </c>
      <c r="BX124">
        <v>5</v>
      </c>
      <c r="CA124">
        <v>2</v>
      </c>
      <c r="CB124">
        <v>34</v>
      </c>
      <c r="CE124">
        <v>2</v>
      </c>
      <c r="CF124">
        <v>34</v>
      </c>
      <c r="CG124">
        <v>22</v>
      </c>
      <c r="CH124">
        <v>3</v>
      </c>
      <c r="CJ124">
        <v>8</v>
      </c>
    </row>
    <row r="125" spans="1:93" ht="12.75">
      <c r="A125" s="1" t="s">
        <v>136</v>
      </c>
      <c r="B125" s="30">
        <v>27.38</v>
      </c>
      <c r="C125" s="21">
        <v>3.55</v>
      </c>
      <c r="D125" s="39">
        <v>4.02</v>
      </c>
      <c r="E125" s="26">
        <v>3.81</v>
      </c>
      <c r="F125" s="39">
        <v>7.25</v>
      </c>
      <c r="G125" s="43">
        <v>10.572916372202593</v>
      </c>
      <c r="H125" s="104">
        <f aca="true" t="shared" si="11" ref="H125:H141">(I125+J125+K125+L125+M125+N125+O125+P125+Q125)/9</f>
        <v>11.619912421118613</v>
      </c>
      <c r="I125" s="92">
        <v>2.71</v>
      </c>
      <c r="J125" s="16">
        <v>4.63</v>
      </c>
      <c r="K125" s="16">
        <v>23.451411252131088</v>
      </c>
      <c r="L125" s="16">
        <v>11.607799852832965</v>
      </c>
      <c r="M125" s="16">
        <v>0.9750044318383265</v>
      </c>
      <c r="N125" s="16">
        <v>50.3397252000604</v>
      </c>
      <c r="O125" s="16">
        <v>5.162064825930372</v>
      </c>
      <c r="P125" s="16">
        <v>1.680551565642057</v>
      </c>
      <c r="Q125" s="16">
        <v>4.022654661632298</v>
      </c>
      <c r="R125" s="60">
        <f t="shared" si="8"/>
        <v>0.27532241704100857</v>
      </c>
      <c r="S125" s="53">
        <f t="shared" si="9"/>
        <v>19</v>
      </c>
      <c r="T125" s="56">
        <f t="shared" si="10"/>
        <v>5</v>
      </c>
      <c r="U125" s="10"/>
      <c r="V125" s="10"/>
      <c r="W125" s="10"/>
      <c r="X125" s="10"/>
      <c r="Y125" s="10"/>
      <c r="Z125" s="10"/>
      <c r="AA125" s="34"/>
      <c r="AB125" s="34"/>
      <c r="AC125" s="34"/>
      <c r="AD125" s="34"/>
      <c r="AE125" s="34"/>
      <c r="AH125" s="34"/>
      <c r="AI125" s="34"/>
      <c r="AL125">
        <v>9</v>
      </c>
      <c r="AN125" s="34"/>
      <c r="AR125" s="34"/>
      <c r="AV125" s="34"/>
      <c r="BI125">
        <v>4</v>
      </c>
      <c r="CB125">
        <v>1</v>
      </c>
      <c r="CG125">
        <v>4</v>
      </c>
      <c r="CO125">
        <v>1</v>
      </c>
    </row>
    <row r="126" spans="1:77" ht="12.75">
      <c r="A126" s="1" t="s">
        <v>137</v>
      </c>
      <c r="B126" s="30">
        <v>0.25</v>
      </c>
      <c r="C126" s="21">
        <v>0.45</v>
      </c>
      <c r="D126" s="39">
        <v>0.11</v>
      </c>
      <c r="E126" s="26">
        <v>4.73</v>
      </c>
      <c r="F126" s="39">
        <v>0.36</v>
      </c>
      <c r="G126" s="43">
        <v>0.03241696113074204</v>
      </c>
      <c r="H126" s="104">
        <f t="shared" si="11"/>
        <v>0.10789706261539839</v>
      </c>
      <c r="I126" s="92"/>
      <c r="J126" s="16"/>
      <c r="K126" s="16">
        <v>0.018942981625307824</v>
      </c>
      <c r="L126" s="16"/>
      <c r="M126" s="16">
        <v>0.03545470661230278</v>
      </c>
      <c r="N126" s="16"/>
      <c r="O126" s="16">
        <v>0.5252100840336135</v>
      </c>
      <c r="P126" s="16">
        <v>0.057454754380925024</v>
      </c>
      <c r="Q126" s="16">
        <v>0.33401103688643624</v>
      </c>
      <c r="R126" s="60">
        <f t="shared" si="8"/>
        <v>0.13041588175626723</v>
      </c>
      <c r="S126" s="53">
        <f t="shared" si="9"/>
        <v>9</v>
      </c>
      <c r="T126" s="56">
        <f t="shared" si="10"/>
        <v>2</v>
      </c>
      <c r="U126" s="10"/>
      <c r="V126" s="10"/>
      <c r="W126" s="10"/>
      <c r="X126" s="10"/>
      <c r="Y126" s="10"/>
      <c r="Z126" s="10"/>
      <c r="AN126" s="34"/>
      <c r="BP126">
        <v>6</v>
      </c>
      <c r="BY126">
        <v>3</v>
      </c>
    </row>
    <row r="127" spans="1:26" ht="12.75">
      <c r="A127" s="1" t="s">
        <v>138</v>
      </c>
      <c r="B127" s="30">
        <v>0.16</v>
      </c>
      <c r="C127" s="21">
        <v>0.07</v>
      </c>
      <c r="D127" s="39">
        <v>0.07</v>
      </c>
      <c r="E127" s="26">
        <v>0.23</v>
      </c>
      <c r="F127" s="39">
        <v>0.06</v>
      </c>
      <c r="G127" s="43">
        <v>0.061</v>
      </c>
      <c r="H127" s="104">
        <f t="shared" si="11"/>
        <v>0.005324900079894942</v>
      </c>
      <c r="I127" s="92"/>
      <c r="J127" s="16"/>
      <c r="K127" s="16"/>
      <c r="L127" s="16">
        <v>0.01839587932303164</v>
      </c>
      <c r="M127" s="16"/>
      <c r="N127" s="16"/>
      <c r="O127" s="16">
        <v>0.015006002400960384</v>
      </c>
      <c r="P127" s="16"/>
      <c r="Q127" s="16">
        <v>0.014522218995062446</v>
      </c>
      <c r="R127" s="60">
        <f t="shared" si="8"/>
        <v>0</v>
      </c>
      <c r="S127" s="53">
        <f t="shared" si="9"/>
        <v>0</v>
      </c>
      <c r="T127" s="56">
        <f t="shared" si="10"/>
        <v>0</v>
      </c>
      <c r="U127" s="10"/>
      <c r="V127" s="10"/>
      <c r="W127" s="10"/>
      <c r="X127" s="10"/>
      <c r="Y127" s="10"/>
      <c r="Z127" s="10"/>
    </row>
    <row r="128" spans="1:95" ht="12.75">
      <c r="A128" s="1" t="s">
        <v>139</v>
      </c>
      <c r="B128" s="30">
        <v>55.41</v>
      </c>
      <c r="C128" s="21">
        <v>7.07</v>
      </c>
      <c r="D128" s="40">
        <v>16.46</v>
      </c>
      <c r="E128" s="26">
        <v>19.06</v>
      </c>
      <c r="F128" s="39">
        <v>10.91</v>
      </c>
      <c r="G128" s="43">
        <v>14.193605418138986</v>
      </c>
      <c r="H128" s="104">
        <f t="shared" si="11"/>
        <v>34.76076517407947</v>
      </c>
      <c r="I128" s="92">
        <v>2.08</v>
      </c>
      <c r="J128" s="16">
        <v>10.54</v>
      </c>
      <c r="K128" s="16">
        <v>15.400644061375262</v>
      </c>
      <c r="L128" s="16">
        <v>58.77483443708609</v>
      </c>
      <c r="M128" s="16">
        <v>5.655025704662294</v>
      </c>
      <c r="N128" s="16">
        <v>1.2683074135588104</v>
      </c>
      <c r="O128" s="16">
        <v>2.7611044417767108</v>
      </c>
      <c r="P128" s="16">
        <v>27.592645791439246</v>
      </c>
      <c r="Q128" s="16">
        <v>188.77432471681672</v>
      </c>
      <c r="R128" s="60">
        <f t="shared" si="8"/>
        <v>25.662947398927695</v>
      </c>
      <c r="S128" s="53">
        <f t="shared" si="9"/>
        <v>1771</v>
      </c>
      <c r="T128" s="56">
        <f t="shared" si="10"/>
        <v>61</v>
      </c>
      <c r="U128" s="10">
        <v>5</v>
      </c>
      <c r="V128" s="10">
        <v>40</v>
      </c>
      <c r="W128" s="10">
        <v>7</v>
      </c>
      <c r="X128" s="10">
        <v>7</v>
      </c>
      <c r="Y128" s="10">
        <v>52</v>
      </c>
      <c r="Z128" s="10"/>
      <c r="AA128" s="34">
        <v>96</v>
      </c>
      <c r="AB128" s="34">
        <v>2</v>
      </c>
      <c r="AC128" s="34">
        <v>69</v>
      </c>
      <c r="AD128" s="34"/>
      <c r="AE128">
        <v>5</v>
      </c>
      <c r="AG128">
        <v>7</v>
      </c>
      <c r="AH128" s="34"/>
      <c r="AI128" s="34">
        <v>4</v>
      </c>
      <c r="AK128">
        <v>3</v>
      </c>
      <c r="AL128">
        <v>14</v>
      </c>
      <c r="AM128">
        <v>24</v>
      </c>
      <c r="AN128" s="34">
        <v>3</v>
      </c>
      <c r="AQ128">
        <v>31</v>
      </c>
      <c r="AR128" s="34">
        <v>11</v>
      </c>
      <c r="AS128">
        <v>74</v>
      </c>
      <c r="AT128">
        <v>10</v>
      </c>
      <c r="AU128">
        <v>129</v>
      </c>
      <c r="AV128">
        <v>5</v>
      </c>
      <c r="AW128">
        <v>9</v>
      </c>
      <c r="AY128">
        <v>4</v>
      </c>
      <c r="AZ128">
        <v>6</v>
      </c>
      <c r="BA128">
        <v>2</v>
      </c>
      <c r="BB128">
        <v>11</v>
      </c>
      <c r="BC128">
        <v>8</v>
      </c>
      <c r="BD128">
        <v>18</v>
      </c>
      <c r="BF128">
        <v>9</v>
      </c>
      <c r="BG128">
        <v>38</v>
      </c>
      <c r="BH128">
        <v>33</v>
      </c>
      <c r="BI128">
        <v>45</v>
      </c>
      <c r="BJ128">
        <v>3</v>
      </c>
      <c r="BK128">
        <v>3</v>
      </c>
      <c r="BM128">
        <v>1</v>
      </c>
      <c r="BN128">
        <v>60</v>
      </c>
      <c r="BP128">
        <v>170</v>
      </c>
      <c r="BQ128">
        <v>7</v>
      </c>
      <c r="BR128">
        <v>1</v>
      </c>
      <c r="BS128">
        <v>10</v>
      </c>
      <c r="BT128">
        <v>22</v>
      </c>
      <c r="BU128">
        <v>40</v>
      </c>
      <c r="BV128">
        <v>44</v>
      </c>
      <c r="BW128">
        <v>5</v>
      </c>
      <c r="BX128">
        <v>24</v>
      </c>
      <c r="BY128">
        <v>2</v>
      </c>
      <c r="BZ128">
        <v>3</v>
      </c>
      <c r="CA128">
        <v>235</v>
      </c>
      <c r="CB128">
        <v>77</v>
      </c>
      <c r="CD128">
        <v>10</v>
      </c>
      <c r="CE128">
        <v>3</v>
      </c>
      <c r="CF128">
        <v>11</v>
      </c>
      <c r="CG128">
        <v>2</v>
      </c>
      <c r="CH128">
        <v>45</v>
      </c>
      <c r="CI128">
        <v>3</v>
      </c>
      <c r="CJ128">
        <v>21</v>
      </c>
      <c r="CK128">
        <v>72</v>
      </c>
      <c r="CL128">
        <v>8</v>
      </c>
      <c r="CM128">
        <v>75</v>
      </c>
      <c r="CO128">
        <v>32</v>
      </c>
      <c r="CQ128">
        <v>1</v>
      </c>
    </row>
    <row r="129" spans="1:91" ht="12.75">
      <c r="A129" s="1" t="s">
        <v>140</v>
      </c>
      <c r="B129" s="30">
        <v>0.04</v>
      </c>
      <c r="C129" s="21">
        <v>0.01</v>
      </c>
      <c r="D129" s="39">
        <v>0.03</v>
      </c>
      <c r="E129" s="26">
        <v>0.05</v>
      </c>
      <c r="F129" s="39">
        <v>0.03</v>
      </c>
      <c r="G129" s="43">
        <v>0.015472320376914015</v>
      </c>
      <c r="H129" s="104">
        <f t="shared" si="11"/>
        <v>0.07720058826449572</v>
      </c>
      <c r="I129" s="92"/>
      <c r="J129" s="16">
        <v>0.06</v>
      </c>
      <c r="K129" s="16">
        <v>0.24625876112900172</v>
      </c>
      <c r="L129" s="16">
        <v>0.03679175864606328</v>
      </c>
      <c r="M129" s="16">
        <v>0.01772735330615139</v>
      </c>
      <c r="N129" s="16"/>
      <c r="O129" s="16">
        <v>0.030012004801920768</v>
      </c>
      <c r="P129" s="16">
        <v>0.08618213157138754</v>
      </c>
      <c r="Q129" s="16">
        <v>0.21783328492593668</v>
      </c>
      <c r="R129" s="60">
        <f t="shared" si="8"/>
        <v>0.13041588175626723</v>
      </c>
      <c r="S129" s="53">
        <f t="shared" si="9"/>
        <v>9</v>
      </c>
      <c r="T129" s="56">
        <f t="shared" si="10"/>
        <v>5</v>
      </c>
      <c r="U129" s="10"/>
      <c r="V129" s="10"/>
      <c r="W129" s="10"/>
      <c r="X129" s="10"/>
      <c r="Y129" s="10"/>
      <c r="Z129" s="10"/>
      <c r="AB129" s="34"/>
      <c r="AC129" s="34"/>
      <c r="AD129" s="34"/>
      <c r="AH129" s="34"/>
      <c r="AI129" s="34"/>
      <c r="AM129">
        <v>1</v>
      </c>
      <c r="AN129" s="34"/>
      <c r="AS129">
        <v>2</v>
      </c>
      <c r="CA129">
        <v>2</v>
      </c>
      <c r="CB129">
        <v>1</v>
      </c>
      <c r="CM129">
        <v>3</v>
      </c>
    </row>
    <row r="130" spans="1:37" ht="12.75">
      <c r="A130" s="1" t="s">
        <v>189</v>
      </c>
      <c r="B130" s="30">
        <v>0.04</v>
      </c>
      <c r="C130" s="21"/>
      <c r="D130" s="71" t="s">
        <v>260</v>
      </c>
      <c r="E130" s="72" t="s">
        <v>260</v>
      </c>
      <c r="F130" s="71" t="s">
        <v>260</v>
      </c>
      <c r="G130" s="101"/>
      <c r="H130" s="104">
        <f t="shared" si="11"/>
        <v>0</v>
      </c>
      <c r="I130" s="92"/>
      <c r="J130" s="16"/>
      <c r="K130" s="16"/>
      <c r="L130" s="16"/>
      <c r="M130" s="16"/>
      <c r="N130" s="16"/>
      <c r="O130" s="16"/>
      <c r="P130" s="16"/>
      <c r="Q130" s="16"/>
      <c r="R130" s="60">
        <f t="shared" si="8"/>
        <v>0.014490653528474137</v>
      </c>
      <c r="S130" s="53">
        <f t="shared" si="9"/>
        <v>1</v>
      </c>
      <c r="T130" s="56">
        <f t="shared" si="10"/>
        <v>1</v>
      </c>
      <c r="U130" s="10"/>
      <c r="V130" s="10"/>
      <c r="W130" s="10"/>
      <c r="X130" s="10"/>
      <c r="Y130" s="10"/>
      <c r="Z130" s="10"/>
      <c r="AK130">
        <v>1</v>
      </c>
    </row>
    <row r="131" spans="1:94" ht="12.75">
      <c r="A131" s="1" t="s">
        <v>141</v>
      </c>
      <c r="B131" s="30">
        <v>2.07</v>
      </c>
      <c r="C131" s="21">
        <v>1.51</v>
      </c>
      <c r="D131" s="39">
        <v>0.99</v>
      </c>
      <c r="E131" s="26">
        <v>0.51</v>
      </c>
      <c r="F131" s="40">
        <v>1.2</v>
      </c>
      <c r="G131" s="43">
        <v>1.4846042402826858</v>
      </c>
      <c r="H131" s="104">
        <f t="shared" si="11"/>
        <v>0.6105028063564625</v>
      </c>
      <c r="I131" s="92">
        <v>0.34</v>
      </c>
      <c r="J131" s="16">
        <v>0.37</v>
      </c>
      <c r="K131" s="16"/>
      <c r="L131" s="16">
        <v>1.7476085356880058</v>
      </c>
      <c r="M131" s="16">
        <v>0.44318383265378475</v>
      </c>
      <c r="N131" s="16">
        <v>0.28687905782877854</v>
      </c>
      <c r="O131" s="16">
        <v>0.5402160864345739</v>
      </c>
      <c r="P131" s="16">
        <v>0.4596380350474002</v>
      </c>
      <c r="Q131" s="16">
        <v>1.30699970955562</v>
      </c>
      <c r="R131" s="60">
        <f t="shared" si="8"/>
        <v>3.1589624692073617</v>
      </c>
      <c r="S131" s="53">
        <f t="shared" si="9"/>
        <v>218</v>
      </c>
      <c r="T131" s="56">
        <f t="shared" si="10"/>
        <v>16</v>
      </c>
      <c r="U131" s="10"/>
      <c r="V131" s="10">
        <v>11</v>
      </c>
      <c r="W131" s="10"/>
      <c r="X131" s="10">
        <v>8</v>
      </c>
      <c r="Y131" s="10">
        <v>84</v>
      </c>
      <c r="Z131" s="10"/>
      <c r="AG131">
        <v>5</v>
      </c>
      <c r="AH131">
        <v>4</v>
      </c>
      <c r="AJ131">
        <v>6</v>
      </c>
      <c r="AK131">
        <v>2</v>
      </c>
      <c r="AN131" s="34"/>
      <c r="AR131">
        <v>7</v>
      </c>
      <c r="AS131">
        <v>2</v>
      </c>
      <c r="AT131">
        <v>45</v>
      </c>
      <c r="AW131">
        <v>3</v>
      </c>
      <c r="AX131">
        <v>12</v>
      </c>
      <c r="BC131">
        <v>1</v>
      </c>
      <c r="CI131">
        <v>8</v>
      </c>
      <c r="CO131">
        <v>9</v>
      </c>
      <c r="CP131">
        <v>11</v>
      </c>
    </row>
    <row r="132" spans="1:90" ht="12.75">
      <c r="A132" s="1" t="s">
        <v>142</v>
      </c>
      <c r="B132" s="30">
        <v>2.24</v>
      </c>
      <c r="C132" s="21">
        <v>1.56</v>
      </c>
      <c r="D132" s="39">
        <v>1.05</v>
      </c>
      <c r="E132" s="26">
        <v>0.88</v>
      </c>
      <c r="F132" s="39">
        <v>2.62</v>
      </c>
      <c r="G132" s="43">
        <v>2.0387338044758545</v>
      </c>
      <c r="H132" s="104">
        <f t="shared" si="11"/>
        <v>0.4696499649975401</v>
      </c>
      <c r="I132" s="92">
        <v>0.88</v>
      </c>
      <c r="J132" s="16">
        <v>0.52</v>
      </c>
      <c r="K132" s="16">
        <v>0.13260087137715476</v>
      </c>
      <c r="L132" s="16">
        <v>1.2141280353200883</v>
      </c>
      <c r="M132" s="16">
        <v>0.44318383265378475</v>
      </c>
      <c r="N132" s="16">
        <v>0.060395591121848106</v>
      </c>
      <c r="O132" s="16">
        <v>0.585234093637455</v>
      </c>
      <c r="P132" s="16">
        <v>0.07181844297615628</v>
      </c>
      <c r="Q132" s="16">
        <v>0.3194888178913738</v>
      </c>
      <c r="R132" s="60">
        <f aca="true" t="shared" si="12" ref="R132:R140">S132*10/$S$4</f>
        <v>0.28981307056948274</v>
      </c>
      <c r="S132" s="53">
        <f t="shared" si="9"/>
        <v>20</v>
      </c>
      <c r="T132" s="56">
        <f t="shared" si="10"/>
        <v>5</v>
      </c>
      <c r="U132" s="10"/>
      <c r="V132" s="10"/>
      <c r="W132" s="10"/>
      <c r="X132" s="10">
        <v>2</v>
      </c>
      <c r="Y132" s="10"/>
      <c r="Z132" s="10"/>
      <c r="AQ132">
        <v>3</v>
      </c>
      <c r="AS132">
        <v>2</v>
      </c>
      <c r="BB132">
        <v>4</v>
      </c>
      <c r="CL132">
        <v>9</v>
      </c>
    </row>
    <row r="133" spans="1:94" ht="12.75">
      <c r="A133" s="1" t="s">
        <v>143</v>
      </c>
      <c r="B133" s="30">
        <v>0.12</v>
      </c>
      <c r="C133" s="21"/>
      <c r="D133" s="39">
        <v>0.08</v>
      </c>
      <c r="E133" s="26">
        <v>0.14</v>
      </c>
      <c r="F133" s="39">
        <v>0.05</v>
      </c>
      <c r="G133" s="43">
        <v>0.020999999999999998</v>
      </c>
      <c r="H133" s="104">
        <f t="shared" si="11"/>
        <v>0.24655249509486485</v>
      </c>
      <c r="I133" s="92">
        <v>0.07</v>
      </c>
      <c r="J133" s="16"/>
      <c r="K133" s="16">
        <v>0.018942981625307824</v>
      </c>
      <c r="L133" s="16">
        <v>0.7726269315673289</v>
      </c>
      <c r="M133" s="16">
        <v>0.03545470661230278</v>
      </c>
      <c r="N133" s="16">
        <v>0.15098897780462028</v>
      </c>
      <c r="O133" s="16">
        <v>0.09003601440576231</v>
      </c>
      <c r="P133" s="16">
        <v>0.7469118069520253</v>
      </c>
      <c r="Q133" s="16">
        <v>0.33401103688643624</v>
      </c>
      <c r="R133" s="60">
        <f t="shared" si="12"/>
        <v>0.8114765975945516</v>
      </c>
      <c r="S133" s="53">
        <f aca="true" t="shared" si="13" ref="S133:S139">SUM(U133:CR133)</f>
        <v>56</v>
      </c>
      <c r="T133" s="56">
        <f aca="true" t="shared" si="14" ref="T133:T139">COUNTA(U133:CR133)</f>
        <v>6</v>
      </c>
      <c r="U133" s="10"/>
      <c r="V133" s="10"/>
      <c r="W133" s="10">
        <v>15</v>
      </c>
      <c r="X133" s="10">
        <v>4</v>
      </c>
      <c r="Y133" s="10">
        <v>33</v>
      </c>
      <c r="Z133" s="10"/>
      <c r="AG133">
        <v>2</v>
      </c>
      <c r="BC133">
        <v>1</v>
      </c>
      <c r="CP133">
        <v>1</v>
      </c>
    </row>
    <row r="134" spans="1:26" ht="12.75">
      <c r="A134" s="1" t="s">
        <v>144</v>
      </c>
      <c r="B134" s="31">
        <v>0.5</v>
      </c>
      <c r="C134" s="21">
        <v>0.13</v>
      </c>
      <c r="D134" s="39">
        <v>0.29</v>
      </c>
      <c r="E134" s="26">
        <v>0.12</v>
      </c>
      <c r="F134" s="39">
        <v>0.06</v>
      </c>
      <c r="G134" s="43">
        <v>0.05747232037691402</v>
      </c>
      <c r="H134" s="104">
        <f t="shared" si="11"/>
        <v>0.024685892998357058</v>
      </c>
      <c r="I134" s="92">
        <v>0.06</v>
      </c>
      <c r="J134" s="16"/>
      <c r="K134" s="16"/>
      <c r="L134" s="16">
        <v>0.14716703458425312</v>
      </c>
      <c r="M134" s="16"/>
      <c r="N134" s="16"/>
      <c r="O134" s="16">
        <v>0.015006002400960384</v>
      </c>
      <c r="P134" s="16"/>
      <c r="Q134" s="16"/>
      <c r="R134" s="60">
        <f t="shared" si="12"/>
        <v>0</v>
      </c>
      <c r="S134" s="53">
        <f t="shared" si="13"/>
        <v>0</v>
      </c>
      <c r="T134" s="56">
        <f t="shared" si="14"/>
        <v>0</v>
      </c>
      <c r="U134" s="10"/>
      <c r="V134" s="10"/>
      <c r="W134" s="10"/>
      <c r="X134" s="10"/>
      <c r="Y134" s="10"/>
      <c r="Z134" s="10"/>
    </row>
    <row r="135" spans="1:96" ht="12.75">
      <c r="A135" s="1" t="s">
        <v>145</v>
      </c>
      <c r="B135" s="30">
        <v>16.38</v>
      </c>
      <c r="C135" s="24">
        <v>11.5</v>
      </c>
      <c r="D135" s="40">
        <v>16.05</v>
      </c>
      <c r="E135" s="26">
        <v>18.07</v>
      </c>
      <c r="F135" s="40">
        <v>15.9</v>
      </c>
      <c r="G135" s="43">
        <v>10.701090694935218</v>
      </c>
      <c r="H135" s="104">
        <f t="shared" si="11"/>
        <v>11.314459213296182</v>
      </c>
      <c r="I135" s="92">
        <v>15.38</v>
      </c>
      <c r="J135" s="16">
        <v>15.8</v>
      </c>
      <c r="K135" s="16">
        <v>10.740670581549537</v>
      </c>
      <c r="L135" s="16">
        <v>13.373804267844003</v>
      </c>
      <c r="M135" s="16">
        <v>5.903208650948413</v>
      </c>
      <c r="N135" s="16">
        <v>8.576173939302432</v>
      </c>
      <c r="O135" s="16">
        <v>8.493397358943577</v>
      </c>
      <c r="P135" s="16">
        <v>11.131858661304223</v>
      </c>
      <c r="Q135" s="16">
        <v>12.431019459773452</v>
      </c>
      <c r="R135" s="60">
        <f t="shared" si="12"/>
        <v>12.40399942037386</v>
      </c>
      <c r="S135" s="53">
        <f t="shared" si="13"/>
        <v>856</v>
      </c>
      <c r="T135" s="56">
        <f t="shared" si="14"/>
        <v>66</v>
      </c>
      <c r="U135" s="10">
        <v>6</v>
      </c>
      <c r="V135" s="10">
        <v>3</v>
      </c>
      <c r="W135" s="10">
        <v>1</v>
      </c>
      <c r="X135" s="10">
        <v>5</v>
      </c>
      <c r="Y135" s="10">
        <v>4</v>
      </c>
      <c r="Z135" s="10">
        <v>13</v>
      </c>
      <c r="AA135" s="34">
        <v>7</v>
      </c>
      <c r="AB135" s="34">
        <v>3</v>
      </c>
      <c r="AC135" s="34">
        <v>3</v>
      </c>
      <c r="AD135" s="34"/>
      <c r="AE135" s="34"/>
      <c r="AF135" s="34"/>
      <c r="AG135" s="34"/>
      <c r="AH135" s="34">
        <v>1</v>
      </c>
      <c r="AI135" s="34">
        <v>1</v>
      </c>
      <c r="AJ135" s="34">
        <v>3</v>
      </c>
      <c r="AK135" s="34">
        <v>11</v>
      </c>
      <c r="AL135" s="34">
        <v>14</v>
      </c>
      <c r="AM135" s="34">
        <v>9</v>
      </c>
      <c r="AN135" s="34">
        <v>30</v>
      </c>
      <c r="AO135" s="34"/>
      <c r="AP135" s="34">
        <v>6</v>
      </c>
      <c r="AQ135" s="34">
        <v>12</v>
      </c>
      <c r="AR135" s="34">
        <v>21</v>
      </c>
      <c r="AS135" s="34">
        <v>27</v>
      </c>
      <c r="AT135" s="34">
        <v>17</v>
      </c>
      <c r="AU135" s="34">
        <v>6</v>
      </c>
      <c r="AV135" s="34"/>
      <c r="AW135" s="34">
        <v>26</v>
      </c>
      <c r="AX135" s="34">
        <v>4</v>
      </c>
      <c r="AY135" s="34">
        <v>4</v>
      </c>
      <c r="AZ135" s="34">
        <v>6</v>
      </c>
      <c r="BA135" s="34"/>
      <c r="BB135" s="34"/>
      <c r="BC135" s="34">
        <v>4</v>
      </c>
      <c r="BD135">
        <v>7</v>
      </c>
      <c r="BE135">
        <v>4</v>
      </c>
      <c r="BF135">
        <v>2</v>
      </c>
      <c r="BG135">
        <v>38</v>
      </c>
      <c r="BH135">
        <v>55</v>
      </c>
      <c r="BI135">
        <v>24</v>
      </c>
      <c r="BJ135">
        <v>17</v>
      </c>
      <c r="BK135">
        <v>13</v>
      </c>
      <c r="BL135">
        <v>6</v>
      </c>
      <c r="BM135">
        <v>7</v>
      </c>
      <c r="BO135">
        <v>2</v>
      </c>
      <c r="BQ135">
        <v>24</v>
      </c>
      <c r="BR135">
        <v>16</v>
      </c>
      <c r="BS135">
        <v>32</v>
      </c>
      <c r="BT135">
        <v>6</v>
      </c>
      <c r="BU135">
        <v>6</v>
      </c>
      <c r="BV135">
        <v>10</v>
      </c>
      <c r="BW135">
        <v>14</v>
      </c>
      <c r="BX135">
        <v>36</v>
      </c>
      <c r="BY135">
        <v>21</v>
      </c>
      <c r="BZ135">
        <v>12</v>
      </c>
      <c r="CA135">
        <v>18</v>
      </c>
      <c r="CB135">
        <v>54</v>
      </c>
      <c r="CC135">
        <v>2</v>
      </c>
      <c r="CD135">
        <v>13</v>
      </c>
      <c r="CE135">
        <v>42</v>
      </c>
      <c r="CF135">
        <v>10</v>
      </c>
      <c r="CG135">
        <v>21</v>
      </c>
      <c r="CH135">
        <v>17</v>
      </c>
      <c r="CI135">
        <v>1</v>
      </c>
      <c r="CJ135">
        <v>5</v>
      </c>
      <c r="CK135">
        <v>4</v>
      </c>
      <c r="CL135">
        <v>4</v>
      </c>
      <c r="CM135">
        <v>8</v>
      </c>
      <c r="CN135">
        <v>10</v>
      </c>
      <c r="CO135">
        <v>6</v>
      </c>
      <c r="CP135">
        <v>37</v>
      </c>
      <c r="CQ135">
        <v>4</v>
      </c>
      <c r="CR135">
        <v>1</v>
      </c>
    </row>
    <row r="136" spans="1:31" ht="12.75">
      <c r="A136" s="1" t="s">
        <v>146</v>
      </c>
      <c r="B136" s="30"/>
      <c r="C136" s="21">
        <v>0.11</v>
      </c>
      <c r="D136" s="39">
        <v>0.01</v>
      </c>
      <c r="E136" s="26">
        <v>0.13</v>
      </c>
      <c r="F136" s="39">
        <v>0.03</v>
      </c>
      <c r="G136" s="100" t="s">
        <v>260</v>
      </c>
      <c r="H136" s="104">
        <f t="shared" si="11"/>
        <v>0.027673076778975386</v>
      </c>
      <c r="I136" s="92"/>
      <c r="J136" s="16">
        <v>0.05</v>
      </c>
      <c r="K136" s="16"/>
      <c r="L136" s="16">
        <v>0.18395879323031641</v>
      </c>
      <c r="M136" s="16"/>
      <c r="N136" s="16">
        <v>0.015098897780462027</v>
      </c>
      <c r="O136" s="16"/>
      <c r="P136" s="16"/>
      <c r="Q136" s="16"/>
      <c r="R136" s="60">
        <f t="shared" si="12"/>
        <v>0</v>
      </c>
      <c r="S136" s="53">
        <f t="shared" si="13"/>
        <v>0</v>
      </c>
      <c r="T136" s="56">
        <f t="shared" si="14"/>
        <v>0</v>
      </c>
      <c r="U136" s="10"/>
      <c r="V136" s="10"/>
      <c r="W136" s="10"/>
      <c r="X136" s="10"/>
      <c r="Y136" s="10"/>
      <c r="Z136" s="10"/>
      <c r="AB136" s="18"/>
      <c r="AC136" s="18"/>
      <c r="AD136" s="18"/>
      <c r="AE136" s="18"/>
    </row>
    <row r="137" spans="1:31" ht="12.75">
      <c r="A137" s="1" t="s">
        <v>278</v>
      </c>
      <c r="B137" s="30"/>
      <c r="C137" s="21"/>
      <c r="D137" s="39"/>
      <c r="E137" s="26"/>
      <c r="F137" s="39"/>
      <c r="G137" s="100"/>
      <c r="H137" s="104">
        <f t="shared" si="11"/>
        <v>0.00204398659144796</v>
      </c>
      <c r="I137" s="92"/>
      <c r="J137" s="16"/>
      <c r="K137" s="16"/>
      <c r="L137" s="16">
        <v>0.01839587932303164</v>
      </c>
      <c r="M137" s="16"/>
      <c r="N137" s="16"/>
      <c r="O137" s="16"/>
      <c r="P137" s="16"/>
      <c r="Q137" s="16"/>
      <c r="R137" s="60">
        <f>S137*10/$S$4</f>
        <v>0</v>
      </c>
      <c r="S137" s="53">
        <f>SUM(U137:CR137)</f>
        <v>0</v>
      </c>
      <c r="T137" s="56">
        <f>COUNTA(U137:CR137)</f>
        <v>0</v>
      </c>
      <c r="U137" s="10"/>
      <c r="V137" s="10"/>
      <c r="W137" s="10"/>
      <c r="X137" s="10"/>
      <c r="Y137" s="10"/>
      <c r="Z137" s="10"/>
      <c r="AB137" s="18"/>
      <c r="AC137" s="18"/>
      <c r="AD137" s="18"/>
      <c r="AE137" s="18"/>
    </row>
    <row r="138" spans="1:96" ht="12.75">
      <c r="A138" s="1" t="s">
        <v>147</v>
      </c>
      <c r="B138" s="30">
        <v>45.28</v>
      </c>
      <c r="C138" s="21">
        <v>65.21</v>
      </c>
      <c r="D138" s="40">
        <v>75.44</v>
      </c>
      <c r="E138" s="26">
        <v>78.62</v>
      </c>
      <c r="F138" s="39">
        <v>49.23</v>
      </c>
      <c r="G138" s="43">
        <v>50.732658421672554</v>
      </c>
      <c r="H138" s="104">
        <f t="shared" si="11"/>
        <v>54.00186867420112</v>
      </c>
      <c r="I138" s="92">
        <v>61.22</v>
      </c>
      <c r="J138" s="16">
        <v>72.73</v>
      </c>
      <c r="K138" s="16">
        <v>66.24360674370146</v>
      </c>
      <c r="L138" s="16">
        <v>54.34142752023546</v>
      </c>
      <c r="M138" s="16">
        <v>39.656089345860664</v>
      </c>
      <c r="N138" s="16">
        <v>52.55926317378832</v>
      </c>
      <c r="O138" s="16">
        <v>38.11524609843938</v>
      </c>
      <c r="P138" s="16">
        <v>47.0123527721919</v>
      </c>
      <c r="Q138" s="16">
        <v>54.138832413592795</v>
      </c>
      <c r="R138" s="60">
        <f t="shared" si="12"/>
        <v>63.52702506883061</v>
      </c>
      <c r="S138" s="53">
        <f t="shared" si="13"/>
        <v>4384</v>
      </c>
      <c r="T138" s="56">
        <f t="shared" si="14"/>
        <v>67</v>
      </c>
      <c r="U138" s="10">
        <v>32</v>
      </c>
      <c r="V138" s="10">
        <v>13</v>
      </c>
      <c r="W138" s="10"/>
      <c r="X138" s="10">
        <v>127</v>
      </c>
      <c r="Y138" s="10">
        <v>55</v>
      </c>
      <c r="Z138" s="10">
        <v>8</v>
      </c>
      <c r="AA138" s="34">
        <v>30</v>
      </c>
      <c r="AB138" s="34">
        <v>17</v>
      </c>
      <c r="AC138" s="34">
        <v>1</v>
      </c>
      <c r="AD138" s="34"/>
      <c r="AE138" s="34"/>
      <c r="AF138" s="34">
        <v>30</v>
      </c>
      <c r="AG138" s="34">
        <v>35</v>
      </c>
      <c r="AH138" s="34">
        <v>23</v>
      </c>
      <c r="AI138" s="34">
        <v>111</v>
      </c>
      <c r="AJ138" s="34">
        <v>34</v>
      </c>
      <c r="AK138" s="34">
        <v>2</v>
      </c>
      <c r="AL138" s="34">
        <v>4</v>
      </c>
      <c r="AM138" s="34"/>
      <c r="AN138" s="34">
        <v>809</v>
      </c>
      <c r="AO138" s="34">
        <v>15</v>
      </c>
      <c r="AP138" s="34">
        <v>73</v>
      </c>
      <c r="AQ138" s="34">
        <v>97</v>
      </c>
      <c r="AR138" s="34">
        <v>141</v>
      </c>
      <c r="AS138" s="34">
        <v>21</v>
      </c>
      <c r="AT138" s="34">
        <v>142</v>
      </c>
      <c r="AU138" s="34">
        <v>23</v>
      </c>
      <c r="AV138" s="34">
        <v>19</v>
      </c>
      <c r="AW138" s="34">
        <v>64</v>
      </c>
      <c r="AX138" s="34">
        <v>20</v>
      </c>
      <c r="AY138" s="34">
        <v>16</v>
      </c>
      <c r="AZ138" s="34">
        <v>108</v>
      </c>
      <c r="BA138" s="34">
        <v>85</v>
      </c>
      <c r="BB138" s="34">
        <v>101</v>
      </c>
      <c r="BC138" s="34">
        <v>125</v>
      </c>
      <c r="BD138">
        <v>97</v>
      </c>
      <c r="BE138" s="34">
        <v>11</v>
      </c>
      <c r="BF138" s="34">
        <v>58</v>
      </c>
      <c r="BG138" s="34">
        <v>6</v>
      </c>
      <c r="BH138">
        <v>8</v>
      </c>
      <c r="BI138" s="34">
        <v>44</v>
      </c>
      <c r="BJ138">
        <v>339</v>
      </c>
      <c r="BK138">
        <v>44</v>
      </c>
      <c r="BL138">
        <v>7</v>
      </c>
      <c r="BM138">
        <v>39</v>
      </c>
      <c r="BN138">
        <v>130</v>
      </c>
      <c r="BO138">
        <v>60</v>
      </c>
      <c r="BP138">
        <v>8</v>
      </c>
      <c r="BQ138">
        <v>5</v>
      </c>
      <c r="BR138">
        <v>25</v>
      </c>
      <c r="BS138">
        <v>8</v>
      </c>
      <c r="BT138">
        <v>45</v>
      </c>
      <c r="BU138">
        <v>4</v>
      </c>
      <c r="BV138">
        <v>134</v>
      </c>
      <c r="BX138">
        <v>144</v>
      </c>
      <c r="BY138">
        <v>18</v>
      </c>
      <c r="CA138">
        <v>74</v>
      </c>
      <c r="CE138">
        <v>2</v>
      </c>
      <c r="CF138">
        <v>146</v>
      </c>
      <c r="CG138">
        <v>3</v>
      </c>
      <c r="CH138">
        <v>10</v>
      </c>
      <c r="CI138">
        <v>1</v>
      </c>
      <c r="CJ138">
        <v>5</v>
      </c>
      <c r="CK138">
        <v>6</v>
      </c>
      <c r="CL138">
        <v>1</v>
      </c>
      <c r="CM138">
        <v>73</v>
      </c>
      <c r="CN138">
        <v>5</v>
      </c>
      <c r="CO138">
        <v>16</v>
      </c>
      <c r="CP138">
        <v>228</v>
      </c>
      <c r="CQ138">
        <v>129</v>
      </c>
      <c r="CR138">
        <v>70</v>
      </c>
    </row>
    <row r="139" spans="1:95" ht="13.5" thickBot="1">
      <c r="A139" s="1" t="s">
        <v>148</v>
      </c>
      <c r="B139" s="32">
        <v>0.01</v>
      </c>
      <c r="C139" s="25">
        <v>0.05</v>
      </c>
      <c r="D139" s="41">
        <v>0.01</v>
      </c>
      <c r="E139" s="28">
        <v>0.08</v>
      </c>
      <c r="F139" s="41">
        <v>0.16</v>
      </c>
      <c r="G139" s="44">
        <v>0.08325088339222617</v>
      </c>
      <c r="H139" s="105">
        <f t="shared" si="11"/>
        <v>0.04275813456854636</v>
      </c>
      <c r="I139" s="93"/>
      <c r="J139" s="83"/>
      <c r="K139" s="83"/>
      <c r="L139" s="83">
        <v>0.01839587932303164</v>
      </c>
      <c r="M139" s="83">
        <v>0.01772735330615139</v>
      </c>
      <c r="N139" s="83"/>
      <c r="O139" s="83">
        <v>0.015006002400960384</v>
      </c>
      <c r="P139" s="83">
        <v>0.028727377190462512</v>
      </c>
      <c r="Q139" s="83">
        <v>0.30496659889631134</v>
      </c>
      <c r="R139" s="61">
        <f t="shared" si="12"/>
        <v>0.014490653528474137</v>
      </c>
      <c r="S139" s="53">
        <f t="shared" si="13"/>
        <v>1</v>
      </c>
      <c r="T139" s="57">
        <f t="shared" si="14"/>
        <v>1</v>
      </c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8"/>
      <c r="AI139" s="18"/>
      <c r="AL139" s="18"/>
      <c r="AM139" s="18"/>
      <c r="AN139" s="18"/>
      <c r="AO139" s="18">
        <v>1</v>
      </c>
      <c r="CP139" s="106"/>
      <c r="CQ139" s="106"/>
    </row>
    <row r="140" spans="1:96" ht="13.5" thickBot="1">
      <c r="A140" s="1" t="s">
        <v>149</v>
      </c>
      <c r="B140" s="18">
        <f aca="true" t="shared" si="15" ref="B140:J140">SUM(B5:B139)</f>
        <v>536.6999999999999</v>
      </c>
      <c r="C140" s="18">
        <f t="shared" si="15"/>
        <v>397.18000000000006</v>
      </c>
      <c r="D140" s="18">
        <f t="shared" si="15"/>
        <v>387.53000000000003</v>
      </c>
      <c r="E140" s="18">
        <f t="shared" si="15"/>
        <v>462.75</v>
      </c>
      <c r="F140" s="18">
        <f t="shared" si="15"/>
        <v>454.69000000000005</v>
      </c>
      <c r="G140" s="18">
        <f t="shared" si="15"/>
        <v>530.6477470971357</v>
      </c>
      <c r="H140" s="110">
        <f t="shared" si="11"/>
        <v>710.0391378405803</v>
      </c>
      <c r="I140" s="18">
        <f t="shared" si="15"/>
        <v>413.6618884120171</v>
      </c>
      <c r="J140" s="18">
        <f t="shared" si="15"/>
        <v>599.97</v>
      </c>
      <c r="K140" s="18">
        <v>560.7311990907369</v>
      </c>
      <c r="L140" s="18">
        <v>635.6144223693892</v>
      </c>
      <c r="M140" s="18">
        <v>628.5233114695976</v>
      </c>
      <c r="N140" s="18">
        <v>1573.2900498263627</v>
      </c>
      <c r="O140" s="18">
        <v>500.55522208883554</v>
      </c>
      <c r="P140" s="18">
        <v>625.6535478310831</v>
      </c>
      <c r="Q140" s="18">
        <v>852.3525994772001</v>
      </c>
      <c r="R140" s="87">
        <f t="shared" si="12"/>
        <v>645.0949137806116</v>
      </c>
      <c r="S140" s="88">
        <f>SUM(S5:S139)</f>
        <v>44518</v>
      </c>
      <c r="T140" s="53"/>
      <c r="U140" s="64">
        <f aca="true" t="shared" si="16" ref="U140:CR140">SUM(U5:U139)</f>
        <v>554</v>
      </c>
      <c r="V140" s="65">
        <f t="shared" si="16"/>
        <v>306</v>
      </c>
      <c r="W140" s="65">
        <f t="shared" si="16"/>
        <v>1960</v>
      </c>
      <c r="X140" s="65">
        <f t="shared" si="16"/>
        <v>630</v>
      </c>
      <c r="Y140" s="65">
        <f t="shared" si="16"/>
        <v>1222</v>
      </c>
      <c r="Z140" s="65">
        <f t="shared" si="16"/>
        <v>209</v>
      </c>
      <c r="AA140" s="65">
        <f t="shared" si="16"/>
        <v>360</v>
      </c>
      <c r="AB140" s="65">
        <f t="shared" si="16"/>
        <v>296</v>
      </c>
      <c r="AC140" s="65">
        <f t="shared" si="16"/>
        <v>124</v>
      </c>
      <c r="AD140" s="65">
        <f t="shared" si="16"/>
        <v>447</v>
      </c>
      <c r="AE140" s="65">
        <f t="shared" si="16"/>
        <v>456</v>
      </c>
      <c r="AF140" s="65">
        <f t="shared" si="16"/>
        <v>380</v>
      </c>
      <c r="AG140" s="65">
        <f t="shared" si="16"/>
        <v>567</v>
      </c>
      <c r="AH140" s="65">
        <f t="shared" si="16"/>
        <v>261</v>
      </c>
      <c r="AI140" s="65">
        <f t="shared" si="16"/>
        <v>253</v>
      </c>
      <c r="AJ140" s="65">
        <f t="shared" si="16"/>
        <v>228</v>
      </c>
      <c r="AK140" s="65">
        <f t="shared" si="16"/>
        <v>137</v>
      </c>
      <c r="AL140" s="65">
        <f t="shared" si="16"/>
        <v>442</v>
      </c>
      <c r="AM140" s="65">
        <f t="shared" si="16"/>
        <v>161</v>
      </c>
      <c r="AN140" s="65">
        <f t="shared" si="16"/>
        <v>1688</v>
      </c>
      <c r="AO140" s="65">
        <f t="shared" si="16"/>
        <v>160</v>
      </c>
      <c r="AP140" s="65">
        <f t="shared" si="16"/>
        <v>162</v>
      </c>
      <c r="AQ140" s="65">
        <f t="shared" si="16"/>
        <v>426</v>
      </c>
      <c r="AR140" s="65">
        <f t="shared" si="16"/>
        <v>1196</v>
      </c>
      <c r="AS140" s="65">
        <f t="shared" si="16"/>
        <v>600</v>
      </c>
      <c r="AT140" s="65">
        <f t="shared" si="16"/>
        <v>623</v>
      </c>
      <c r="AU140" s="65">
        <f t="shared" si="16"/>
        <v>659</v>
      </c>
      <c r="AV140" s="65">
        <f t="shared" si="16"/>
        <v>277</v>
      </c>
      <c r="AW140" s="65">
        <f t="shared" si="16"/>
        <v>442</v>
      </c>
      <c r="AX140" s="65">
        <f t="shared" si="16"/>
        <v>200</v>
      </c>
      <c r="AY140" s="65">
        <f t="shared" si="16"/>
        <v>189</v>
      </c>
      <c r="AZ140" s="65">
        <f t="shared" si="16"/>
        <v>347</v>
      </c>
      <c r="BA140" s="65">
        <f t="shared" si="16"/>
        <v>249</v>
      </c>
      <c r="BB140" s="65">
        <f t="shared" si="16"/>
        <v>578</v>
      </c>
      <c r="BC140" s="65">
        <f t="shared" si="16"/>
        <v>446</v>
      </c>
      <c r="BD140" s="65">
        <f t="shared" si="16"/>
        <v>871</v>
      </c>
      <c r="BE140" s="65">
        <f t="shared" si="16"/>
        <v>149</v>
      </c>
      <c r="BF140" s="65">
        <f t="shared" si="16"/>
        <v>147</v>
      </c>
      <c r="BG140" s="65">
        <f t="shared" si="16"/>
        <v>951</v>
      </c>
      <c r="BH140" s="65">
        <f t="shared" si="16"/>
        <v>518</v>
      </c>
      <c r="BI140" s="65">
        <f t="shared" si="16"/>
        <v>965</v>
      </c>
      <c r="BJ140" s="65">
        <f t="shared" si="16"/>
        <v>814</v>
      </c>
      <c r="BK140" s="65">
        <f t="shared" si="16"/>
        <v>306</v>
      </c>
      <c r="BL140" s="65">
        <f t="shared" si="16"/>
        <v>242</v>
      </c>
      <c r="BM140" s="65">
        <f t="shared" si="16"/>
        <v>452</v>
      </c>
      <c r="BN140" s="65">
        <f t="shared" si="16"/>
        <v>479</v>
      </c>
      <c r="BO140" s="65">
        <f t="shared" si="16"/>
        <v>121</v>
      </c>
      <c r="BP140" s="65">
        <f t="shared" si="16"/>
        <v>1379</v>
      </c>
      <c r="BQ140" s="65">
        <f t="shared" si="16"/>
        <v>778</v>
      </c>
      <c r="BR140" s="65">
        <f t="shared" si="16"/>
        <v>784</v>
      </c>
      <c r="BS140" s="65">
        <f t="shared" si="16"/>
        <v>852</v>
      </c>
      <c r="BT140" s="65">
        <f t="shared" si="16"/>
        <v>520</v>
      </c>
      <c r="BU140" s="65">
        <f t="shared" si="16"/>
        <v>332</v>
      </c>
      <c r="BV140" s="65">
        <f t="shared" si="16"/>
        <v>1090</v>
      </c>
      <c r="BW140" s="65">
        <f t="shared" si="16"/>
        <v>1604</v>
      </c>
      <c r="BX140" s="65">
        <f t="shared" si="16"/>
        <v>1131</v>
      </c>
      <c r="BY140" s="65">
        <f t="shared" si="16"/>
        <v>352</v>
      </c>
      <c r="BZ140" s="65">
        <f t="shared" si="16"/>
        <v>522</v>
      </c>
      <c r="CA140" s="65">
        <f t="shared" si="16"/>
        <v>1796</v>
      </c>
      <c r="CB140" s="65">
        <f t="shared" si="16"/>
        <v>550</v>
      </c>
      <c r="CC140" s="65">
        <f>SUM(CC5:CC139)</f>
        <v>116</v>
      </c>
      <c r="CD140" s="65">
        <f>SUM(CD5:CD139)</f>
        <v>831</v>
      </c>
      <c r="CE140" s="65">
        <f t="shared" si="16"/>
        <v>601</v>
      </c>
      <c r="CF140" s="65">
        <f t="shared" si="16"/>
        <v>1645</v>
      </c>
      <c r="CG140" s="65">
        <f t="shared" si="16"/>
        <v>467</v>
      </c>
      <c r="CH140" s="65">
        <f t="shared" si="16"/>
        <v>834</v>
      </c>
      <c r="CI140" s="65">
        <f t="shared" si="16"/>
        <v>914</v>
      </c>
      <c r="CJ140" s="65">
        <f t="shared" si="16"/>
        <v>401</v>
      </c>
      <c r="CK140" s="65">
        <f t="shared" si="16"/>
        <v>273</v>
      </c>
      <c r="CL140" s="65">
        <f t="shared" si="16"/>
        <v>127</v>
      </c>
      <c r="CM140" s="65">
        <f t="shared" si="16"/>
        <v>1692</v>
      </c>
      <c r="CN140" s="65">
        <f t="shared" si="16"/>
        <v>263</v>
      </c>
      <c r="CO140" s="65">
        <f t="shared" si="16"/>
        <v>395</v>
      </c>
      <c r="CP140" s="10">
        <f t="shared" si="16"/>
        <v>518</v>
      </c>
      <c r="CQ140" s="10">
        <f t="shared" si="16"/>
        <v>205</v>
      </c>
      <c r="CR140" s="66">
        <f t="shared" si="16"/>
        <v>117</v>
      </c>
    </row>
    <row r="141" spans="1:96" ht="13.5" thickBot="1">
      <c r="A141" s="1" t="s">
        <v>150</v>
      </c>
      <c r="B141" s="42">
        <f aca="true" t="shared" si="17" ref="B141:G141">COUNTIF(B5:B139,"&gt;0")</f>
        <v>69</v>
      </c>
      <c r="C141" s="42">
        <f t="shared" si="17"/>
        <v>81</v>
      </c>
      <c r="D141" s="42">
        <f t="shared" si="17"/>
        <v>85</v>
      </c>
      <c r="E141" s="42">
        <f t="shared" si="17"/>
        <v>88</v>
      </c>
      <c r="F141" s="42">
        <f t="shared" si="17"/>
        <v>91</v>
      </c>
      <c r="G141" s="42">
        <f t="shared" si="17"/>
        <v>98</v>
      </c>
      <c r="H141" s="111">
        <f t="shared" si="11"/>
        <v>84.33333333333333</v>
      </c>
      <c r="I141" s="42">
        <f>COUNTIF(I5:I139,"&gt;0")</f>
        <v>73</v>
      </c>
      <c r="J141" s="42">
        <f aca="true" t="shared" si="18" ref="J141:O141">COUNTIF(J5:J139,"&gt;0")</f>
        <v>69</v>
      </c>
      <c r="K141" s="42">
        <f t="shared" si="18"/>
        <v>82</v>
      </c>
      <c r="L141" s="42">
        <f t="shared" si="18"/>
        <v>81</v>
      </c>
      <c r="M141" s="42">
        <f t="shared" si="18"/>
        <v>82</v>
      </c>
      <c r="N141" s="42">
        <f t="shared" si="18"/>
        <v>92</v>
      </c>
      <c r="O141" s="42">
        <f t="shared" si="18"/>
        <v>100</v>
      </c>
      <c r="P141" s="42">
        <v>90</v>
      </c>
      <c r="Q141" s="42">
        <v>90</v>
      </c>
      <c r="R141" s="85">
        <f>COUNTIF(R5:R139,"&gt;0")</f>
        <v>90</v>
      </c>
      <c r="S141" s="58"/>
      <c r="T141" s="59"/>
      <c r="U141" s="67">
        <f aca="true" t="shared" si="19" ref="U141:BK141">COUNTA(U5:U139)</f>
        <v>24</v>
      </c>
      <c r="V141" s="68">
        <f t="shared" si="19"/>
        <v>23</v>
      </c>
      <c r="W141" s="68">
        <f>COUNTA(W5:W139)</f>
        <v>30</v>
      </c>
      <c r="X141" s="68">
        <f>COUNTA(X5:X139)</f>
        <v>30</v>
      </c>
      <c r="Y141" s="68">
        <f>COUNTA(Y5:Y139)</f>
        <v>35</v>
      </c>
      <c r="Z141" s="68">
        <f>COUNTA(Z5:Z139)</f>
        <v>18</v>
      </c>
      <c r="AA141" s="68">
        <f t="shared" si="19"/>
        <v>25</v>
      </c>
      <c r="AB141" s="68">
        <f t="shared" si="19"/>
        <v>20</v>
      </c>
      <c r="AC141" s="68">
        <f>COUNTA(AC5:AC139)</f>
        <v>11</v>
      </c>
      <c r="AD141" s="68">
        <f>COUNTA(AD5:AD139)</f>
        <v>8</v>
      </c>
      <c r="AE141" s="68">
        <f t="shared" si="19"/>
        <v>24</v>
      </c>
      <c r="AF141" s="68">
        <f t="shared" si="19"/>
        <v>15</v>
      </c>
      <c r="AG141" s="68">
        <f t="shared" si="19"/>
        <v>26</v>
      </c>
      <c r="AH141" s="68">
        <f t="shared" si="19"/>
        <v>27</v>
      </c>
      <c r="AI141" s="68">
        <f>COUNTA(AI5:AI139)</f>
        <v>19</v>
      </c>
      <c r="AJ141" s="68">
        <f t="shared" si="19"/>
        <v>17</v>
      </c>
      <c r="AK141" s="68">
        <f>COUNTA(AK5:AK139)</f>
        <v>22</v>
      </c>
      <c r="AL141" s="68">
        <f t="shared" si="19"/>
        <v>22</v>
      </c>
      <c r="AM141" s="68">
        <f>COUNTA(AM5:AM139)</f>
        <v>16</v>
      </c>
      <c r="AN141" s="68">
        <f t="shared" si="19"/>
        <v>22</v>
      </c>
      <c r="AO141" s="68">
        <f t="shared" si="19"/>
        <v>19</v>
      </c>
      <c r="AP141" s="68">
        <f t="shared" si="19"/>
        <v>19</v>
      </c>
      <c r="AQ141" s="68">
        <f t="shared" si="19"/>
        <v>26</v>
      </c>
      <c r="AR141" s="68">
        <f t="shared" si="19"/>
        <v>26</v>
      </c>
      <c r="AS141" s="68">
        <f t="shared" si="19"/>
        <v>24</v>
      </c>
      <c r="AT141" s="68">
        <f t="shared" si="19"/>
        <v>23</v>
      </c>
      <c r="AU141" s="68">
        <f>COUNTA(AU5:AU139)</f>
        <v>27</v>
      </c>
      <c r="AV141" s="68">
        <f>COUNTA(AV5:AV139)</f>
        <v>20</v>
      </c>
      <c r="AW141" s="68">
        <f>COUNTA(AW5:AW139)</f>
        <v>32</v>
      </c>
      <c r="AX141" s="68">
        <f t="shared" si="19"/>
        <v>23</v>
      </c>
      <c r="AY141" s="68">
        <f>COUNTA(AY5:AY139)</f>
        <v>18</v>
      </c>
      <c r="AZ141" s="68">
        <f t="shared" si="19"/>
        <v>20</v>
      </c>
      <c r="BA141" s="68">
        <f>COUNTA(BA5:BA139)</f>
        <v>25</v>
      </c>
      <c r="BB141" s="68">
        <f>COUNTA(BB5:BB139)</f>
        <v>28</v>
      </c>
      <c r="BC141" s="68">
        <f>COUNTA(BC5:BC139)</f>
        <v>23</v>
      </c>
      <c r="BD141" s="68">
        <f t="shared" si="19"/>
        <v>35</v>
      </c>
      <c r="BE141" s="68">
        <f>COUNTA(BE5:BE139)</f>
        <v>15</v>
      </c>
      <c r="BF141" s="68">
        <f>COUNTA(BF5:BF139)</f>
        <v>16</v>
      </c>
      <c r="BG141" s="68">
        <f t="shared" si="19"/>
        <v>23</v>
      </c>
      <c r="BH141" s="68">
        <f t="shared" si="19"/>
        <v>22</v>
      </c>
      <c r="BI141" s="68">
        <f t="shared" si="19"/>
        <v>31</v>
      </c>
      <c r="BJ141" s="68">
        <f t="shared" si="19"/>
        <v>21</v>
      </c>
      <c r="BK141" s="68">
        <f t="shared" si="19"/>
        <v>18</v>
      </c>
      <c r="BL141" s="68">
        <f aca="true" t="shared" si="20" ref="BL141:CR141">COUNTA(BL5:BL139)</f>
        <v>15</v>
      </c>
      <c r="BM141" s="68">
        <f t="shared" si="20"/>
        <v>27</v>
      </c>
      <c r="BN141" s="68">
        <f>COUNTA(BN5:BN139)</f>
        <v>17</v>
      </c>
      <c r="BO141" s="68">
        <f>COUNTA(BO5:BO139)</f>
        <v>14</v>
      </c>
      <c r="BP141" s="68">
        <f>COUNTA(BP5:BP139)</f>
        <v>22</v>
      </c>
      <c r="BQ141" s="68">
        <f>COUNTA(BQ5:BQ139)</f>
        <v>18</v>
      </c>
      <c r="BR141" s="68">
        <f t="shared" si="20"/>
        <v>26</v>
      </c>
      <c r="BS141" s="68">
        <f t="shared" si="20"/>
        <v>17</v>
      </c>
      <c r="BT141" s="68">
        <f>COUNTA(BT5:BT139)</f>
        <v>26</v>
      </c>
      <c r="BU141" s="68">
        <f t="shared" si="20"/>
        <v>20</v>
      </c>
      <c r="BV141" s="68">
        <f t="shared" si="20"/>
        <v>21</v>
      </c>
      <c r="BW141" s="68">
        <f t="shared" si="20"/>
        <v>22</v>
      </c>
      <c r="BX141" s="68">
        <f>COUNTA(BX5:BX139)</f>
        <v>27</v>
      </c>
      <c r="BY141" s="68">
        <f t="shared" si="20"/>
        <v>19</v>
      </c>
      <c r="BZ141" s="68">
        <f t="shared" si="20"/>
        <v>19</v>
      </c>
      <c r="CA141" s="68">
        <f>COUNTA(CA5:CA139)</f>
        <v>29</v>
      </c>
      <c r="CB141" s="68">
        <f t="shared" si="20"/>
        <v>22</v>
      </c>
      <c r="CC141" s="68">
        <f>COUNTA(CC5:CC139)</f>
        <v>13</v>
      </c>
      <c r="CD141" s="68">
        <f>COUNTA(CD5:CD139)</f>
        <v>24</v>
      </c>
      <c r="CE141" s="68">
        <f t="shared" si="20"/>
        <v>29</v>
      </c>
      <c r="CF141" s="68">
        <f>COUNTA(CF5:CF139)</f>
        <v>30</v>
      </c>
      <c r="CG141" s="68">
        <f t="shared" si="20"/>
        <v>31</v>
      </c>
      <c r="CH141" s="68">
        <f>COUNTA(CH5:CH139)</f>
        <v>24</v>
      </c>
      <c r="CI141" s="68">
        <f t="shared" si="20"/>
        <v>26</v>
      </c>
      <c r="CJ141" s="68">
        <f t="shared" si="20"/>
        <v>27</v>
      </c>
      <c r="CK141" s="68">
        <f t="shared" si="20"/>
        <v>16</v>
      </c>
      <c r="CL141" s="68">
        <f>COUNTA(CL5:CL139)</f>
        <v>18</v>
      </c>
      <c r="CM141" s="68">
        <f t="shared" si="20"/>
        <v>23</v>
      </c>
      <c r="CN141" s="68">
        <f t="shared" si="20"/>
        <v>19</v>
      </c>
      <c r="CO141" s="68">
        <f>COUNTA(CO5:CO139)</f>
        <v>24</v>
      </c>
      <c r="CP141" s="68">
        <f>COUNTA(CP5:CP139)</f>
        <v>20</v>
      </c>
      <c r="CQ141" s="68">
        <f>COUNTA(CQ5:CQ139)</f>
        <v>17</v>
      </c>
      <c r="CR141" s="69">
        <f t="shared" si="20"/>
        <v>10</v>
      </c>
    </row>
    <row r="142" ht="13.5" thickTop="1"/>
    <row r="143" spans="1:24" ht="12.75">
      <c r="A143" s="1" t="s">
        <v>150</v>
      </c>
      <c r="B143" s="2">
        <f aca="true" t="shared" si="21" ref="B143:G143">COUNTA(B5:B139)</f>
        <v>71</v>
      </c>
      <c r="C143" s="2">
        <f t="shared" si="21"/>
        <v>95</v>
      </c>
      <c r="D143" s="2">
        <f t="shared" si="21"/>
        <v>104</v>
      </c>
      <c r="E143" s="2">
        <f t="shared" si="21"/>
        <v>100</v>
      </c>
      <c r="F143" s="2">
        <f t="shared" si="21"/>
        <v>115</v>
      </c>
      <c r="G143" s="2">
        <f t="shared" si="21"/>
        <v>116</v>
      </c>
      <c r="H143" s="97">
        <f>COUNTIF(H5:H139,"&gt;0")</f>
        <v>127</v>
      </c>
      <c r="J143" s="1"/>
      <c r="L143" s="47"/>
      <c r="M143" s="47"/>
      <c r="N143" s="47"/>
      <c r="O143" s="47" t="s">
        <v>273</v>
      </c>
      <c r="P143" s="47"/>
      <c r="Q143" s="47"/>
      <c r="R143" s="3"/>
      <c r="S143" s="81"/>
      <c r="T143" s="1"/>
      <c r="U143" s="1"/>
      <c r="V143" s="79">
        <f>AVERAGE(U140:CR140)</f>
        <v>583.4078947368421</v>
      </c>
      <c r="W143" s="79"/>
      <c r="X143" t="s">
        <v>397</v>
      </c>
    </row>
    <row r="144" spans="10:23" ht="12.75">
      <c r="J144" s="1"/>
      <c r="L144" s="47"/>
      <c r="M144" s="47"/>
      <c r="N144" s="47"/>
      <c r="O144" s="47" t="s">
        <v>274</v>
      </c>
      <c r="P144" s="47"/>
      <c r="Q144" s="47"/>
      <c r="R144" s="3"/>
      <c r="S144" s="81"/>
      <c r="T144" s="1"/>
      <c r="U144" s="1"/>
      <c r="V144" s="79">
        <f>AVERAGE(U141:CR141)</f>
        <v>22.105263157894736</v>
      </c>
      <c r="W144" s="79"/>
    </row>
    <row r="145" ht="12.75"/>
    <row r="146" ht="12.75"/>
    <row r="147" ht="12.75"/>
    <row r="148" ht="12.75"/>
    <row r="149" ht="12.75"/>
    <row r="150" ht="12.75"/>
  </sheetData>
  <mergeCells count="1">
    <mergeCell ref="I2:R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58" sqref="A58:IV58"/>
    </sheetView>
  </sheetViews>
  <sheetFormatPr defaultColWidth="9.140625" defaultRowHeight="12.75"/>
  <cols>
    <col min="1" max="1" width="29.57421875" style="0" customWidth="1"/>
    <col min="2" max="2" width="53.00390625" style="0" customWidth="1"/>
  </cols>
  <sheetData>
    <row r="1" spans="1:14" ht="12.75">
      <c r="A1" s="63" t="s">
        <v>151</v>
      </c>
      <c r="B1" s="63" t="s">
        <v>152</v>
      </c>
      <c r="C1" s="47"/>
      <c r="D1" s="47"/>
      <c r="I1" s="96"/>
      <c r="J1" s="89" t="s">
        <v>177</v>
      </c>
      <c r="K1" s="90"/>
      <c r="L1" s="90"/>
      <c r="M1" s="90"/>
      <c r="N1" s="90"/>
    </row>
    <row r="2" spans="1:14" s="1" customFormat="1" ht="12.75">
      <c r="A2" s="1" t="s">
        <v>230</v>
      </c>
      <c r="B2" s="1" t="s">
        <v>231</v>
      </c>
      <c r="I2" s="102"/>
      <c r="J2" s="63" t="s">
        <v>178</v>
      </c>
      <c r="K2" s="63"/>
      <c r="L2" s="63"/>
      <c r="M2" s="63"/>
      <c r="N2" s="63"/>
    </row>
    <row r="3" spans="1:14" s="1" customFormat="1" ht="12.75">
      <c r="A3" s="1" t="s">
        <v>256</v>
      </c>
      <c r="B3" s="1" t="s">
        <v>318</v>
      </c>
      <c r="I3" s="102"/>
      <c r="J3" s="63" t="s">
        <v>320</v>
      </c>
      <c r="K3" s="63"/>
      <c r="L3" s="63"/>
      <c r="M3" s="63"/>
      <c r="N3" s="63"/>
    </row>
    <row r="4" spans="1:14" s="1" customFormat="1" ht="12.75">
      <c r="A4" s="1" t="s">
        <v>311</v>
      </c>
      <c r="B4" s="1" t="s">
        <v>253</v>
      </c>
      <c r="I4" s="102"/>
      <c r="J4" s="102"/>
      <c r="K4" s="102"/>
      <c r="L4" s="102"/>
      <c r="M4" s="102"/>
      <c r="N4" s="102"/>
    </row>
    <row r="5" spans="1:2" s="1" customFormat="1" ht="12.75">
      <c r="A5" s="1" t="s">
        <v>349</v>
      </c>
      <c r="B5" s="1" t="s">
        <v>350</v>
      </c>
    </row>
    <row r="6" spans="1:2" s="1" customFormat="1" ht="12.75">
      <c r="A6" s="1" t="s">
        <v>375</v>
      </c>
      <c r="B6" s="1" t="s">
        <v>318</v>
      </c>
    </row>
    <row r="7" spans="1:2" s="1" customFormat="1" ht="12.75">
      <c r="A7" s="1" t="s">
        <v>424</v>
      </c>
      <c r="B7" s="1" t="s">
        <v>425</v>
      </c>
    </row>
    <row r="8" spans="1:2" s="1" customFormat="1" ht="12.75">
      <c r="A8" s="1" t="s">
        <v>153</v>
      </c>
      <c r="B8" s="1" t="s">
        <v>317</v>
      </c>
    </row>
    <row r="9" spans="1:2" s="1" customFormat="1" ht="12.75">
      <c r="A9" s="1" t="s">
        <v>221</v>
      </c>
      <c r="B9" s="1" t="s">
        <v>324</v>
      </c>
    </row>
    <row r="10" spans="1:2" s="1" customFormat="1" ht="12.75">
      <c r="A10" s="1" t="s">
        <v>294</v>
      </c>
      <c r="B10" s="1" t="s">
        <v>308</v>
      </c>
    </row>
    <row r="11" spans="1:2" s="1" customFormat="1" ht="12.75">
      <c r="A11" s="1" t="s">
        <v>372</v>
      </c>
      <c r="B11" s="1" t="s">
        <v>350</v>
      </c>
    </row>
    <row r="12" spans="1:2" s="1" customFormat="1" ht="12.75">
      <c r="A12" s="1" t="s">
        <v>259</v>
      </c>
      <c r="B12" s="1" t="s">
        <v>393</v>
      </c>
    </row>
    <row r="13" spans="1:2" s="1" customFormat="1" ht="12.75">
      <c r="A13" s="1" t="s">
        <v>154</v>
      </c>
      <c r="B13" s="1" t="s">
        <v>172</v>
      </c>
    </row>
    <row r="14" spans="1:2" s="1" customFormat="1" ht="12.75">
      <c r="A14" s="1" t="s">
        <v>218</v>
      </c>
      <c r="B14" s="1" t="s">
        <v>219</v>
      </c>
    </row>
    <row r="15" spans="1:12" s="1" customFormat="1" ht="12.75">
      <c r="A15" s="1" t="s">
        <v>271</v>
      </c>
      <c r="B15" s="1" t="s">
        <v>391</v>
      </c>
      <c r="I15" s="102"/>
      <c r="J15" s="102"/>
      <c r="K15" s="102"/>
      <c r="L15" s="102"/>
    </row>
    <row r="16" spans="1:12" s="1" customFormat="1" ht="12.75">
      <c r="A16" s="1" t="s">
        <v>405</v>
      </c>
      <c r="B16" s="1" t="s">
        <v>406</v>
      </c>
      <c r="I16" s="102"/>
      <c r="J16" s="102"/>
      <c r="K16" s="102"/>
      <c r="L16" s="102"/>
    </row>
    <row r="17" spans="1:2" s="1" customFormat="1" ht="12.75">
      <c r="A17" s="1" t="s">
        <v>400</v>
      </c>
      <c r="B17" s="1" t="s">
        <v>401</v>
      </c>
    </row>
    <row r="18" spans="1:2" s="1" customFormat="1" ht="12.75">
      <c r="A18" s="1" t="s">
        <v>180</v>
      </c>
      <c r="B18" s="1" t="s">
        <v>402</v>
      </c>
    </row>
    <row r="19" spans="1:2" s="1" customFormat="1" ht="12.75">
      <c r="A19" s="1" t="s">
        <v>155</v>
      </c>
      <c r="B19" s="1" t="s">
        <v>386</v>
      </c>
    </row>
    <row r="20" spans="1:2" s="1" customFormat="1" ht="12.75">
      <c r="A20" s="1" t="s">
        <v>355</v>
      </c>
      <c r="B20" s="1" t="s">
        <v>356</v>
      </c>
    </row>
    <row r="21" spans="1:2" s="1" customFormat="1" ht="12.75">
      <c r="A21" s="1" t="s">
        <v>268</v>
      </c>
      <c r="B21" s="1" t="s">
        <v>253</v>
      </c>
    </row>
    <row r="22" spans="1:2" s="1" customFormat="1" ht="12.75">
      <c r="A22" s="1" t="s">
        <v>289</v>
      </c>
      <c r="B22" s="1" t="s">
        <v>371</v>
      </c>
    </row>
    <row r="23" spans="1:2" s="1" customFormat="1" ht="12.75">
      <c r="A23" s="1" t="s">
        <v>232</v>
      </c>
      <c r="B23" s="1" t="s">
        <v>231</v>
      </c>
    </row>
    <row r="24" spans="1:2" s="1" customFormat="1" ht="12.75">
      <c r="A24" s="1" t="s">
        <v>156</v>
      </c>
      <c r="B24" s="1" t="s">
        <v>379</v>
      </c>
    </row>
    <row r="25" spans="1:2" s="1" customFormat="1" ht="12.75">
      <c r="A25" s="1" t="s">
        <v>203</v>
      </c>
      <c r="B25" s="1" t="s">
        <v>370</v>
      </c>
    </row>
    <row r="26" spans="1:2" s="1" customFormat="1" ht="12.75">
      <c r="A26" s="1" t="s">
        <v>157</v>
      </c>
      <c r="B26" s="1" t="s">
        <v>396</v>
      </c>
    </row>
    <row r="27" spans="1:2" s="1" customFormat="1" ht="12.75">
      <c r="A27" s="1" t="s">
        <v>158</v>
      </c>
      <c r="B27" s="1" t="s">
        <v>242</v>
      </c>
    </row>
    <row r="28" spans="1:2" s="1" customFormat="1" ht="12.75">
      <c r="A28" s="1" t="s">
        <v>312</v>
      </c>
      <c r="B28" s="1" t="s">
        <v>433</v>
      </c>
    </row>
    <row r="29" spans="1:2" s="1" customFormat="1" ht="12.75">
      <c r="A29" s="1" t="s">
        <v>225</v>
      </c>
      <c r="B29" s="1" t="s">
        <v>296</v>
      </c>
    </row>
    <row r="30" spans="1:2" s="1" customFormat="1" ht="12.75">
      <c r="A30" s="1" t="s">
        <v>307</v>
      </c>
      <c r="B30" s="1" t="s">
        <v>321</v>
      </c>
    </row>
    <row r="31" spans="1:2" s="1" customFormat="1" ht="12.75">
      <c r="A31" s="1" t="s">
        <v>284</v>
      </c>
      <c r="B31" s="1" t="s">
        <v>390</v>
      </c>
    </row>
    <row r="32" spans="1:2" s="1" customFormat="1" ht="12.75">
      <c r="A32" s="1" t="s">
        <v>313</v>
      </c>
      <c r="B32" s="1" t="s">
        <v>410</v>
      </c>
    </row>
    <row r="33" spans="1:2" s="1" customFormat="1" ht="12.75">
      <c r="A33" s="1" t="s">
        <v>187</v>
      </c>
      <c r="B33" s="1" t="s">
        <v>403</v>
      </c>
    </row>
    <row r="34" spans="1:2" s="1" customFormat="1" ht="12.75">
      <c r="A34" s="1" t="s">
        <v>362</v>
      </c>
      <c r="B34" s="1" t="s">
        <v>363</v>
      </c>
    </row>
    <row r="35" spans="1:2" s="1" customFormat="1" ht="12.75">
      <c r="A35" s="1" t="s">
        <v>323</v>
      </c>
      <c r="B35" s="1" t="s">
        <v>408</v>
      </c>
    </row>
    <row r="36" spans="1:2" s="1" customFormat="1" ht="12.75">
      <c r="A36" s="1" t="s">
        <v>343</v>
      </c>
      <c r="B36" s="1" t="s">
        <v>344</v>
      </c>
    </row>
    <row r="37" spans="1:2" s="1" customFormat="1" ht="12.75">
      <c r="A37" s="1" t="s">
        <v>159</v>
      </c>
      <c r="B37" s="1" t="s">
        <v>394</v>
      </c>
    </row>
    <row r="38" spans="1:2" s="1" customFormat="1" ht="12.75">
      <c r="A38" s="1" t="s">
        <v>340</v>
      </c>
      <c r="B38" s="1" t="s">
        <v>404</v>
      </c>
    </row>
    <row r="39" spans="1:2" s="1" customFormat="1" ht="12.75">
      <c r="A39" s="1" t="s">
        <v>302</v>
      </c>
      <c r="B39" s="1" t="s">
        <v>303</v>
      </c>
    </row>
    <row r="40" spans="1:2" s="1" customFormat="1" ht="12.75">
      <c r="A40" s="1" t="s">
        <v>183</v>
      </c>
      <c r="B40" s="1" t="s">
        <v>214</v>
      </c>
    </row>
    <row r="41" spans="1:2" s="1" customFormat="1" ht="12.75">
      <c r="A41" s="1" t="s">
        <v>184</v>
      </c>
      <c r="B41" s="1" t="s">
        <v>214</v>
      </c>
    </row>
    <row r="42" spans="1:2" s="1" customFormat="1" ht="12.75">
      <c r="A42" s="1" t="s">
        <v>215</v>
      </c>
      <c r="B42" s="1" t="s">
        <v>272</v>
      </c>
    </row>
    <row r="43" spans="1:2" s="1" customFormat="1" ht="12.75">
      <c r="A43" s="1" t="s">
        <v>175</v>
      </c>
      <c r="B43" s="1" t="s">
        <v>367</v>
      </c>
    </row>
    <row r="44" spans="1:2" s="1" customFormat="1" ht="12.75">
      <c r="A44" s="1" t="s">
        <v>240</v>
      </c>
      <c r="B44" s="1" t="s">
        <v>367</v>
      </c>
    </row>
    <row r="45" spans="1:2" s="1" customFormat="1" ht="12.75">
      <c r="A45" s="1" t="s">
        <v>160</v>
      </c>
      <c r="B45" s="1" t="s">
        <v>172</v>
      </c>
    </row>
    <row r="46" spans="1:2" s="1" customFormat="1" ht="12.75">
      <c r="A46" s="1" t="s">
        <v>161</v>
      </c>
      <c r="B46" s="1" t="s">
        <v>276</v>
      </c>
    </row>
    <row r="47" spans="1:2" s="1" customFormat="1" ht="12.75">
      <c r="A47" s="1" t="s">
        <v>331</v>
      </c>
      <c r="B47" s="1" t="s">
        <v>332</v>
      </c>
    </row>
    <row r="48" spans="1:2" s="1" customFormat="1" ht="12.75">
      <c r="A48" s="1" t="s">
        <v>364</v>
      </c>
      <c r="B48" s="1" t="s">
        <v>429</v>
      </c>
    </row>
    <row r="49" spans="1:2" s="1" customFormat="1" ht="12.75">
      <c r="A49" s="1" t="s">
        <v>328</v>
      </c>
      <c r="B49" s="1" t="s">
        <v>368</v>
      </c>
    </row>
    <row r="50" spans="1:2" s="1" customFormat="1" ht="12.75">
      <c r="A50" s="1" t="s">
        <v>365</v>
      </c>
      <c r="B50" s="1" t="s">
        <v>427</v>
      </c>
    </row>
    <row r="51" spans="1:2" s="1" customFormat="1" ht="12.75">
      <c r="A51" s="1" t="s">
        <v>213</v>
      </c>
      <c r="B51" s="1" t="s">
        <v>388</v>
      </c>
    </row>
    <row r="52" spans="1:2" s="1" customFormat="1" ht="12.75">
      <c r="A52" s="1" t="s">
        <v>171</v>
      </c>
      <c r="B52" s="1" t="s">
        <v>342</v>
      </c>
    </row>
    <row r="53" spans="1:2" s="1" customFormat="1" ht="12.75">
      <c r="A53" s="1" t="s">
        <v>220</v>
      </c>
      <c r="B53" s="1" t="s">
        <v>409</v>
      </c>
    </row>
    <row r="54" spans="1:2" s="1" customFormat="1" ht="12.75">
      <c r="A54" s="1" t="s">
        <v>245</v>
      </c>
      <c r="B54" s="1" t="s">
        <v>263</v>
      </c>
    </row>
    <row r="55" spans="1:2" s="1" customFormat="1" ht="12.75">
      <c r="A55" s="1" t="s">
        <v>281</v>
      </c>
      <c r="B55" s="1" t="s">
        <v>253</v>
      </c>
    </row>
    <row r="56" spans="1:2" s="1" customFormat="1" ht="12.75">
      <c r="A56" s="1" t="s">
        <v>290</v>
      </c>
      <c r="B56" s="1" t="s">
        <v>392</v>
      </c>
    </row>
    <row r="57" spans="1:2" s="1" customFormat="1" ht="12.75">
      <c r="A57" s="1" t="s">
        <v>329</v>
      </c>
      <c r="B57" s="1" t="s">
        <v>398</v>
      </c>
    </row>
    <row r="58" spans="1:2" s="1" customFormat="1" ht="12.75">
      <c r="A58" s="1" t="s">
        <v>162</v>
      </c>
      <c r="B58" s="1" t="s">
        <v>374</v>
      </c>
    </row>
    <row r="59" spans="1:2" s="1" customFormat="1" ht="12.75">
      <c r="A59" s="1" t="s">
        <v>222</v>
      </c>
      <c r="B59" s="1" t="s">
        <v>300</v>
      </c>
    </row>
    <row r="60" spans="1:2" s="1" customFormat="1" ht="12.75">
      <c r="A60" s="1" t="s">
        <v>361</v>
      </c>
      <c r="B60" s="1" t="s">
        <v>369</v>
      </c>
    </row>
    <row r="61" spans="1:2" s="1" customFormat="1" ht="12.75">
      <c r="A61" s="1" t="s">
        <v>326</v>
      </c>
      <c r="B61" s="1" t="s">
        <v>353</v>
      </c>
    </row>
    <row r="62" spans="1:2" s="1" customFormat="1" ht="12.75">
      <c r="A62" s="1" t="s">
        <v>422</v>
      </c>
      <c r="B62" s="1" t="s">
        <v>420</v>
      </c>
    </row>
    <row r="63" spans="1:2" s="1" customFormat="1" ht="12.75">
      <c r="A63" s="1" t="s">
        <v>419</v>
      </c>
      <c r="B63" s="1" t="s">
        <v>420</v>
      </c>
    </row>
    <row r="64" spans="1:2" s="1" customFormat="1" ht="12.75">
      <c r="A64" s="1" t="s">
        <v>227</v>
      </c>
      <c r="B64" s="1" t="s">
        <v>228</v>
      </c>
    </row>
    <row r="65" spans="1:2" s="1" customFormat="1" ht="12.75">
      <c r="A65" s="1" t="s">
        <v>347</v>
      </c>
      <c r="B65" s="1" t="s">
        <v>411</v>
      </c>
    </row>
    <row r="66" spans="1:2" s="1" customFormat="1" ht="12.75">
      <c r="A66" s="1" t="s">
        <v>202</v>
      </c>
      <c r="B66" s="1" t="s">
        <v>389</v>
      </c>
    </row>
    <row r="67" spans="1:2" s="1" customFormat="1" ht="12.75">
      <c r="A67" s="1" t="s">
        <v>357</v>
      </c>
      <c r="B67" s="1" t="s">
        <v>395</v>
      </c>
    </row>
    <row r="68" spans="1:2" s="1" customFormat="1" ht="12.75">
      <c r="A68" s="1" t="s">
        <v>163</v>
      </c>
      <c r="B68" s="1" t="s">
        <v>377</v>
      </c>
    </row>
    <row r="69" spans="1:2" s="1" customFormat="1" ht="12.75">
      <c r="A69" s="1" t="s">
        <v>164</v>
      </c>
      <c r="B69" s="1" t="s">
        <v>378</v>
      </c>
    </row>
    <row r="70" spans="1:2" s="1" customFormat="1" ht="12.75">
      <c r="A70" s="1" t="s">
        <v>165</v>
      </c>
      <c r="B70" s="1" t="s">
        <v>176</v>
      </c>
    </row>
    <row r="71" spans="1:2" s="1" customFormat="1" ht="12.75">
      <c r="A71" s="1" t="s">
        <v>280</v>
      </c>
      <c r="B71" s="1" t="s">
        <v>417</v>
      </c>
    </row>
    <row r="72" spans="1:2" s="1" customFormat="1" ht="12.75">
      <c r="A72" s="1" t="s">
        <v>264</v>
      </c>
      <c r="B72" s="1" t="s">
        <v>265</v>
      </c>
    </row>
    <row r="73" spans="1:2" s="1" customFormat="1" ht="12.75">
      <c r="A73" s="1" t="s">
        <v>239</v>
      </c>
      <c r="B73" s="1" t="s">
        <v>263</v>
      </c>
    </row>
    <row r="74" spans="1:2" s="1" customFormat="1" ht="12.75">
      <c r="A74" s="1" t="s">
        <v>337</v>
      </c>
      <c r="B74" s="1" t="s">
        <v>335</v>
      </c>
    </row>
    <row r="75" spans="1:2" s="1" customFormat="1" ht="12.75">
      <c r="A75" s="1" t="s">
        <v>334</v>
      </c>
      <c r="B75" s="1" t="s">
        <v>335</v>
      </c>
    </row>
    <row r="76" spans="1:2" s="1" customFormat="1" ht="12.75">
      <c r="A76" s="1" t="s">
        <v>381</v>
      </c>
      <c r="B76" s="1" t="s">
        <v>382</v>
      </c>
    </row>
    <row r="77" spans="1:2" s="1" customFormat="1" ht="12.75">
      <c r="A77" s="1" t="s">
        <v>166</v>
      </c>
      <c r="B77" s="1" t="s">
        <v>387</v>
      </c>
    </row>
    <row r="78" s="47" customFormat="1" ht="12.75"/>
    <row r="79" s="47" customFormat="1" ht="12.75"/>
    <row r="80" s="47" customFormat="1" ht="12.75"/>
    <row r="81" s="1" customFormat="1" ht="12.75">
      <c r="A81" s="81"/>
    </row>
    <row r="82" spans="2:5" s="47" customFormat="1" ht="12.75">
      <c r="B82" s="124"/>
      <c r="C82" s="124"/>
      <c r="D82" s="124"/>
      <c r="E82" s="124"/>
    </row>
    <row r="83" spans="2:5" s="47" customFormat="1" ht="12.75">
      <c r="B83" s="112"/>
      <c r="C83" s="113"/>
      <c r="D83" s="113"/>
      <c r="E83" s="113"/>
    </row>
    <row r="84" spans="2:5" s="47" customFormat="1" ht="12.75">
      <c r="B84" s="112"/>
      <c r="C84" s="109"/>
      <c r="D84" s="109"/>
      <c r="E84" s="109"/>
    </row>
    <row r="85" spans="3:5" s="47" customFormat="1" ht="12.75">
      <c r="C85" s="109"/>
      <c r="D85" s="109"/>
      <c r="E85" s="109"/>
    </row>
    <row r="86" spans="2:5" s="47" customFormat="1" ht="12.75">
      <c r="B86" s="112"/>
      <c r="C86" s="109"/>
      <c r="D86" s="109"/>
      <c r="E86" s="109"/>
    </row>
    <row r="87" spans="2:5" s="47" customFormat="1" ht="12.75">
      <c r="B87" s="112"/>
      <c r="C87" s="109"/>
      <c r="D87" s="109"/>
      <c r="E87" s="109"/>
    </row>
    <row r="88" spans="2:5" s="47" customFormat="1" ht="12.75">
      <c r="B88" s="112"/>
      <c r="C88" s="109"/>
      <c r="D88" s="109"/>
      <c r="E88" s="109"/>
    </row>
    <row r="89" spans="2:5" s="47" customFormat="1" ht="12.75">
      <c r="B89" s="112"/>
      <c r="C89" s="109"/>
      <c r="D89" s="109"/>
      <c r="E89" s="109"/>
    </row>
    <row r="90" spans="2:5" s="47" customFormat="1" ht="12.75">
      <c r="B90" s="112"/>
      <c r="C90" s="109"/>
      <c r="D90" s="109"/>
      <c r="E90" s="109"/>
    </row>
    <row r="91" spans="2:5" s="47" customFormat="1" ht="12.75">
      <c r="B91" s="112"/>
      <c r="C91" s="112"/>
      <c r="D91" s="112"/>
      <c r="E91" s="112"/>
    </row>
    <row r="92" spans="2:5" s="47" customFormat="1" ht="12.75">
      <c r="B92" s="112"/>
      <c r="C92" s="112"/>
      <c r="D92" s="112"/>
      <c r="E92" s="112"/>
    </row>
    <row r="93" spans="2:5" s="47" customFormat="1" ht="12.75">
      <c r="B93" s="112"/>
      <c r="C93" s="112"/>
      <c r="D93" s="112"/>
      <c r="E93" s="112"/>
    </row>
    <row r="94" spans="2:5" s="47" customFormat="1" ht="12.75">
      <c r="B94" s="112"/>
      <c r="C94" s="112"/>
      <c r="D94" s="112"/>
      <c r="E94" s="112"/>
    </row>
    <row r="95" spans="2:5" s="47" customFormat="1" ht="12.75">
      <c r="B95" s="112"/>
      <c r="C95" s="112"/>
      <c r="D95" s="112"/>
      <c r="E95" s="112"/>
    </row>
    <row r="96" spans="1:5" s="47" customFormat="1" ht="51" customHeight="1">
      <c r="A96" s="114"/>
      <c r="B96" s="115"/>
      <c r="C96" s="112"/>
      <c r="D96" s="112"/>
      <c r="E96" s="112"/>
    </row>
    <row r="97" spans="2:5" s="47" customFormat="1" ht="12.75">
      <c r="B97" s="112"/>
      <c r="C97" s="112"/>
      <c r="D97" s="112"/>
      <c r="E97" s="112"/>
    </row>
    <row r="98" s="47" customFormat="1" ht="12.75">
      <c r="B98" s="112"/>
    </row>
    <row r="99" s="47" customFormat="1" ht="12.75"/>
  </sheetData>
  <mergeCells count="1">
    <mergeCell ref="B82:E8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I23" sqref="I23"/>
    </sheetView>
  </sheetViews>
  <sheetFormatPr defaultColWidth="9.140625" defaultRowHeight="12.75"/>
  <sheetData>
    <row r="1" ht="12.75">
      <c r="A1" s="1" t="s">
        <v>412</v>
      </c>
    </row>
    <row r="2" ht="12.75">
      <c r="A2" s="1" t="s">
        <v>413</v>
      </c>
    </row>
    <row r="3" ht="12.75">
      <c r="B3" t="s">
        <v>341</v>
      </c>
    </row>
    <row r="4" ht="12.75">
      <c r="B4" t="s">
        <v>385</v>
      </c>
    </row>
    <row r="5" ht="12.75">
      <c r="B5" t="s">
        <v>304</v>
      </c>
    </row>
    <row r="6" ht="12.75">
      <c r="B6" t="s">
        <v>414</v>
      </c>
    </row>
    <row r="7" ht="12.75">
      <c r="B7" t="s">
        <v>415</v>
      </c>
    </row>
    <row r="8" ht="12.75">
      <c r="B8" t="s">
        <v>416</v>
      </c>
    </row>
    <row r="10" ht="12.75">
      <c r="A10" s="1"/>
    </row>
    <row r="12" ht="12.75">
      <c r="A12" s="1"/>
    </row>
    <row r="15" ht="12.75">
      <c r="A15" s="1" t="s">
        <v>305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2020-04-11T19:42:55Z</dcterms:modified>
  <cp:category/>
  <cp:version/>
  <cp:contentType/>
  <cp:contentStatus/>
</cp:coreProperties>
</file>