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90" tabRatio="610" activeTab="0"/>
  </bookViews>
  <sheets>
    <sheet name="Perustaulukko" sheetId="1" r:id="rId1"/>
    <sheet name="Laskijat" sheetId="2" r:id="rId2"/>
    <sheet name="Vertailu_Uudet-Vanhat" sheetId="3" r:id="rId3"/>
    <sheet name="Vertailu Åland_V-S" sheetId="4" r:id="rId4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<sst xmlns="http://schemas.openxmlformats.org/spreadsheetml/2006/main" count="907" uniqueCount="345">
  <si>
    <t>LAI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</si>
  <si>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</si>
  <si>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</si>
  <si>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</si>
  <si>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</si>
  <si>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</si>
  <si>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</si>
  <si>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</si>
  <si>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</si>
  <si>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</si>
  <si>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</si>
  <si>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</si>
  <si>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</si>
  <si>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</si>
  <si>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</si>
  <si>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</si>
  <si>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</si>
  <si>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</si>
  <si>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</si>
  <si>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</si>
  <si>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</si>
  <si>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</si>
  <si>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</si>
  <si>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</si>
  <si>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</si>
  <si>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</si>
  <si>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</si>
  <si>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</si>
  <si>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</si>
  <si>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</si>
  <si>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</si>
  <si>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</si>
  <si>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</si>
  <si>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</si>
  <si>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</si>
  <si>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</si>
  <si>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</si>
  <si>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</si>
  <si>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</si>
  <si>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</si>
  <si>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</si>
  <si>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</si>
  <si>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</si>
  <si>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</si>
  <si>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</si>
  <si>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</si>
  <si>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</si>
  <si>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</si>
  <si>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</si>
  <si>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</si>
  <si>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</si>
  <si>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</si>
  <si>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</si>
  <si>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</si>
  <si>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</si>
  <si>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</si>
  <si>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</si>
  <si>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</si>
  <si>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</si>
  <si>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</si>
  <si>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</si>
  <si>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</si>
  <si>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</si>
  <si>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</si>
  <si>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</si>
  <si>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</si>
  <si>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</si>
  <si>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</si>
  <si>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</si>
  <si>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</si>
  <si>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</si>
  <si>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</si>
  <si>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</si>
  <si>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</si>
  <si>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</si>
  <si>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</si>
  <si>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</si>
  <si>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Kakskerta</t>
  </si>
  <si>
    <t>Sarvipöllö</t>
  </si>
  <si>
    <t>TUR</t>
  </si>
  <si>
    <t>Pehtjärvi</t>
  </si>
  <si>
    <t>Empo - Vuolahti</t>
  </si>
  <si>
    <t>Kankainen</t>
  </si>
  <si>
    <t>MAS</t>
  </si>
  <si>
    <t>02/03</t>
  </si>
  <si>
    <t>01/02</t>
  </si>
  <si>
    <t>00/01</t>
  </si>
  <si>
    <t>99/00</t>
  </si>
  <si>
    <t>Joululaskennat TLY:n alueella</t>
  </si>
  <si>
    <t>Silkkiuikku</t>
  </si>
  <si>
    <t>Harmaahaikara</t>
  </si>
  <si>
    <t>Kanadanhanhi</t>
  </si>
  <si>
    <t>Tavi</t>
  </si>
  <si>
    <t>Tukkasotka</t>
  </si>
  <si>
    <t>Lapasotka</t>
  </si>
  <si>
    <t>Haahka</t>
  </si>
  <si>
    <t>Lehtokurppa</t>
  </si>
  <si>
    <t>Naurulokki</t>
  </si>
  <si>
    <t>Västäräkki</t>
  </si>
  <si>
    <t>Niittykirvinen</t>
  </si>
  <si>
    <t>Laulurastas</t>
  </si>
  <si>
    <t>Kulorastas</t>
  </si>
  <si>
    <t>Mustavaris</t>
  </si>
  <si>
    <t>Vuorihemppo</t>
  </si>
  <si>
    <t>Taviokuurna</t>
  </si>
  <si>
    <t>Pajusirkku</t>
  </si>
  <si>
    <t>Pilkkasiipi</t>
  </si>
  <si>
    <t>Uivelo</t>
  </si>
  <si>
    <t>Tuulihaukka</t>
  </si>
  <si>
    <t>Riskilä</t>
  </si>
  <si>
    <t>Pulmunen</t>
  </si>
  <si>
    <t>Merisirri</t>
  </si>
  <si>
    <t>Pikkukajava</t>
  </si>
  <si>
    <t>Ampuhaukka</t>
  </si>
  <si>
    <t>Seppälä</t>
  </si>
  <si>
    <t>Tuomoinen</t>
  </si>
  <si>
    <t>VEH</t>
  </si>
  <si>
    <t>MYN</t>
  </si>
  <si>
    <t>Pähkinähakki</t>
  </si>
  <si>
    <t>03/04</t>
  </si>
  <si>
    <t>Huuhkaja</t>
  </si>
  <si>
    <t>Rautiainen</t>
  </si>
  <si>
    <t>Mustapääkerttu</t>
  </si>
  <si>
    <t>Laajokivarsi</t>
  </si>
  <si>
    <t>PYH</t>
  </si>
  <si>
    <t>Otajärvi</t>
  </si>
  <si>
    <t>Mustalintu</t>
  </si>
  <si>
    <t>Pohjantikka</t>
  </si>
  <si>
    <t>Föri</t>
  </si>
  <si>
    <t>56/57-98/99</t>
  </si>
  <si>
    <t>PAR</t>
  </si>
  <si>
    <t>Kirjala</t>
  </si>
  <si>
    <t>Jääkuikka</t>
  </si>
  <si>
    <t>Ahvenanmaa, yksilöt</t>
  </si>
  <si>
    <t>Ahvenanmaa, yks/10reittikm</t>
  </si>
  <si>
    <t>Talvi</t>
  </si>
  <si>
    <t>Reitti Km</t>
  </si>
  <si>
    <t>Ruissalo, Kuuva</t>
  </si>
  <si>
    <t>Ruissalo, Keski</t>
  </si>
  <si>
    <t>UUS</t>
  </si>
  <si>
    <t>Hanko</t>
  </si>
  <si>
    <t>YHTEENSÄ Varsinais-Suomi</t>
  </si>
  <si>
    <t>Brunnila-Röölä</t>
  </si>
  <si>
    <t>KOS</t>
  </si>
  <si>
    <t>Koivukylä</t>
  </si>
  <si>
    <t>Hirvensalo</t>
  </si>
  <si>
    <t>Viirupöllö</t>
  </si>
  <si>
    <t>04/05</t>
  </si>
  <si>
    <t>Varsinais-Suomi, yks/10 reittikm</t>
  </si>
  <si>
    <r>
      <t>Varsinais-Suomen lajikohtainen 
yksilömäärä/10 reittikilometriä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(esimerkiksi talvella 00/01 havaittiin 1 merimetso/200 reittikm)</t>
    </r>
  </si>
  <si>
    <t>Pehtsalo</t>
  </si>
  <si>
    <t>SÄR</t>
  </si>
  <si>
    <t>Förby</t>
  </si>
  <si>
    <t>Selkälokki</t>
  </si>
  <si>
    <t>LIE</t>
  </si>
  <si>
    <t>Littoistenjärvi</t>
  </si>
  <si>
    <t>Koristo</t>
  </si>
  <si>
    <t>Kaakkuri</t>
  </si>
  <si>
    <t>Kuikka</t>
  </si>
  <si>
    <t>Metsähanhi</t>
  </si>
  <si>
    <t>Punasotka</t>
  </si>
  <si>
    <t>Allihaahka</t>
  </si>
  <si>
    <t>Taivaanvuohi</t>
  </si>
  <si>
    <t>Nokkavarpunen</t>
  </si>
  <si>
    <t>PII</t>
  </si>
  <si>
    <t>Harvaluoto</t>
  </si>
  <si>
    <t>Heinäinen</t>
  </si>
  <si>
    <t>Pikku-uikku</t>
  </si>
  <si>
    <t>Peltopyy</t>
  </si>
  <si>
    <t>Kangaskiuru</t>
  </si>
  <si>
    <t>Littoinen</t>
  </si>
  <si>
    <t>Reitti</t>
  </si>
  <si>
    <t>Lieto Littoinen</t>
  </si>
  <si>
    <t>Hannu Klemola</t>
  </si>
  <si>
    <t>Laskijat</t>
  </si>
  <si>
    <t>Jukka Sillanpää, Petri Helminen</t>
  </si>
  <si>
    <t>Pekka Alho, Tom Lindbom</t>
  </si>
  <si>
    <t>Turku, Föri</t>
  </si>
  <si>
    <t>KOR</t>
  </si>
  <si>
    <t>Rumar</t>
  </si>
  <si>
    <t>Yhteensä</t>
  </si>
  <si>
    <t>Korppoo Rumar</t>
  </si>
  <si>
    <t>Jukka Tobiasson</t>
  </si>
  <si>
    <t>YLÄ</t>
  </si>
  <si>
    <t>Kallionokka</t>
  </si>
  <si>
    <t>NOU</t>
  </si>
  <si>
    <t>Palo</t>
  </si>
  <si>
    <t>Nousiainen, Palo</t>
  </si>
  <si>
    <t>Esko Gustafsson</t>
  </si>
  <si>
    <t>Yläne, Kallionokka</t>
  </si>
  <si>
    <t>Kaarina, Empo-Vuolahti</t>
  </si>
  <si>
    <t>Esko Gustafsson, Asko Suoranta</t>
  </si>
  <si>
    <t>Kaastla-Kurala</t>
  </si>
  <si>
    <t>Rymättylä, Kaastla-Kurala</t>
  </si>
  <si>
    <t>Jaakko Wessman, Kari Saari</t>
  </si>
  <si>
    <t>Nousiainen, Alakylä</t>
  </si>
  <si>
    <t>Alakylä</t>
  </si>
  <si>
    <t>RAI</t>
  </si>
  <si>
    <t>Ihala-Kerttula</t>
  </si>
  <si>
    <t>Raisio, Ihala-Kerttula</t>
  </si>
  <si>
    <t>Jouko Lehtonen</t>
  </si>
  <si>
    <t>Rymättylä, Aasla</t>
  </si>
  <si>
    <t>Lennart Saari</t>
  </si>
  <si>
    <t>Ruissalo</t>
  </si>
  <si>
    <t>Huhko-Pasala</t>
  </si>
  <si>
    <t>NAU</t>
  </si>
  <si>
    <t>Prostvik-Borstö</t>
  </si>
  <si>
    <t>Lieto Littoistenjärvi</t>
  </si>
  <si>
    <t>Esko Gustafsson, Veijo Peltola</t>
  </si>
  <si>
    <t>Masku, Kankainen</t>
  </si>
  <si>
    <t>Pekka Lehti, Hannu Ali-Eskola, Kim Roering</t>
  </si>
  <si>
    <t>Nauvo, Prostvik-Borstö</t>
  </si>
  <si>
    <t>Harri Päivärinta, Risto Saranto, Raimo Heinonen, Aarni Nummila, Jouko Vuokko</t>
  </si>
  <si>
    <t>Rymättylä, Brunnila-Röölä</t>
  </si>
  <si>
    <t>Erkki Hellman</t>
  </si>
  <si>
    <t>Turku, Hirvensalo</t>
  </si>
  <si>
    <t>Markku Hyvönen</t>
  </si>
  <si>
    <t>NAA</t>
  </si>
  <si>
    <t>Luonnonmaa</t>
  </si>
  <si>
    <t>Naantali Luonnonmaa</t>
  </si>
  <si>
    <t>Jouni Saario</t>
  </si>
  <si>
    <t>Raisio Huhko-Pasala</t>
  </si>
  <si>
    <t>Vaskijärvi</t>
  </si>
  <si>
    <t>Nummi</t>
  </si>
  <si>
    <t>Rauvolanlahti</t>
  </si>
  <si>
    <t>Luhtakana</t>
  </si>
  <si>
    <t>Yläne Vaskijärvi</t>
  </si>
  <si>
    <t>Raimo Hyvönen</t>
  </si>
  <si>
    <t>Turku Nummi</t>
  </si>
  <si>
    <t>Martti Uusitalo</t>
  </si>
  <si>
    <t>Turku Rauvolanlahti</t>
  </si>
  <si>
    <t>Markus Lampinen</t>
  </si>
  <si>
    <t>05/06</t>
  </si>
  <si>
    <t>Päivi Sirkiä</t>
  </si>
  <si>
    <t>Kukonpää-Tahvio</t>
  </si>
  <si>
    <t>Isolokki</t>
  </si>
  <si>
    <t>Turku Ruissalo</t>
  </si>
  <si>
    <t>Turku Ruissalo Kuuva</t>
  </si>
  <si>
    <t>Jarmo Laine</t>
  </si>
  <si>
    <t>Turku Ruissalo Keski</t>
  </si>
  <si>
    <t>Uusikaupunki, Hanko</t>
  </si>
  <si>
    <t>Parainen Kirjala</t>
  </si>
  <si>
    <t>Hannu Allonen</t>
  </si>
  <si>
    <t>Mynämäki, Suorsala</t>
  </si>
  <si>
    <t>Suorsala</t>
  </si>
  <si>
    <t xml:space="preserve">Vehmaa Tuomoinen </t>
  </si>
  <si>
    <t>Rauno Varjonen</t>
  </si>
  <si>
    <t>Merimasku, Taattinen-Sannainen</t>
  </si>
  <si>
    <t>Esko Gustafsson, Markus Lampinen, Veijo Peltola</t>
  </si>
  <si>
    <t>MER</t>
  </si>
  <si>
    <t>Taattinen-Sannainen</t>
  </si>
  <si>
    <t>Pyhäranta, Otajärvi</t>
  </si>
  <si>
    <t>Ville Vasko, Osmo Kivivuori</t>
  </si>
  <si>
    <t>Rymättylä, Riiainen</t>
  </si>
  <si>
    <t>Jaakko Wessman</t>
  </si>
  <si>
    <t>Riiainen</t>
  </si>
  <si>
    <t>Laitila Pehtjärvi</t>
  </si>
  <si>
    <t>Asko Suoranta</t>
  </si>
  <si>
    <t>DRA</t>
  </si>
  <si>
    <t>Kasnäs</t>
  </si>
  <si>
    <t>Dragsfjärd Kasnäs</t>
  </si>
  <si>
    <t>Martti Virolainen</t>
  </si>
  <si>
    <t>Suomusjärvi Laidike</t>
  </si>
  <si>
    <t>Timo Leino</t>
  </si>
  <si>
    <t>SUO</t>
  </si>
  <si>
    <t>Laidike</t>
  </si>
  <si>
    <t>Takakirves</t>
  </si>
  <si>
    <t>Turku Takakirves</t>
  </si>
  <si>
    <t>Rainer Grönholm</t>
  </si>
  <si>
    <t>Golfkenttä</t>
  </si>
  <si>
    <t>Uusikaupunki Golfkenttä</t>
  </si>
  <si>
    <t>Kari Airikkala</t>
  </si>
  <si>
    <t>Kustavi Laupunen</t>
  </si>
  <si>
    <t>Turku Kakskerta</t>
  </si>
  <si>
    <t>Jouko Hakala, Pirkko Ala-Uotila, Niklas Haxberg</t>
  </si>
  <si>
    <t>Kuusisto</t>
  </si>
  <si>
    <t>Totti Toiskallio, Markus Tuomi</t>
  </si>
  <si>
    <t>Kaarina Kuusisto itäpää</t>
  </si>
  <si>
    <t>PÖY</t>
  </si>
  <si>
    <t>Auvainen-Puho</t>
  </si>
  <si>
    <t>Pöytyä, Auvainen-Puho</t>
  </si>
  <si>
    <t>Mikko Tamminen</t>
  </si>
  <si>
    <t>Koski Koivukylä</t>
  </si>
  <si>
    <t>Keskusta-Parsila</t>
  </si>
  <si>
    <t>Mynämäki Keskusta-Parsila</t>
  </si>
  <si>
    <t>Kaarleinen</t>
  </si>
  <si>
    <t>Varsinais-Suomi vanhat reitit</t>
  </si>
  <si>
    <t>YHTEENSÄ, vanhat reitit</t>
  </si>
  <si>
    <t>ALA</t>
  </si>
  <si>
    <t>Kirkonkylä</t>
  </si>
  <si>
    <t>KIS</t>
  </si>
  <si>
    <t>Toija</t>
  </si>
  <si>
    <t>Turkka Korvenpää</t>
  </si>
  <si>
    <t>Alastaro Kirkonkylä</t>
  </si>
  <si>
    <t>Kisko Toija</t>
  </si>
  <si>
    <t>Seppo Kotiranta</t>
  </si>
  <si>
    <t>Nättinummi</t>
  </si>
  <si>
    <t>Satama</t>
  </si>
  <si>
    <t>Naantali Satama</t>
  </si>
  <si>
    <t>Kari Saari</t>
  </si>
  <si>
    <t>Mynämäki Laajokivarsi</t>
  </si>
  <si>
    <t>Osmo Kivivuori, Kari Ahtiainen</t>
  </si>
  <si>
    <t>Arvi Uotila</t>
  </si>
  <si>
    <t>Piikkiö Harvaluoto</t>
  </si>
  <si>
    <t>Röölä</t>
  </si>
  <si>
    <t>Rymättylä Röölä</t>
  </si>
  <si>
    <t>Timo Nurmi</t>
  </si>
  <si>
    <t>Rymättylä Heinäinen</t>
  </si>
  <si>
    <t>Kaarnitta-Vepsä</t>
  </si>
  <si>
    <t>Vätti-Vasaramäki</t>
  </si>
  <si>
    <t>Rymättylä Kaarnitta-Vepsä</t>
  </si>
  <si>
    <t>Hannu Eloranta</t>
  </si>
  <si>
    <t>Turku Vätti-Vasaramäki</t>
  </si>
  <si>
    <t>Markku Lundström</t>
  </si>
  <si>
    <t>Heisala</t>
  </si>
  <si>
    <t>Parainen Heisala</t>
  </si>
  <si>
    <t>Bertil Blomqvist, Marcus Duncker</t>
  </si>
  <si>
    <t>Pjukala</t>
  </si>
  <si>
    <t>Parainen Pjukala</t>
  </si>
  <si>
    <t>Björn Lindholm</t>
  </si>
  <si>
    <t>Attu</t>
  </si>
  <si>
    <t>Parainen Attu</t>
  </si>
  <si>
    <t>Kaj-Ove Pettersson, Bertil Blomqvist, Marcus Duncker</t>
  </si>
  <si>
    <t>Stortervo Syd</t>
  </si>
  <si>
    <t>Parainen Stortervo Syd</t>
  </si>
  <si>
    <t>Kaj-Ove Pettersson</t>
  </si>
  <si>
    <t>Ahvenanmaa</t>
  </si>
  <si>
    <t>Lasse J.Laine, Sampo Laukkanen, Yrjö Kuikka, Markku Vakiala, Johan Ekroos, Jani Ceder, Andreas ja Peter Uppstu, Hannu Holmström, Pekka Hänninen, Markus Keskitalo, Heikki Eriksson, Tuomas Seimola</t>
  </si>
  <si>
    <t>Mustakurkku-uikku</t>
  </si>
  <si>
    <t>Härkälintu</t>
  </si>
  <si>
    <t>Haapana</t>
  </si>
  <si>
    <t>Jänkäkurppa</t>
  </si>
  <si>
    <t>99/00-04/05</t>
  </si>
  <si>
    <t>03/04-05/06</t>
  </si>
  <si>
    <t>MIE</t>
  </si>
  <si>
    <t>Mynälahti</t>
  </si>
  <si>
    <t>Mietoinen Mynälahti</t>
  </si>
  <si>
    <t>Jukka Sillanpää, Rolf Karlson</t>
  </si>
  <si>
    <t>KAR</t>
  </si>
  <si>
    <t>Kyrö-Isorahka</t>
  </si>
  <si>
    <t>Karinainen Kyrö-Isorahka</t>
  </si>
  <si>
    <t>Antti Karlin</t>
  </si>
  <si>
    <t>Nummi-Ravattula</t>
  </si>
  <si>
    <t>Turku Nummi-Ravattula</t>
  </si>
  <si>
    <t>Taina Nyman, Hanna Tuominen</t>
  </si>
</sst>
</file>

<file path=xl/styles.xml><?xml version="1.0" encoding="utf-8"?>
<styleSheet xmlns="http://schemas.openxmlformats.org/spreadsheetml/2006/main">
  <numFmts count="2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"/>
    <numFmt numFmtId="173" formatCode="0.000"/>
    <numFmt numFmtId="174" formatCode="0.0000"/>
    <numFmt numFmtId="175" formatCode="0.000000"/>
    <numFmt numFmtId="176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2" fontId="0" fillId="0" borderId="0" xfId="0" applyNumberFormat="1" applyFont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/>
    </xf>
    <xf numFmtId="172" fontId="5" fillId="0" borderId="3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5" fillId="0" borderId="3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textRotation="90"/>
    </xf>
    <xf numFmtId="0" fontId="1" fillId="0" borderId="3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1" fillId="0" borderId="4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3" xfId="0" applyNumberFormat="1" applyFont="1" applyFill="1" applyBorder="1" applyAlignment="1">
      <alignment/>
    </xf>
    <xf numFmtId="172" fontId="7" fillId="0" borderId="3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7"/>
  <sheetViews>
    <sheetView tabSelected="1" workbookViewId="0" topLeftCell="A1">
      <pane xSplit="1" ySplit="4" topLeftCell="E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R128" sqref="BR128"/>
    </sheetView>
  </sheetViews>
  <sheetFormatPr defaultColWidth="5.7109375" defaultRowHeight="12.75"/>
  <cols>
    <col min="1" max="1" width="17.7109375" style="1" customWidth="1"/>
    <col min="2" max="2" width="10.7109375" style="26" customWidth="1"/>
    <col min="3" max="6" width="6.7109375" style="0" customWidth="1"/>
    <col min="7" max="7" width="6.57421875" style="34" bestFit="1" customWidth="1"/>
    <col min="8" max="8" width="6.57421875" style="26" customWidth="1"/>
    <col min="9" max="9" width="6.57421875" style="34" bestFit="1" customWidth="1"/>
    <col min="10" max="10" width="6.57421875" style="26" customWidth="1"/>
    <col min="11" max="11" width="7.8515625" style="26" customWidth="1"/>
    <col min="12" max="13" width="6.7109375" style="0" customWidth="1"/>
    <col min="54" max="72" width="5.7109375" style="43" customWidth="1"/>
    <col min="73" max="73" width="6.57421875" style="0" bestFit="1" customWidth="1"/>
    <col min="74" max="75" width="6.7109375" style="34" customWidth="1"/>
    <col min="76" max="76" width="6.57421875" style="34" bestFit="1" customWidth="1"/>
  </cols>
  <sheetData>
    <row r="1" ht="12.75">
      <c r="A1" s="1" t="s">
        <v>88</v>
      </c>
    </row>
    <row r="2" spans="1:76" s="4" customFormat="1" ht="150" customHeight="1">
      <c r="A2" s="3"/>
      <c r="B2" s="106" t="s">
        <v>149</v>
      </c>
      <c r="C2" s="107"/>
      <c r="D2" s="107"/>
      <c r="E2" s="107"/>
      <c r="F2" s="107"/>
      <c r="G2" s="33" t="s">
        <v>134</v>
      </c>
      <c r="H2" s="27" t="s">
        <v>148</v>
      </c>
      <c r="I2" s="33" t="s">
        <v>134</v>
      </c>
      <c r="J2" s="27" t="s">
        <v>148</v>
      </c>
      <c r="K2" s="33" t="s">
        <v>134</v>
      </c>
      <c r="L2" s="27" t="s">
        <v>148</v>
      </c>
      <c r="M2" s="27" t="s">
        <v>289</v>
      </c>
      <c r="N2" s="4" t="s">
        <v>81</v>
      </c>
      <c r="O2" s="4" t="s">
        <v>179</v>
      </c>
      <c r="P2" s="4" t="s">
        <v>144</v>
      </c>
      <c r="Q2" s="4" t="s">
        <v>71</v>
      </c>
      <c r="R2" s="4" t="s">
        <v>80</v>
      </c>
      <c r="S2" s="4" t="s">
        <v>155</v>
      </c>
      <c r="T2" s="4" t="s">
        <v>170</v>
      </c>
      <c r="U2" s="4" t="s">
        <v>82</v>
      </c>
      <c r="V2" s="4" t="s">
        <v>335</v>
      </c>
      <c r="W2" s="4" t="s">
        <v>123</v>
      </c>
      <c r="X2" s="4" t="s">
        <v>244</v>
      </c>
      <c r="Y2" s="4" t="s">
        <v>297</v>
      </c>
      <c r="Z2" s="4" t="s">
        <v>320</v>
      </c>
      <c r="AA2" s="4" t="s">
        <v>314</v>
      </c>
      <c r="AB2" s="4" t="s">
        <v>131</v>
      </c>
      <c r="AC2" s="4" t="s">
        <v>323</v>
      </c>
      <c r="AD2" s="4" t="s">
        <v>165</v>
      </c>
      <c r="AE2" s="4" t="s">
        <v>125</v>
      </c>
      <c r="AF2" s="4" t="s">
        <v>279</v>
      </c>
      <c r="AG2" s="4" t="s">
        <v>234</v>
      </c>
      <c r="AH2" s="4" t="s">
        <v>75</v>
      </c>
      <c r="AI2" s="4" t="s">
        <v>142</v>
      </c>
      <c r="AJ2" s="4" t="s">
        <v>166</v>
      </c>
      <c r="AK2" s="4" t="s">
        <v>308</v>
      </c>
      <c r="AL2" s="4" t="s">
        <v>192</v>
      </c>
      <c r="AM2" s="4" t="s">
        <v>304</v>
      </c>
      <c r="AN2" s="4" t="s">
        <v>265</v>
      </c>
      <c r="AO2" s="4" t="s">
        <v>128</v>
      </c>
      <c r="AP2" s="4" t="s">
        <v>145</v>
      </c>
      <c r="AQ2" s="4" t="s">
        <v>77</v>
      </c>
      <c r="AR2" s="4" t="s">
        <v>296</v>
      </c>
      <c r="AS2" s="4" t="s">
        <v>203</v>
      </c>
      <c r="AT2" s="4" t="s">
        <v>137</v>
      </c>
      <c r="AU2" s="4" t="s">
        <v>138</v>
      </c>
      <c r="AV2" s="4" t="s">
        <v>266</v>
      </c>
      <c r="AW2" s="4" t="s">
        <v>309</v>
      </c>
      <c r="AX2" s="4" t="s">
        <v>269</v>
      </c>
      <c r="AY2" s="4" t="s">
        <v>140</v>
      </c>
      <c r="AZ2" s="4" t="s">
        <v>115</v>
      </c>
      <c r="BA2" s="4" t="s">
        <v>222</v>
      </c>
      <c r="BB2" s="44" t="s">
        <v>259</v>
      </c>
      <c r="BC2" s="44" t="s">
        <v>275</v>
      </c>
      <c r="BD2" s="44" t="s">
        <v>339</v>
      </c>
      <c r="BE2" s="44" t="s">
        <v>291</v>
      </c>
      <c r="BF2" s="44" t="s">
        <v>250</v>
      </c>
      <c r="BG2" s="44" t="s">
        <v>285</v>
      </c>
      <c r="BH2" s="44" t="s">
        <v>283</v>
      </c>
      <c r="BI2" s="44" t="s">
        <v>218</v>
      </c>
      <c r="BJ2" s="44" t="s">
        <v>206</v>
      </c>
      <c r="BK2" s="44" t="s">
        <v>196</v>
      </c>
      <c r="BL2" s="44" t="s">
        <v>186</v>
      </c>
      <c r="BM2" s="44" t="s">
        <v>317</v>
      </c>
      <c r="BN2" s="44" t="s">
        <v>204</v>
      </c>
      <c r="BO2" s="44" t="s">
        <v>198</v>
      </c>
      <c r="BP2" s="44" t="s">
        <v>255</v>
      </c>
      <c r="BQ2" s="44" t="s">
        <v>223</v>
      </c>
      <c r="BR2" s="44" t="s">
        <v>342</v>
      </c>
      <c r="BS2" s="44" t="s">
        <v>224</v>
      </c>
      <c r="BT2" s="44" t="s">
        <v>184</v>
      </c>
      <c r="BU2" s="8" t="s">
        <v>141</v>
      </c>
      <c r="BV2" s="33" t="s">
        <v>133</v>
      </c>
      <c r="BW2" s="33" t="s">
        <v>133</v>
      </c>
      <c r="BX2" s="33" t="s">
        <v>133</v>
      </c>
    </row>
    <row r="3" spans="1:76" s="6" customFormat="1" ht="12.75">
      <c r="A3" s="5" t="s">
        <v>135</v>
      </c>
      <c r="B3" s="22" t="s">
        <v>129</v>
      </c>
      <c r="C3" s="23" t="s">
        <v>87</v>
      </c>
      <c r="D3" s="13" t="s">
        <v>86</v>
      </c>
      <c r="E3" s="13" t="s">
        <v>85</v>
      </c>
      <c r="F3" s="13" t="s">
        <v>84</v>
      </c>
      <c r="G3" s="35" t="s">
        <v>119</v>
      </c>
      <c r="H3" s="41" t="s">
        <v>119</v>
      </c>
      <c r="I3" s="35" t="s">
        <v>147</v>
      </c>
      <c r="J3" s="41" t="s">
        <v>147</v>
      </c>
      <c r="K3" s="35" t="s">
        <v>232</v>
      </c>
      <c r="L3" s="14" t="s">
        <v>232</v>
      </c>
      <c r="M3" s="23" t="s">
        <v>288</v>
      </c>
      <c r="N3" s="6" t="s">
        <v>72</v>
      </c>
      <c r="O3" s="6" t="s">
        <v>178</v>
      </c>
      <c r="P3" s="6" t="s">
        <v>143</v>
      </c>
      <c r="Q3" s="6" t="s">
        <v>70</v>
      </c>
      <c r="R3" s="6" t="s">
        <v>0</v>
      </c>
      <c r="S3" s="6" t="s">
        <v>154</v>
      </c>
      <c r="T3" s="6" t="s">
        <v>154</v>
      </c>
      <c r="U3" s="6" t="s">
        <v>83</v>
      </c>
      <c r="V3" s="6" t="s">
        <v>334</v>
      </c>
      <c r="W3" s="6" t="s">
        <v>117</v>
      </c>
      <c r="X3" s="6" t="s">
        <v>117</v>
      </c>
      <c r="Y3" s="6" t="s">
        <v>217</v>
      </c>
      <c r="Z3" s="6" t="s">
        <v>130</v>
      </c>
      <c r="AA3" s="6" t="s">
        <v>130</v>
      </c>
      <c r="AB3" s="6" t="s">
        <v>130</v>
      </c>
      <c r="AC3" s="6" t="s">
        <v>130</v>
      </c>
      <c r="AD3" s="6" t="s">
        <v>164</v>
      </c>
      <c r="AE3" s="6" t="s">
        <v>124</v>
      </c>
      <c r="AF3" s="6" t="s">
        <v>278</v>
      </c>
      <c r="AG3" s="6" t="s">
        <v>197</v>
      </c>
      <c r="AH3" s="6" t="s">
        <v>74</v>
      </c>
      <c r="AI3" s="6" t="s">
        <v>74</v>
      </c>
      <c r="AJ3" s="6" t="s">
        <v>74</v>
      </c>
      <c r="AK3" s="6" t="s">
        <v>74</v>
      </c>
      <c r="AL3" s="6" t="s">
        <v>74</v>
      </c>
      <c r="AM3" s="6" t="s">
        <v>74</v>
      </c>
      <c r="AN3" s="6" t="s">
        <v>264</v>
      </c>
      <c r="AO3" s="6" t="s">
        <v>79</v>
      </c>
      <c r="AP3" s="6" t="s">
        <v>79</v>
      </c>
      <c r="AQ3" s="6" t="s">
        <v>79</v>
      </c>
      <c r="AR3" s="6" t="s">
        <v>79</v>
      </c>
      <c r="AS3" s="6" t="s">
        <v>79</v>
      </c>
      <c r="AT3" s="6" t="s">
        <v>79</v>
      </c>
      <c r="AU3" s="6" t="s">
        <v>79</v>
      </c>
      <c r="AV3" s="6" t="s">
        <v>79</v>
      </c>
      <c r="AW3" s="6" t="s">
        <v>79</v>
      </c>
      <c r="AX3" s="6" t="s">
        <v>139</v>
      </c>
      <c r="AY3" s="6" t="s">
        <v>139</v>
      </c>
      <c r="AZ3" s="6" t="s">
        <v>116</v>
      </c>
      <c r="BA3" s="6" t="s">
        <v>183</v>
      </c>
      <c r="BB3" s="45" t="s">
        <v>258</v>
      </c>
      <c r="BC3" s="45" t="s">
        <v>72</v>
      </c>
      <c r="BD3" s="45" t="s">
        <v>338</v>
      </c>
      <c r="BE3" s="45" t="s">
        <v>290</v>
      </c>
      <c r="BF3" s="45" t="s">
        <v>249</v>
      </c>
      <c r="BG3" s="45" t="s">
        <v>117</v>
      </c>
      <c r="BH3" s="45" t="s">
        <v>117</v>
      </c>
      <c r="BI3" s="45" t="s">
        <v>217</v>
      </c>
      <c r="BJ3" s="45" t="s">
        <v>205</v>
      </c>
      <c r="BK3" s="45" t="s">
        <v>185</v>
      </c>
      <c r="BL3" s="45" t="s">
        <v>185</v>
      </c>
      <c r="BM3" s="45" t="s">
        <v>130</v>
      </c>
      <c r="BN3" s="45" t="s">
        <v>197</v>
      </c>
      <c r="BO3" s="45" t="s">
        <v>197</v>
      </c>
      <c r="BP3" s="45" t="s">
        <v>74</v>
      </c>
      <c r="BQ3" s="45" t="s">
        <v>79</v>
      </c>
      <c r="BR3" s="45" t="s">
        <v>79</v>
      </c>
      <c r="BS3" s="45" t="s">
        <v>79</v>
      </c>
      <c r="BT3" s="45" t="s">
        <v>183</v>
      </c>
      <c r="BU3" s="9"/>
      <c r="BV3" s="35" t="s">
        <v>119</v>
      </c>
      <c r="BW3" s="35" t="s">
        <v>147</v>
      </c>
      <c r="BX3" s="35" t="s">
        <v>232</v>
      </c>
    </row>
    <row r="4" spans="1:76" ht="12.75">
      <c r="A4" s="15" t="s">
        <v>136</v>
      </c>
      <c r="B4" s="15"/>
      <c r="C4" s="29">
        <v>462</v>
      </c>
      <c r="D4" s="29">
        <v>408</v>
      </c>
      <c r="E4" s="29">
        <v>463</v>
      </c>
      <c r="F4" s="29">
        <v>496</v>
      </c>
      <c r="G4" s="36">
        <v>192</v>
      </c>
      <c r="H4" s="42">
        <v>547</v>
      </c>
      <c r="I4" s="36">
        <v>192</v>
      </c>
      <c r="J4" s="42">
        <v>569</v>
      </c>
      <c r="K4" s="36">
        <v>192</v>
      </c>
      <c r="L4" s="17">
        <f>(BU4)</f>
        <v>411.90000000000003</v>
      </c>
      <c r="M4" s="16">
        <v>7.8</v>
      </c>
      <c r="N4" s="16">
        <v>12</v>
      </c>
      <c r="O4" s="16">
        <v>8</v>
      </c>
      <c r="P4" s="16">
        <v>11</v>
      </c>
      <c r="Q4" s="18">
        <v>10.4</v>
      </c>
      <c r="R4" s="19">
        <v>6.6</v>
      </c>
      <c r="S4" s="18">
        <v>8.3</v>
      </c>
      <c r="T4" s="18">
        <v>8.2</v>
      </c>
      <c r="U4" s="19">
        <v>11</v>
      </c>
      <c r="V4" s="19">
        <v>7.3</v>
      </c>
      <c r="W4" s="19">
        <v>13.5</v>
      </c>
      <c r="X4" s="19">
        <v>9.8</v>
      </c>
      <c r="Y4" s="19">
        <v>12</v>
      </c>
      <c r="Z4" s="19">
        <v>10.2</v>
      </c>
      <c r="AA4" s="19">
        <v>11.5</v>
      </c>
      <c r="AB4" s="19">
        <v>10.2</v>
      </c>
      <c r="AC4" s="19">
        <v>9.4</v>
      </c>
      <c r="AD4" s="19">
        <v>10.7</v>
      </c>
      <c r="AE4" s="18">
        <v>10.4</v>
      </c>
      <c r="AF4" s="18">
        <v>11.3</v>
      </c>
      <c r="AG4" s="16">
        <v>12</v>
      </c>
      <c r="AH4" s="16">
        <v>20</v>
      </c>
      <c r="AI4" s="16">
        <v>10.7</v>
      </c>
      <c r="AJ4" s="16">
        <v>10.4</v>
      </c>
      <c r="AK4" s="16">
        <v>14</v>
      </c>
      <c r="AL4" s="16">
        <v>10.4</v>
      </c>
      <c r="AM4" s="16">
        <v>7</v>
      </c>
      <c r="AN4" s="16">
        <v>15</v>
      </c>
      <c r="AO4" s="16">
        <v>6.4</v>
      </c>
      <c r="AP4" s="16">
        <v>7.6</v>
      </c>
      <c r="AQ4" s="16">
        <v>16</v>
      </c>
      <c r="AR4" s="16">
        <v>5.5</v>
      </c>
      <c r="AS4" s="16">
        <v>9.8</v>
      </c>
      <c r="AT4" s="16">
        <v>8</v>
      </c>
      <c r="AU4" s="16">
        <v>8.3</v>
      </c>
      <c r="AV4" s="16">
        <v>5.3</v>
      </c>
      <c r="AW4" s="16">
        <v>15</v>
      </c>
      <c r="AX4" s="16">
        <v>7.3</v>
      </c>
      <c r="AY4" s="16">
        <v>4.7</v>
      </c>
      <c r="AZ4" s="16">
        <v>10.8</v>
      </c>
      <c r="BA4" s="16">
        <v>8.1</v>
      </c>
      <c r="BB4" s="46">
        <v>9.2</v>
      </c>
      <c r="BC4" s="46">
        <v>8.1</v>
      </c>
      <c r="BD4" s="46"/>
      <c r="BE4" s="46">
        <v>6.5</v>
      </c>
      <c r="BF4" s="46"/>
      <c r="BG4" s="46"/>
      <c r="BH4" s="46"/>
      <c r="BI4" s="46"/>
      <c r="BJ4" s="46">
        <v>90</v>
      </c>
      <c r="BK4" s="46"/>
      <c r="BL4" s="46"/>
      <c r="BM4" s="46">
        <v>5.3</v>
      </c>
      <c r="BN4" s="46">
        <v>8.9</v>
      </c>
      <c r="BO4" s="46">
        <v>10</v>
      </c>
      <c r="BP4" s="46">
        <v>12</v>
      </c>
      <c r="BQ4" s="46"/>
      <c r="BR4" s="46"/>
      <c r="BS4" s="46"/>
      <c r="BT4" s="46"/>
      <c r="BU4" s="50">
        <f>SUM(M4:BA4)</f>
        <v>411.90000000000003</v>
      </c>
      <c r="BV4" s="38">
        <v>192</v>
      </c>
      <c r="BW4" s="38">
        <v>192</v>
      </c>
      <c r="BX4" s="34">
        <v>192</v>
      </c>
    </row>
    <row r="5" spans="1:76" ht="12.75">
      <c r="A5" s="32" t="s">
        <v>157</v>
      </c>
      <c r="B5" s="28">
        <v>0</v>
      </c>
      <c r="C5" s="30"/>
      <c r="D5" s="30"/>
      <c r="E5" s="30"/>
      <c r="F5" s="30"/>
      <c r="G5" s="36"/>
      <c r="H5" s="42"/>
      <c r="I5" s="37">
        <f>BW5*10/$G$4</f>
        <v>0.052083333333333336</v>
      </c>
      <c r="J5" s="28"/>
      <c r="K5" s="37">
        <f>BX5*10/$G$4</f>
        <v>0.46875</v>
      </c>
      <c r="L5" s="11">
        <f aca="true" t="shared" si="0" ref="L5:L91">BU5*10/$L$4</f>
        <v>0</v>
      </c>
      <c r="M5" s="30"/>
      <c r="N5" s="31"/>
      <c r="O5" s="31"/>
      <c r="P5" s="31"/>
      <c r="Q5" s="24"/>
      <c r="R5" s="12"/>
      <c r="S5" s="24"/>
      <c r="T5" s="24"/>
      <c r="U5" s="12"/>
      <c r="V5" s="12"/>
      <c r="W5" s="12"/>
      <c r="X5" s="12"/>
      <c r="Y5" s="12"/>
      <c r="Z5" s="12"/>
      <c r="AA5" s="12"/>
      <c r="AB5" s="12"/>
      <c r="AC5" s="12"/>
      <c r="AD5" s="12"/>
      <c r="AE5" s="24"/>
      <c r="AF5" s="24"/>
      <c r="AG5" s="24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10">
        <f aca="true" t="shared" si="1" ref="BU5:BU72">SUM(M5:BA5)</f>
        <v>0</v>
      </c>
      <c r="BV5" s="39"/>
      <c r="BW5" s="39">
        <v>1</v>
      </c>
      <c r="BX5" s="34">
        <v>9</v>
      </c>
    </row>
    <row r="6" spans="1:76" ht="12.75">
      <c r="A6" s="32" t="s">
        <v>158</v>
      </c>
      <c r="B6" s="28">
        <v>0</v>
      </c>
      <c r="C6" s="30"/>
      <c r="D6" s="30"/>
      <c r="E6" s="30"/>
      <c r="F6" s="30"/>
      <c r="G6" s="36"/>
      <c r="H6" s="42"/>
      <c r="I6" s="37">
        <f>BW6*10/$G$4</f>
        <v>0.10416666666666667</v>
      </c>
      <c r="J6" s="28"/>
      <c r="K6" s="37">
        <f aca="true" t="shared" si="2" ref="K6:K73">BX6*10/$G$4</f>
        <v>0.10416666666666667</v>
      </c>
      <c r="L6" s="11">
        <f t="shared" si="0"/>
        <v>0.02427773731488225</v>
      </c>
      <c r="M6" s="30"/>
      <c r="N6" s="31"/>
      <c r="O6" s="31"/>
      <c r="P6" s="31"/>
      <c r="Q6" s="24"/>
      <c r="R6" s="12"/>
      <c r="S6" s="24"/>
      <c r="T6" s="24"/>
      <c r="U6" s="12"/>
      <c r="V6" s="12"/>
      <c r="W6" s="12"/>
      <c r="X6" s="12"/>
      <c r="Y6" s="12"/>
      <c r="Z6" s="12"/>
      <c r="AA6" s="12"/>
      <c r="AB6" s="12"/>
      <c r="AC6" s="12"/>
      <c r="AD6" s="12"/>
      <c r="AE6" s="24"/>
      <c r="AF6" s="24"/>
      <c r="AG6" s="24">
        <v>1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10">
        <f t="shared" si="1"/>
        <v>1</v>
      </c>
      <c r="BV6" s="39"/>
      <c r="BW6" s="39">
        <v>2</v>
      </c>
      <c r="BX6" s="34">
        <v>2</v>
      </c>
    </row>
    <row r="7" spans="1:75" ht="12.75">
      <c r="A7" s="32" t="s">
        <v>132</v>
      </c>
      <c r="B7" s="28">
        <v>0</v>
      </c>
      <c r="C7" s="30"/>
      <c r="D7" s="30"/>
      <c r="E7" s="30"/>
      <c r="F7" s="30"/>
      <c r="G7" s="37">
        <f aca="true" t="shared" si="3" ref="G7:G15">BV7*10/$G$4</f>
        <v>0.052083333333333336</v>
      </c>
      <c r="H7" s="28"/>
      <c r="I7" s="37"/>
      <c r="J7" s="28"/>
      <c r="K7" s="37">
        <f t="shared" si="2"/>
        <v>0</v>
      </c>
      <c r="L7" s="11">
        <f t="shared" si="0"/>
        <v>0</v>
      </c>
      <c r="M7" s="30"/>
      <c r="N7" s="31"/>
      <c r="O7" s="31"/>
      <c r="P7" s="31"/>
      <c r="Q7" s="24"/>
      <c r="R7" s="12"/>
      <c r="S7" s="24"/>
      <c r="T7" s="24"/>
      <c r="U7" s="12"/>
      <c r="V7" s="12"/>
      <c r="W7" s="12"/>
      <c r="X7" s="12"/>
      <c r="Y7" s="12"/>
      <c r="Z7" s="12"/>
      <c r="AA7" s="12"/>
      <c r="AB7" s="12"/>
      <c r="AC7" s="12"/>
      <c r="AD7" s="12"/>
      <c r="AE7" s="24"/>
      <c r="AF7" s="24"/>
      <c r="AG7" s="24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10">
        <f t="shared" si="1"/>
        <v>0</v>
      </c>
      <c r="BV7" s="39">
        <v>1</v>
      </c>
      <c r="BW7" s="39"/>
    </row>
    <row r="8" spans="1:75" ht="12.75">
      <c r="A8" s="32" t="s">
        <v>167</v>
      </c>
      <c r="B8" s="28">
        <v>0</v>
      </c>
      <c r="C8" s="30"/>
      <c r="D8" s="30"/>
      <c r="E8" s="30"/>
      <c r="F8" s="30"/>
      <c r="G8" s="37"/>
      <c r="H8" s="28"/>
      <c r="I8" s="37"/>
      <c r="J8" s="28">
        <v>0.02</v>
      </c>
      <c r="K8" s="37">
        <f t="shared" si="2"/>
        <v>0</v>
      </c>
      <c r="L8" s="11">
        <f t="shared" si="0"/>
        <v>0</v>
      </c>
      <c r="M8" s="30"/>
      <c r="N8" s="31"/>
      <c r="O8" s="31"/>
      <c r="P8" s="31"/>
      <c r="Q8" s="24"/>
      <c r="R8" s="12"/>
      <c r="S8" s="24"/>
      <c r="T8" s="24"/>
      <c r="U8" s="12"/>
      <c r="V8" s="12"/>
      <c r="W8" s="12"/>
      <c r="X8" s="12"/>
      <c r="Y8" s="12"/>
      <c r="Z8" s="12"/>
      <c r="AA8" s="12"/>
      <c r="AB8" s="12"/>
      <c r="AC8" s="12"/>
      <c r="AD8" s="12"/>
      <c r="AE8" s="24"/>
      <c r="AF8" s="24"/>
      <c r="AG8" s="2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10">
        <f t="shared" si="1"/>
        <v>0</v>
      </c>
      <c r="BV8" s="39"/>
      <c r="BW8" s="39"/>
    </row>
    <row r="9" spans="1:76" ht="12.75">
      <c r="A9" s="32" t="s">
        <v>328</v>
      </c>
      <c r="B9" s="28">
        <v>0</v>
      </c>
      <c r="C9" s="30"/>
      <c r="D9" s="30"/>
      <c r="E9" s="30"/>
      <c r="F9" s="30"/>
      <c r="G9" s="37"/>
      <c r="H9" s="28"/>
      <c r="I9" s="37"/>
      <c r="J9" s="28"/>
      <c r="K9" s="37">
        <f t="shared" si="2"/>
        <v>0.052083333333333336</v>
      </c>
      <c r="L9" s="11">
        <f t="shared" si="0"/>
        <v>0</v>
      </c>
      <c r="M9" s="30"/>
      <c r="N9" s="31"/>
      <c r="O9" s="31"/>
      <c r="P9" s="31"/>
      <c r="Q9" s="24"/>
      <c r="R9" s="12"/>
      <c r="S9" s="24"/>
      <c r="T9" s="24"/>
      <c r="U9" s="12"/>
      <c r="V9" s="12"/>
      <c r="W9" s="12"/>
      <c r="X9" s="12"/>
      <c r="Y9" s="12"/>
      <c r="Z9" s="12"/>
      <c r="AA9" s="12"/>
      <c r="AB9" s="12"/>
      <c r="AC9" s="12"/>
      <c r="AD9" s="12"/>
      <c r="AE9" s="24"/>
      <c r="AF9" s="24"/>
      <c r="AG9" s="24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10">
        <f t="shared" si="1"/>
        <v>0</v>
      </c>
      <c r="BV9" s="39"/>
      <c r="BW9" s="39"/>
      <c r="BX9" s="34">
        <v>1</v>
      </c>
    </row>
    <row r="10" spans="1:76" ht="12.75">
      <c r="A10" s="1" t="s">
        <v>89</v>
      </c>
      <c r="B10" s="28">
        <v>0</v>
      </c>
      <c r="C10" s="24">
        <v>0.02</v>
      </c>
      <c r="D10" s="2">
        <v>0.02</v>
      </c>
      <c r="E10" s="2"/>
      <c r="F10" s="2"/>
      <c r="G10" s="37"/>
      <c r="H10" s="28"/>
      <c r="I10" s="37"/>
      <c r="J10" s="28"/>
      <c r="K10" s="37">
        <f t="shared" si="2"/>
        <v>0.052083333333333336</v>
      </c>
      <c r="L10" s="11">
        <f t="shared" si="0"/>
        <v>0</v>
      </c>
      <c r="M10" s="30"/>
      <c r="N10" s="20"/>
      <c r="O10" s="20"/>
      <c r="P10" s="7"/>
      <c r="Q10" s="20"/>
      <c r="R10" s="12"/>
      <c r="S10" s="20"/>
      <c r="T10" s="20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10">
        <f t="shared" si="1"/>
        <v>0</v>
      </c>
      <c r="BV10" s="40"/>
      <c r="BW10" s="40"/>
      <c r="BX10" s="34">
        <v>1</v>
      </c>
    </row>
    <row r="11" spans="1:76" ht="12.75">
      <c r="A11" s="1" t="s">
        <v>329</v>
      </c>
      <c r="B11" s="28">
        <v>0</v>
      </c>
      <c r="C11" s="24"/>
      <c r="D11" s="2"/>
      <c r="E11" s="2"/>
      <c r="F11" s="2"/>
      <c r="G11" s="37"/>
      <c r="H11" s="28"/>
      <c r="I11" s="37"/>
      <c r="J11" s="28"/>
      <c r="K11" s="37">
        <f t="shared" si="2"/>
        <v>0.052083333333333336</v>
      </c>
      <c r="L11" s="11">
        <f t="shared" si="0"/>
        <v>0</v>
      </c>
      <c r="M11" s="30"/>
      <c r="N11" s="20"/>
      <c r="O11" s="20"/>
      <c r="P11" s="7"/>
      <c r="Q11" s="20"/>
      <c r="R11" s="12"/>
      <c r="S11" s="20"/>
      <c r="T11" s="20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10"/>
      <c r="BV11" s="40"/>
      <c r="BW11" s="40"/>
      <c r="BX11" s="34">
        <v>1</v>
      </c>
    </row>
    <row r="12" spans="1:76" ht="12.75">
      <c r="A12" s="1" t="s">
        <v>1</v>
      </c>
      <c r="B12" s="28">
        <v>0</v>
      </c>
      <c r="C12" s="24"/>
      <c r="D12">
        <v>0.05</v>
      </c>
      <c r="E12" s="2">
        <v>0.54</v>
      </c>
      <c r="F12" s="2"/>
      <c r="G12" s="37">
        <f t="shared" si="3"/>
        <v>18.541666666666668</v>
      </c>
      <c r="H12" s="28">
        <v>0.02</v>
      </c>
      <c r="I12" s="37">
        <f aca="true" t="shared" si="4" ref="I12:I84">BW12*10/$G$4</f>
        <v>25.260416666666668</v>
      </c>
      <c r="J12" s="28">
        <v>0.04</v>
      </c>
      <c r="K12" s="37">
        <f t="shared" si="2"/>
        <v>19.739583333333332</v>
      </c>
      <c r="L12" s="11">
        <f t="shared" si="0"/>
        <v>0</v>
      </c>
      <c r="M12" s="30"/>
      <c r="N12" s="20"/>
      <c r="O12" s="20"/>
      <c r="Q12" s="20"/>
      <c r="S12" s="20"/>
      <c r="T12" s="20"/>
      <c r="BU12" s="10">
        <f t="shared" si="1"/>
        <v>0</v>
      </c>
      <c r="BV12" s="40">
        <v>356</v>
      </c>
      <c r="BW12" s="40">
        <v>485</v>
      </c>
      <c r="BX12" s="34">
        <v>379</v>
      </c>
    </row>
    <row r="13" spans="1:76" ht="12.75">
      <c r="A13" s="1" t="s">
        <v>90</v>
      </c>
      <c r="B13" s="28">
        <v>0</v>
      </c>
      <c r="C13" s="24"/>
      <c r="D13">
        <v>0.22</v>
      </c>
      <c r="E13" s="2">
        <v>0.22</v>
      </c>
      <c r="F13" s="2"/>
      <c r="G13" s="37">
        <f t="shared" si="3"/>
        <v>0.10416666666666667</v>
      </c>
      <c r="H13" s="28">
        <v>0.04</v>
      </c>
      <c r="I13" s="37">
        <f t="shared" si="4"/>
        <v>0.10416666666666667</v>
      </c>
      <c r="J13" s="28">
        <v>0.05</v>
      </c>
      <c r="K13" s="37">
        <f t="shared" si="2"/>
        <v>1.9791666666666667</v>
      </c>
      <c r="L13" s="11">
        <f t="shared" si="0"/>
        <v>0</v>
      </c>
      <c r="M13" s="30"/>
      <c r="N13" s="20"/>
      <c r="O13" s="20"/>
      <c r="Q13" s="20"/>
      <c r="S13" s="20"/>
      <c r="T13" s="20"/>
      <c r="BU13" s="10">
        <f t="shared" si="1"/>
        <v>0</v>
      </c>
      <c r="BV13" s="40">
        <v>2</v>
      </c>
      <c r="BW13" s="40">
        <v>2</v>
      </c>
      <c r="BX13" s="34">
        <v>38</v>
      </c>
    </row>
    <row r="14" spans="1:76" ht="12.75">
      <c r="A14" s="1" t="s">
        <v>2</v>
      </c>
      <c r="B14" s="28">
        <v>0.13</v>
      </c>
      <c r="C14" s="25">
        <v>1.26</v>
      </c>
      <c r="D14" s="2">
        <v>1.99</v>
      </c>
      <c r="E14" s="2">
        <v>0.93</v>
      </c>
      <c r="F14" s="2">
        <v>0.54</v>
      </c>
      <c r="G14" s="37">
        <f t="shared" si="3"/>
        <v>34.739583333333336</v>
      </c>
      <c r="H14" s="28">
        <v>1.74</v>
      </c>
      <c r="I14" s="37">
        <f t="shared" si="4"/>
        <v>26.614583333333332</v>
      </c>
      <c r="J14" s="28">
        <v>1.32</v>
      </c>
      <c r="K14" s="37">
        <f t="shared" si="2"/>
        <v>33.489583333333336</v>
      </c>
      <c r="L14" s="11">
        <f t="shared" si="0"/>
        <v>1.5294974508375818</v>
      </c>
      <c r="M14" s="30"/>
      <c r="N14" s="20"/>
      <c r="O14" s="20"/>
      <c r="Q14" s="20"/>
      <c r="S14" s="20"/>
      <c r="T14" s="20"/>
      <c r="Z14">
        <v>3</v>
      </c>
      <c r="AA14">
        <v>19</v>
      </c>
      <c r="AD14">
        <v>4</v>
      </c>
      <c r="AH14">
        <v>9</v>
      </c>
      <c r="AJ14">
        <v>1</v>
      </c>
      <c r="AK14">
        <v>11</v>
      </c>
      <c r="AL14">
        <v>2</v>
      </c>
      <c r="AM14">
        <v>6</v>
      </c>
      <c r="AY14">
        <v>8</v>
      </c>
      <c r="BB14" s="43">
        <v>16</v>
      </c>
      <c r="BJ14" s="43">
        <v>236</v>
      </c>
      <c r="BS14" s="43">
        <v>1</v>
      </c>
      <c r="BU14" s="10">
        <f t="shared" si="1"/>
        <v>63</v>
      </c>
      <c r="BV14" s="40">
        <v>667</v>
      </c>
      <c r="BW14" s="40">
        <v>511</v>
      </c>
      <c r="BX14" s="34">
        <v>643</v>
      </c>
    </row>
    <row r="15" spans="1:76" ht="12.75">
      <c r="A15" s="1" t="s">
        <v>3</v>
      </c>
      <c r="B15" s="28">
        <v>0</v>
      </c>
      <c r="C15" s="24"/>
      <c r="D15">
        <v>1.25</v>
      </c>
      <c r="E15" s="2">
        <v>0.06</v>
      </c>
      <c r="F15" s="2"/>
      <c r="G15" s="37">
        <f t="shared" si="3"/>
        <v>7.65625</v>
      </c>
      <c r="H15" s="28">
        <v>0.15</v>
      </c>
      <c r="I15" s="37">
        <f t="shared" si="4"/>
        <v>15.78125</v>
      </c>
      <c r="J15" s="28"/>
      <c r="K15" s="37">
        <f t="shared" si="2"/>
        <v>12.8125</v>
      </c>
      <c r="L15" s="11">
        <f t="shared" si="0"/>
        <v>0.2670551104637048</v>
      </c>
      <c r="M15" s="30"/>
      <c r="N15" s="20"/>
      <c r="O15" s="20"/>
      <c r="Q15" s="20"/>
      <c r="S15" s="20"/>
      <c r="T15" s="20"/>
      <c r="AH15">
        <v>8</v>
      </c>
      <c r="AI15">
        <v>3</v>
      </c>
      <c r="BJ15" s="43">
        <v>6</v>
      </c>
      <c r="BU15" s="10">
        <f t="shared" si="1"/>
        <v>11</v>
      </c>
      <c r="BV15" s="40">
        <v>147</v>
      </c>
      <c r="BW15" s="40">
        <v>303</v>
      </c>
      <c r="BX15" s="34">
        <v>246</v>
      </c>
    </row>
    <row r="16" spans="1:75" ht="12.75">
      <c r="A16" s="1" t="s">
        <v>159</v>
      </c>
      <c r="B16" s="28">
        <v>0</v>
      </c>
      <c r="C16" s="24"/>
      <c r="E16" s="2"/>
      <c r="F16" s="2"/>
      <c r="G16" s="37"/>
      <c r="H16" s="28"/>
      <c r="I16" s="37">
        <f>BW16*10/$G$4</f>
        <v>0.15625</v>
      </c>
      <c r="J16" s="28"/>
      <c r="K16" s="37">
        <f t="shared" si="2"/>
        <v>0</v>
      </c>
      <c r="L16" s="11">
        <f>BU16*10/$L$4</f>
        <v>0</v>
      </c>
      <c r="M16" s="30"/>
      <c r="N16" s="20"/>
      <c r="O16" s="20"/>
      <c r="Q16" s="20"/>
      <c r="S16" s="20"/>
      <c r="T16" s="20"/>
      <c r="BU16" s="10">
        <f t="shared" si="1"/>
        <v>0</v>
      </c>
      <c r="BV16" s="40"/>
      <c r="BW16" s="40">
        <v>3</v>
      </c>
    </row>
    <row r="17" spans="1:76" ht="12.75">
      <c r="A17" s="1" t="s">
        <v>91</v>
      </c>
      <c r="B17" s="28">
        <v>0</v>
      </c>
      <c r="C17" s="24">
        <v>0.52</v>
      </c>
      <c r="D17">
        <v>0.39</v>
      </c>
      <c r="E17" s="2"/>
      <c r="F17" s="2"/>
      <c r="G17" s="37"/>
      <c r="H17" s="28"/>
      <c r="I17" s="37"/>
      <c r="J17" s="28"/>
      <c r="K17" s="37">
        <f t="shared" si="2"/>
        <v>0.052083333333333336</v>
      </c>
      <c r="L17" s="11">
        <f>BU17*10/$L$4</f>
        <v>0</v>
      </c>
      <c r="M17" s="30"/>
      <c r="N17" s="20"/>
      <c r="O17" s="20"/>
      <c r="Q17" s="20"/>
      <c r="S17" s="20"/>
      <c r="T17" s="20"/>
      <c r="BU17" s="10">
        <f t="shared" si="1"/>
        <v>0</v>
      </c>
      <c r="BV17" s="40"/>
      <c r="BW17" s="40"/>
      <c r="BX17" s="34">
        <v>1</v>
      </c>
    </row>
    <row r="18" spans="1:76" ht="12.75">
      <c r="A18" s="1" t="s">
        <v>330</v>
      </c>
      <c r="B18" s="28">
        <v>0</v>
      </c>
      <c r="C18" s="24"/>
      <c r="E18" s="2"/>
      <c r="F18" s="2"/>
      <c r="G18" s="37"/>
      <c r="H18" s="28"/>
      <c r="I18" s="37"/>
      <c r="J18" s="28"/>
      <c r="K18" s="37">
        <f t="shared" si="2"/>
        <v>0.052083333333333336</v>
      </c>
      <c r="L18" s="11">
        <f>BU18*10/$L$4</f>
        <v>0</v>
      </c>
      <c r="M18" s="30"/>
      <c r="N18" s="20"/>
      <c r="O18" s="20"/>
      <c r="Q18" s="20"/>
      <c r="S18" s="20"/>
      <c r="T18" s="20"/>
      <c r="BU18" s="10"/>
      <c r="BV18" s="40"/>
      <c r="BW18" s="40"/>
      <c r="BX18" s="34">
        <v>1</v>
      </c>
    </row>
    <row r="19" spans="1:76" ht="12.75">
      <c r="A19" s="1" t="s">
        <v>92</v>
      </c>
      <c r="B19" s="28">
        <v>0</v>
      </c>
      <c r="C19" s="24"/>
      <c r="D19">
        <v>0.02</v>
      </c>
      <c r="E19" s="2"/>
      <c r="F19" s="2"/>
      <c r="G19" s="37"/>
      <c r="H19" s="28"/>
      <c r="I19" s="37"/>
      <c r="J19" s="28"/>
      <c r="K19" s="37">
        <f t="shared" si="2"/>
        <v>0.052083333333333336</v>
      </c>
      <c r="L19" s="11">
        <f t="shared" si="0"/>
        <v>0</v>
      </c>
      <c r="M19" s="30"/>
      <c r="N19" s="20"/>
      <c r="O19" s="20"/>
      <c r="Q19" s="20"/>
      <c r="S19" s="20"/>
      <c r="T19" s="20"/>
      <c r="BU19" s="10">
        <f t="shared" si="1"/>
        <v>0</v>
      </c>
      <c r="BV19" s="40"/>
      <c r="BW19" s="40"/>
      <c r="BX19" s="34">
        <v>1</v>
      </c>
    </row>
    <row r="20" spans="1:76" ht="12.75">
      <c r="A20" s="1" t="s">
        <v>4</v>
      </c>
      <c r="B20" s="28">
        <v>18.56</v>
      </c>
      <c r="C20" s="24">
        <v>52.68</v>
      </c>
      <c r="D20">
        <v>26.23</v>
      </c>
      <c r="E20" s="2">
        <v>50.76</v>
      </c>
      <c r="F20" s="2">
        <v>68.35</v>
      </c>
      <c r="G20" s="37">
        <f aca="true" t="shared" si="5" ref="G20:G91">BV20*10/$G$4</f>
        <v>59.21875</v>
      </c>
      <c r="H20" s="28">
        <v>43.47</v>
      </c>
      <c r="I20" s="37">
        <f t="shared" si="4"/>
        <v>25.625</v>
      </c>
      <c r="J20" s="28">
        <v>39.09</v>
      </c>
      <c r="K20" s="37">
        <f t="shared" si="2"/>
        <v>71.66666666666667</v>
      </c>
      <c r="L20" s="11">
        <f t="shared" si="0"/>
        <v>39.9368778829813</v>
      </c>
      <c r="M20" s="30"/>
      <c r="N20" s="20">
        <v>2</v>
      </c>
      <c r="O20" s="20">
        <v>1</v>
      </c>
      <c r="Q20" s="20"/>
      <c r="S20" s="20">
        <v>2</v>
      </c>
      <c r="T20" s="20"/>
      <c r="U20">
        <v>2</v>
      </c>
      <c r="Y20">
        <v>292</v>
      </c>
      <c r="AG20">
        <v>25</v>
      </c>
      <c r="AJ20">
        <v>1</v>
      </c>
      <c r="AK20">
        <v>11</v>
      </c>
      <c r="AM20">
        <v>3</v>
      </c>
      <c r="AO20">
        <v>1061</v>
      </c>
      <c r="AS20">
        <v>126</v>
      </c>
      <c r="AT20">
        <v>9</v>
      </c>
      <c r="AU20">
        <v>2</v>
      </c>
      <c r="AY20">
        <v>108</v>
      </c>
      <c r="BB20" s="43">
        <v>42</v>
      </c>
      <c r="BE20" s="43">
        <v>6</v>
      </c>
      <c r="BI20" s="43">
        <v>2</v>
      </c>
      <c r="BJ20" s="43">
        <v>77</v>
      </c>
      <c r="BR20" s="43">
        <v>3</v>
      </c>
      <c r="BS20" s="43">
        <v>125</v>
      </c>
      <c r="BU20" s="10">
        <f t="shared" si="1"/>
        <v>1645</v>
      </c>
      <c r="BV20" s="40">
        <v>1137</v>
      </c>
      <c r="BW20" s="40">
        <v>492</v>
      </c>
      <c r="BX20" s="34">
        <v>1376</v>
      </c>
    </row>
    <row r="21" spans="1:75" ht="12.75">
      <c r="A21" s="1" t="s">
        <v>160</v>
      </c>
      <c r="B21" s="28">
        <v>0</v>
      </c>
      <c r="C21" s="24"/>
      <c r="E21" s="2"/>
      <c r="F21" s="2"/>
      <c r="G21" s="37"/>
      <c r="H21" s="28"/>
      <c r="I21" s="37">
        <f t="shared" si="4"/>
        <v>0.052083333333333336</v>
      </c>
      <c r="J21" s="28"/>
      <c r="K21" s="37">
        <f t="shared" si="2"/>
        <v>0</v>
      </c>
      <c r="L21" s="11">
        <f t="shared" si="0"/>
        <v>0</v>
      </c>
      <c r="M21" s="30"/>
      <c r="N21" s="20"/>
      <c r="O21" s="20"/>
      <c r="Q21" s="20"/>
      <c r="S21" s="20"/>
      <c r="T21" s="20"/>
      <c r="BU21" s="10">
        <f t="shared" si="1"/>
        <v>0</v>
      </c>
      <c r="BV21" s="40"/>
      <c r="BW21" s="40">
        <v>1</v>
      </c>
    </row>
    <row r="22" spans="1:76" ht="12.75">
      <c r="A22" s="1" t="s">
        <v>93</v>
      </c>
      <c r="B22" s="28">
        <v>0.04</v>
      </c>
      <c r="C22" s="24">
        <v>1.45</v>
      </c>
      <c r="D22">
        <v>2.28</v>
      </c>
      <c r="E22" s="2">
        <v>0.86</v>
      </c>
      <c r="F22" s="2"/>
      <c r="G22" s="37">
        <f t="shared" si="5"/>
        <v>343.6979166666667</v>
      </c>
      <c r="H22" s="28">
        <v>0.9</v>
      </c>
      <c r="I22" s="37">
        <f t="shared" si="4"/>
        <v>127.1875</v>
      </c>
      <c r="J22" s="28">
        <v>2.36</v>
      </c>
      <c r="K22" s="37">
        <f t="shared" si="2"/>
        <v>498.3333333333333</v>
      </c>
      <c r="L22" s="11">
        <f t="shared" si="0"/>
        <v>2.8404952658412235</v>
      </c>
      <c r="M22" s="30"/>
      <c r="N22" s="20"/>
      <c r="O22" s="20"/>
      <c r="Q22" s="20"/>
      <c r="S22" s="20"/>
      <c r="T22" s="20"/>
      <c r="Y22">
        <v>1</v>
      </c>
      <c r="AA22">
        <v>11</v>
      </c>
      <c r="AH22">
        <v>23</v>
      </c>
      <c r="AK22">
        <v>52</v>
      </c>
      <c r="AL22">
        <v>2</v>
      </c>
      <c r="AM22">
        <v>17</v>
      </c>
      <c r="AT22">
        <v>11</v>
      </c>
      <c r="BB22" s="43">
        <v>5</v>
      </c>
      <c r="BJ22" s="43">
        <v>29</v>
      </c>
      <c r="BU22" s="10">
        <f t="shared" si="1"/>
        <v>117</v>
      </c>
      <c r="BV22" s="40">
        <v>6599</v>
      </c>
      <c r="BW22" s="40">
        <v>2442</v>
      </c>
      <c r="BX22" s="34">
        <v>9568</v>
      </c>
    </row>
    <row r="23" spans="1:76" ht="12.75">
      <c r="A23" s="1" t="s">
        <v>94</v>
      </c>
      <c r="B23" s="28">
        <v>0</v>
      </c>
      <c r="C23" s="24"/>
      <c r="D23">
        <v>0.07</v>
      </c>
      <c r="E23" s="2">
        <v>0.09</v>
      </c>
      <c r="F23" s="2"/>
      <c r="G23" s="37">
        <f t="shared" si="5"/>
        <v>0.15625</v>
      </c>
      <c r="H23" s="28">
        <v>0.02</v>
      </c>
      <c r="I23" s="37">
        <f t="shared" si="4"/>
        <v>1.6666666666666667</v>
      </c>
      <c r="J23" s="28"/>
      <c r="K23" s="37">
        <f t="shared" si="2"/>
        <v>0.9375</v>
      </c>
      <c r="L23" s="11">
        <f t="shared" si="0"/>
        <v>0</v>
      </c>
      <c r="M23" s="30"/>
      <c r="N23" s="20"/>
      <c r="O23" s="20"/>
      <c r="Q23" s="20"/>
      <c r="S23" s="20"/>
      <c r="T23" s="20"/>
      <c r="BU23" s="10">
        <f t="shared" si="1"/>
        <v>0</v>
      </c>
      <c r="BV23" s="40">
        <v>3</v>
      </c>
      <c r="BW23" s="40">
        <v>32</v>
      </c>
      <c r="BX23" s="34">
        <v>18</v>
      </c>
    </row>
    <row r="24" spans="1:76" ht="12.75">
      <c r="A24" s="1" t="s">
        <v>95</v>
      </c>
      <c r="B24" s="28">
        <v>0</v>
      </c>
      <c r="C24" s="24">
        <v>0.11</v>
      </c>
      <c r="D24">
        <v>0.05</v>
      </c>
      <c r="E24" s="2">
        <v>0.13</v>
      </c>
      <c r="F24" s="2"/>
      <c r="G24" s="37">
        <f t="shared" si="5"/>
        <v>0.052083333333333336</v>
      </c>
      <c r="H24" s="28"/>
      <c r="I24" s="37"/>
      <c r="J24" s="28">
        <v>0.02</v>
      </c>
      <c r="K24" s="37">
        <f t="shared" si="2"/>
        <v>0.052083333333333336</v>
      </c>
      <c r="L24" s="11">
        <f t="shared" si="0"/>
        <v>0.02427773731488225</v>
      </c>
      <c r="M24" s="30"/>
      <c r="N24" s="20"/>
      <c r="O24" s="20"/>
      <c r="Q24" s="20"/>
      <c r="S24" s="20"/>
      <c r="T24" s="20"/>
      <c r="AT24">
        <v>1</v>
      </c>
      <c r="BJ24" s="43">
        <v>1</v>
      </c>
      <c r="BU24" s="10">
        <f t="shared" si="1"/>
        <v>1</v>
      </c>
      <c r="BV24" s="40">
        <v>1</v>
      </c>
      <c r="BW24" s="40"/>
      <c r="BX24" s="34">
        <v>1</v>
      </c>
    </row>
    <row r="25" spans="1:76" ht="12.75" customHeight="1">
      <c r="A25" s="1" t="s">
        <v>63</v>
      </c>
      <c r="B25" s="28">
        <v>0</v>
      </c>
      <c r="C25" s="24"/>
      <c r="E25" s="2">
        <v>0.28</v>
      </c>
      <c r="F25" s="2"/>
      <c r="G25" s="37">
        <f t="shared" si="5"/>
        <v>20.104166666666668</v>
      </c>
      <c r="H25" s="28">
        <v>0.02</v>
      </c>
      <c r="I25" s="37">
        <f t="shared" si="4"/>
        <v>67.96875</v>
      </c>
      <c r="J25" s="28">
        <v>0.09</v>
      </c>
      <c r="K25" s="37">
        <f t="shared" si="2"/>
        <v>78.64583333333333</v>
      </c>
      <c r="L25" s="11">
        <f t="shared" si="0"/>
        <v>0</v>
      </c>
      <c r="M25" s="30"/>
      <c r="N25" s="20"/>
      <c r="O25" s="20"/>
      <c r="Q25" s="20"/>
      <c r="S25" s="20"/>
      <c r="T25" s="20"/>
      <c r="BJ25" s="43">
        <v>1</v>
      </c>
      <c r="BU25" s="10">
        <f t="shared" si="1"/>
        <v>0</v>
      </c>
      <c r="BV25" s="40">
        <v>386</v>
      </c>
      <c r="BW25" s="40">
        <v>1305</v>
      </c>
      <c r="BX25" s="34">
        <v>1510</v>
      </c>
    </row>
    <row r="26" spans="1:75" ht="12.75" customHeight="1">
      <c r="A26" s="1" t="s">
        <v>161</v>
      </c>
      <c r="B26" s="28">
        <v>0</v>
      </c>
      <c r="C26" s="24"/>
      <c r="E26" s="2"/>
      <c r="F26" s="2"/>
      <c r="G26" s="37"/>
      <c r="H26" s="28"/>
      <c r="I26" s="37">
        <f t="shared" si="4"/>
        <v>2.0833333333333335</v>
      </c>
      <c r="J26" s="28"/>
      <c r="K26" s="37">
        <f t="shared" si="2"/>
        <v>0</v>
      </c>
      <c r="L26" s="11">
        <f t="shared" si="0"/>
        <v>0</v>
      </c>
      <c r="M26" s="30"/>
      <c r="N26" s="20"/>
      <c r="O26" s="20"/>
      <c r="Q26" s="20"/>
      <c r="S26" s="20"/>
      <c r="T26" s="20"/>
      <c r="BU26" s="10">
        <f t="shared" si="1"/>
        <v>0</v>
      </c>
      <c r="BV26" s="40"/>
      <c r="BW26" s="40">
        <v>40</v>
      </c>
    </row>
    <row r="27" spans="1:76" ht="12.75">
      <c r="A27" s="1" t="s">
        <v>126</v>
      </c>
      <c r="B27" s="28">
        <v>0</v>
      </c>
      <c r="C27" s="24"/>
      <c r="E27" s="2"/>
      <c r="F27" s="2"/>
      <c r="G27" s="37">
        <f t="shared" si="5"/>
        <v>0.052083333333333336</v>
      </c>
      <c r="H27" s="28">
        <v>0.04</v>
      </c>
      <c r="I27" s="37">
        <f t="shared" si="4"/>
        <v>0.5208333333333334</v>
      </c>
      <c r="J27" s="28"/>
      <c r="K27" s="37">
        <f t="shared" si="2"/>
        <v>1.3020833333333333</v>
      </c>
      <c r="L27" s="11">
        <f t="shared" si="0"/>
        <v>0</v>
      </c>
      <c r="M27" s="30"/>
      <c r="N27" s="20"/>
      <c r="O27" s="20"/>
      <c r="Q27" s="20"/>
      <c r="S27" s="20"/>
      <c r="T27" s="20"/>
      <c r="BJ27" s="43">
        <v>1</v>
      </c>
      <c r="BU27" s="10">
        <f t="shared" si="1"/>
        <v>0</v>
      </c>
      <c r="BV27" s="40">
        <v>1</v>
      </c>
      <c r="BW27" s="40">
        <v>10</v>
      </c>
      <c r="BX27" s="34">
        <v>25</v>
      </c>
    </row>
    <row r="28" spans="1:76" ht="12.75">
      <c r="A28" s="1" t="s">
        <v>106</v>
      </c>
      <c r="B28" s="28">
        <v>0</v>
      </c>
      <c r="C28" s="24"/>
      <c r="D28">
        <v>0.02</v>
      </c>
      <c r="E28" s="2">
        <v>0.09</v>
      </c>
      <c r="F28" s="2"/>
      <c r="G28" s="37">
        <f t="shared" si="5"/>
        <v>0.46875</v>
      </c>
      <c r="H28" s="28">
        <v>0.07</v>
      </c>
      <c r="I28" s="37">
        <f t="shared" si="4"/>
        <v>0.8333333333333334</v>
      </c>
      <c r="J28" s="28">
        <v>0.02</v>
      </c>
      <c r="K28" s="37">
        <f t="shared" si="2"/>
        <v>5.416666666666667</v>
      </c>
      <c r="L28" s="11">
        <f t="shared" si="0"/>
        <v>0</v>
      </c>
      <c r="M28" s="30"/>
      <c r="N28" s="20"/>
      <c r="O28" s="20"/>
      <c r="Q28" s="20"/>
      <c r="S28" s="20"/>
      <c r="T28" s="20"/>
      <c r="BJ28" s="43">
        <v>2</v>
      </c>
      <c r="BU28" s="10">
        <f t="shared" si="1"/>
        <v>0</v>
      </c>
      <c r="BV28" s="40">
        <v>9</v>
      </c>
      <c r="BW28" s="40">
        <v>16</v>
      </c>
      <c r="BX28" s="34">
        <v>104</v>
      </c>
    </row>
    <row r="29" spans="1:76" ht="12.75">
      <c r="A29" s="1" t="s">
        <v>5</v>
      </c>
      <c r="B29" s="28">
        <v>0.18</v>
      </c>
      <c r="C29" s="24">
        <v>0.97</v>
      </c>
      <c r="D29">
        <v>1.72</v>
      </c>
      <c r="E29" s="2">
        <v>1.06</v>
      </c>
      <c r="F29" s="2">
        <v>0.18</v>
      </c>
      <c r="G29" s="37">
        <f t="shared" si="5"/>
        <v>98.85416666666667</v>
      </c>
      <c r="H29" s="28">
        <v>1.28</v>
      </c>
      <c r="I29" s="37">
        <f t="shared" si="4"/>
        <v>92.34375</v>
      </c>
      <c r="J29" s="28">
        <v>4.55</v>
      </c>
      <c r="K29" s="37">
        <f t="shared" si="2"/>
        <v>176.77083333333334</v>
      </c>
      <c r="L29" s="11">
        <f t="shared" si="0"/>
        <v>3.66593833454722</v>
      </c>
      <c r="M29" s="30"/>
      <c r="N29" s="20"/>
      <c r="O29" s="20"/>
      <c r="Q29" s="20"/>
      <c r="S29" s="20"/>
      <c r="T29" s="20"/>
      <c r="Y29">
        <v>1</v>
      </c>
      <c r="Z29">
        <v>2</v>
      </c>
      <c r="AA29">
        <v>16</v>
      </c>
      <c r="AC29">
        <v>3</v>
      </c>
      <c r="AG29">
        <v>2</v>
      </c>
      <c r="AH29">
        <v>5</v>
      </c>
      <c r="AJ29">
        <v>8</v>
      </c>
      <c r="AK29">
        <v>59</v>
      </c>
      <c r="AL29">
        <v>21</v>
      </c>
      <c r="AM29">
        <v>2</v>
      </c>
      <c r="AS29">
        <v>11</v>
      </c>
      <c r="AT29">
        <v>18</v>
      </c>
      <c r="AY29">
        <v>3</v>
      </c>
      <c r="BB29" s="43">
        <v>5</v>
      </c>
      <c r="BF29" s="43">
        <v>2</v>
      </c>
      <c r="BI29" s="43">
        <v>1</v>
      </c>
      <c r="BJ29" s="43">
        <v>176</v>
      </c>
      <c r="BS29" s="43">
        <v>6</v>
      </c>
      <c r="BU29" s="10">
        <f t="shared" si="1"/>
        <v>151</v>
      </c>
      <c r="BV29" s="40">
        <v>1898</v>
      </c>
      <c r="BW29" s="40">
        <v>1773</v>
      </c>
      <c r="BX29" s="34">
        <v>3394</v>
      </c>
    </row>
    <row r="30" spans="1:76" ht="12.75">
      <c r="A30" s="1" t="s">
        <v>107</v>
      </c>
      <c r="B30" s="28">
        <v>0</v>
      </c>
      <c r="C30" s="24"/>
      <c r="E30" s="2">
        <v>0.11</v>
      </c>
      <c r="F30" s="2"/>
      <c r="G30" s="37">
        <f t="shared" si="5"/>
        <v>1.1979166666666667</v>
      </c>
      <c r="H30" s="28"/>
      <c r="I30" s="37">
        <f t="shared" si="4"/>
        <v>0.9895833333333334</v>
      </c>
      <c r="J30" s="28"/>
      <c r="K30" s="37">
        <f t="shared" si="2"/>
        <v>1.6145833333333333</v>
      </c>
      <c r="L30" s="11">
        <f t="shared" si="0"/>
        <v>0</v>
      </c>
      <c r="M30" s="30"/>
      <c r="N30" s="20"/>
      <c r="O30" s="20"/>
      <c r="Q30" s="20"/>
      <c r="S30" s="20"/>
      <c r="T30" s="20"/>
      <c r="BJ30" s="43">
        <v>8</v>
      </c>
      <c r="BU30" s="10">
        <f t="shared" si="1"/>
        <v>0</v>
      </c>
      <c r="BV30" s="40">
        <v>23</v>
      </c>
      <c r="BW30" s="40">
        <v>19</v>
      </c>
      <c r="BX30" s="34">
        <v>31</v>
      </c>
    </row>
    <row r="31" spans="1:76" ht="12.75">
      <c r="A31" s="1" t="s">
        <v>64</v>
      </c>
      <c r="B31" s="28">
        <v>0</v>
      </c>
      <c r="C31" s="24"/>
      <c r="D31">
        <v>0.02</v>
      </c>
      <c r="E31" s="2">
        <v>0.02</v>
      </c>
      <c r="F31" s="2"/>
      <c r="G31" s="37">
        <f t="shared" si="5"/>
        <v>1.40625</v>
      </c>
      <c r="H31" s="28"/>
      <c r="I31" s="37">
        <f t="shared" si="4"/>
        <v>3.0729166666666665</v>
      </c>
      <c r="J31" s="28"/>
      <c r="K31" s="37">
        <f t="shared" si="2"/>
        <v>4.479166666666667</v>
      </c>
      <c r="L31" s="11">
        <f t="shared" si="0"/>
        <v>0</v>
      </c>
      <c r="M31" s="30"/>
      <c r="N31" s="20"/>
      <c r="O31" s="20"/>
      <c r="Q31" s="20"/>
      <c r="S31" s="20"/>
      <c r="T31" s="20"/>
      <c r="BJ31" s="43">
        <v>1</v>
      </c>
      <c r="BU31" s="10">
        <f t="shared" si="1"/>
        <v>0</v>
      </c>
      <c r="BV31" s="40">
        <v>27</v>
      </c>
      <c r="BW31" s="40">
        <v>59</v>
      </c>
      <c r="BX31" s="34">
        <v>86</v>
      </c>
    </row>
    <row r="32" spans="1:76" ht="12.75">
      <c r="A32" s="1" t="s">
        <v>6</v>
      </c>
      <c r="B32" s="28">
        <v>4.99</v>
      </c>
      <c r="C32" s="24">
        <v>7.49</v>
      </c>
      <c r="D32">
        <v>25.12</v>
      </c>
      <c r="E32" s="2">
        <v>8.32</v>
      </c>
      <c r="F32" s="2">
        <v>0.48</v>
      </c>
      <c r="G32" s="37">
        <f t="shared" si="5"/>
        <v>32.708333333333336</v>
      </c>
      <c r="H32" s="28">
        <v>4.22</v>
      </c>
      <c r="I32" s="37">
        <f t="shared" si="4"/>
        <v>20.885416666666668</v>
      </c>
      <c r="J32" s="28">
        <v>8.42</v>
      </c>
      <c r="K32" s="37">
        <f t="shared" si="2"/>
        <v>56.09375</v>
      </c>
      <c r="L32" s="11">
        <f t="shared" si="0"/>
        <v>13.498421947074531</v>
      </c>
      <c r="M32" s="30"/>
      <c r="N32" s="20"/>
      <c r="O32" s="20"/>
      <c r="Q32" s="21"/>
      <c r="S32" s="20"/>
      <c r="T32" s="20"/>
      <c r="Y32">
        <v>20</v>
      </c>
      <c r="Z32">
        <v>16</v>
      </c>
      <c r="AA32">
        <v>17</v>
      </c>
      <c r="AC32">
        <v>10</v>
      </c>
      <c r="AD32">
        <v>8</v>
      </c>
      <c r="AG32">
        <v>46</v>
      </c>
      <c r="AH32">
        <v>43</v>
      </c>
      <c r="AI32">
        <v>33</v>
      </c>
      <c r="AJ32">
        <v>21</v>
      </c>
      <c r="AK32">
        <v>80</v>
      </c>
      <c r="AL32">
        <v>7</v>
      </c>
      <c r="AM32">
        <v>27</v>
      </c>
      <c r="AO32">
        <v>20</v>
      </c>
      <c r="AS32">
        <v>19</v>
      </c>
      <c r="AT32">
        <v>35</v>
      </c>
      <c r="AU32">
        <v>23</v>
      </c>
      <c r="AY32">
        <v>131</v>
      </c>
      <c r="BB32" s="43">
        <v>73</v>
      </c>
      <c r="BI32" s="43">
        <v>8</v>
      </c>
      <c r="BJ32" s="43">
        <v>333</v>
      </c>
      <c r="BU32" s="10">
        <f t="shared" si="1"/>
        <v>556</v>
      </c>
      <c r="BV32" s="40">
        <v>628</v>
      </c>
      <c r="BW32" s="40">
        <v>401</v>
      </c>
      <c r="BX32" s="34">
        <v>1077</v>
      </c>
    </row>
    <row r="33" spans="1:76" ht="12.75">
      <c r="A33" s="1" t="s">
        <v>7</v>
      </c>
      <c r="B33" s="28">
        <v>0</v>
      </c>
      <c r="C33" s="24">
        <v>0.09</v>
      </c>
      <c r="D33">
        <v>0.34</v>
      </c>
      <c r="E33" s="2">
        <v>0.26</v>
      </c>
      <c r="F33" s="2">
        <v>0.42</v>
      </c>
      <c r="G33" s="37">
        <f t="shared" si="5"/>
        <v>4.0625</v>
      </c>
      <c r="H33" s="28">
        <v>0.44</v>
      </c>
      <c r="I33" s="37">
        <f t="shared" si="4"/>
        <v>3.0729166666666665</v>
      </c>
      <c r="J33" s="28">
        <v>0.42</v>
      </c>
      <c r="K33" s="37">
        <f t="shared" si="2"/>
        <v>2.3958333333333335</v>
      </c>
      <c r="L33" s="11">
        <f t="shared" si="0"/>
        <v>0.485554746297645</v>
      </c>
      <c r="M33" s="30"/>
      <c r="N33" s="20"/>
      <c r="O33" s="20"/>
      <c r="Q33" s="20"/>
      <c r="S33" s="20"/>
      <c r="T33" s="20"/>
      <c r="AA33">
        <v>1</v>
      </c>
      <c r="AD33">
        <v>2</v>
      </c>
      <c r="AJ33">
        <v>1</v>
      </c>
      <c r="AK33">
        <v>1</v>
      </c>
      <c r="AO33">
        <v>1</v>
      </c>
      <c r="AT33">
        <v>1</v>
      </c>
      <c r="AY33">
        <v>5</v>
      </c>
      <c r="AZ33">
        <v>7</v>
      </c>
      <c r="BA33">
        <v>1</v>
      </c>
      <c r="BB33" s="43">
        <v>2</v>
      </c>
      <c r="BJ33" s="43">
        <v>9</v>
      </c>
      <c r="BL33" s="43">
        <v>1</v>
      </c>
      <c r="BT33" s="43">
        <v>5</v>
      </c>
      <c r="BU33" s="10">
        <f t="shared" si="1"/>
        <v>20</v>
      </c>
      <c r="BV33" s="40">
        <v>78</v>
      </c>
      <c r="BW33" s="40">
        <v>59</v>
      </c>
      <c r="BX33" s="34">
        <v>46</v>
      </c>
    </row>
    <row r="34" spans="1:76" ht="12.75">
      <c r="A34" s="1" t="s">
        <v>8</v>
      </c>
      <c r="B34" s="28">
        <v>0.13</v>
      </c>
      <c r="C34" s="24">
        <v>0.13</v>
      </c>
      <c r="D34">
        <v>0.07</v>
      </c>
      <c r="E34" s="2">
        <v>0.15</v>
      </c>
      <c r="F34" s="2">
        <v>0.24</v>
      </c>
      <c r="G34" s="37">
        <f t="shared" si="5"/>
        <v>0.10416666666666667</v>
      </c>
      <c r="H34" s="28">
        <v>0.15</v>
      </c>
      <c r="I34" s="37">
        <f t="shared" si="4"/>
        <v>0.15625</v>
      </c>
      <c r="J34" s="28">
        <v>0.12</v>
      </c>
      <c r="K34" s="37">
        <f t="shared" si="2"/>
        <v>0.10416666666666667</v>
      </c>
      <c r="L34" s="11">
        <f t="shared" si="0"/>
        <v>0.16994416120417577</v>
      </c>
      <c r="M34" s="30"/>
      <c r="N34" s="20"/>
      <c r="O34" s="20"/>
      <c r="Q34" s="20"/>
      <c r="S34" s="20"/>
      <c r="T34" s="20"/>
      <c r="AB34">
        <v>1</v>
      </c>
      <c r="AD34">
        <v>1</v>
      </c>
      <c r="AO34">
        <v>1</v>
      </c>
      <c r="AU34">
        <v>1</v>
      </c>
      <c r="AY34">
        <v>1</v>
      </c>
      <c r="AZ34">
        <v>2</v>
      </c>
      <c r="BJ34" s="43">
        <v>1</v>
      </c>
      <c r="BO34" s="43">
        <v>1</v>
      </c>
      <c r="BQ34" s="43">
        <v>1</v>
      </c>
      <c r="BR34" s="43">
        <v>1</v>
      </c>
      <c r="BS34" s="43">
        <v>1</v>
      </c>
      <c r="BU34" s="10">
        <f t="shared" si="1"/>
        <v>7</v>
      </c>
      <c r="BV34" s="40">
        <v>2</v>
      </c>
      <c r="BW34" s="40">
        <v>3</v>
      </c>
      <c r="BX34" s="34">
        <v>2</v>
      </c>
    </row>
    <row r="35" spans="1:76" ht="12.75">
      <c r="A35" s="1" t="s">
        <v>9</v>
      </c>
      <c r="B35" s="28">
        <v>0.2</v>
      </c>
      <c r="C35" s="24">
        <v>0.28</v>
      </c>
      <c r="D35">
        <v>0.27</v>
      </c>
      <c r="E35" s="2">
        <v>0.3</v>
      </c>
      <c r="F35" s="2">
        <v>0.18</v>
      </c>
      <c r="G35" s="37">
        <f t="shared" si="5"/>
        <v>0.8854166666666666</v>
      </c>
      <c r="H35" s="28">
        <v>0.18</v>
      </c>
      <c r="I35" s="37">
        <f t="shared" si="4"/>
        <v>0.5208333333333334</v>
      </c>
      <c r="J35" s="28">
        <v>0.3</v>
      </c>
      <c r="K35" s="37">
        <f t="shared" si="2"/>
        <v>0.9895833333333334</v>
      </c>
      <c r="L35" s="11">
        <f t="shared" si="0"/>
        <v>0.2670551104637048</v>
      </c>
      <c r="M35" s="30"/>
      <c r="N35" s="20"/>
      <c r="O35" s="20"/>
      <c r="Q35" s="21"/>
      <c r="S35" s="20"/>
      <c r="T35" s="20"/>
      <c r="W35">
        <v>1</v>
      </c>
      <c r="Z35">
        <v>1</v>
      </c>
      <c r="AA35">
        <v>1</v>
      </c>
      <c r="AF35">
        <v>1</v>
      </c>
      <c r="AG35">
        <v>2</v>
      </c>
      <c r="AH35">
        <v>1</v>
      </c>
      <c r="AJ35">
        <v>1</v>
      </c>
      <c r="AK35">
        <v>1</v>
      </c>
      <c r="AT35">
        <v>1</v>
      </c>
      <c r="AU35">
        <v>1</v>
      </c>
      <c r="BF35" s="43">
        <v>2</v>
      </c>
      <c r="BI35" s="43">
        <v>1</v>
      </c>
      <c r="BK35" s="43">
        <v>1</v>
      </c>
      <c r="BR35" s="43">
        <v>2</v>
      </c>
      <c r="BS35" s="43">
        <v>2</v>
      </c>
      <c r="BU35" s="10">
        <f t="shared" si="1"/>
        <v>11</v>
      </c>
      <c r="BV35" s="40">
        <v>17</v>
      </c>
      <c r="BW35" s="40">
        <v>10</v>
      </c>
      <c r="BX35" s="34">
        <v>19</v>
      </c>
    </row>
    <row r="36" spans="1:76" ht="12.75">
      <c r="A36" s="1" t="s">
        <v>10</v>
      </c>
      <c r="B36" s="28">
        <v>0</v>
      </c>
      <c r="C36" s="24">
        <v>0.02</v>
      </c>
      <c r="E36" s="2">
        <v>0.06</v>
      </c>
      <c r="F36" s="2">
        <v>0.08</v>
      </c>
      <c r="G36" s="37">
        <f t="shared" si="5"/>
        <v>0.10416666666666667</v>
      </c>
      <c r="H36" s="28">
        <v>0.02</v>
      </c>
      <c r="I36" s="37">
        <f t="shared" si="4"/>
        <v>0.20833333333333334</v>
      </c>
      <c r="J36" s="28"/>
      <c r="K36" s="37">
        <f t="shared" si="2"/>
        <v>0.10416666666666667</v>
      </c>
      <c r="L36" s="11">
        <f t="shared" si="0"/>
        <v>0.16994416120417577</v>
      </c>
      <c r="M36" s="30"/>
      <c r="N36" s="20"/>
      <c r="O36" s="20">
        <v>1</v>
      </c>
      <c r="Q36" s="20"/>
      <c r="S36" s="20"/>
      <c r="T36" s="20"/>
      <c r="AC36">
        <v>1</v>
      </c>
      <c r="AJ36">
        <v>2</v>
      </c>
      <c r="AK36">
        <v>1</v>
      </c>
      <c r="AY36">
        <v>1</v>
      </c>
      <c r="AZ36">
        <v>1</v>
      </c>
      <c r="BG36" s="43">
        <v>1</v>
      </c>
      <c r="BU36" s="10">
        <f t="shared" si="1"/>
        <v>7</v>
      </c>
      <c r="BV36" s="40">
        <v>2</v>
      </c>
      <c r="BW36" s="40">
        <v>4</v>
      </c>
      <c r="BX36" s="34">
        <v>2</v>
      </c>
    </row>
    <row r="37" spans="1:76" ht="12.75">
      <c r="A37" s="1" t="s">
        <v>73</v>
      </c>
      <c r="B37" s="28">
        <v>0</v>
      </c>
      <c r="C37" s="24"/>
      <c r="E37" s="2">
        <v>0.02</v>
      </c>
      <c r="F37" s="2"/>
      <c r="G37" s="37"/>
      <c r="H37" s="28"/>
      <c r="I37" s="37"/>
      <c r="J37" s="28"/>
      <c r="K37" s="37">
        <f t="shared" si="2"/>
        <v>0.10416666666666667</v>
      </c>
      <c r="L37" s="11">
        <f t="shared" si="0"/>
        <v>0.02427773731488225</v>
      </c>
      <c r="M37" s="30"/>
      <c r="N37" s="20"/>
      <c r="O37" s="20"/>
      <c r="Q37" s="20"/>
      <c r="S37" s="20"/>
      <c r="T37" s="20"/>
      <c r="AY37">
        <v>1</v>
      </c>
      <c r="BU37" s="10">
        <f t="shared" si="1"/>
        <v>1</v>
      </c>
      <c r="BV37" s="40"/>
      <c r="BW37" s="40"/>
      <c r="BX37" s="34">
        <v>2</v>
      </c>
    </row>
    <row r="38" spans="1:76" ht="12.75">
      <c r="A38" s="1" t="s">
        <v>11</v>
      </c>
      <c r="B38" s="28">
        <v>0</v>
      </c>
      <c r="C38" s="24">
        <v>0.02</v>
      </c>
      <c r="E38" s="2"/>
      <c r="F38" s="2">
        <v>0.1</v>
      </c>
      <c r="G38" s="37">
        <f t="shared" si="5"/>
        <v>0.20833333333333334</v>
      </c>
      <c r="H38" s="28">
        <v>0.02</v>
      </c>
      <c r="I38" s="37">
        <f t="shared" si="4"/>
        <v>0.3125</v>
      </c>
      <c r="J38" s="28"/>
      <c r="K38" s="37">
        <f t="shared" si="2"/>
        <v>0.15625</v>
      </c>
      <c r="L38" s="11">
        <f t="shared" si="0"/>
        <v>0.0485554746297645</v>
      </c>
      <c r="M38" s="30"/>
      <c r="N38" s="20"/>
      <c r="O38" s="20"/>
      <c r="Q38" s="20"/>
      <c r="S38" s="20"/>
      <c r="T38" s="20"/>
      <c r="AJ38">
        <v>1</v>
      </c>
      <c r="AZ38">
        <v>1</v>
      </c>
      <c r="BU38" s="10">
        <f t="shared" si="1"/>
        <v>2</v>
      </c>
      <c r="BV38" s="40">
        <v>4</v>
      </c>
      <c r="BW38" s="40">
        <v>6</v>
      </c>
      <c r="BX38" s="34">
        <v>3</v>
      </c>
    </row>
    <row r="39" spans="1:75" ht="12.75">
      <c r="A39" s="1" t="s">
        <v>108</v>
      </c>
      <c r="B39" s="28">
        <v>0</v>
      </c>
      <c r="C39" s="24"/>
      <c r="E39" s="2">
        <v>0.02</v>
      </c>
      <c r="F39" s="2"/>
      <c r="G39" s="37">
        <f t="shared" si="5"/>
        <v>0.052083333333333336</v>
      </c>
      <c r="H39" s="28"/>
      <c r="I39" s="37"/>
      <c r="J39" s="28"/>
      <c r="K39" s="37">
        <f t="shared" si="2"/>
        <v>0</v>
      </c>
      <c r="L39" s="11">
        <f t="shared" si="0"/>
        <v>0.02427773731488225</v>
      </c>
      <c r="M39" s="30"/>
      <c r="N39" s="20"/>
      <c r="O39" s="20"/>
      <c r="Q39" s="20"/>
      <c r="S39" s="20"/>
      <c r="T39" s="20"/>
      <c r="V39">
        <v>1</v>
      </c>
      <c r="BU39" s="10">
        <f t="shared" si="1"/>
        <v>1</v>
      </c>
      <c r="BV39" s="40">
        <v>1</v>
      </c>
      <c r="BW39" s="40"/>
    </row>
    <row r="40" spans="1:76" ht="12.75">
      <c r="A40" s="1" t="s">
        <v>113</v>
      </c>
      <c r="B40" s="28">
        <v>0.01</v>
      </c>
      <c r="C40" s="24">
        <v>0.04</v>
      </c>
      <c r="E40" s="2"/>
      <c r="F40" s="2">
        <v>0.02</v>
      </c>
      <c r="G40" s="37">
        <f t="shared" si="5"/>
        <v>0</v>
      </c>
      <c r="H40" s="28">
        <v>0.02</v>
      </c>
      <c r="I40" s="37"/>
      <c r="J40" s="28"/>
      <c r="K40" s="37">
        <f t="shared" si="2"/>
        <v>0.052083333333333336</v>
      </c>
      <c r="L40" s="11">
        <f t="shared" si="0"/>
        <v>0.0485554746297645</v>
      </c>
      <c r="M40" s="30"/>
      <c r="N40" s="20"/>
      <c r="O40" s="20"/>
      <c r="Q40" s="20">
        <v>1</v>
      </c>
      <c r="S40" s="20"/>
      <c r="T40" s="20"/>
      <c r="AU40">
        <v>1</v>
      </c>
      <c r="BU40" s="10">
        <f t="shared" si="1"/>
        <v>2</v>
      </c>
      <c r="BV40" s="40"/>
      <c r="BW40" s="40"/>
      <c r="BX40" s="34">
        <v>1</v>
      </c>
    </row>
    <row r="41" spans="1:76" ht="12.75">
      <c r="A41" s="1" t="s">
        <v>12</v>
      </c>
      <c r="B41" s="28">
        <v>0.32</v>
      </c>
      <c r="C41" s="24">
        <v>0.11</v>
      </c>
      <c r="D41">
        <v>0.61</v>
      </c>
      <c r="E41" s="2">
        <v>0.19</v>
      </c>
      <c r="F41" s="2">
        <v>0.38</v>
      </c>
      <c r="G41" s="37">
        <f t="shared" si="5"/>
        <v>0.052083333333333336</v>
      </c>
      <c r="H41" s="28">
        <v>0.15</v>
      </c>
      <c r="I41" s="37"/>
      <c r="J41" s="28">
        <v>0.19</v>
      </c>
      <c r="K41" s="37">
        <f t="shared" si="2"/>
        <v>0.052083333333333336</v>
      </c>
      <c r="L41" s="11">
        <f t="shared" si="0"/>
        <v>0.2670551104637048</v>
      </c>
      <c r="M41" s="30">
        <v>1</v>
      </c>
      <c r="N41" s="20">
        <v>2</v>
      </c>
      <c r="O41" s="20"/>
      <c r="Q41" s="20">
        <v>1</v>
      </c>
      <c r="S41" s="20"/>
      <c r="T41" s="20"/>
      <c r="AA41">
        <v>2</v>
      </c>
      <c r="AC41">
        <v>2</v>
      </c>
      <c r="AE41">
        <v>1</v>
      </c>
      <c r="AN41">
        <v>2</v>
      </c>
      <c r="BB41" s="43">
        <v>1</v>
      </c>
      <c r="BU41" s="10">
        <f t="shared" si="1"/>
        <v>11</v>
      </c>
      <c r="BV41" s="40">
        <v>1</v>
      </c>
      <c r="BW41" s="40"/>
      <c r="BX41" s="34">
        <v>1</v>
      </c>
    </row>
    <row r="42" spans="1:75" ht="12.75">
      <c r="A42" s="1" t="s">
        <v>13</v>
      </c>
      <c r="B42" s="28">
        <v>2.29</v>
      </c>
      <c r="C42" s="25">
        <v>0.3</v>
      </c>
      <c r="D42">
        <v>0.27</v>
      </c>
      <c r="E42" s="2">
        <v>0.41</v>
      </c>
      <c r="F42" s="2"/>
      <c r="G42" s="37"/>
      <c r="H42" s="28">
        <v>0.37</v>
      </c>
      <c r="I42" s="37"/>
      <c r="J42" s="28">
        <v>0.11</v>
      </c>
      <c r="K42" s="37">
        <f t="shared" si="2"/>
        <v>0</v>
      </c>
      <c r="L42" s="11">
        <f t="shared" si="0"/>
        <v>0.41272153435299824</v>
      </c>
      <c r="M42" s="30"/>
      <c r="N42" s="20"/>
      <c r="O42" s="20"/>
      <c r="P42">
        <v>1</v>
      </c>
      <c r="Q42" s="20"/>
      <c r="S42" s="20"/>
      <c r="T42" s="20"/>
      <c r="Z42">
        <v>5</v>
      </c>
      <c r="AC42">
        <v>10</v>
      </c>
      <c r="BA42">
        <v>1</v>
      </c>
      <c r="BJ42" s="43">
        <v>1</v>
      </c>
      <c r="BU42" s="10">
        <f t="shared" si="1"/>
        <v>17</v>
      </c>
      <c r="BV42" s="40"/>
      <c r="BW42" s="40"/>
    </row>
    <row r="43" spans="1:75" ht="12.75">
      <c r="A43" s="1" t="s">
        <v>168</v>
      </c>
      <c r="B43" s="28">
        <v>0.24</v>
      </c>
      <c r="C43" s="25"/>
      <c r="E43" s="2"/>
      <c r="F43" s="2"/>
      <c r="G43" s="37"/>
      <c r="H43" s="28"/>
      <c r="I43" s="37"/>
      <c r="J43" s="28">
        <v>0.14</v>
      </c>
      <c r="K43" s="37">
        <f t="shared" si="2"/>
        <v>0</v>
      </c>
      <c r="L43" s="11">
        <f t="shared" si="0"/>
        <v>0</v>
      </c>
      <c r="M43" s="30"/>
      <c r="N43" s="20"/>
      <c r="O43" s="20"/>
      <c r="Q43" s="20"/>
      <c r="S43" s="20"/>
      <c r="T43" s="20"/>
      <c r="BU43" s="10">
        <f t="shared" si="1"/>
        <v>0</v>
      </c>
      <c r="BV43" s="40"/>
      <c r="BW43" s="40"/>
    </row>
    <row r="44" spans="1:75" ht="12.75">
      <c r="A44" s="1" t="s">
        <v>65</v>
      </c>
      <c r="B44" s="28">
        <v>0.03</v>
      </c>
      <c r="C44" s="24">
        <v>0.02</v>
      </c>
      <c r="E44" s="2"/>
      <c r="F44" s="2">
        <v>0.02</v>
      </c>
      <c r="G44" s="37"/>
      <c r="H44" s="28"/>
      <c r="I44" s="37"/>
      <c r="J44" s="28">
        <v>0.02</v>
      </c>
      <c r="K44" s="37">
        <f t="shared" si="2"/>
        <v>0</v>
      </c>
      <c r="L44" s="11">
        <f t="shared" si="0"/>
        <v>0</v>
      </c>
      <c r="M44" s="30"/>
      <c r="N44" s="20"/>
      <c r="O44" s="20"/>
      <c r="Q44" s="20"/>
      <c r="S44" s="20"/>
      <c r="T44" s="20"/>
      <c r="BU44" s="10">
        <f t="shared" si="1"/>
        <v>0</v>
      </c>
      <c r="BV44" s="40"/>
      <c r="BW44" s="40"/>
    </row>
    <row r="45" spans="1:76" ht="12.75">
      <c r="A45" s="1" t="s">
        <v>14</v>
      </c>
      <c r="B45" s="28">
        <v>1.57</v>
      </c>
      <c r="C45" s="24">
        <v>0.82</v>
      </c>
      <c r="D45" s="2">
        <v>0.74</v>
      </c>
      <c r="E45" s="2">
        <v>0.95</v>
      </c>
      <c r="F45" s="2">
        <v>1.03</v>
      </c>
      <c r="G45" s="37"/>
      <c r="H45" s="28">
        <v>2.03</v>
      </c>
      <c r="I45" s="37"/>
      <c r="J45" s="28">
        <v>2.69</v>
      </c>
      <c r="K45" s="37">
        <f t="shared" si="2"/>
        <v>0.4166666666666667</v>
      </c>
      <c r="L45" s="11">
        <f t="shared" si="0"/>
        <v>0.33988832240835154</v>
      </c>
      <c r="M45" s="30">
        <v>6</v>
      </c>
      <c r="N45" s="20"/>
      <c r="O45" s="20"/>
      <c r="Q45" s="21"/>
      <c r="S45" s="20"/>
      <c r="T45" s="20">
        <v>1</v>
      </c>
      <c r="AF45">
        <v>1</v>
      </c>
      <c r="AG45">
        <v>3</v>
      </c>
      <c r="AP45">
        <v>3</v>
      </c>
      <c r="BH45" s="43">
        <v>5</v>
      </c>
      <c r="BQ45" s="43">
        <v>1</v>
      </c>
      <c r="BR45" s="43">
        <v>1</v>
      </c>
      <c r="BS45" s="43">
        <v>1</v>
      </c>
      <c r="BU45" s="10">
        <f t="shared" si="1"/>
        <v>14</v>
      </c>
      <c r="BV45" s="40"/>
      <c r="BW45" s="40"/>
      <c r="BX45" s="34">
        <v>8</v>
      </c>
    </row>
    <row r="46" spans="1:76" ht="12.75">
      <c r="A46" s="1" t="s">
        <v>15</v>
      </c>
      <c r="B46" s="28">
        <v>0.13</v>
      </c>
      <c r="C46" s="24">
        <v>1.13</v>
      </c>
      <c r="D46" s="2">
        <v>0.37</v>
      </c>
      <c r="E46" s="2">
        <v>1.02</v>
      </c>
      <c r="F46" s="2">
        <v>0.22</v>
      </c>
      <c r="G46" s="37">
        <f t="shared" si="5"/>
        <v>1.3020833333333333</v>
      </c>
      <c r="H46" s="28">
        <v>0.02</v>
      </c>
      <c r="I46" s="37">
        <f t="shared" si="4"/>
        <v>2.3958333333333335</v>
      </c>
      <c r="J46" s="28">
        <v>0.14</v>
      </c>
      <c r="K46" s="37">
        <f t="shared" si="2"/>
        <v>2.96875</v>
      </c>
      <c r="L46" s="11">
        <f t="shared" si="0"/>
        <v>0.097110949259529</v>
      </c>
      <c r="M46" s="30"/>
      <c r="N46" s="20"/>
      <c r="O46" s="20"/>
      <c r="Q46" s="20"/>
      <c r="S46" s="20"/>
      <c r="T46" s="20"/>
      <c r="AO46">
        <v>1</v>
      </c>
      <c r="AT46">
        <v>3</v>
      </c>
      <c r="BB46" s="43">
        <v>1</v>
      </c>
      <c r="BU46" s="10">
        <f t="shared" si="1"/>
        <v>4</v>
      </c>
      <c r="BV46" s="40">
        <v>25</v>
      </c>
      <c r="BW46" s="40">
        <v>46</v>
      </c>
      <c r="BX46" s="34">
        <v>57</v>
      </c>
    </row>
    <row r="47" spans="1:76" ht="12.75">
      <c r="A47" s="1" t="s">
        <v>225</v>
      </c>
      <c r="B47" s="28">
        <v>0</v>
      </c>
      <c r="C47" s="24"/>
      <c r="D47" s="2"/>
      <c r="E47" s="2"/>
      <c r="F47" s="2"/>
      <c r="G47" s="37"/>
      <c r="H47" s="28"/>
      <c r="I47" s="37"/>
      <c r="J47" s="28"/>
      <c r="K47" s="37">
        <f t="shared" si="2"/>
        <v>0.10416666666666667</v>
      </c>
      <c r="L47" s="11">
        <f t="shared" si="0"/>
        <v>0</v>
      </c>
      <c r="M47" s="30"/>
      <c r="N47" s="20"/>
      <c r="O47" s="20"/>
      <c r="Q47" s="20"/>
      <c r="S47" s="20"/>
      <c r="T47" s="20"/>
      <c r="BS47" s="43">
        <v>1</v>
      </c>
      <c r="BU47" s="10">
        <f t="shared" si="1"/>
        <v>0</v>
      </c>
      <c r="BV47" s="40"/>
      <c r="BW47" s="40"/>
      <c r="BX47" s="34">
        <v>2</v>
      </c>
    </row>
    <row r="48" spans="1:76" ht="12.75">
      <c r="A48" s="1" t="s">
        <v>96</v>
      </c>
      <c r="B48" s="28">
        <v>0</v>
      </c>
      <c r="C48" s="24"/>
      <c r="D48" s="2">
        <v>0.05</v>
      </c>
      <c r="E48" s="2"/>
      <c r="F48" s="2"/>
      <c r="G48" s="37">
        <f t="shared" si="5"/>
        <v>0.052083333333333336</v>
      </c>
      <c r="H48" s="28"/>
      <c r="I48" s="37">
        <f t="shared" si="4"/>
        <v>0.052083333333333336</v>
      </c>
      <c r="J48" s="28"/>
      <c r="K48" s="37">
        <f t="shared" si="2"/>
        <v>0.2604166666666667</v>
      </c>
      <c r="L48" s="11">
        <f t="shared" si="0"/>
        <v>0</v>
      </c>
      <c r="M48" s="30"/>
      <c r="N48" s="20"/>
      <c r="O48" s="20"/>
      <c r="Q48" s="20"/>
      <c r="S48" s="20"/>
      <c r="T48" s="20"/>
      <c r="BU48" s="10">
        <f t="shared" si="1"/>
        <v>0</v>
      </c>
      <c r="BV48" s="40">
        <v>1</v>
      </c>
      <c r="BW48" s="40">
        <v>1</v>
      </c>
      <c r="BX48" s="34">
        <v>5</v>
      </c>
    </row>
    <row r="49" spans="1:76" ht="12.75">
      <c r="A49" s="1" t="s">
        <v>331</v>
      </c>
      <c r="B49" s="28">
        <v>0</v>
      </c>
      <c r="C49" s="24"/>
      <c r="D49" s="2"/>
      <c r="E49" s="2"/>
      <c r="F49" s="2"/>
      <c r="G49" s="37"/>
      <c r="H49" s="28"/>
      <c r="I49" s="37"/>
      <c r="J49" s="28"/>
      <c r="K49" s="37">
        <f t="shared" si="2"/>
        <v>0.052083333333333336</v>
      </c>
      <c r="L49" s="11">
        <f t="shared" si="0"/>
        <v>0</v>
      </c>
      <c r="M49" s="30"/>
      <c r="N49" s="20"/>
      <c r="O49" s="20"/>
      <c r="Q49" s="20"/>
      <c r="S49" s="20"/>
      <c r="T49" s="20"/>
      <c r="BU49" s="10"/>
      <c r="BV49" s="40"/>
      <c r="BW49" s="40"/>
      <c r="BX49" s="34">
        <v>1</v>
      </c>
    </row>
    <row r="50" spans="1:76" ht="12.75">
      <c r="A50" s="1" t="s">
        <v>162</v>
      </c>
      <c r="B50" s="28">
        <v>0</v>
      </c>
      <c r="C50" s="24"/>
      <c r="D50" s="2"/>
      <c r="E50" s="2"/>
      <c r="F50" s="2"/>
      <c r="G50" s="37"/>
      <c r="H50" s="28"/>
      <c r="I50" s="37">
        <f t="shared" si="4"/>
        <v>0.052083333333333336</v>
      </c>
      <c r="J50" s="28"/>
      <c r="K50" s="37">
        <f t="shared" si="2"/>
        <v>0.20833333333333334</v>
      </c>
      <c r="L50" s="11">
        <f t="shared" si="0"/>
        <v>0</v>
      </c>
      <c r="M50" s="30"/>
      <c r="N50" s="20"/>
      <c r="O50" s="20"/>
      <c r="Q50" s="20"/>
      <c r="S50" s="20"/>
      <c r="T50" s="20"/>
      <c r="BU50" s="10">
        <f t="shared" si="1"/>
        <v>0</v>
      </c>
      <c r="BV50" s="40"/>
      <c r="BW50" s="40">
        <v>1</v>
      </c>
      <c r="BX50" s="34">
        <v>4</v>
      </c>
    </row>
    <row r="51" spans="1:76" ht="12.75">
      <c r="A51" s="1" t="s">
        <v>111</v>
      </c>
      <c r="B51" s="28">
        <v>0</v>
      </c>
      <c r="C51" s="24"/>
      <c r="D51" s="2"/>
      <c r="E51" s="2">
        <v>0.28</v>
      </c>
      <c r="F51" s="2"/>
      <c r="G51" s="37">
        <f t="shared" si="5"/>
        <v>0.052083333333333336</v>
      </c>
      <c r="H51" s="28"/>
      <c r="I51" s="37">
        <f t="shared" si="4"/>
        <v>0.9895833333333334</v>
      </c>
      <c r="J51" s="28"/>
      <c r="K51" s="37">
        <f t="shared" si="2"/>
        <v>2.0833333333333335</v>
      </c>
      <c r="L51" s="11">
        <f t="shared" si="0"/>
        <v>0</v>
      </c>
      <c r="M51" s="30"/>
      <c r="N51" s="20"/>
      <c r="O51" s="20"/>
      <c r="Q51" s="20"/>
      <c r="S51" s="20"/>
      <c r="T51" s="20"/>
      <c r="BU51" s="10">
        <f t="shared" si="1"/>
        <v>0</v>
      </c>
      <c r="BV51" s="40">
        <v>1</v>
      </c>
      <c r="BW51" s="40">
        <v>19</v>
      </c>
      <c r="BX51" s="34">
        <v>40</v>
      </c>
    </row>
    <row r="52" spans="1:75" ht="12.75">
      <c r="A52" s="1" t="s">
        <v>112</v>
      </c>
      <c r="B52" s="28">
        <v>0</v>
      </c>
      <c r="C52" s="24"/>
      <c r="D52" s="2"/>
      <c r="E52" s="2">
        <v>0.02</v>
      </c>
      <c r="F52" s="2"/>
      <c r="G52" s="37"/>
      <c r="H52" s="28"/>
      <c r="I52" s="37"/>
      <c r="J52" s="28"/>
      <c r="K52" s="37">
        <f t="shared" si="2"/>
        <v>0</v>
      </c>
      <c r="L52" s="11">
        <f t="shared" si="0"/>
        <v>0</v>
      </c>
      <c r="M52" s="30"/>
      <c r="N52" s="20"/>
      <c r="O52" s="20"/>
      <c r="Q52" s="20"/>
      <c r="S52" s="20"/>
      <c r="T52" s="20"/>
      <c r="BU52" s="10">
        <f t="shared" si="1"/>
        <v>0</v>
      </c>
      <c r="BV52" s="40"/>
      <c r="BW52" s="40"/>
    </row>
    <row r="53" spans="1:75" ht="12.75">
      <c r="A53" s="1" t="s">
        <v>97</v>
      </c>
      <c r="B53" s="28">
        <v>0.04</v>
      </c>
      <c r="C53" s="24">
        <v>0.04</v>
      </c>
      <c r="D53" s="2">
        <v>0.02</v>
      </c>
      <c r="E53" s="2">
        <v>0.02</v>
      </c>
      <c r="F53" s="2"/>
      <c r="G53" s="37"/>
      <c r="H53" s="28">
        <v>0.05</v>
      </c>
      <c r="I53" s="37"/>
      <c r="J53" s="28">
        <v>0.07</v>
      </c>
      <c r="K53" s="37">
        <f t="shared" si="2"/>
        <v>0</v>
      </c>
      <c r="L53" s="11">
        <f t="shared" si="0"/>
        <v>0</v>
      </c>
      <c r="M53" s="30"/>
      <c r="N53" s="20"/>
      <c r="O53" s="20"/>
      <c r="Q53" s="20"/>
      <c r="S53" s="20"/>
      <c r="T53" s="20"/>
      <c r="BU53" s="10">
        <f t="shared" si="1"/>
        <v>0</v>
      </c>
      <c r="BV53" s="40"/>
      <c r="BW53" s="40"/>
    </row>
    <row r="54" spans="1:76" ht="12.75">
      <c r="A54" s="1" t="s">
        <v>66</v>
      </c>
      <c r="B54" s="28">
        <v>0.71</v>
      </c>
      <c r="C54" s="24">
        <v>1.41</v>
      </c>
      <c r="D54" s="2">
        <v>0.07</v>
      </c>
      <c r="E54" s="2">
        <v>0.71</v>
      </c>
      <c r="F54" s="2">
        <v>0.24</v>
      </c>
      <c r="G54" s="37">
        <f t="shared" si="5"/>
        <v>14.427083333333334</v>
      </c>
      <c r="H54" s="28">
        <v>1.28</v>
      </c>
      <c r="I54" s="37">
        <f t="shared" si="4"/>
        <v>23.125</v>
      </c>
      <c r="J54" s="28">
        <v>0.84</v>
      </c>
      <c r="K54" s="37">
        <f t="shared" si="2"/>
        <v>10.416666666666666</v>
      </c>
      <c r="L54" s="11">
        <f t="shared" si="0"/>
        <v>0.16994416120417577</v>
      </c>
      <c r="M54" s="30"/>
      <c r="N54" s="20"/>
      <c r="O54" s="20"/>
      <c r="Q54" s="20"/>
      <c r="S54" s="20"/>
      <c r="T54" s="20"/>
      <c r="AO54">
        <v>3</v>
      </c>
      <c r="AT54">
        <v>2</v>
      </c>
      <c r="AU54">
        <v>2</v>
      </c>
      <c r="BJ54" s="43">
        <v>8</v>
      </c>
      <c r="BU54" s="10">
        <f t="shared" si="1"/>
        <v>7</v>
      </c>
      <c r="BV54" s="40">
        <v>277</v>
      </c>
      <c r="BW54" s="40">
        <v>444</v>
      </c>
      <c r="BX54" s="34">
        <v>200</v>
      </c>
    </row>
    <row r="55" spans="1:75" ht="12.75">
      <c r="A55" s="1" t="s">
        <v>153</v>
      </c>
      <c r="B55" s="28">
        <v>0</v>
      </c>
      <c r="C55" s="24"/>
      <c r="D55" s="2"/>
      <c r="E55" s="2"/>
      <c r="F55" s="2"/>
      <c r="G55" s="37"/>
      <c r="H55" s="28"/>
      <c r="I55" s="37"/>
      <c r="J55" s="28">
        <v>0.02</v>
      </c>
      <c r="K55" s="37">
        <f t="shared" si="2"/>
        <v>0</v>
      </c>
      <c r="L55" s="11">
        <f t="shared" si="0"/>
        <v>0</v>
      </c>
      <c r="M55" s="30"/>
      <c r="N55" s="20"/>
      <c r="O55" s="20"/>
      <c r="Q55" s="20"/>
      <c r="S55" s="20"/>
      <c r="T55" s="20"/>
      <c r="BU55" s="10">
        <f t="shared" si="1"/>
        <v>0</v>
      </c>
      <c r="BV55" s="40"/>
      <c r="BW55" s="40"/>
    </row>
    <row r="56" spans="1:76" ht="12.75">
      <c r="A56" s="1" t="s">
        <v>16</v>
      </c>
      <c r="B56" s="28">
        <v>7.16</v>
      </c>
      <c r="C56" s="24">
        <v>46.19</v>
      </c>
      <c r="D56" s="2">
        <v>26.18</v>
      </c>
      <c r="E56" s="2">
        <v>10.95</v>
      </c>
      <c r="F56" s="2">
        <v>4.74</v>
      </c>
      <c r="G56" s="37">
        <f t="shared" si="5"/>
        <v>45.052083333333336</v>
      </c>
      <c r="H56" s="28">
        <v>43.93</v>
      </c>
      <c r="I56" s="37">
        <f t="shared" si="4"/>
        <v>40</v>
      </c>
      <c r="J56" s="28">
        <v>44.75</v>
      </c>
      <c r="K56" s="37">
        <f t="shared" si="2"/>
        <v>16.770833333333332</v>
      </c>
      <c r="L56" s="11">
        <f t="shared" si="0"/>
        <v>41.56348628307841</v>
      </c>
      <c r="M56" s="30"/>
      <c r="N56" s="20"/>
      <c r="O56" s="20"/>
      <c r="Q56" s="21"/>
      <c r="S56" s="20"/>
      <c r="T56" s="20"/>
      <c r="V56">
        <v>50</v>
      </c>
      <c r="Y56">
        <v>13</v>
      </c>
      <c r="Z56">
        <v>31</v>
      </c>
      <c r="AA56">
        <v>2</v>
      </c>
      <c r="AC56">
        <v>2</v>
      </c>
      <c r="AG56">
        <v>10</v>
      </c>
      <c r="AH56">
        <v>7</v>
      </c>
      <c r="AJ56">
        <v>3</v>
      </c>
      <c r="AK56">
        <v>3</v>
      </c>
      <c r="AM56">
        <v>6</v>
      </c>
      <c r="AO56">
        <v>226</v>
      </c>
      <c r="AP56">
        <v>1</v>
      </c>
      <c r="AQ56">
        <v>3</v>
      </c>
      <c r="AS56">
        <v>13</v>
      </c>
      <c r="AT56">
        <v>4</v>
      </c>
      <c r="AU56">
        <v>770</v>
      </c>
      <c r="AW56">
        <v>2</v>
      </c>
      <c r="AX56">
        <v>504</v>
      </c>
      <c r="AY56">
        <v>62</v>
      </c>
      <c r="BB56" s="43">
        <v>78</v>
      </c>
      <c r="BI56" s="43">
        <v>2</v>
      </c>
      <c r="BJ56" s="43">
        <v>55</v>
      </c>
      <c r="BQ56" s="43">
        <v>23</v>
      </c>
      <c r="BS56" s="43">
        <v>9</v>
      </c>
      <c r="BU56" s="10">
        <f t="shared" si="1"/>
        <v>1712</v>
      </c>
      <c r="BV56" s="40">
        <v>865</v>
      </c>
      <c r="BW56" s="40">
        <v>768</v>
      </c>
      <c r="BX56" s="34">
        <v>322</v>
      </c>
    </row>
    <row r="57" spans="1:76" ht="12.75">
      <c r="A57" s="1" t="s">
        <v>17</v>
      </c>
      <c r="B57" s="28">
        <v>0.25</v>
      </c>
      <c r="C57" s="24">
        <v>3.96</v>
      </c>
      <c r="D57" s="2">
        <v>3.48</v>
      </c>
      <c r="E57" s="2">
        <v>2.76</v>
      </c>
      <c r="F57" s="2">
        <v>2.36</v>
      </c>
      <c r="G57" s="37">
        <f t="shared" si="5"/>
        <v>5.677083333333333</v>
      </c>
      <c r="H57" s="28">
        <v>2.78</v>
      </c>
      <c r="I57" s="37">
        <f t="shared" si="4"/>
        <v>2.7083333333333335</v>
      </c>
      <c r="J57" s="28">
        <v>3.16</v>
      </c>
      <c r="K57" s="37">
        <f t="shared" si="2"/>
        <v>6.458333333333333</v>
      </c>
      <c r="L57" s="11">
        <f t="shared" si="0"/>
        <v>3.9329934450109247</v>
      </c>
      <c r="M57" s="30"/>
      <c r="N57" s="20"/>
      <c r="O57" s="20"/>
      <c r="Q57" s="21"/>
      <c r="S57" s="20"/>
      <c r="T57" s="20"/>
      <c r="Y57">
        <v>2</v>
      </c>
      <c r="Z57">
        <v>6</v>
      </c>
      <c r="AA57">
        <v>2</v>
      </c>
      <c r="AC57">
        <v>2</v>
      </c>
      <c r="AD57">
        <v>2</v>
      </c>
      <c r="AG57">
        <v>4</v>
      </c>
      <c r="AH57">
        <v>1</v>
      </c>
      <c r="AI57">
        <v>9</v>
      </c>
      <c r="AJ57">
        <v>2</v>
      </c>
      <c r="AK57">
        <v>4</v>
      </c>
      <c r="AL57">
        <v>3</v>
      </c>
      <c r="AM57">
        <v>1</v>
      </c>
      <c r="AO57">
        <v>23</v>
      </c>
      <c r="AS57">
        <v>17</v>
      </c>
      <c r="AT57">
        <v>12</v>
      </c>
      <c r="AU57">
        <v>30</v>
      </c>
      <c r="AX57">
        <v>30</v>
      </c>
      <c r="AY57">
        <v>12</v>
      </c>
      <c r="BB57" s="43">
        <v>4</v>
      </c>
      <c r="BF57" s="43">
        <v>4</v>
      </c>
      <c r="BJ57" s="43">
        <v>45</v>
      </c>
      <c r="BU57" s="10">
        <f t="shared" si="1"/>
        <v>162</v>
      </c>
      <c r="BV57" s="40">
        <v>109</v>
      </c>
      <c r="BW57" s="40">
        <v>52</v>
      </c>
      <c r="BX57" s="34">
        <v>124</v>
      </c>
    </row>
    <row r="58" spans="1:75" ht="12.75">
      <c r="A58" s="1" t="s">
        <v>235</v>
      </c>
      <c r="B58" s="28">
        <v>0</v>
      </c>
      <c r="C58" s="24"/>
      <c r="D58" s="2"/>
      <c r="E58" s="2"/>
      <c r="F58" s="2"/>
      <c r="G58" s="37"/>
      <c r="H58" s="28"/>
      <c r="I58" s="37"/>
      <c r="J58" s="28"/>
      <c r="K58" s="37">
        <f t="shared" si="2"/>
        <v>0</v>
      </c>
      <c r="L58" s="11">
        <f t="shared" si="0"/>
        <v>0.02427773731488225</v>
      </c>
      <c r="M58" s="30"/>
      <c r="N58" s="20"/>
      <c r="O58" s="20"/>
      <c r="Q58" s="21"/>
      <c r="S58" s="20"/>
      <c r="T58" s="20"/>
      <c r="AU58">
        <v>1</v>
      </c>
      <c r="BU58" s="10">
        <f t="shared" si="1"/>
        <v>1</v>
      </c>
      <c r="BV58" s="40"/>
      <c r="BW58" s="40"/>
    </row>
    <row r="59" spans="1:76" ht="12.75">
      <c r="A59" s="1" t="s">
        <v>109</v>
      </c>
      <c r="B59" s="28">
        <v>0</v>
      </c>
      <c r="C59" s="24"/>
      <c r="D59" s="2"/>
      <c r="E59" s="2">
        <v>0.09</v>
      </c>
      <c r="F59" s="2"/>
      <c r="G59" s="37">
        <f t="shared" si="5"/>
        <v>0.8854166666666666</v>
      </c>
      <c r="H59" s="28">
        <v>0.07</v>
      </c>
      <c r="I59" s="37">
        <f t="shared" si="4"/>
        <v>1.5104166666666667</v>
      </c>
      <c r="J59" s="28">
        <v>0.09</v>
      </c>
      <c r="K59" s="37">
        <f t="shared" si="2"/>
        <v>3.125</v>
      </c>
      <c r="L59" s="11">
        <f t="shared" si="0"/>
        <v>0</v>
      </c>
      <c r="M59" s="30"/>
      <c r="N59" s="20"/>
      <c r="O59" s="20"/>
      <c r="Q59" s="20"/>
      <c r="S59" s="20"/>
      <c r="T59" s="20"/>
      <c r="BU59" s="10">
        <f t="shared" si="1"/>
        <v>0</v>
      </c>
      <c r="BV59" s="40">
        <v>17</v>
      </c>
      <c r="BW59" s="40">
        <v>29</v>
      </c>
      <c r="BX59" s="34">
        <v>60</v>
      </c>
    </row>
    <row r="60" spans="1:75" ht="12.75">
      <c r="A60" s="1" t="s">
        <v>18</v>
      </c>
      <c r="B60" s="28">
        <v>15.2</v>
      </c>
      <c r="C60" s="25">
        <v>15.5</v>
      </c>
      <c r="D60" s="2">
        <v>15.37</v>
      </c>
      <c r="E60" s="2">
        <v>14.56</v>
      </c>
      <c r="F60" s="2">
        <v>13.55</v>
      </c>
      <c r="G60" s="37">
        <f t="shared" si="5"/>
        <v>0.3125</v>
      </c>
      <c r="H60" s="28">
        <v>12.52</v>
      </c>
      <c r="I60" s="37">
        <f t="shared" si="4"/>
        <v>0.5208333333333334</v>
      </c>
      <c r="J60" s="28">
        <v>13.67</v>
      </c>
      <c r="K60" s="37">
        <f t="shared" si="2"/>
        <v>0</v>
      </c>
      <c r="L60" s="11">
        <f t="shared" si="0"/>
        <v>8.375819373634377</v>
      </c>
      <c r="M60" s="30"/>
      <c r="N60" s="20"/>
      <c r="O60" s="20"/>
      <c r="Q60" s="20"/>
      <c r="S60" s="20"/>
      <c r="T60" s="20"/>
      <c r="Y60">
        <v>3</v>
      </c>
      <c r="AG60">
        <v>28</v>
      </c>
      <c r="AO60">
        <v>261</v>
      </c>
      <c r="AS60">
        <v>2</v>
      </c>
      <c r="AW60">
        <v>22</v>
      </c>
      <c r="AX60">
        <v>3</v>
      </c>
      <c r="AY60">
        <v>26</v>
      </c>
      <c r="BD60" s="43">
        <v>13</v>
      </c>
      <c r="BH60" s="43">
        <v>24</v>
      </c>
      <c r="BK60" s="43">
        <v>75</v>
      </c>
      <c r="BL60" s="43">
        <v>7</v>
      </c>
      <c r="BO60" s="43">
        <v>2</v>
      </c>
      <c r="BQ60" s="43">
        <v>66</v>
      </c>
      <c r="BS60" s="43">
        <v>8</v>
      </c>
      <c r="BU60" s="10">
        <f t="shared" si="1"/>
        <v>345</v>
      </c>
      <c r="BV60" s="40">
        <v>6</v>
      </c>
      <c r="BW60" s="40">
        <v>10</v>
      </c>
    </row>
    <row r="61" spans="1:75" ht="12.75">
      <c r="A61" s="1" t="s">
        <v>19</v>
      </c>
      <c r="B61" s="28">
        <v>0</v>
      </c>
      <c r="C61" s="24"/>
      <c r="D61" s="2"/>
      <c r="E61" s="2"/>
      <c r="F61" s="2">
        <v>0.02</v>
      </c>
      <c r="G61" s="37"/>
      <c r="H61" s="28"/>
      <c r="I61" s="37"/>
      <c r="J61" s="28">
        <v>0.05</v>
      </c>
      <c r="K61" s="37">
        <f t="shared" si="2"/>
        <v>0</v>
      </c>
      <c r="L61" s="11">
        <f t="shared" si="0"/>
        <v>0</v>
      </c>
      <c r="M61" s="30"/>
      <c r="N61" s="20"/>
      <c r="O61" s="20"/>
      <c r="Q61" s="20"/>
      <c r="S61" s="20"/>
      <c r="T61" s="20"/>
      <c r="BU61" s="10">
        <f t="shared" si="1"/>
        <v>0</v>
      </c>
      <c r="BV61" s="40"/>
      <c r="BW61" s="40"/>
    </row>
    <row r="62" spans="1:76" ht="12.75">
      <c r="A62" s="1" t="s">
        <v>67</v>
      </c>
      <c r="B62" s="28">
        <v>0</v>
      </c>
      <c r="C62" s="24">
        <v>0.02</v>
      </c>
      <c r="D62" s="2"/>
      <c r="E62" s="2"/>
      <c r="F62" s="2">
        <v>0.02</v>
      </c>
      <c r="G62" s="37"/>
      <c r="H62" s="28">
        <v>0.02</v>
      </c>
      <c r="I62" s="37"/>
      <c r="J62" s="28"/>
      <c r="K62" s="37">
        <f t="shared" si="2"/>
        <v>0.052083333333333336</v>
      </c>
      <c r="L62" s="11">
        <f t="shared" si="0"/>
        <v>0</v>
      </c>
      <c r="M62" s="30"/>
      <c r="N62" s="20"/>
      <c r="O62" s="20"/>
      <c r="Q62" s="20"/>
      <c r="S62" s="20"/>
      <c r="T62" s="20"/>
      <c r="BU62" s="10">
        <f t="shared" si="1"/>
        <v>0</v>
      </c>
      <c r="BV62" s="40"/>
      <c r="BW62" s="40"/>
      <c r="BX62" s="34">
        <v>1</v>
      </c>
    </row>
    <row r="63" spans="1:76" ht="12.75">
      <c r="A63" s="1" t="s">
        <v>20</v>
      </c>
      <c r="B63" s="28">
        <v>0.09</v>
      </c>
      <c r="C63" s="24">
        <v>0.06</v>
      </c>
      <c r="D63" s="2"/>
      <c r="E63" s="2">
        <v>0.28</v>
      </c>
      <c r="F63" s="2">
        <v>0.16</v>
      </c>
      <c r="G63" s="37">
        <f t="shared" si="5"/>
        <v>0.5729166666666666</v>
      </c>
      <c r="H63" s="28">
        <v>0.11</v>
      </c>
      <c r="I63" s="37">
        <f t="shared" si="4"/>
        <v>0.20833333333333334</v>
      </c>
      <c r="J63" s="28">
        <v>0.25</v>
      </c>
      <c r="K63" s="37">
        <f t="shared" si="2"/>
        <v>0.10416666666666667</v>
      </c>
      <c r="L63" s="11">
        <f t="shared" si="0"/>
        <v>0</v>
      </c>
      <c r="M63" s="30"/>
      <c r="N63" s="20"/>
      <c r="O63" s="20"/>
      <c r="Q63" s="20"/>
      <c r="S63" s="20"/>
      <c r="T63" s="20"/>
      <c r="BH63" s="43">
        <v>6</v>
      </c>
      <c r="BU63" s="10">
        <f t="shared" si="1"/>
        <v>0</v>
      </c>
      <c r="BV63" s="40">
        <v>11</v>
      </c>
      <c r="BW63" s="40">
        <v>4</v>
      </c>
      <c r="BX63" s="34">
        <v>2</v>
      </c>
    </row>
    <row r="64" spans="1:76" ht="12.75">
      <c r="A64" s="1" t="s">
        <v>120</v>
      </c>
      <c r="B64" s="28">
        <v>0</v>
      </c>
      <c r="C64" s="24"/>
      <c r="D64" s="2"/>
      <c r="E64" s="2"/>
      <c r="F64" s="2">
        <v>0.02</v>
      </c>
      <c r="G64" s="37"/>
      <c r="H64" s="28">
        <v>0.04</v>
      </c>
      <c r="I64" s="37"/>
      <c r="J64" s="28"/>
      <c r="K64" s="37">
        <f t="shared" si="2"/>
        <v>0.15625</v>
      </c>
      <c r="L64" s="11">
        <f t="shared" si="0"/>
        <v>0.02427773731488225</v>
      </c>
      <c r="M64" s="30">
        <v>1</v>
      </c>
      <c r="N64" s="20"/>
      <c r="O64" s="20"/>
      <c r="Q64" s="20"/>
      <c r="S64" s="20"/>
      <c r="T64" s="20"/>
      <c r="BU64" s="10">
        <f t="shared" si="1"/>
        <v>1</v>
      </c>
      <c r="BV64" s="40"/>
      <c r="BW64" s="40"/>
      <c r="BX64" s="34">
        <v>3</v>
      </c>
    </row>
    <row r="65" spans="1:75" ht="12.75">
      <c r="A65" s="1" t="s">
        <v>78</v>
      </c>
      <c r="B65" s="28">
        <v>0</v>
      </c>
      <c r="C65" s="24"/>
      <c r="D65" s="2"/>
      <c r="E65" s="2">
        <v>0.02</v>
      </c>
      <c r="F65" s="2"/>
      <c r="G65" s="37">
        <f t="shared" si="5"/>
        <v>0.052083333333333336</v>
      </c>
      <c r="H65" s="28"/>
      <c r="I65" s="37"/>
      <c r="J65" s="28"/>
      <c r="K65" s="37">
        <f t="shared" si="2"/>
        <v>0</v>
      </c>
      <c r="L65" s="11">
        <f t="shared" si="0"/>
        <v>0</v>
      </c>
      <c r="M65" s="30"/>
      <c r="N65" s="20"/>
      <c r="O65" s="20"/>
      <c r="Q65" s="20"/>
      <c r="S65" s="20"/>
      <c r="T65" s="20"/>
      <c r="BU65" s="10">
        <f t="shared" si="1"/>
        <v>0</v>
      </c>
      <c r="BV65" s="40">
        <v>1</v>
      </c>
      <c r="BW65" s="40"/>
    </row>
    <row r="66" spans="1:76" ht="12.75">
      <c r="A66" s="1" t="s">
        <v>68</v>
      </c>
      <c r="B66" s="28">
        <v>0.02</v>
      </c>
      <c r="C66" s="24">
        <v>0.04</v>
      </c>
      <c r="D66" s="2"/>
      <c r="E66" s="2">
        <v>0.02</v>
      </c>
      <c r="F66" s="2">
        <v>0.06</v>
      </c>
      <c r="G66" s="37">
        <f t="shared" si="5"/>
        <v>0.3125</v>
      </c>
      <c r="H66" s="28">
        <v>0.33</v>
      </c>
      <c r="I66" s="37"/>
      <c r="J66" s="28"/>
      <c r="K66" s="37">
        <f t="shared" si="2"/>
        <v>0.052083333333333336</v>
      </c>
      <c r="L66" s="11">
        <f t="shared" si="0"/>
        <v>0</v>
      </c>
      <c r="M66" s="30"/>
      <c r="N66" s="20"/>
      <c r="O66" s="20"/>
      <c r="Q66" s="20"/>
      <c r="S66" s="20"/>
      <c r="T66" s="20"/>
      <c r="BU66" s="10">
        <f t="shared" si="1"/>
        <v>0</v>
      </c>
      <c r="BV66" s="40">
        <v>6</v>
      </c>
      <c r="BW66" s="40"/>
      <c r="BX66" s="34">
        <v>1</v>
      </c>
    </row>
    <row r="67" spans="1:75" ht="12.75">
      <c r="A67" s="1" t="s">
        <v>21</v>
      </c>
      <c r="B67" s="28">
        <v>0</v>
      </c>
      <c r="C67" s="24">
        <v>0.02</v>
      </c>
      <c r="D67" s="2"/>
      <c r="E67" s="2">
        <v>0.02</v>
      </c>
      <c r="F67" s="2"/>
      <c r="G67" s="37"/>
      <c r="H67" s="28"/>
      <c r="I67" s="37"/>
      <c r="J67" s="28"/>
      <c r="K67" s="37">
        <f t="shared" si="2"/>
        <v>0</v>
      </c>
      <c r="L67" s="11">
        <f t="shared" si="0"/>
        <v>0</v>
      </c>
      <c r="M67" s="30"/>
      <c r="N67" s="20"/>
      <c r="O67" s="20"/>
      <c r="Q67" s="20"/>
      <c r="S67" s="20"/>
      <c r="T67" s="20"/>
      <c r="BU67" s="10">
        <f t="shared" si="1"/>
        <v>0</v>
      </c>
      <c r="BV67" s="40"/>
      <c r="BW67" s="40"/>
    </row>
    <row r="68" spans="1:75" ht="12.75">
      <c r="A68" s="1" t="s">
        <v>146</v>
      </c>
      <c r="B68" s="28">
        <v>0</v>
      </c>
      <c r="C68" s="24"/>
      <c r="D68" s="2"/>
      <c r="E68" s="2"/>
      <c r="F68" s="2"/>
      <c r="G68" s="37"/>
      <c r="H68" s="28">
        <v>0.02</v>
      </c>
      <c r="I68" s="37"/>
      <c r="J68" s="28"/>
      <c r="K68" s="37">
        <f t="shared" si="2"/>
        <v>0</v>
      </c>
      <c r="L68" s="11">
        <f t="shared" si="0"/>
        <v>0</v>
      </c>
      <c r="M68" s="30"/>
      <c r="N68" s="20"/>
      <c r="O68" s="20"/>
      <c r="Q68" s="20"/>
      <c r="S68" s="20"/>
      <c r="T68" s="20"/>
      <c r="BU68" s="10">
        <f t="shared" si="1"/>
        <v>0</v>
      </c>
      <c r="BV68" s="40"/>
      <c r="BW68" s="40"/>
    </row>
    <row r="69" spans="1:76" ht="12.75">
      <c r="A69" s="1" t="s">
        <v>22</v>
      </c>
      <c r="B69" s="28">
        <v>0.15</v>
      </c>
      <c r="C69" s="24">
        <v>0.11</v>
      </c>
      <c r="D69" s="2">
        <v>0.2</v>
      </c>
      <c r="E69" s="2">
        <v>0.17</v>
      </c>
      <c r="F69" s="2">
        <v>0.36</v>
      </c>
      <c r="G69" s="37">
        <f t="shared" si="5"/>
        <v>0.052083333333333336</v>
      </c>
      <c r="H69" s="28">
        <v>0.27</v>
      </c>
      <c r="I69" s="37">
        <f t="shared" si="4"/>
        <v>0.10416666666666667</v>
      </c>
      <c r="J69" s="28">
        <v>0.19</v>
      </c>
      <c r="K69" s="37">
        <f t="shared" si="2"/>
        <v>0.10416666666666667</v>
      </c>
      <c r="L69" s="11">
        <f t="shared" si="0"/>
        <v>0.2670551104637048</v>
      </c>
      <c r="M69" s="30"/>
      <c r="N69" s="20">
        <v>1</v>
      </c>
      <c r="O69" s="20"/>
      <c r="Q69" s="20">
        <v>1</v>
      </c>
      <c r="S69" s="20"/>
      <c r="T69" s="20"/>
      <c r="U69">
        <v>2</v>
      </c>
      <c r="AA69">
        <v>1</v>
      </c>
      <c r="AG69">
        <v>2</v>
      </c>
      <c r="AI69">
        <v>1</v>
      </c>
      <c r="AN69">
        <v>1</v>
      </c>
      <c r="AU69">
        <v>1</v>
      </c>
      <c r="AZ69">
        <v>1</v>
      </c>
      <c r="BF69" s="43">
        <v>1</v>
      </c>
      <c r="BS69" s="43">
        <v>1</v>
      </c>
      <c r="BU69" s="10">
        <f t="shared" si="1"/>
        <v>11</v>
      </c>
      <c r="BV69" s="40">
        <v>1</v>
      </c>
      <c r="BW69" s="40">
        <v>2</v>
      </c>
      <c r="BX69" s="34">
        <v>2</v>
      </c>
    </row>
    <row r="70" spans="1:76" ht="12.75">
      <c r="A70" s="1" t="s">
        <v>23</v>
      </c>
      <c r="B70" s="28">
        <v>0.28</v>
      </c>
      <c r="C70" s="24">
        <v>0.39</v>
      </c>
      <c r="D70" s="2">
        <v>0.66</v>
      </c>
      <c r="E70" s="2">
        <v>0.48</v>
      </c>
      <c r="F70" s="2">
        <v>0.22</v>
      </c>
      <c r="G70" s="37">
        <f t="shared" si="5"/>
        <v>0.9375</v>
      </c>
      <c r="H70" s="28">
        <v>0.53</v>
      </c>
      <c r="I70" s="37">
        <f t="shared" si="4"/>
        <v>0.3125</v>
      </c>
      <c r="J70" s="28">
        <v>0.46</v>
      </c>
      <c r="K70" s="37">
        <f t="shared" si="2"/>
        <v>0.8854166666666666</v>
      </c>
      <c r="L70" s="11">
        <f t="shared" si="0"/>
        <v>0.6797766448167031</v>
      </c>
      <c r="M70" s="30">
        <v>1</v>
      </c>
      <c r="N70" s="20"/>
      <c r="O70" s="20">
        <v>1</v>
      </c>
      <c r="Q70" s="20">
        <v>2</v>
      </c>
      <c r="S70" s="20"/>
      <c r="T70" s="20"/>
      <c r="U70">
        <v>1</v>
      </c>
      <c r="V70">
        <v>3</v>
      </c>
      <c r="X70">
        <v>2</v>
      </c>
      <c r="Z70">
        <v>2</v>
      </c>
      <c r="AA70">
        <v>2</v>
      </c>
      <c r="AB70">
        <v>2</v>
      </c>
      <c r="AD70">
        <v>2</v>
      </c>
      <c r="AI70">
        <v>1</v>
      </c>
      <c r="AJ70">
        <v>1</v>
      </c>
      <c r="AK70">
        <v>1</v>
      </c>
      <c r="AL70">
        <v>1</v>
      </c>
      <c r="AN70">
        <v>1</v>
      </c>
      <c r="AQ70">
        <v>1</v>
      </c>
      <c r="AS70">
        <v>1</v>
      </c>
      <c r="AT70">
        <v>2</v>
      </c>
      <c r="AZ70">
        <v>1</v>
      </c>
      <c r="BD70" s="43">
        <v>1</v>
      </c>
      <c r="BF70" s="43">
        <v>1</v>
      </c>
      <c r="BG70" s="43">
        <v>1</v>
      </c>
      <c r="BS70" s="43">
        <v>1</v>
      </c>
      <c r="BU70" s="10">
        <f t="shared" si="1"/>
        <v>28</v>
      </c>
      <c r="BV70" s="40">
        <v>18</v>
      </c>
      <c r="BW70" s="40">
        <v>6</v>
      </c>
      <c r="BX70" s="34">
        <v>17</v>
      </c>
    </row>
    <row r="71" spans="1:76" ht="12.75">
      <c r="A71" s="1" t="s">
        <v>24</v>
      </c>
      <c r="B71" s="28">
        <v>1.71</v>
      </c>
      <c r="C71" s="24">
        <v>1.77</v>
      </c>
      <c r="D71" s="2">
        <v>2.57</v>
      </c>
      <c r="E71" s="2">
        <v>2.51</v>
      </c>
      <c r="F71" s="2">
        <v>4.11</v>
      </c>
      <c r="G71" s="37">
        <f t="shared" si="5"/>
        <v>6.71875</v>
      </c>
      <c r="H71" s="28">
        <v>4.44</v>
      </c>
      <c r="I71" s="37">
        <f t="shared" si="4"/>
        <v>9.427083333333334</v>
      </c>
      <c r="J71" s="28">
        <v>7.33</v>
      </c>
      <c r="K71" s="37">
        <f t="shared" si="2"/>
        <v>10.572916666666666</v>
      </c>
      <c r="L71" s="11">
        <f t="shared" si="0"/>
        <v>3.4474386987132797</v>
      </c>
      <c r="M71" s="30">
        <v>4</v>
      </c>
      <c r="N71" s="20">
        <v>1</v>
      </c>
      <c r="O71" s="20">
        <v>2</v>
      </c>
      <c r="P71" s="21">
        <v>1</v>
      </c>
      <c r="Q71" s="20">
        <v>8</v>
      </c>
      <c r="R71" s="21">
        <v>3</v>
      </c>
      <c r="S71" s="21">
        <v>1</v>
      </c>
      <c r="T71" s="21">
        <v>4</v>
      </c>
      <c r="U71" s="21">
        <v>1</v>
      </c>
      <c r="V71" s="21">
        <v>7</v>
      </c>
      <c r="W71" s="21">
        <v>3</v>
      </c>
      <c r="X71" s="21">
        <v>1</v>
      </c>
      <c r="Y71" s="21">
        <v>9</v>
      </c>
      <c r="Z71" s="21">
        <v>3</v>
      </c>
      <c r="AA71" s="21">
        <v>4</v>
      </c>
      <c r="AB71" s="21">
        <v>5</v>
      </c>
      <c r="AC71" s="21">
        <v>1</v>
      </c>
      <c r="AD71" s="21">
        <v>4</v>
      </c>
      <c r="AE71" s="21">
        <v>3</v>
      </c>
      <c r="AF71" s="21">
        <v>2</v>
      </c>
      <c r="AG71">
        <v>8</v>
      </c>
      <c r="AH71">
        <v>2</v>
      </c>
      <c r="AI71">
        <v>1</v>
      </c>
      <c r="AJ71">
        <v>2</v>
      </c>
      <c r="AK71">
        <v>2</v>
      </c>
      <c r="AL71">
        <v>5</v>
      </c>
      <c r="AM71">
        <v>2</v>
      </c>
      <c r="AN71">
        <v>7</v>
      </c>
      <c r="AP71">
        <v>3</v>
      </c>
      <c r="AQ71">
        <v>10</v>
      </c>
      <c r="AR71">
        <v>3</v>
      </c>
      <c r="AS71">
        <v>3</v>
      </c>
      <c r="AT71">
        <v>6</v>
      </c>
      <c r="AU71">
        <v>12</v>
      </c>
      <c r="AV71">
        <v>1</v>
      </c>
      <c r="AX71">
        <v>5</v>
      </c>
      <c r="AZ71">
        <v>3</v>
      </c>
      <c r="BB71" s="43">
        <v>2</v>
      </c>
      <c r="BC71" s="43">
        <v>4</v>
      </c>
      <c r="BD71" s="43">
        <v>1</v>
      </c>
      <c r="BE71" s="43">
        <v>3</v>
      </c>
      <c r="BF71" s="43">
        <v>20</v>
      </c>
      <c r="BG71" s="43">
        <v>3</v>
      </c>
      <c r="BH71" s="43">
        <v>3</v>
      </c>
      <c r="BI71" s="43">
        <v>4</v>
      </c>
      <c r="BJ71" s="43">
        <v>1</v>
      </c>
      <c r="BK71" s="43">
        <v>1</v>
      </c>
      <c r="BL71" s="43">
        <v>2</v>
      </c>
      <c r="BM71" s="43">
        <v>1</v>
      </c>
      <c r="BN71" s="43">
        <v>1</v>
      </c>
      <c r="BO71" s="43">
        <v>1</v>
      </c>
      <c r="BP71" s="43">
        <v>5</v>
      </c>
      <c r="BR71" s="43">
        <v>4</v>
      </c>
      <c r="BS71" s="43">
        <v>3</v>
      </c>
      <c r="BT71" s="43">
        <v>3</v>
      </c>
      <c r="BU71" s="10">
        <f t="shared" si="1"/>
        <v>142</v>
      </c>
      <c r="BV71" s="40">
        <v>129</v>
      </c>
      <c r="BW71" s="40">
        <v>181</v>
      </c>
      <c r="BX71" s="34">
        <v>203</v>
      </c>
    </row>
    <row r="72" spans="1:76" ht="12.75">
      <c r="A72" s="1" t="s">
        <v>76</v>
      </c>
      <c r="B72" s="28">
        <v>0.04</v>
      </c>
      <c r="C72" s="24">
        <v>0.06</v>
      </c>
      <c r="D72" s="2">
        <v>0.02</v>
      </c>
      <c r="E72" s="2">
        <v>0.02</v>
      </c>
      <c r="F72" s="2">
        <v>0.08</v>
      </c>
      <c r="G72" s="37">
        <f t="shared" si="5"/>
        <v>0.052083333333333336</v>
      </c>
      <c r="H72" s="28">
        <v>0.04</v>
      </c>
      <c r="I72" s="37">
        <f t="shared" si="4"/>
        <v>0.052083333333333336</v>
      </c>
      <c r="J72" s="28">
        <v>0.07</v>
      </c>
      <c r="K72" s="37">
        <f t="shared" si="2"/>
        <v>0.10416666666666667</v>
      </c>
      <c r="L72" s="11">
        <f t="shared" si="0"/>
        <v>0.07283321194464676</v>
      </c>
      <c r="M72" s="30"/>
      <c r="N72" s="20"/>
      <c r="O72" s="20"/>
      <c r="Q72" s="20"/>
      <c r="S72" s="20"/>
      <c r="T72" s="20"/>
      <c r="AC72">
        <v>2</v>
      </c>
      <c r="AT72">
        <v>1</v>
      </c>
      <c r="BB72" s="43">
        <v>1</v>
      </c>
      <c r="BU72" s="10">
        <f t="shared" si="1"/>
        <v>3</v>
      </c>
      <c r="BV72" s="40">
        <v>1</v>
      </c>
      <c r="BW72" s="40">
        <v>1</v>
      </c>
      <c r="BX72" s="34">
        <v>2</v>
      </c>
    </row>
    <row r="73" spans="1:75" ht="12.75">
      <c r="A73" s="1" t="s">
        <v>127</v>
      </c>
      <c r="B73" s="28">
        <v>0.02</v>
      </c>
      <c r="C73" s="24"/>
      <c r="D73" s="2"/>
      <c r="E73" s="2"/>
      <c r="F73" s="2"/>
      <c r="G73" s="37"/>
      <c r="H73" s="28">
        <v>0.07</v>
      </c>
      <c r="I73" s="37"/>
      <c r="J73" s="28">
        <v>0.09</v>
      </c>
      <c r="K73" s="37">
        <f t="shared" si="2"/>
        <v>0</v>
      </c>
      <c r="L73" s="11">
        <f t="shared" si="0"/>
        <v>0</v>
      </c>
      <c r="M73" s="30"/>
      <c r="N73" s="20"/>
      <c r="O73" s="20"/>
      <c r="Q73" s="20"/>
      <c r="S73" s="20"/>
      <c r="T73" s="20"/>
      <c r="BU73" s="10">
        <f aca="true" t="shared" si="6" ref="BU73:BU126">SUM(M73:BA73)</f>
        <v>0</v>
      </c>
      <c r="BV73" s="40"/>
      <c r="BW73" s="40"/>
    </row>
    <row r="74" spans="1:76" ht="12.75">
      <c r="A74" s="1" t="s">
        <v>169</v>
      </c>
      <c r="B74" s="28">
        <v>0</v>
      </c>
      <c r="C74" s="24"/>
      <c r="D74" s="2"/>
      <c r="E74" s="2"/>
      <c r="F74" s="2"/>
      <c r="G74" s="37"/>
      <c r="H74" s="28"/>
      <c r="I74" s="37"/>
      <c r="J74" s="28">
        <v>0.02</v>
      </c>
      <c r="K74" s="37">
        <f aca="true" t="shared" si="7" ref="K74:K126">BX74*10/$G$4</f>
        <v>0.052083333333333336</v>
      </c>
      <c r="L74" s="11">
        <f t="shared" si="0"/>
        <v>0</v>
      </c>
      <c r="M74" s="30"/>
      <c r="N74" s="20"/>
      <c r="O74" s="20"/>
      <c r="Q74" s="20"/>
      <c r="S74" s="20"/>
      <c r="T74" s="20"/>
      <c r="BU74" s="10">
        <f t="shared" si="6"/>
        <v>0</v>
      </c>
      <c r="BV74" s="40"/>
      <c r="BW74" s="40"/>
      <c r="BX74" s="34">
        <v>1</v>
      </c>
    </row>
    <row r="75" spans="1:75" ht="12.75">
      <c r="A75" s="1" t="s">
        <v>99</v>
      </c>
      <c r="B75" s="28">
        <v>0</v>
      </c>
      <c r="C75" s="24"/>
      <c r="D75" s="2">
        <v>0.05</v>
      </c>
      <c r="E75" s="2"/>
      <c r="F75" s="2"/>
      <c r="G75" s="37"/>
      <c r="H75" s="28"/>
      <c r="I75" s="37"/>
      <c r="J75" s="28">
        <v>0.04</v>
      </c>
      <c r="K75" s="37">
        <f t="shared" si="7"/>
        <v>0</v>
      </c>
      <c r="L75" s="11">
        <f t="shared" si="0"/>
        <v>0</v>
      </c>
      <c r="M75" s="30"/>
      <c r="N75" s="20"/>
      <c r="O75" s="20"/>
      <c r="Q75" s="20"/>
      <c r="S75" s="20"/>
      <c r="T75" s="20"/>
      <c r="BU75" s="10">
        <f t="shared" si="6"/>
        <v>0</v>
      </c>
      <c r="BV75" s="40"/>
      <c r="BW75" s="40"/>
    </row>
    <row r="76" spans="1:75" ht="12.75">
      <c r="A76" s="1" t="s">
        <v>98</v>
      </c>
      <c r="B76" s="28">
        <v>0</v>
      </c>
      <c r="C76" s="24"/>
      <c r="D76" s="2">
        <v>0.02</v>
      </c>
      <c r="E76" s="2"/>
      <c r="F76" s="2"/>
      <c r="G76" s="37"/>
      <c r="H76" s="28"/>
      <c r="I76" s="37"/>
      <c r="J76" s="28">
        <v>0.02</v>
      </c>
      <c r="K76" s="37">
        <f t="shared" si="7"/>
        <v>0</v>
      </c>
      <c r="L76" s="11">
        <f t="shared" si="0"/>
        <v>0</v>
      </c>
      <c r="M76" s="30"/>
      <c r="N76" s="20"/>
      <c r="O76" s="20"/>
      <c r="Q76" s="20"/>
      <c r="S76" s="20"/>
      <c r="T76" s="20"/>
      <c r="BU76" s="10">
        <f t="shared" si="6"/>
        <v>0</v>
      </c>
      <c r="BV76" s="40"/>
      <c r="BW76" s="40"/>
    </row>
    <row r="77" spans="1:76" ht="12.75">
      <c r="A77" s="1" t="s">
        <v>25</v>
      </c>
      <c r="B77" s="28">
        <v>0.5</v>
      </c>
      <c r="C77" s="24">
        <v>0.09</v>
      </c>
      <c r="D77" s="2">
        <v>48.5</v>
      </c>
      <c r="E77" s="2">
        <v>0.19</v>
      </c>
      <c r="F77" s="2">
        <v>9.42</v>
      </c>
      <c r="G77" s="37">
        <f t="shared" si="5"/>
        <v>0.4166666666666667</v>
      </c>
      <c r="H77" s="28">
        <v>3.69</v>
      </c>
      <c r="I77" s="37">
        <f t="shared" si="4"/>
        <v>18.90625</v>
      </c>
      <c r="J77" s="28">
        <v>0.49</v>
      </c>
      <c r="K77" s="37">
        <f t="shared" si="7"/>
        <v>31.197916666666668</v>
      </c>
      <c r="L77" s="11">
        <f t="shared" si="0"/>
        <v>3.0589949016751636</v>
      </c>
      <c r="M77" s="30">
        <v>15</v>
      </c>
      <c r="N77" s="20"/>
      <c r="O77" s="20"/>
      <c r="Q77" s="20">
        <v>2</v>
      </c>
      <c r="S77" s="20"/>
      <c r="T77" s="20"/>
      <c r="U77">
        <v>1</v>
      </c>
      <c r="V77">
        <v>4</v>
      </c>
      <c r="X77">
        <v>8</v>
      </c>
      <c r="Y77">
        <v>42</v>
      </c>
      <c r="AA77">
        <v>4</v>
      </c>
      <c r="AB77">
        <v>2</v>
      </c>
      <c r="AD77">
        <v>15</v>
      </c>
      <c r="AF77">
        <v>8</v>
      </c>
      <c r="AG77">
        <v>11</v>
      </c>
      <c r="AH77">
        <v>3</v>
      </c>
      <c r="AT77">
        <v>2</v>
      </c>
      <c r="AU77">
        <v>9</v>
      </c>
      <c r="BI77" s="43">
        <v>1</v>
      </c>
      <c r="BJ77" s="43">
        <v>3</v>
      </c>
      <c r="BL77" s="43">
        <v>19</v>
      </c>
      <c r="BO77" s="43">
        <v>10</v>
      </c>
      <c r="BR77" s="43">
        <v>1</v>
      </c>
      <c r="BS77" s="43">
        <v>69</v>
      </c>
      <c r="BU77" s="10">
        <f t="shared" si="6"/>
        <v>126</v>
      </c>
      <c r="BV77" s="40">
        <v>8</v>
      </c>
      <c r="BW77" s="40">
        <v>363</v>
      </c>
      <c r="BX77" s="34">
        <v>599</v>
      </c>
    </row>
    <row r="78" spans="1:76" ht="12.75">
      <c r="A78" s="1" t="s">
        <v>26</v>
      </c>
      <c r="B78" s="28">
        <v>0.04</v>
      </c>
      <c r="C78" s="24">
        <v>0.09</v>
      </c>
      <c r="D78" s="2"/>
      <c r="E78" s="2">
        <v>0.32</v>
      </c>
      <c r="F78" s="2">
        <v>0.04</v>
      </c>
      <c r="G78" s="37"/>
      <c r="H78" s="28">
        <v>0.04</v>
      </c>
      <c r="I78" s="37">
        <f t="shared" si="4"/>
        <v>0.052083333333333336</v>
      </c>
      <c r="J78" s="28">
        <v>0.04</v>
      </c>
      <c r="K78" s="37">
        <f t="shared" si="7"/>
        <v>0.10416666666666667</v>
      </c>
      <c r="L78" s="11">
        <f t="shared" si="0"/>
        <v>0.097110949259529</v>
      </c>
      <c r="M78" s="30"/>
      <c r="N78" s="20"/>
      <c r="O78" s="20"/>
      <c r="Q78" s="20"/>
      <c r="R78">
        <v>2</v>
      </c>
      <c r="S78" s="20"/>
      <c r="T78" s="20"/>
      <c r="AE78">
        <v>2</v>
      </c>
      <c r="BU78" s="10">
        <f t="shared" si="6"/>
        <v>4</v>
      </c>
      <c r="BV78" s="40"/>
      <c r="BW78" s="40">
        <v>1</v>
      </c>
      <c r="BX78" s="34">
        <v>2</v>
      </c>
    </row>
    <row r="79" spans="1:76" ht="12.75">
      <c r="A79" s="1" t="s">
        <v>27</v>
      </c>
      <c r="B79" s="28">
        <v>0</v>
      </c>
      <c r="C79" s="24">
        <v>0.02</v>
      </c>
      <c r="D79" s="2">
        <v>0.1</v>
      </c>
      <c r="E79" s="2"/>
      <c r="F79" s="2"/>
      <c r="G79" s="37">
        <f t="shared" si="5"/>
        <v>0.5729166666666666</v>
      </c>
      <c r="H79" s="28"/>
      <c r="I79" s="37">
        <f t="shared" si="4"/>
        <v>1.0416666666666667</v>
      </c>
      <c r="J79" s="28"/>
      <c r="K79" s="37">
        <f t="shared" si="7"/>
        <v>1.6145833333333333</v>
      </c>
      <c r="L79" s="11">
        <f t="shared" si="0"/>
        <v>0</v>
      </c>
      <c r="M79" s="30"/>
      <c r="N79" s="20"/>
      <c r="O79" s="20"/>
      <c r="Q79" s="20"/>
      <c r="S79" s="20"/>
      <c r="T79" s="20"/>
      <c r="BU79" s="10">
        <f t="shared" si="6"/>
        <v>0</v>
      </c>
      <c r="BV79" s="40">
        <v>11</v>
      </c>
      <c r="BW79" s="40">
        <v>20</v>
      </c>
      <c r="BX79" s="34">
        <v>31</v>
      </c>
    </row>
    <row r="80" spans="1:76" ht="12.75">
      <c r="A80" s="1" t="s">
        <v>121</v>
      </c>
      <c r="B80" s="28">
        <v>0</v>
      </c>
      <c r="C80" s="24"/>
      <c r="D80" s="2"/>
      <c r="E80" s="2"/>
      <c r="F80" s="2">
        <v>0.02</v>
      </c>
      <c r="G80" s="37"/>
      <c r="H80" s="28"/>
      <c r="I80" s="37">
        <f t="shared" si="4"/>
        <v>0.052083333333333336</v>
      </c>
      <c r="J80" s="28">
        <v>0.02</v>
      </c>
      <c r="K80" s="37">
        <f t="shared" si="7"/>
        <v>0.10416666666666667</v>
      </c>
      <c r="L80" s="11">
        <f t="shared" si="0"/>
        <v>0.02427773731488225</v>
      </c>
      <c r="M80" s="30"/>
      <c r="N80" s="20"/>
      <c r="O80" s="20">
        <v>1</v>
      </c>
      <c r="Q80" s="20"/>
      <c r="S80" s="20"/>
      <c r="T80" s="20"/>
      <c r="BU80" s="10">
        <f t="shared" si="6"/>
        <v>1</v>
      </c>
      <c r="BV80" s="40"/>
      <c r="BW80" s="40">
        <v>1</v>
      </c>
      <c r="BX80" s="34">
        <v>2</v>
      </c>
    </row>
    <row r="81" spans="1:76" ht="12.75">
      <c r="A81" s="1" t="s">
        <v>28</v>
      </c>
      <c r="B81" s="28">
        <v>0</v>
      </c>
      <c r="C81" s="24"/>
      <c r="D81" s="2">
        <v>0.02</v>
      </c>
      <c r="E81" s="2"/>
      <c r="F81" s="2">
        <v>0.16</v>
      </c>
      <c r="G81" s="37">
        <f t="shared" si="5"/>
        <v>0.052083333333333336</v>
      </c>
      <c r="H81" s="28"/>
      <c r="I81" s="37">
        <f t="shared" si="4"/>
        <v>0.20833333333333334</v>
      </c>
      <c r="J81" s="28"/>
      <c r="K81" s="37">
        <f t="shared" si="7"/>
        <v>0.20833333333333334</v>
      </c>
      <c r="L81" s="11">
        <f t="shared" si="0"/>
        <v>0</v>
      </c>
      <c r="M81" s="30"/>
      <c r="N81" s="20"/>
      <c r="O81" s="20"/>
      <c r="Q81" s="20"/>
      <c r="S81" s="20"/>
      <c r="T81" s="20"/>
      <c r="BU81" s="10">
        <f t="shared" si="6"/>
        <v>0</v>
      </c>
      <c r="BV81" s="40">
        <v>1</v>
      </c>
      <c r="BW81" s="40">
        <v>4</v>
      </c>
      <c r="BX81" s="34">
        <v>4</v>
      </c>
    </row>
    <row r="82" spans="1:76" ht="12.75">
      <c r="A82" s="1" t="s">
        <v>29</v>
      </c>
      <c r="B82" s="28">
        <v>0.44</v>
      </c>
      <c r="C82" s="24">
        <v>0.26</v>
      </c>
      <c r="D82" s="2">
        <v>6.5</v>
      </c>
      <c r="E82" s="2">
        <v>1.6</v>
      </c>
      <c r="F82" s="2">
        <v>4.76</v>
      </c>
      <c r="G82" s="37">
        <f t="shared" si="5"/>
        <v>9.53125</v>
      </c>
      <c r="H82" s="28">
        <v>1.01</v>
      </c>
      <c r="I82" s="37">
        <f t="shared" si="4"/>
        <v>8.697916666666666</v>
      </c>
      <c r="J82" s="28">
        <v>1.65</v>
      </c>
      <c r="K82" s="37">
        <f t="shared" si="7"/>
        <v>17.552083333333332</v>
      </c>
      <c r="L82" s="11">
        <f t="shared" si="0"/>
        <v>3.0347171643602815</v>
      </c>
      <c r="M82" s="30"/>
      <c r="N82" s="20">
        <v>7</v>
      </c>
      <c r="O82" s="20">
        <v>1</v>
      </c>
      <c r="P82" s="21">
        <v>1</v>
      </c>
      <c r="Q82" s="20">
        <v>2</v>
      </c>
      <c r="S82" s="21">
        <v>2</v>
      </c>
      <c r="T82" s="21">
        <v>17</v>
      </c>
      <c r="V82" s="21">
        <v>1</v>
      </c>
      <c r="W82">
        <v>7</v>
      </c>
      <c r="Y82">
        <v>2</v>
      </c>
      <c r="AA82">
        <v>3</v>
      </c>
      <c r="AB82">
        <v>6</v>
      </c>
      <c r="AF82">
        <v>1</v>
      </c>
      <c r="AG82">
        <v>17</v>
      </c>
      <c r="AH82">
        <v>2</v>
      </c>
      <c r="AJ82">
        <v>5</v>
      </c>
      <c r="AK82">
        <v>1</v>
      </c>
      <c r="AN82">
        <v>1</v>
      </c>
      <c r="AO82">
        <v>1</v>
      </c>
      <c r="AP82">
        <v>9</v>
      </c>
      <c r="AQ82">
        <v>15</v>
      </c>
      <c r="AR82">
        <v>2</v>
      </c>
      <c r="AS82">
        <v>4</v>
      </c>
      <c r="AT82">
        <v>3</v>
      </c>
      <c r="AU82">
        <v>10</v>
      </c>
      <c r="AV82">
        <v>3</v>
      </c>
      <c r="AW82">
        <v>2</v>
      </c>
      <c r="BC82" s="43">
        <v>2</v>
      </c>
      <c r="BF82" s="43">
        <v>9</v>
      </c>
      <c r="BH82" s="43">
        <v>4</v>
      </c>
      <c r="BI82" s="43">
        <v>1</v>
      </c>
      <c r="BJ82" s="43">
        <v>1</v>
      </c>
      <c r="BK82" s="43">
        <v>4</v>
      </c>
      <c r="BL82" s="43">
        <v>3</v>
      </c>
      <c r="BM82" s="43">
        <v>2</v>
      </c>
      <c r="BN82" s="43">
        <v>4</v>
      </c>
      <c r="BO82" s="43">
        <v>5</v>
      </c>
      <c r="BP82" s="43">
        <v>2</v>
      </c>
      <c r="BR82" s="43">
        <v>6</v>
      </c>
      <c r="BS82" s="43">
        <v>8</v>
      </c>
      <c r="BT82" s="43">
        <v>1</v>
      </c>
      <c r="BU82" s="10">
        <f t="shared" si="6"/>
        <v>125</v>
      </c>
      <c r="BV82" s="40">
        <v>183</v>
      </c>
      <c r="BW82" s="40">
        <v>167</v>
      </c>
      <c r="BX82" s="34">
        <v>337</v>
      </c>
    </row>
    <row r="83" spans="1:76" ht="12.75">
      <c r="A83" s="1" t="s">
        <v>30</v>
      </c>
      <c r="B83" s="28">
        <v>0.67</v>
      </c>
      <c r="C83" s="24"/>
      <c r="D83" s="2">
        <v>40.59</v>
      </c>
      <c r="E83" s="2">
        <v>0.15</v>
      </c>
      <c r="F83" s="2">
        <v>104.33</v>
      </c>
      <c r="G83" s="37">
        <f t="shared" si="5"/>
        <v>2.0833333333333335</v>
      </c>
      <c r="H83" s="28">
        <v>0.15</v>
      </c>
      <c r="I83" s="37">
        <f t="shared" si="4"/>
        <v>7.083333333333333</v>
      </c>
      <c r="J83" s="28">
        <v>0.84</v>
      </c>
      <c r="K83" s="37">
        <f t="shared" si="7"/>
        <v>77.91666666666667</v>
      </c>
      <c r="L83" s="11">
        <f t="shared" si="0"/>
        <v>3.6173828599174556</v>
      </c>
      <c r="M83" s="30">
        <v>1</v>
      </c>
      <c r="N83" s="20">
        <v>3</v>
      </c>
      <c r="O83" s="20"/>
      <c r="Q83" s="20"/>
      <c r="S83" s="21">
        <v>2</v>
      </c>
      <c r="T83" s="21">
        <v>1</v>
      </c>
      <c r="W83">
        <v>4</v>
      </c>
      <c r="Z83">
        <v>1</v>
      </c>
      <c r="AA83">
        <v>4</v>
      </c>
      <c r="AB83">
        <v>13</v>
      </c>
      <c r="AC83">
        <v>1</v>
      </c>
      <c r="AD83">
        <v>54</v>
      </c>
      <c r="AF83">
        <v>1</v>
      </c>
      <c r="AG83">
        <v>13</v>
      </c>
      <c r="AH83">
        <v>1</v>
      </c>
      <c r="AI83">
        <v>3</v>
      </c>
      <c r="AJ83">
        <v>1</v>
      </c>
      <c r="AO83">
        <v>2</v>
      </c>
      <c r="AP83">
        <v>6</v>
      </c>
      <c r="AU83">
        <v>1</v>
      </c>
      <c r="AW83">
        <v>35</v>
      </c>
      <c r="AX83">
        <v>2</v>
      </c>
      <c r="BF83" s="43">
        <v>5</v>
      </c>
      <c r="BG83" s="43">
        <v>4</v>
      </c>
      <c r="BH83" s="43">
        <v>4</v>
      </c>
      <c r="BJ83" s="43">
        <v>18</v>
      </c>
      <c r="BK83" s="43">
        <v>130</v>
      </c>
      <c r="BL83" s="43">
        <v>1</v>
      </c>
      <c r="BN83" s="43">
        <v>62</v>
      </c>
      <c r="BO83" s="43">
        <v>14</v>
      </c>
      <c r="BP83" s="43">
        <v>1</v>
      </c>
      <c r="BQ83" s="43">
        <v>7</v>
      </c>
      <c r="BR83" s="43">
        <v>8</v>
      </c>
      <c r="BS83" s="43">
        <v>178</v>
      </c>
      <c r="BT83" s="43">
        <v>1</v>
      </c>
      <c r="BU83" s="10">
        <f t="shared" si="6"/>
        <v>149</v>
      </c>
      <c r="BV83" s="40">
        <v>40</v>
      </c>
      <c r="BW83" s="40">
        <v>136</v>
      </c>
      <c r="BX83" s="34">
        <v>1496</v>
      </c>
    </row>
    <row r="84" spans="1:76" ht="12.75">
      <c r="A84" s="1" t="s">
        <v>100</v>
      </c>
      <c r="B84" s="28">
        <v>0</v>
      </c>
      <c r="C84" s="24"/>
      <c r="D84" s="2">
        <v>0.02</v>
      </c>
      <c r="E84" s="2"/>
      <c r="F84" s="2"/>
      <c r="G84" s="37"/>
      <c r="H84" s="28"/>
      <c r="I84" s="37">
        <f t="shared" si="4"/>
        <v>0.10416666666666667</v>
      </c>
      <c r="J84" s="28"/>
      <c r="K84" s="37">
        <f t="shared" si="7"/>
        <v>0.052083333333333336</v>
      </c>
      <c r="L84" s="11">
        <f t="shared" si="0"/>
        <v>0</v>
      </c>
      <c r="M84" s="30"/>
      <c r="N84" s="20"/>
      <c r="O84" s="20"/>
      <c r="Q84" s="20"/>
      <c r="S84" s="20"/>
      <c r="T84" s="20"/>
      <c r="BU84" s="10">
        <f t="shared" si="6"/>
        <v>0</v>
      </c>
      <c r="BV84" s="40"/>
      <c r="BW84" s="40">
        <v>2</v>
      </c>
      <c r="BX84" s="34">
        <v>1</v>
      </c>
    </row>
    <row r="85" spans="1:76" ht="12.75">
      <c r="A85" s="1" t="s">
        <v>31</v>
      </c>
      <c r="B85" s="28">
        <v>0</v>
      </c>
      <c r="C85" s="24"/>
      <c r="D85" s="2"/>
      <c r="E85" s="2"/>
      <c r="F85" s="2">
        <v>0.04</v>
      </c>
      <c r="G85" s="37"/>
      <c r="H85" s="28"/>
      <c r="I85" s="37"/>
      <c r="J85" s="28"/>
      <c r="K85" s="37">
        <f t="shared" si="7"/>
        <v>0.052083333333333336</v>
      </c>
      <c r="L85" s="11">
        <f t="shared" si="0"/>
        <v>0</v>
      </c>
      <c r="M85" s="30"/>
      <c r="N85" s="20"/>
      <c r="O85" s="20"/>
      <c r="Q85" s="20"/>
      <c r="S85" s="20"/>
      <c r="T85" s="20"/>
      <c r="BU85" s="10">
        <f t="shared" si="6"/>
        <v>0</v>
      </c>
      <c r="BV85" s="40"/>
      <c r="BW85" s="40"/>
      <c r="BX85" s="34">
        <v>1</v>
      </c>
    </row>
    <row r="86" spans="1:76" ht="12.75">
      <c r="A86" s="1" t="s">
        <v>101</v>
      </c>
      <c r="B86" s="28">
        <v>0</v>
      </c>
      <c r="C86" s="24"/>
      <c r="D86" s="2">
        <v>0.02</v>
      </c>
      <c r="E86" s="2"/>
      <c r="F86" s="2"/>
      <c r="G86" s="37"/>
      <c r="H86" s="28"/>
      <c r="I86" s="37">
        <f aca="true" t="shared" si="8" ref="I86:I126">BW86*10/$G$4</f>
        <v>0.052083333333333336</v>
      </c>
      <c r="J86" s="28"/>
      <c r="K86" s="37">
        <f t="shared" si="7"/>
        <v>0.052083333333333336</v>
      </c>
      <c r="L86" s="11">
        <f t="shared" si="0"/>
        <v>0</v>
      </c>
      <c r="M86" s="30"/>
      <c r="N86" s="20"/>
      <c r="O86" s="20"/>
      <c r="Q86" s="20"/>
      <c r="S86" s="20"/>
      <c r="T86" s="20"/>
      <c r="BU86" s="10">
        <f t="shared" si="6"/>
        <v>0</v>
      </c>
      <c r="BV86" s="40"/>
      <c r="BW86" s="40">
        <v>1</v>
      </c>
      <c r="BX86" s="34">
        <v>1</v>
      </c>
    </row>
    <row r="87" spans="1:76" ht="12.75">
      <c r="A87" s="1" t="s">
        <v>122</v>
      </c>
      <c r="B87" s="28">
        <v>0</v>
      </c>
      <c r="C87" s="24"/>
      <c r="D87" s="2"/>
      <c r="E87" s="2"/>
      <c r="F87" s="2">
        <v>0.04</v>
      </c>
      <c r="G87" s="37"/>
      <c r="H87" s="28"/>
      <c r="I87" s="37">
        <f t="shared" si="8"/>
        <v>0.052083333333333336</v>
      </c>
      <c r="J87" s="28"/>
      <c r="K87" s="37">
        <f t="shared" si="7"/>
        <v>0.10416666666666667</v>
      </c>
      <c r="L87" s="11">
        <f t="shared" si="0"/>
        <v>0</v>
      </c>
      <c r="M87" s="30"/>
      <c r="N87" s="20"/>
      <c r="O87" s="20"/>
      <c r="Q87" s="20"/>
      <c r="S87" s="20"/>
      <c r="T87" s="20"/>
      <c r="BU87" s="10">
        <f t="shared" si="6"/>
        <v>0</v>
      </c>
      <c r="BV87" s="40"/>
      <c r="BW87" s="40">
        <v>1</v>
      </c>
      <c r="BX87" s="34">
        <v>2</v>
      </c>
    </row>
    <row r="88" spans="1:76" ht="12.75">
      <c r="A88" s="1" t="s">
        <v>32</v>
      </c>
      <c r="B88" s="28">
        <v>9.64</v>
      </c>
      <c r="C88" s="24">
        <v>8.27</v>
      </c>
      <c r="D88" s="2">
        <v>9.31</v>
      </c>
      <c r="E88" s="2">
        <v>4.71</v>
      </c>
      <c r="F88" s="2">
        <v>8.02</v>
      </c>
      <c r="G88" s="37">
        <f t="shared" si="5"/>
        <v>14.0625</v>
      </c>
      <c r="H88" s="28">
        <v>6.31</v>
      </c>
      <c r="I88" s="37">
        <f t="shared" si="8"/>
        <v>16.614583333333332</v>
      </c>
      <c r="J88" s="28">
        <v>6.41</v>
      </c>
      <c r="K88" s="37">
        <f t="shared" si="7"/>
        <v>16.666666666666668</v>
      </c>
      <c r="L88" s="11">
        <f t="shared" si="0"/>
        <v>5.462490895848506</v>
      </c>
      <c r="M88" s="30">
        <v>2</v>
      </c>
      <c r="N88" s="20">
        <v>2</v>
      </c>
      <c r="O88" s="20"/>
      <c r="P88">
        <v>1</v>
      </c>
      <c r="Q88" s="20"/>
      <c r="R88" s="21">
        <v>2</v>
      </c>
      <c r="S88" s="21">
        <v>1</v>
      </c>
      <c r="T88" s="21">
        <v>2</v>
      </c>
      <c r="U88" s="21">
        <v>10</v>
      </c>
      <c r="V88" s="21">
        <v>11</v>
      </c>
      <c r="W88" s="21">
        <v>9</v>
      </c>
      <c r="X88" s="21">
        <v>26</v>
      </c>
      <c r="Y88" s="21">
        <v>5</v>
      </c>
      <c r="Z88" s="21">
        <v>2</v>
      </c>
      <c r="AA88" s="21">
        <v>5</v>
      </c>
      <c r="AC88" s="21">
        <v>6</v>
      </c>
      <c r="AD88" s="21">
        <v>12</v>
      </c>
      <c r="AE88">
        <v>9</v>
      </c>
      <c r="AF88">
        <v>2</v>
      </c>
      <c r="AG88">
        <v>2</v>
      </c>
      <c r="AH88">
        <v>10</v>
      </c>
      <c r="AJ88">
        <v>23</v>
      </c>
      <c r="AK88">
        <v>5</v>
      </c>
      <c r="AL88">
        <v>1</v>
      </c>
      <c r="AQ88">
        <v>11</v>
      </c>
      <c r="AR88">
        <v>11</v>
      </c>
      <c r="AS88">
        <v>5</v>
      </c>
      <c r="AT88">
        <v>25</v>
      </c>
      <c r="AU88">
        <v>3</v>
      </c>
      <c r="AX88">
        <v>3</v>
      </c>
      <c r="AZ88">
        <v>17</v>
      </c>
      <c r="BA88">
        <v>2</v>
      </c>
      <c r="BB88" s="43">
        <v>1</v>
      </c>
      <c r="BC88" s="43">
        <v>1</v>
      </c>
      <c r="BD88" s="43">
        <v>9</v>
      </c>
      <c r="BE88" s="43">
        <v>2</v>
      </c>
      <c r="BF88" s="43">
        <v>7</v>
      </c>
      <c r="BG88" s="43">
        <v>23</v>
      </c>
      <c r="BH88" s="43">
        <v>5</v>
      </c>
      <c r="BI88" s="43">
        <v>15</v>
      </c>
      <c r="BK88" s="43">
        <v>2</v>
      </c>
      <c r="BL88" s="43">
        <v>5</v>
      </c>
      <c r="BR88" s="43">
        <v>3</v>
      </c>
      <c r="BS88" s="43">
        <v>15</v>
      </c>
      <c r="BT88" s="43">
        <v>3</v>
      </c>
      <c r="BU88" s="10">
        <f t="shared" si="6"/>
        <v>225</v>
      </c>
      <c r="BV88" s="40">
        <v>270</v>
      </c>
      <c r="BW88" s="40">
        <v>319</v>
      </c>
      <c r="BX88" s="34">
        <v>320</v>
      </c>
    </row>
    <row r="89" spans="1:76" ht="12.75">
      <c r="A89" s="1" t="s">
        <v>33</v>
      </c>
      <c r="B89" s="28">
        <v>0</v>
      </c>
      <c r="C89" s="25">
        <f>5/46.2</f>
        <v>0.10822510822510822</v>
      </c>
      <c r="D89" s="2">
        <v>0.02</v>
      </c>
      <c r="E89" s="2">
        <v>0.02</v>
      </c>
      <c r="F89" s="2">
        <v>0.06</v>
      </c>
      <c r="G89" s="37">
        <f t="shared" si="5"/>
        <v>0.20833333333333334</v>
      </c>
      <c r="H89" s="28">
        <v>0.2</v>
      </c>
      <c r="I89" s="37">
        <f t="shared" si="8"/>
        <v>0.3645833333333333</v>
      </c>
      <c r="J89" s="28">
        <v>0.04</v>
      </c>
      <c r="K89" s="37">
        <f t="shared" si="7"/>
        <v>1.40625</v>
      </c>
      <c r="L89" s="11">
        <f t="shared" si="0"/>
        <v>0.2670551104637048</v>
      </c>
      <c r="M89" s="30"/>
      <c r="N89" s="20"/>
      <c r="O89" s="20"/>
      <c r="Q89" s="20"/>
      <c r="S89" s="20"/>
      <c r="T89" s="20"/>
      <c r="AG89">
        <v>11</v>
      </c>
      <c r="BU89" s="10">
        <f t="shared" si="6"/>
        <v>11</v>
      </c>
      <c r="BV89" s="40">
        <v>4</v>
      </c>
      <c r="BW89" s="40">
        <v>7</v>
      </c>
      <c r="BX89" s="34">
        <v>27</v>
      </c>
    </row>
    <row r="90" spans="1:76" ht="12.75">
      <c r="A90" s="1" t="s">
        <v>34</v>
      </c>
      <c r="B90" s="28">
        <v>0.49</v>
      </c>
      <c r="C90" s="24">
        <v>0.28</v>
      </c>
      <c r="D90" s="2">
        <v>2.06</v>
      </c>
      <c r="E90" s="2">
        <v>5.1</v>
      </c>
      <c r="F90" s="2">
        <v>0.26</v>
      </c>
      <c r="G90" s="37">
        <f t="shared" si="5"/>
        <v>1.3020833333333333</v>
      </c>
      <c r="H90" s="28">
        <v>1.33</v>
      </c>
      <c r="I90" s="37">
        <f t="shared" si="8"/>
        <v>4.635416666666667</v>
      </c>
      <c r="J90" s="28">
        <v>2.16</v>
      </c>
      <c r="K90" s="37">
        <f t="shared" si="7"/>
        <v>2.8645833333333335</v>
      </c>
      <c r="L90" s="11">
        <f t="shared" si="0"/>
        <v>1.4323865015780528</v>
      </c>
      <c r="M90" s="30"/>
      <c r="N90" s="20"/>
      <c r="O90" s="20"/>
      <c r="Q90" s="20"/>
      <c r="S90" s="20"/>
      <c r="T90" s="20"/>
      <c r="U90" s="20">
        <v>6</v>
      </c>
      <c r="V90" s="20"/>
      <c r="X90">
        <v>14</v>
      </c>
      <c r="Y90">
        <v>5</v>
      </c>
      <c r="Z90">
        <v>6</v>
      </c>
      <c r="AC90">
        <v>3</v>
      </c>
      <c r="AE90">
        <v>11</v>
      </c>
      <c r="AG90">
        <v>2</v>
      </c>
      <c r="AT90">
        <v>12</v>
      </c>
      <c r="BC90" s="43">
        <v>15</v>
      </c>
      <c r="BU90" s="10">
        <f t="shared" si="6"/>
        <v>59</v>
      </c>
      <c r="BV90" s="40">
        <v>25</v>
      </c>
      <c r="BW90" s="40">
        <v>89</v>
      </c>
      <c r="BX90" s="34">
        <v>55</v>
      </c>
    </row>
    <row r="91" spans="1:76" ht="12.75">
      <c r="A91" s="1" t="s">
        <v>35</v>
      </c>
      <c r="B91" s="28">
        <v>7.06</v>
      </c>
      <c r="C91" s="24">
        <v>3.25</v>
      </c>
      <c r="D91" s="2">
        <v>2.57</v>
      </c>
      <c r="E91" s="2">
        <v>3.41</v>
      </c>
      <c r="F91" s="2">
        <v>4.21</v>
      </c>
      <c r="G91" s="37">
        <f t="shared" si="5"/>
        <v>4.895833333333333</v>
      </c>
      <c r="H91" s="28">
        <v>4.66</v>
      </c>
      <c r="I91" s="37">
        <f t="shared" si="8"/>
        <v>3.28125</v>
      </c>
      <c r="J91" s="28">
        <v>4.94</v>
      </c>
      <c r="K91" s="37">
        <f t="shared" si="7"/>
        <v>4.375</v>
      </c>
      <c r="L91" s="11">
        <f t="shared" si="0"/>
        <v>4.7341587764020385</v>
      </c>
      <c r="M91" s="30">
        <v>8</v>
      </c>
      <c r="N91" s="20">
        <v>12</v>
      </c>
      <c r="O91" s="20">
        <v>8</v>
      </c>
      <c r="P91" s="21">
        <v>1</v>
      </c>
      <c r="Q91" s="20">
        <v>6</v>
      </c>
      <c r="R91" s="21">
        <v>13</v>
      </c>
      <c r="S91" s="20"/>
      <c r="T91" s="20"/>
      <c r="U91" s="20">
        <v>1</v>
      </c>
      <c r="V91" s="20">
        <v>13</v>
      </c>
      <c r="W91" s="20">
        <v>16</v>
      </c>
      <c r="X91">
        <v>21</v>
      </c>
      <c r="Y91" s="20">
        <v>1</v>
      </c>
      <c r="Z91" s="20">
        <v>7</v>
      </c>
      <c r="AA91" s="20">
        <v>5</v>
      </c>
      <c r="AB91">
        <v>1</v>
      </c>
      <c r="AC91" s="20">
        <v>7</v>
      </c>
      <c r="AD91" s="20">
        <v>2</v>
      </c>
      <c r="AE91" s="20">
        <v>19</v>
      </c>
      <c r="AF91" s="20">
        <v>7</v>
      </c>
      <c r="AG91">
        <v>5</v>
      </c>
      <c r="AH91">
        <v>3</v>
      </c>
      <c r="AI91">
        <v>1</v>
      </c>
      <c r="AJ91">
        <v>3</v>
      </c>
      <c r="AL91">
        <v>1</v>
      </c>
      <c r="AN91">
        <v>7</v>
      </c>
      <c r="AP91">
        <v>2</v>
      </c>
      <c r="AQ91">
        <v>7</v>
      </c>
      <c r="AS91">
        <v>1</v>
      </c>
      <c r="AT91">
        <v>4</v>
      </c>
      <c r="AX91">
        <v>2</v>
      </c>
      <c r="AZ91">
        <v>9</v>
      </c>
      <c r="BA91">
        <v>2</v>
      </c>
      <c r="BB91" s="43">
        <v>1</v>
      </c>
      <c r="BC91" s="43">
        <v>2</v>
      </c>
      <c r="BD91" s="43">
        <v>14</v>
      </c>
      <c r="BF91" s="43">
        <v>8</v>
      </c>
      <c r="BG91" s="43">
        <v>20</v>
      </c>
      <c r="BH91" s="43">
        <v>1</v>
      </c>
      <c r="BK91" s="43">
        <v>1</v>
      </c>
      <c r="BL91" s="43">
        <v>8</v>
      </c>
      <c r="BP91" s="43">
        <v>2</v>
      </c>
      <c r="BT91" s="43">
        <v>7</v>
      </c>
      <c r="BU91" s="10">
        <f t="shared" si="6"/>
        <v>195</v>
      </c>
      <c r="BV91" s="40">
        <v>94</v>
      </c>
      <c r="BW91" s="40">
        <v>63</v>
      </c>
      <c r="BX91" s="34">
        <v>84</v>
      </c>
    </row>
    <row r="92" spans="1:76" ht="12.75">
      <c r="A92" s="1" t="s">
        <v>36</v>
      </c>
      <c r="B92" s="28">
        <v>4.19</v>
      </c>
      <c r="C92" s="24">
        <v>3.01</v>
      </c>
      <c r="D92" s="2">
        <v>2.97</v>
      </c>
      <c r="E92" s="2">
        <v>2.92</v>
      </c>
      <c r="F92" s="2">
        <v>3.25</v>
      </c>
      <c r="G92" s="37">
        <f aca="true" t="shared" si="9" ref="G92:G126">BV92*10/$G$4</f>
        <v>1.1979166666666667</v>
      </c>
      <c r="H92" s="28">
        <v>4.5</v>
      </c>
      <c r="I92" s="37">
        <f t="shared" si="8"/>
        <v>0.9375</v>
      </c>
      <c r="J92" s="28">
        <v>4.32</v>
      </c>
      <c r="K92" s="37">
        <f t="shared" si="7"/>
        <v>1.8229166666666667</v>
      </c>
      <c r="L92" s="11">
        <f aca="true" t="shared" si="10" ref="L92:L125">BU92*10/$L$4</f>
        <v>4.248604030104394</v>
      </c>
      <c r="M92" s="30">
        <v>5</v>
      </c>
      <c r="N92" s="20">
        <v>10</v>
      </c>
      <c r="O92" s="20">
        <v>3</v>
      </c>
      <c r="Q92" s="20">
        <v>6</v>
      </c>
      <c r="R92" s="21">
        <v>6</v>
      </c>
      <c r="S92" s="20"/>
      <c r="T92" s="20">
        <v>2</v>
      </c>
      <c r="U92" s="20">
        <v>6</v>
      </c>
      <c r="V92" s="20">
        <v>5</v>
      </c>
      <c r="W92" s="20">
        <v>13</v>
      </c>
      <c r="X92">
        <v>12</v>
      </c>
      <c r="Z92" s="20">
        <v>6</v>
      </c>
      <c r="AA92" s="20">
        <v>7</v>
      </c>
      <c r="AB92" s="20">
        <v>5</v>
      </c>
      <c r="AC92" s="20">
        <v>12</v>
      </c>
      <c r="AD92" s="20">
        <v>2</v>
      </c>
      <c r="AE92" s="20">
        <v>7</v>
      </c>
      <c r="AF92" s="20">
        <v>5</v>
      </c>
      <c r="AG92">
        <v>4</v>
      </c>
      <c r="AH92">
        <v>2</v>
      </c>
      <c r="AI92">
        <v>3</v>
      </c>
      <c r="AJ92">
        <v>4</v>
      </c>
      <c r="AK92">
        <v>2</v>
      </c>
      <c r="AL92">
        <v>5</v>
      </c>
      <c r="AM92">
        <v>4</v>
      </c>
      <c r="AN92">
        <v>1</v>
      </c>
      <c r="AP92">
        <v>1</v>
      </c>
      <c r="AQ92">
        <v>11</v>
      </c>
      <c r="AR92">
        <v>3</v>
      </c>
      <c r="AS92">
        <v>3</v>
      </c>
      <c r="AT92">
        <v>4</v>
      </c>
      <c r="AU92">
        <v>4</v>
      </c>
      <c r="AX92">
        <v>1</v>
      </c>
      <c r="AZ92">
        <v>9</v>
      </c>
      <c r="BA92">
        <v>2</v>
      </c>
      <c r="BB92" s="43">
        <v>9</v>
      </c>
      <c r="BC92" s="43">
        <v>2</v>
      </c>
      <c r="BD92" s="43">
        <v>10</v>
      </c>
      <c r="BE92" s="43">
        <v>4</v>
      </c>
      <c r="BF92" s="43">
        <v>9</v>
      </c>
      <c r="BG92" s="43">
        <v>19</v>
      </c>
      <c r="BH92" s="43">
        <v>4</v>
      </c>
      <c r="BI92" s="43">
        <v>8</v>
      </c>
      <c r="BL92" s="43">
        <v>6</v>
      </c>
      <c r="BN92" s="43">
        <v>4</v>
      </c>
      <c r="BP92" s="43">
        <v>5</v>
      </c>
      <c r="BQ92" s="43">
        <v>1</v>
      </c>
      <c r="BR92" s="43">
        <v>8</v>
      </c>
      <c r="BS92" s="43">
        <v>2</v>
      </c>
      <c r="BT92" s="43">
        <v>1</v>
      </c>
      <c r="BU92" s="10">
        <f t="shared" si="6"/>
        <v>175</v>
      </c>
      <c r="BV92" s="40">
        <v>23</v>
      </c>
      <c r="BW92" s="40">
        <v>18</v>
      </c>
      <c r="BX92" s="34">
        <v>35</v>
      </c>
    </row>
    <row r="93" spans="1:76" ht="12.75">
      <c r="A93" s="1" t="s">
        <v>37</v>
      </c>
      <c r="B93" s="28">
        <v>1.68</v>
      </c>
      <c r="C93" s="24">
        <v>1.28</v>
      </c>
      <c r="D93" s="2">
        <v>1.79</v>
      </c>
      <c r="E93" s="2">
        <v>1.23</v>
      </c>
      <c r="F93" s="2">
        <v>3.04</v>
      </c>
      <c r="G93" s="37">
        <f t="shared" si="9"/>
        <v>5.78125</v>
      </c>
      <c r="H93" s="28">
        <v>1.46</v>
      </c>
      <c r="I93" s="37">
        <f t="shared" si="8"/>
        <v>6.40625</v>
      </c>
      <c r="J93" s="28">
        <v>2.69</v>
      </c>
      <c r="K93" s="37">
        <f t="shared" si="7"/>
        <v>6.822916666666667</v>
      </c>
      <c r="L93" s="11">
        <f t="shared" si="10"/>
        <v>2.9376062151007525</v>
      </c>
      <c r="M93" s="30">
        <v>1</v>
      </c>
      <c r="N93" s="20">
        <v>13</v>
      </c>
      <c r="O93" s="20">
        <v>6</v>
      </c>
      <c r="P93" s="21">
        <v>1</v>
      </c>
      <c r="Q93" s="20">
        <v>6</v>
      </c>
      <c r="R93" s="21">
        <v>2</v>
      </c>
      <c r="S93" s="20">
        <v>2</v>
      </c>
      <c r="T93" s="20">
        <v>6</v>
      </c>
      <c r="U93" s="20">
        <v>1</v>
      </c>
      <c r="V93" s="20">
        <v>17</v>
      </c>
      <c r="W93" s="20">
        <v>4</v>
      </c>
      <c r="X93" s="20">
        <v>2</v>
      </c>
      <c r="Y93" s="20"/>
      <c r="Z93" s="20">
        <v>2</v>
      </c>
      <c r="AA93" s="20">
        <v>4</v>
      </c>
      <c r="AB93" s="20">
        <v>6</v>
      </c>
      <c r="AC93" s="20">
        <v>3</v>
      </c>
      <c r="AD93" s="20">
        <v>1</v>
      </c>
      <c r="AF93">
        <v>1</v>
      </c>
      <c r="AG93">
        <v>3</v>
      </c>
      <c r="AH93">
        <v>1</v>
      </c>
      <c r="AJ93">
        <v>2</v>
      </c>
      <c r="AL93">
        <v>1</v>
      </c>
      <c r="AM93">
        <v>1</v>
      </c>
      <c r="AN93">
        <v>5</v>
      </c>
      <c r="AP93">
        <v>2</v>
      </c>
      <c r="AQ93">
        <v>9</v>
      </c>
      <c r="AS93">
        <v>1</v>
      </c>
      <c r="AT93">
        <v>7</v>
      </c>
      <c r="AU93">
        <v>4</v>
      </c>
      <c r="AZ93">
        <v>7</v>
      </c>
      <c r="BC93" s="43">
        <v>6</v>
      </c>
      <c r="BD93" s="43">
        <v>2</v>
      </c>
      <c r="BE93" s="43">
        <v>4</v>
      </c>
      <c r="BF93" s="43">
        <v>7</v>
      </c>
      <c r="BG93" s="43">
        <v>4</v>
      </c>
      <c r="BL93" s="43">
        <v>1</v>
      </c>
      <c r="BN93" s="43">
        <v>2</v>
      </c>
      <c r="BP93" s="43">
        <v>1</v>
      </c>
      <c r="BQ93" s="43">
        <v>2</v>
      </c>
      <c r="BS93" s="43">
        <v>2</v>
      </c>
      <c r="BU93" s="10">
        <f t="shared" si="6"/>
        <v>121</v>
      </c>
      <c r="BV93" s="40">
        <v>111</v>
      </c>
      <c r="BW93" s="40">
        <v>123</v>
      </c>
      <c r="BX93" s="34">
        <v>131</v>
      </c>
    </row>
    <row r="94" spans="1:76" ht="12.75">
      <c r="A94" s="1" t="s">
        <v>38</v>
      </c>
      <c r="B94" s="28">
        <v>6.25</v>
      </c>
      <c r="C94" s="24">
        <v>30.17</v>
      </c>
      <c r="D94" s="2">
        <v>37.25</v>
      </c>
      <c r="E94" s="2">
        <v>39.55</v>
      </c>
      <c r="F94" s="2">
        <v>36.17</v>
      </c>
      <c r="G94" s="37">
        <f t="shared" si="9"/>
        <v>87.39583333333333</v>
      </c>
      <c r="H94" s="28">
        <v>40.46</v>
      </c>
      <c r="I94" s="37">
        <f t="shared" si="8"/>
        <v>107.76041666666667</v>
      </c>
      <c r="J94" s="28">
        <v>38.75</v>
      </c>
      <c r="K94" s="37">
        <f t="shared" si="7"/>
        <v>100.72916666666667</v>
      </c>
      <c r="L94" s="11">
        <f t="shared" si="10"/>
        <v>41.41781985918912</v>
      </c>
      <c r="M94" s="30">
        <v>52</v>
      </c>
      <c r="N94" s="20">
        <v>95</v>
      </c>
      <c r="O94" s="20">
        <v>59</v>
      </c>
      <c r="P94" s="21">
        <v>6</v>
      </c>
      <c r="Q94" s="20">
        <v>168</v>
      </c>
      <c r="R94" s="21">
        <v>34</v>
      </c>
      <c r="S94" s="20">
        <v>60</v>
      </c>
      <c r="T94" s="20">
        <v>54</v>
      </c>
      <c r="U94" s="20">
        <v>17</v>
      </c>
      <c r="V94" s="20">
        <v>64</v>
      </c>
      <c r="W94" s="20">
        <v>95</v>
      </c>
      <c r="X94" s="20">
        <v>9</v>
      </c>
      <c r="Y94" s="20">
        <v>8</v>
      </c>
      <c r="Z94" s="20">
        <v>30</v>
      </c>
      <c r="AA94" s="20">
        <v>19</v>
      </c>
      <c r="AB94" s="20">
        <v>13</v>
      </c>
      <c r="AC94" s="20"/>
      <c r="AD94" s="20">
        <v>30</v>
      </c>
      <c r="AE94" s="20">
        <v>16</v>
      </c>
      <c r="AF94" s="20">
        <v>13</v>
      </c>
      <c r="AG94">
        <v>123</v>
      </c>
      <c r="AH94">
        <v>131</v>
      </c>
      <c r="AI94">
        <v>9</v>
      </c>
      <c r="AJ94">
        <v>17</v>
      </c>
      <c r="AL94">
        <v>7</v>
      </c>
      <c r="AM94">
        <v>36</v>
      </c>
      <c r="AN94">
        <v>51</v>
      </c>
      <c r="AO94">
        <v>16</v>
      </c>
      <c r="AP94">
        <v>32</v>
      </c>
      <c r="AQ94">
        <v>121</v>
      </c>
      <c r="AR94">
        <v>44</v>
      </c>
      <c r="AS94">
        <v>125</v>
      </c>
      <c r="AT94">
        <v>15</v>
      </c>
      <c r="AU94">
        <v>93</v>
      </c>
      <c r="AV94">
        <v>3</v>
      </c>
      <c r="AW94">
        <v>3</v>
      </c>
      <c r="AX94">
        <v>15</v>
      </c>
      <c r="AY94">
        <v>4</v>
      </c>
      <c r="AZ94">
        <v>7</v>
      </c>
      <c r="BA94">
        <v>12</v>
      </c>
      <c r="BB94" s="43">
        <v>18</v>
      </c>
      <c r="BC94" s="43">
        <v>15</v>
      </c>
      <c r="BD94" s="43">
        <v>7</v>
      </c>
      <c r="BE94" s="43">
        <v>21</v>
      </c>
      <c r="BF94" s="43">
        <v>108</v>
      </c>
      <c r="BG94" s="43">
        <v>12</v>
      </c>
      <c r="BH94" s="43">
        <v>72</v>
      </c>
      <c r="BI94" s="43">
        <v>3</v>
      </c>
      <c r="BJ94" s="43">
        <v>3</v>
      </c>
      <c r="BK94" s="43">
        <v>11</v>
      </c>
      <c r="BL94" s="43">
        <v>23</v>
      </c>
      <c r="BN94" s="43">
        <v>33</v>
      </c>
      <c r="BO94" s="43">
        <v>54</v>
      </c>
      <c r="BP94" s="43">
        <v>7</v>
      </c>
      <c r="BQ94" s="43">
        <v>9</v>
      </c>
      <c r="BR94" s="43">
        <v>8</v>
      </c>
      <c r="BS94" s="43">
        <v>97</v>
      </c>
      <c r="BT94" s="43">
        <v>15</v>
      </c>
      <c r="BU94" s="10">
        <f t="shared" si="6"/>
        <v>1706</v>
      </c>
      <c r="BV94" s="40">
        <v>1678</v>
      </c>
      <c r="BW94" s="40">
        <v>2069</v>
      </c>
      <c r="BX94" s="34">
        <v>1934</v>
      </c>
    </row>
    <row r="95" spans="1:76" ht="12.75">
      <c r="A95" s="1" t="s">
        <v>39</v>
      </c>
      <c r="B95" s="28">
        <v>40.48</v>
      </c>
      <c r="C95" s="24">
        <v>49.05</v>
      </c>
      <c r="D95" s="2">
        <v>42.99</v>
      </c>
      <c r="E95" s="2">
        <v>43.97</v>
      </c>
      <c r="F95" s="2">
        <v>49.38</v>
      </c>
      <c r="G95" s="37">
        <f t="shared" si="9"/>
        <v>145.57291666666666</v>
      </c>
      <c r="H95" s="28">
        <v>49.87</v>
      </c>
      <c r="I95" s="37">
        <f t="shared" si="8"/>
        <v>153.02083333333334</v>
      </c>
      <c r="J95" s="28">
        <v>54.24</v>
      </c>
      <c r="K95" s="37">
        <f t="shared" si="7"/>
        <v>162.70833333333334</v>
      </c>
      <c r="L95" s="11">
        <f t="shared" si="10"/>
        <v>72.00776887594076</v>
      </c>
      <c r="M95" s="30">
        <v>22</v>
      </c>
      <c r="N95" s="20">
        <v>122</v>
      </c>
      <c r="O95" s="20">
        <v>75</v>
      </c>
      <c r="P95" s="21">
        <v>26</v>
      </c>
      <c r="Q95" s="20">
        <v>207</v>
      </c>
      <c r="R95" s="21">
        <v>47</v>
      </c>
      <c r="S95" s="20">
        <v>78</v>
      </c>
      <c r="T95" s="20">
        <v>128</v>
      </c>
      <c r="U95" s="20">
        <v>25</v>
      </c>
      <c r="V95" s="20">
        <v>67</v>
      </c>
      <c r="W95" s="20">
        <v>120</v>
      </c>
      <c r="X95" s="20">
        <v>66</v>
      </c>
      <c r="Y95" s="20">
        <v>55</v>
      </c>
      <c r="Z95" s="20">
        <v>21</v>
      </c>
      <c r="AA95" s="20">
        <v>100</v>
      </c>
      <c r="AB95" s="20">
        <v>29</v>
      </c>
      <c r="AC95" s="20"/>
      <c r="AD95" s="20">
        <v>76</v>
      </c>
      <c r="AE95" s="20">
        <v>27</v>
      </c>
      <c r="AF95" s="20">
        <v>60</v>
      </c>
      <c r="AG95">
        <v>220</v>
      </c>
      <c r="AH95">
        <v>408</v>
      </c>
      <c r="AI95">
        <v>59</v>
      </c>
      <c r="AJ95">
        <v>63</v>
      </c>
      <c r="AK95">
        <v>11</v>
      </c>
      <c r="AL95">
        <v>17</v>
      </c>
      <c r="AM95">
        <v>51</v>
      </c>
      <c r="AN95">
        <v>84</v>
      </c>
      <c r="AO95">
        <v>11</v>
      </c>
      <c r="AP95">
        <v>64</v>
      </c>
      <c r="AQ95">
        <v>103</v>
      </c>
      <c r="AR95">
        <v>118</v>
      </c>
      <c r="AS95">
        <v>115</v>
      </c>
      <c r="AT95">
        <v>29</v>
      </c>
      <c r="AU95">
        <v>111</v>
      </c>
      <c r="AV95">
        <v>31</v>
      </c>
      <c r="AW95">
        <v>36</v>
      </c>
      <c r="AX95">
        <v>38</v>
      </c>
      <c r="AY95">
        <v>19</v>
      </c>
      <c r="AZ95">
        <v>22</v>
      </c>
      <c r="BA95">
        <v>5</v>
      </c>
      <c r="BB95" s="43">
        <v>14</v>
      </c>
      <c r="BC95" s="43">
        <v>26</v>
      </c>
      <c r="BD95" s="43">
        <v>14</v>
      </c>
      <c r="BE95" s="43">
        <v>37</v>
      </c>
      <c r="BF95" s="43">
        <v>176</v>
      </c>
      <c r="BG95" s="43">
        <v>33</v>
      </c>
      <c r="BH95" s="43">
        <v>133</v>
      </c>
      <c r="BI95" s="43">
        <v>16</v>
      </c>
      <c r="BJ95" s="43">
        <v>16</v>
      </c>
      <c r="BK95" s="43">
        <v>108</v>
      </c>
      <c r="BL95" s="43">
        <v>88</v>
      </c>
      <c r="BM95" s="43">
        <v>3</v>
      </c>
      <c r="BN95" s="43">
        <v>169</v>
      </c>
      <c r="BO95" s="43">
        <v>108</v>
      </c>
      <c r="BP95" s="43">
        <v>27</v>
      </c>
      <c r="BQ95" s="43">
        <v>86</v>
      </c>
      <c r="BR95" s="43">
        <v>218</v>
      </c>
      <c r="BS95" s="43">
        <v>114</v>
      </c>
      <c r="BT95" s="43">
        <v>29</v>
      </c>
      <c r="BU95" s="10">
        <f t="shared" si="6"/>
        <v>2966</v>
      </c>
      <c r="BV95" s="40">
        <v>2795</v>
      </c>
      <c r="BW95" s="40">
        <v>2938</v>
      </c>
      <c r="BX95" s="34">
        <v>3124</v>
      </c>
    </row>
    <row r="96" spans="1:75" ht="12.75">
      <c r="A96" s="1" t="s">
        <v>69</v>
      </c>
      <c r="B96" s="28">
        <v>0</v>
      </c>
      <c r="C96" s="24"/>
      <c r="D96" s="2"/>
      <c r="E96" s="2">
        <v>0.04</v>
      </c>
      <c r="F96" s="2">
        <v>0.08</v>
      </c>
      <c r="G96" s="37"/>
      <c r="H96" s="28">
        <v>0.02</v>
      </c>
      <c r="I96" s="37"/>
      <c r="J96" s="28">
        <v>0.04</v>
      </c>
      <c r="K96" s="37">
        <f t="shared" si="7"/>
        <v>0</v>
      </c>
      <c r="L96" s="11">
        <f t="shared" si="10"/>
        <v>0</v>
      </c>
      <c r="M96" s="30"/>
      <c r="N96" s="20"/>
      <c r="O96" s="20"/>
      <c r="Q96" s="20"/>
      <c r="S96" s="20"/>
      <c r="T96" s="20"/>
      <c r="BU96" s="10">
        <f t="shared" si="6"/>
        <v>0</v>
      </c>
      <c r="BV96" s="40"/>
      <c r="BW96" s="40"/>
    </row>
    <row r="97" spans="1:76" ht="12.75">
      <c r="A97" s="1" t="s">
        <v>40</v>
      </c>
      <c r="B97" s="28">
        <v>1.05</v>
      </c>
      <c r="C97" s="24">
        <v>1.23</v>
      </c>
      <c r="D97" s="2">
        <v>1.25</v>
      </c>
      <c r="E97" s="2">
        <v>0.86</v>
      </c>
      <c r="F97" s="2">
        <v>0.89</v>
      </c>
      <c r="G97" s="37">
        <f t="shared" si="9"/>
        <v>0.46875</v>
      </c>
      <c r="H97" s="28">
        <v>1.04</v>
      </c>
      <c r="I97" s="37">
        <f t="shared" si="8"/>
        <v>4.375</v>
      </c>
      <c r="J97" s="28">
        <v>1.69</v>
      </c>
      <c r="K97" s="37">
        <f t="shared" si="7"/>
        <v>3.5416666666666665</v>
      </c>
      <c r="L97" s="11">
        <f t="shared" si="10"/>
        <v>1.6266084000971108</v>
      </c>
      <c r="M97" s="30"/>
      <c r="N97" s="20"/>
      <c r="O97" s="20"/>
      <c r="Q97" s="20"/>
      <c r="R97" s="21">
        <v>1</v>
      </c>
      <c r="S97" s="20">
        <v>1</v>
      </c>
      <c r="T97" s="20">
        <v>2</v>
      </c>
      <c r="U97" s="20">
        <v>6</v>
      </c>
      <c r="V97" s="20">
        <v>2</v>
      </c>
      <c r="W97" s="20">
        <v>2</v>
      </c>
      <c r="Z97" s="20">
        <v>1</v>
      </c>
      <c r="AA97" s="20">
        <v>1</v>
      </c>
      <c r="AB97" s="20">
        <v>4</v>
      </c>
      <c r="AC97" s="20">
        <v>4</v>
      </c>
      <c r="AD97" s="20">
        <v>4</v>
      </c>
      <c r="AE97" s="20">
        <v>2</v>
      </c>
      <c r="AF97" s="20"/>
      <c r="AG97">
        <v>3</v>
      </c>
      <c r="AH97">
        <v>1</v>
      </c>
      <c r="AJ97">
        <v>4</v>
      </c>
      <c r="AL97">
        <v>3</v>
      </c>
      <c r="AN97">
        <v>1</v>
      </c>
      <c r="AQ97">
        <v>1</v>
      </c>
      <c r="AS97">
        <v>3</v>
      </c>
      <c r="AT97">
        <v>11</v>
      </c>
      <c r="AU97">
        <v>4</v>
      </c>
      <c r="AX97">
        <v>1</v>
      </c>
      <c r="AZ97">
        <v>4</v>
      </c>
      <c r="BA97">
        <v>1</v>
      </c>
      <c r="BE97" s="43">
        <v>2</v>
      </c>
      <c r="BF97" s="43">
        <v>2</v>
      </c>
      <c r="BG97" s="43">
        <v>4</v>
      </c>
      <c r="BH97" s="43">
        <v>1</v>
      </c>
      <c r="BI97" s="43">
        <v>4</v>
      </c>
      <c r="BL97" s="43">
        <v>1</v>
      </c>
      <c r="BP97" s="43">
        <v>1</v>
      </c>
      <c r="BS97" s="43">
        <v>2</v>
      </c>
      <c r="BT97" s="43">
        <v>1</v>
      </c>
      <c r="BU97" s="10">
        <f t="shared" si="6"/>
        <v>67</v>
      </c>
      <c r="BV97" s="40">
        <v>9</v>
      </c>
      <c r="BW97" s="40">
        <v>84</v>
      </c>
      <c r="BX97" s="34">
        <v>68</v>
      </c>
    </row>
    <row r="98" spans="1:75" ht="12.75">
      <c r="A98" s="1" t="s">
        <v>41</v>
      </c>
      <c r="B98" s="28">
        <v>0.07</v>
      </c>
      <c r="C98" s="24">
        <v>0.19</v>
      </c>
      <c r="D98" s="2">
        <v>0.32</v>
      </c>
      <c r="E98" s="2">
        <v>0.22</v>
      </c>
      <c r="F98" s="2">
        <v>0.06</v>
      </c>
      <c r="G98" s="37"/>
      <c r="H98" s="28">
        <v>0.05</v>
      </c>
      <c r="I98" s="37">
        <f t="shared" si="8"/>
        <v>0.15625</v>
      </c>
      <c r="J98" s="28">
        <v>0.26</v>
      </c>
      <c r="K98" s="37">
        <f t="shared" si="7"/>
        <v>0</v>
      </c>
      <c r="L98" s="11">
        <f t="shared" si="10"/>
        <v>0.2427773731488225</v>
      </c>
      <c r="M98" s="30"/>
      <c r="N98" s="20"/>
      <c r="O98" s="20"/>
      <c r="Q98" s="20"/>
      <c r="S98" s="20"/>
      <c r="T98" s="20"/>
      <c r="V98" s="20">
        <v>1</v>
      </c>
      <c r="Z98" s="20">
        <v>2</v>
      </c>
      <c r="AD98" s="20">
        <v>1</v>
      </c>
      <c r="AF98" s="20">
        <v>1</v>
      </c>
      <c r="AG98">
        <v>1</v>
      </c>
      <c r="AN98">
        <v>1</v>
      </c>
      <c r="AP98">
        <v>1</v>
      </c>
      <c r="AU98">
        <v>1</v>
      </c>
      <c r="AX98">
        <v>1</v>
      </c>
      <c r="BU98" s="10">
        <f t="shared" si="6"/>
        <v>10</v>
      </c>
      <c r="BV98" s="40"/>
      <c r="BW98" s="40">
        <v>3</v>
      </c>
    </row>
    <row r="99" spans="1:76" ht="12.75">
      <c r="A99" s="1" t="s">
        <v>42</v>
      </c>
      <c r="B99" s="28">
        <v>1.85</v>
      </c>
      <c r="C99" s="24">
        <v>1.77</v>
      </c>
      <c r="D99" s="2">
        <v>1.62</v>
      </c>
      <c r="E99" s="2">
        <v>3.28</v>
      </c>
      <c r="F99" s="2">
        <v>3.37</v>
      </c>
      <c r="G99" s="37">
        <f t="shared" si="9"/>
        <v>1.3541666666666667</v>
      </c>
      <c r="H99" s="28">
        <v>2.16</v>
      </c>
      <c r="I99" s="37">
        <f t="shared" si="8"/>
        <v>0.625</v>
      </c>
      <c r="J99" s="28">
        <v>1.44</v>
      </c>
      <c r="K99" s="37">
        <f t="shared" si="7"/>
        <v>1.71875</v>
      </c>
      <c r="L99" s="11">
        <f t="shared" si="10"/>
        <v>2.0636076717649914</v>
      </c>
      <c r="M99" s="30">
        <v>4</v>
      </c>
      <c r="N99" s="20">
        <v>4</v>
      </c>
      <c r="O99" s="20">
        <v>1</v>
      </c>
      <c r="Q99" s="20">
        <v>2</v>
      </c>
      <c r="R99" s="21">
        <v>2</v>
      </c>
      <c r="S99" s="20"/>
      <c r="T99" s="20">
        <v>4</v>
      </c>
      <c r="U99" s="20">
        <v>7</v>
      </c>
      <c r="V99" s="20">
        <v>2</v>
      </c>
      <c r="W99" s="20">
        <v>1</v>
      </c>
      <c r="X99">
        <v>3</v>
      </c>
      <c r="Y99" s="20">
        <v>1</v>
      </c>
      <c r="Z99" s="20">
        <v>2</v>
      </c>
      <c r="AA99" s="20">
        <v>1</v>
      </c>
      <c r="AC99" s="20">
        <v>2</v>
      </c>
      <c r="AD99" s="20"/>
      <c r="AE99" s="20">
        <v>1</v>
      </c>
      <c r="AF99" s="20">
        <v>1</v>
      </c>
      <c r="AG99">
        <v>5</v>
      </c>
      <c r="AH99">
        <v>3</v>
      </c>
      <c r="AI99">
        <v>1</v>
      </c>
      <c r="AM99">
        <v>1</v>
      </c>
      <c r="AN99">
        <v>1</v>
      </c>
      <c r="AP99">
        <v>2</v>
      </c>
      <c r="AQ99">
        <v>2</v>
      </c>
      <c r="AR99">
        <v>5</v>
      </c>
      <c r="AS99">
        <v>3</v>
      </c>
      <c r="AT99">
        <v>1</v>
      </c>
      <c r="AU99">
        <v>11</v>
      </c>
      <c r="AX99">
        <v>2</v>
      </c>
      <c r="AZ99">
        <v>8</v>
      </c>
      <c r="BA99">
        <v>2</v>
      </c>
      <c r="BB99" s="43">
        <v>2</v>
      </c>
      <c r="BD99" s="43">
        <v>3</v>
      </c>
      <c r="BE99" s="43">
        <v>2</v>
      </c>
      <c r="BF99" s="43">
        <v>4</v>
      </c>
      <c r="BG99" s="43">
        <v>5</v>
      </c>
      <c r="BH99" s="43">
        <v>1</v>
      </c>
      <c r="BI99" s="43">
        <v>2</v>
      </c>
      <c r="BL99" s="43">
        <v>6</v>
      </c>
      <c r="BN99" s="43">
        <v>1</v>
      </c>
      <c r="BR99" s="43">
        <v>1</v>
      </c>
      <c r="BS99" s="43">
        <v>7</v>
      </c>
      <c r="BT99" s="43">
        <v>2</v>
      </c>
      <c r="BU99" s="10">
        <f t="shared" si="6"/>
        <v>85</v>
      </c>
      <c r="BV99" s="40">
        <v>26</v>
      </c>
      <c r="BW99" s="40">
        <v>12</v>
      </c>
      <c r="BX99" s="34">
        <v>33</v>
      </c>
    </row>
    <row r="100" spans="1:76" ht="12.75">
      <c r="A100" s="1" t="s">
        <v>43</v>
      </c>
      <c r="B100" s="28">
        <v>7.92</v>
      </c>
      <c r="C100" s="24">
        <v>12.51</v>
      </c>
      <c r="D100" s="2">
        <v>12.08</v>
      </c>
      <c r="E100" s="2">
        <v>11.56</v>
      </c>
      <c r="F100" s="2">
        <v>9.33</v>
      </c>
      <c r="G100" s="37">
        <f t="shared" si="9"/>
        <v>29.427083333333332</v>
      </c>
      <c r="H100" s="28">
        <v>10.62</v>
      </c>
      <c r="I100" s="37">
        <f t="shared" si="8"/>
        <v>22.5</v>
      </c>
      <c r="J100" s="28">
        <v>9.02</v>
      </c>
      <c r="K100" s="37">
        <f t="shared" si="7"/>
        <v>31.5625</v>
      </c>
      <c r="L100" s="11">
        <f t="shared" si="10"/>
        <v>9.978150036416606</v>
      </c>
      <c r="M100" s="30">
        <v>16</v>
      </c>
      <c r="N100" s="20">
        <v>11</v>
      </c>
      <c r="O100" s="20">
        <v>23</v>
      </c>
      <c r="P100" s="21">
        <v>1</v>
      </c>
      <c r="Q100" s="20">
        <v>19</v>
      </c>
      <c r="R100">
        <v>1</v>
      </c>
      <c r="S100" s="20">
        <v>16</v>
      </c>
      <c r="T100" s="20">
        <v>35</v>
      </c>
      <c r="U100" s="20">
        <v>25</v>
      </c>
      <c r="V100" s="20">
        <v>6</v>
      </c>
      <c r="W100" s="20">
        <v>15</v>
      </c>
      <c r="X100" s="20">
        <v>3</v>
      </c>
      <c r="Y100" s="20">
        <v>17</v>
      </c>
      <c r="Z100" s="20">
        <v>4</v>
      </c>
      <c r="AA100" s="20"/>
      <c r="AB100" s="20">
        <v>3</v>
      </c>
      <c r="AC100" s="20"/>
      <c r="AD100" s="20">
        <v>8</v>
      </c>
      <c r="AE100" s="20">
        <v>2</v>
      </c>
      <c r="AF100" s="20">
        <v>23</v>
      </c>
      <c r="AG100">
        <v>30</v>
      </c>
      <c r="AH100">
        <v>23</v>
      </c>
      <c r="AI100">
        <v>8</v>
      </c>
      <c r="AJ100">
        <v>3</v>
      </c>
      <c r="AL100">
        <v>6</v>
      </c>
      <c r="AM100">
        <v>4</v>
      </c>
      <c r="AN100">
        <v>3</v>
      </c>
      <c r="AO100">
        <v>5</v>
      </c>
      <c r="AP100">
        <v>15</v>
      </c>
      <c r="AQ100">
        <v>12</v>
      </c>
      <c r="AR100">
        <v>3</v>
      </c>
      <c r="AS100">
        <v>2</v>
      </c>
      <c r="AU100">
        <v>12</v>
      </c>
      <c r="AV100">
        <v>6</v>
      </c>
      <c r="AW100">
        <v>39</v>
      </c>
      <c r="AX100">
        <v>1</v>
      </c>
      <c r="AY100">
        <v>1</v>
      </c>
      <c r="AZ100">
        <v>10</v>
      </c>
      <c r="BB100" s="43">
        <v>2</v>
      </c>
      <c r="BC100" s="43">
        <v>10</v>
      </c>
      <c r="BD100" s="43">
        <v>10</v>
      </c>
      <c r="BE100" s="43">
        <v>5</v>
      </c>
      <c r="BF100" s="43">
        <v>32</v>
      </c>
      <c r="BG100" s="43">
        <v>6</v>
      </c>
      <c r="BH100" s="43">
        <v>25</v>
      </c>
      <c r="BI100" s="43">
        <v>2</v>
      </c>
      <c r="BK100" s="43">
        <v>26</v>
      </c>
      <c r="BL100" s="43">
        <v>24</v>
      </c>
      <c r="BM100" s="43">
        <v>1</v>
      </c>
      <c r="BN100" s="43">
        <v>17</v>
      </c>
      <c r="BO100" s="43">
        <v>18</v>
      </c>
      <c r="BP100" s="43">
        <v>12</v>
      </c>
      <c r="BQ100" s="43">
        <v>39</v>
      </c>
      <c r="BS100" s="43">
        <v>16</v>
      </c>
      <c r="BT100" s="43">
        <v>12</v>
      </c>
      <c r="BU100" s="10">
        <f t="shared" si="6"/>
        <v>411</v>
      </c>
      <c r="BV100" s="40">
        <v>565</v>
      </c>
      <c r="BW100" s="40">
        <v>432</v>
      </c>
      <c r="BX100" s="34">
        <v>606</v>
      </c>
    </row>
    <row r="101" spans="1:76" ht="12.75">
      <c r="A101" s="1" t="s">
        <v>118</v>
      </c>
      <c r="B101" s="28">
        <v>0</v>
      </c>
      <c r="C101" s="24"/>
      <c r="D101" s="2"/>
      <c r="E101" s="2"/>
      <c r="F101" s="2">
        <v>0.04</v>
      </c>
      <c r="G101" s="37">
        <f t="shared" si="9"/>
        <v>0.10416666666666667</v>
      </c>
      <c r="H101" s="28">
        <v>0.02</v>
      </c>
      <c r="I101" s="37">
        <f t="shared" si="8"/>
        <v>0.20833333333333334</v>
      </c>
      <c r="J101" s="28"/>
      <c r="K101" s="37">
        <f t="shared" si="7"/>
        <v>0.8333333333333334</v>
      </c>
      <c r="L101" s="11">
        <f t="shared" si="10"/>
        <v>0.02427773731488225</v>
      </c>
      <c r="M101" s="30"/>
      <c r="N101" s="20">
        <v>1</v>
      </c>
      <c r="O101" s="20"/>
      <c r="Q101" s="20"/>
      <c r="S101" s="20"/>
      <c r="T101" s="20"/>
      <c r="BU101" s="10">
        <f t="shared" si="6"/>
        <v>1</v>
      </c>
      <c r="BV101" s="40">
        <v>2</v>
      </c>
      <c r="BW101" s="40">
        <v>4</v>
      </c>
      <c r="BX101" s="34">
        <v>16</v>
      </c>
    </row>
    <row r="102" spans="1:76" ht="12.75">
      <c r="A102" s="1" t="s">
        <v>44</v>
      </c>
      <c r="B102" s="28">
        <v>17.52</v>
      </c>
      <c r="C102" s="24">
        <v>43.92</v>
      </c>
      <c r="D102" s="2">
        <v>48.82</v>
      </c>
      <c r="E102" s="2">
        <v>39.16</v>
      </c>
      <c r="F102" s="2">
        <v>31.13</v>
      </c>
      <c r="G102" s="37">
        <f t="shared" si="9"/>
        <v>14.583333333333334</v>
      </c>
      <c r="H102" s="28">
        <v>44</v>
      </c>
      <c r="I102" s="37">
        <f t="shared" si="8"/>
        <v>17.552083333333332</v>
      </c>
      <c r="J102" s="28">
        <v>39.1</v>
      </c>
      <c r="K102" s="37">
        <f t="shared" si="7"/>
        <v>21.40625</v>
      </c>
      <c r="L102" s="11">
        <f t="shared" si="10"/>
        <v>30.225782957028404</v>
      </c>
      <c r="M102" s="30">
        <v>2</v>
      </c>
      <c r="N102" s="20">
        <v>1</v>
      </c>
      <c r="O102" s="20">
        <v>4</v>
      </c>
      <c r="Q102" s="20"/>
      <c r="S102" s="20">
        <v>7</v>
      </c>
      <c r="T102" s="20">
        <v>9</v>
      </c>
      <c r="U102" s="20">
        <v>49</v>
      </c>
      <c r="V102" s="20">
        <v>8</v>
      </c>
      <c r="W102" s="20">
        <v>4</v>
      </c>
      <c r="Y102" s="20">
        <v>50</v>
      </c>
      <c r="Z102" s="20">
        <v>42</v>
      </c>
      <c r="AA102" s="20"/>
      <c r="AD102" s="20">
        <v>55</v>
      </c>
      <c r="AF102" s="20">
        <v>32</v>
      </c>
      <c r="AG102">
        <v>350</v>
      </c>
      <c r="AO102">
        <v>286</v>
      </c>
      <c r="AP102">
        <v>2</v>
      </c>
      <c r="AS102">
        <v>29</v>
      </c>
      <c r="AU102">
        <v>30</v>
      </c>
      <c r="AW102">
        <v>48</v>
      </c>
      <c r="AX102">
        <v>17</v>
      </c>
      <c r="AZ102">
        <v>220</v>
      </c>
      <c r="BC102" s="43">
        <v>9</v>
      </c>
      <c r="BD102" s="43">
        <v>3</v>
      </c>
      <c r="BE102" s="43">
        <v>3</v>
      </c>
      <c r="BG102" s="43">
        <v>5</v>
      </c>
      <c r="BH102" s="43">
        <v>102</v>
      </c>
      <c r="BK102" s="43">
        <v>90</v>
      </c>
      <c r="BL102" s="43">
        <v>10</v>
      </c>
      <c r="BN102" s="43">
        <v>1</v>
      </c>
      <c r="BO102" s="43">
        <v>8</v>
      </c>
      <c r="BQ102" s="43">
        <v>71</v>
      </c>
      <c r="BR102" s="43">
        <v>530</v>
      </c>
      <c r="BS102" s="43">
        <v>22</v>
      </c>
      <c r="BT102" s="43">
        <v>10</v>
      </c>
      <c r="BU102" s="10">
        <f t="shared" si="6"/>
        <v>1245</v>
      </c>
      <c r="BV102" s="40">
        <v>280</v>
      </c>
      <c r="BW102" s="40">
        <v>337</v>
      </c>
      <c r="BX102" s="34">
        <v>411</v>
      </c>
    </row>
    <row r="103" spans="1:75" ht="12.75">
      <c r="A103" s="1" t="s">
        <v>102</v>
      </c>
      <c r="B103" s="28">
        <v>0</v>
      </c>
      <c r="C103" s="24"/>
      <c r="D103" s="2">
        <v>0.02</v>
      </c>
      <c r="E103" s="2"/>
      <c r="F103" s="2"/>
      <c r="G103" s="37"/>
      <c r="H103" s="28"/>
      <c r="I103" s="37">
        <f t="shared" si="8"/>
        <v>0.052083333333333336</v>
      </c>
      <c r="J103" s="28"/>
      <c r="K103" s="37">
        <f t="shared" si="7"/>
        <v>0</v>
      </c>
      <c r="L103" s="11">
        <f t="shared" si="10"/>
        <v>0</v>
      </c>
      <c r="M103" s="30"/>
      <c r="N103" s="20"/>
      <c r="O103" s="20"/>
      <c r="Q103" s="20"/>
      <c r="S103" s="20"/>
      <c r="T103" s="20"/>
      <c r="BU103" s="10">
        <f t="shared" si="6"/>
        <v>0</v>
      </c>
      <c r="BV103" s="40"/>
      <c r="BW103" s="40">
        <v>1</v>
      </c>
    </row>
    <row r="104" spans="1:76" ht="12.75">
      <c r="A104" s="1" t="s">
        <v>45</v>
      </c>
      <c r="B104" s="28">
        <v>39.26</v>
      </c>
      <c r="C104" s="24">
        <v>22.49</v>
      </c>
      <c r="D104" s="2">
        <v>18.65</v>
      </c>
      <c r="E104" s="2">
        <v>29.18</v>
      </c>
      <c r="F104" s="2">
        <v>27.04</v>
      </c>
      <c r="G104" s="37">
        <f t="shared" si="9"/>
        <v>41.666666666666664</v>
      </c>
      <c r="H104" s="28">
        <v>20.59</v>
      </c>
      <c r="I104" s="37">
        <f t="shared" si="8"/>
        <v>40.989583333333336</v>
      </c>
      <c r="J104" s="28">
        <v>17.24</v>
      </c>
      <c r="K104" s="37">
        <f t="shared" si="7"/>
        <v>35.78125</v>
      </c>
      <c r="L104" s="11">
        <f t="shared" si="10"/>
        <v>19.155134741442097</v>
      </c>
      <c r="M104" s="30">
        <v>24</v>
      </c>
      <c r="N104" s="20">
        <v>1</v>
      </c>
      <c r="O104" s="20">
        <v>3</v>
      </c>
      <c r="P104" s="21">
        <v>1</v>
      </c>
      <c r="Q104" s="20">
        <v>2</v>
      </c>
      <c r="R104">
        <v>2</v>
      </c>
      <c r="S104" s="20">
        <v>8</v>
      </c>
      <c r="T104" s="20">
        <v>21</v>
      </c>
      <c r="U104" s="20">
        <v>13</v>
      </c>
      <c r="V104" s="20">
        <v>28</v>
      </c>
      <c r="W104" s="20">
        <v>9</v>
      </c>
      <c r="X104" s="20">
        <v>2</v>
      </c>
      <c r="Y104" s="20">
        <v>35</v>
      </c>
      <c r="Z104" s="20">
        <v>6</v>
      </c>
      <c r="AA104" s="20">
        <v>1</v>
      </c>
      <c r="AB104" s="20">
        <v>9</v>
      </c>
      <c r="AC104" s="20"/>
      <c r="AD104" s="20">
        <v>18</v>
      </c>
      <c r="AE104" s="20">
        <v>8</v>
      </c>
      <c r="AF104" s="20">
        <v>26</v>
      </c>
      <c r="AG104">
        <v>125</v>
      </c>
      <c r="AH104">
        <v>81</v>
      </c>
      <c r="AI104">
        <v>2</v>
      </c>
      <c r="AJ104">
        <v>6</v>
      </c>
      <c r="AK104">
        <v>13</v>
      </c>
      <c r="AM104">
        <v>6</v>
      </c>
      <c r="AN104">
        <v>10</v>
      </c>
      <c r="AO104">
        <v>49</v>
      </c>
      <c r="AP104">
        <v>8</v>
      </c>
      <c r="AQ104">
        <v>7</v>
      </c>
      <c r="AS104">
        <v>55</v>
      </c>
      <c r="AT104">
        <v>41</v>
      </c>
      <c r="AU104">
        <v>28</v>
      </c>
      <c r="AV104">
        <v>13</v>
      </c>
      <c r="AW104">
        <v>41</v>
      </c>
      <c r="AX104">
        <v>31</v>
      </c>
      <c r="AY104">
        <v>16</v>
      </c>
      <c r="AZ104">
        <v>38</v>
      </c>
      <c r="BA104">
        <v>2</v>
      </c>
      <c r="BC104" s="43">
        <v>6</v>
      </c>
      <c r="BD104" s="43">
        <v>12</v>
      </c>
      <c r="BE104" s="43">
        <v>18</v>
      </c>
      <c r="BF104" s="43">
        <v>12</v>
      </c>
      <c r="BG104" s="43">
        <v>9</v>
      </c>
      <c r="BH104" s="43">
        <v>18</v>
      </c>
      <c r="BI104" s="43">
        <v>2</v>
      </c>
      <c r="BJ104" s="43">
        <v>3</v>
      </c>
      <c r="BK104" s="43">
        <v>8</v>
      </c>
      <c r="BL104" s="43">
        <v>5</v>
      </c>
      <c r="BM104" s="43">
        <v>1</v>
      </c>
      <c r="BN104" s="43">
        <v>33</v>
      </c>
      <c r="BO104" s="43">
        <v>44</v>
      </c>
      <c r="BP104" s="43">
        <v>5</v>
      </c>
      <c r="BQ104" s="43">
        <v>26</v>
      </c>
      <c r="BR104" s="43">
        <v>57</v>
      </c>
      <c r="BS104" s="43">
        <v>60</v>
      </c>
      <c r="BT104" s="43">
        <v>49</v>
      </c>
      <c r="BU104" s="10">
        <f t="shared" si="6"/>
        <v>789</v>
      </c>
      <c r="BV104" s="40">
        <v>800</v>
      </c>
      <c r="BW104" s="40">
        <v>787</v>
      </c>
      <c r="BX104" s="34">
        <v>687</v>
      </c>
    </row>
    <row r="105" spans="1:76" ht="12.75">
      <c r="A105" s="1" t="s">
        <v>46</v>
      </c>
      <c r="B105" s="28">
        <v>0.43</v>
      </c>
      <c r="C105" s="24">
        <v>1.19</v>
      </c>
      <c r="D105" s="2">
        <v>1.42</v>
      </c>
      <c r="E105" s="2">
        <v>2.2</v>
      </c>
      <c r="F105" s="2">
        <v>2.38</v>
      </c>
      <c r="G105" s="37">
        <f t="shared" si="9"/>
        <v>7.5</v>
      </c>
      <c r="H105" s="28">
        <v>2.82</v>
      </c>
      <c r="I105" s="37">
        <f t="shared" si="8"/>
        <v>4.895833333333333</v>
      </c>
      <c r="J105" s="28">
        <v>2.32</v>
      </c>
      <c r="K105" s="37">
        <f t="shared" si="7"/>
        <v>4.21875</v>
      </c>
      <c r="L105" s="11">
        <f t="shared" si="10"/>
        <v>2.1849963583394025</v>
      </c>
      <c r="M105" s="30">
        <v>2</v>
      </c>
      <c r="N105" s="20"/>
      <c r="O105" s="20">
        <v>18</v>
      </c>
      <c r="P105">
        <v>1</v>
      </c>
      <c r="Q105" s="20">
        <v>1</v>
      </c>
      <c r="R105">
        <v>2</v>
      </c>
      <c r="S105" s="20"/>
      <c r="T105" s="20"/>
      <c r="U105" s="20"/>
      <c r="V105" s="20">
        <v>4</v>
      </c>
      <c r="W105">
        <v>2</v>
      </c>
      <c r="X105">
        <v>3</v>
      </c>
      <c r="Z105">
        <v>4</v>
      </c>
      <c r="AA105">
        <v>4</v>
      </c>
      <c r="AB105">
        <v>8</v>
      </c>
      <c r="AC105">
        <v>3</v>
      </c>
      <c r="AD105">
        <v>1</v>
      </c>
      <c r="AE105">
        <v>2</v>
      </c>
      <c r="AJ105">
        <v>3</v>
      </c>
      <c r="AK105">
        <v>2</v>
      </c>
      <c r="AL105">
        <v>2</v>
      </c>
      <c r="AN105">
        <v>2</v>
      </c>
      <c r="AQ105">
        <v>3</v>
      </c>
      <c r="AU105">
        <v>9</v>
      </c>
      <c r="AX105">
        <v>3</v>
      </c>
      <c r="AY105">
        <v>2</v>
      </c>
      <c r="AZ105">
        <v>5</v>
      </c>
      <c r="BA105">
        <v>4</v>
      </c>
      <c r="BB105" s="43">
        <v>2</v>
      </c>
      <c r="BD105" s="43">
        <v>3</v>
      </c>
      <c r="BG105" s="43">
        <v>1</v>
      </c>
      <c r="BH105" s="43">
        <v>1</v>
      </c>
      <c r="BJ105" s="43">
        <v>9</v>
      </c>
      <c r="BK105" s="43">
        <v>2</v>
      </c>
      <c r="BL105" s="43">
        <v>3</v>
      </c>
      <c r="BM105" s="43">
        <v>1</v>
      </c>
      <c r="BP105" s="43">
        <v>4</v>
      </c>
      <c r="BT105" s="43">
        <v>72</v>
      </c>
      <c r="BU105" s="10">
        <f t="shared" si="6"/>
        <v>90</v>
      </c>
      <c r="BV105" s="40">
        <v>144</v>
      </c>
      <c r="BW105" s="40">
        <v>94</v>
      </c>
      <c r="BX105" s="34">
        <v>81</v>
      </c>
    </row>
    <row r="106" spans="1:76" ht="12.75">
      <c r="A106" s="1" t="s">
        <v>47</v>
      </c>
      <c r="B106" s="28">
        <v>0.16</v>
      </c>
      <c r="C106" s="24"/>
      <c r="D106" s="2">
        <v>0.44</v>
      </c>
      <c r="E106" s="2"/>
      <c r="F106" s="2">
        <v>0.04</v>
      </c>
      <c r="G106" s="37">
        <f t="shared" si="9"/>
        <v>0.3645833333333333</v>
      </c>
      <c r="H106" s="28"/>
      <c r="I106" s="37">
        <f t="shared" si="8"/>
        <v>0.052083333333333336</v>
      </c>
      <c r="J106" s="28">
        <v>0.37</v>
      </c>
      <c r="K106" s="37">
        <f t="shared" si="7"/>
        <v>0.5208333333333334</v>
      </c>
      <c r="L106" s="11">
        <f t="shared" si="10"/>
        <v>0</v>
      </c>
      <c r="M106" s="30"/>
      <c r="N106" s="20"/>
      <c r="O106" s="20"/>
      <c r="Q106" s="20"/>
      <c r="S106" s="20"/>
      <c r="T106" s="20"/>
      <c r="BU106" s="10">
        <f t="shared" si="6"/>
        <v>0</v>
      </c>
      <c r="BV106" s="40">
        <v>7</v>
      </c>
      <c r="BW106" s="40">
        <v>1</v>
      </c>
      <c r="BX106" s="34">
        <v>10</v>
      </c>
    </row>
    <row r="107" spans="1:76" ht="12.75">
      <c r="A107" s="1" t="s">
        <v>48</v>
      </c>
      <c r="B107" s="28">
        <v>36.63</v>
      </c>
      <c r="C107" s="25">
        <v>14.5</v>
      </c>
      <c r="D107" s="2">
        <v>9.95</v>
      </c>
      <c r="E107" s="2">
        <v>8.57</v>
      </c>
      <c r="F107" s="2">
        <v>8.29</v>
      </c>
      <c r="G107" s="37">
        <f t="shared" si="9"/>
        <v>8.697916666666666</v>
      </c>
      <c r="H107" s="28">
        <v>10.24</v>
      </c>
      <c r="I107" s="37">
        <f t="shared" si="8"/>
        <v>7.34375</v>
      </c>
      <c r="J107" s="28">
        <v>8.75</v>
      </c>
      <c r="K107" s="37">
        <f t="shared" si="7"/>
        <v>11.458333333333334</v>
      </c>
      <c r="L107" s="11">
        <f t="shared" si="10"/>
        <v>9.346928866229666</v>
      </c>
      <c r="M107" s="30">
        <v>4</v>
      </c>
      <c r="N107" s="20">
        <v>11</v>
      </c>
      <c r="O107" s="20"/>
      <c r="Q107" s="20">
        <v>35</v>
      </c>
      <c r="S107" s="20">
        <v>26</v>
      </c>
      <c r="T107" s="20">
        <v>63</v>
      </c>
      <c r="Y107">
        <v>13</v>
      </c>
      <c r="Z107">
        <v>14</v>
      </c>
      <c r="AE107">
        <v>5</v>
      </c>
      <c r="AF107">
        <v>50</v>
      </c>
      <c r="AG107">
        <v>45</v>
      </c>
      <c r="AH107">
        <v>2</v>
      </c>
      <c r="AI107">
        <v>3</v>
      </c>
      <c r="AL107">
        <v>8</v>
      </c>
      <c r="AM107">
        <v>7</v>
      </c>
      <c r="AO107">
        <v>2</v>
      </c>
      <c r="AP107">
        <v>17</v>
      </c>
      <c r="AS107">
        <v>12</v>
      </c>
      <c r="AU107">
        <v>11</v>
      </c>
      <c r="AV107">
        <v>6</v>
      </c>
      <c r="AW107">
        <v>50</v>
      </c>
      <c r="AZ107">
        <v>1</v>
      </c>
      <c r="BC107" s="43">
        <v>6</v>
      </c>
      <c r="BE107" s="43">
        <v>8</v>
      </c>
      <c r="BF107" s="43">
        <v>14</v>
      </c>
      <c r="BH107" s="43">
        <v>41</v>
      </c>
      <c r="BJ107" s="43">
        <v>10</v>
      </c>
      <c r="BK107" s="43">
        <v>1</v>
      </c>
      <c r="BL107" s="43">
        <v>2</v>
      </c>
      <c r="BN107" s="43">
        <v>17</v>
      </c>
      <c r="BO107" s="43">
        <v>27</v>
      </c>
      <c r="BP107" s="43">
        <v>2</v>
      </c>
      <c r="BQ107" s="43">
        <v>88</v>
      </c>
      <c r="BR107" s="43">
        <v>49</v>
      </c>
      <c r="BS107" s="43">
        <v>28</v>
      </c>
      <c r="BT107" s="43">
        <v>12</v>
      </c>
      <c r="BU107" s="10">
        <f t="shared" si="6"/>
        <v>385</v>
      </c>
      <c r="BV107" s="40">
        <v>167</v>
      </c>
      <c r="BW107" s="40">
        <v>141</v>
      </c>
      <c r="BX107" s="34">
        <v>220</v>
      </c>
    </row>
    <row r="108" spans="1:76" ht="12.75">
      <c r="A108" s="1" t="s">
        <v>49</v>
      </c>
      <c r="B108" s="28">
        <v>0</v>
      </c>
      <c r="C108" s="24">
        <v>0.17</v>
      </c>
      <c r="D108" s="2">
        <v>0.32</v>
      </c>
      <c r="E108" s="2">
        <v>0.37</v>
      </c>
      <c r="F108" s="2">
        <v>0.4</v>
      </c>
      <c r="G108" s="37">
        <f t="shared" si="9"/>
        <v>39.84375</v>
      </c>
      <c r="H108" s="28">
        <v>0.8</v>
      </c>
      <c r="I108" s="37">
        <f t="shared" si="8"/>
        <v>28.177083333333332</v>
      </c>
      <c r="J108" s="28">
        <v>0.97</v>
      </c>
      <c r="K108" s="37">
        <f t="shared" si="7"/>
        <v>42.395833333333336</v>
      </c>
      <c r="L108" s="11">
        <f t="shared" si="10"/>
        <v>1.7965525613012865</v>
      </c>
      <c r="M108" s="30"/>
      <c r="N108" s="20"/>
      <c r="O108" s="20"/>
      <c r="Q108" s="20"/>
      <c r="S108" s="20">
        <v>11</v>
      </c>
      <c r="T108" s="20">
        <v>6</v>
      </c>
      <c r="W108">
        <v>6</v>
      </c>
      <c r="AF108">
        <v>16</v>
      </c>
      <c r="AG108">
        <v>35</v>
      </c>
      <c r="BE108" s="43">
        <v>2</v>
      </c>
      <c r="BH108" s="43">
        <v>37</v>
      </c>
      <c r="BK108" s="43">
        <v>17</v>
      </c>
      <c r="BN108" s="43">
        <v>2</v>
      </c>
      <c r="BO108" s="43">
        <v>1</v>
      </c>
      <c r="BT108" s="43">
        <v>3</v>
      </c>
      <c r="BU108" s="10">
        <f t="shared" si="6"/>
        <v>74</v>
      </c>
      <c r="BV108" s="40">
        <v>765</v>
      </c>
      <c r="BW108" s="40">
        <v>541</v>
      </c>
      <c r="BX108" s="34">
        <v>814</v>
      </c>
    </row>
    <row r="109" spans="1:76" ht="12.75">
      <c r="A109" s="1" t="s">
        <v>50</v>
      </c>
      <c r="B109" s="28">
        <v>0.73</v>
      </c>
      <c r="C109" s="24">
        <v>0.04</v>
      </c>
      <c r="D109" s="2">
        <v>0.29</v>
      </c>
      <c r="E109" s="2">
        <v>0.15</v>
      </c>
      <c r="F109" s="2">
        <v>0.12</v>
      </c>
      <c r="G109" s="37">
        <f t="shared" si="9"/>
        <v>4.010416666666667</v>
      </c>
      <c r="H109" s="28">
        <v>0.22</v>
      </c>
      <c r="I109" s="37">
        <f t="shared" si="8"/>
        <v>2.1875</v>
      </c>
      <c r="J109" s="28">
        <v>0.39</v>
      </c>
      <c r="K109" s="37">
        <f t="shared" si="7"/>
        <v>12.291666666666666</v>
      </c>
      <c r="L109" s="11">
        <f t="shared" si="10"/>
        <v>0.6797766448167031</v>
      </c>
      <c r="M109" s="30"/>
      <c r="N109" s="20"/>
      <c r="O109" s="20">
        <v>3</v>
      </c>
      <c r="Q109" s="20">
        <v>5</v>
      </c>
      <c r="S109" s="20"/>
      <c r="T109" s="20"/>
      <c r="V109">
        <v>1</v>
      </c>
      <c r="W109">
        <v>3</v>
      </c>
      <c r="Y109">
        <v>3</v>
      </c>
      <c r="AB109">
        <v>1</v>
      </c>
      <c r="AG109">
        <v>2</v>
      </c>
      <c r="AH109">
        <v>5</v>
      </c>
      <c r="AJ109">
        <v>2</v>
      </c>
      <c r="AU109">
        <v>1</v>
      </c>
      <c r="AZ109">
        <v>2</v>
      </c>
      <c r="BK109" s="43">
        <v>3</v>
      </c>
      <c r="BN109" s="43">
        <v>1</v>
      </c>
      <c r="BU109" s="10">
        <f t="shared" si="6"/>
        <v>28</v>
      </c>
      <c r="BV109" s="40">
        <v>77</v>
      </c>
      <c r="BW109" s="40">
        <v>42</v>
      </c>
      <c r="BX109" s="34">
        <v>236</v>
      </c>
    </row>
    <row r="110" spans="1:76" ht="12.75">
      <c r="A110" s="1" t="s">
        <v>51</v>
      </c>
      <c r="B110" s="28">
        <v>0.47</v>
      </c>
      <c r="C110" s="24">
        <v>0.11</v>
      </c>
      <c r="D110" s="2">
        <v>1.99</v>
      </c>
      <c r="E110" s="2">
        <v>0.22</v>
      </c>
      <c r="F110" s="2">
        <v>0.04</v>
      </c>
      <c r="G110" s="37">
        <f t="shared" si="9"/>
        <v>0.4166666666666667</v>
      </c>
      <c r="H110" s="28">
        <v>0.02</v>
      </c>
      <c r="I110" s="37">
        <f t="shared" si="8"/>
        <v>0.8854166666666666</v>
      </c>
      <c r="J110" s="28">
        <v>0.04</v>
      </c>
      <c r="K110" s="37">
        <f t="shared" si="7"/>
        <v>2.7083333333333335</v>
      </c>
      <c r="L110" s="11">
        <f t="shared" si="10"/>
        <v>0.21849963583394025</v>
      </c>
      <c r="M110" s="30"/>
      <c r="N110" s="20"/>
      <c r="O110" s="20"/>
      <c r="Q110" s="20">
        <v>1</v>
      </c>
      <c r="S110" s="20"/>
      <c r="T110" s="20"/>
      <c r="AD110">
        <v>1</v>
      </c>
      <c r="AG110">
        <v>1</v>
      </c>
      <c r="AH110">
        <v>1</v>
      </c>
      <c r="AI110">
        <v>1</v>
      </c>
      <c r="AP110">
        <v>2</v>
      </c>
      <c r="AU110">
        <v>2</v>
      </c>
      <c r="BF110" s="43">
        <v>7</v>
      </c>
      <c r="BK110" s="43">
        <v>1</v>
      </c>
      <c r="BU110" s="10">
        <f t="shared" si="6"/>
        <v>9</v>
      </c>
      <c r="BV110" s="40">
        <v>8</v>
      </c>
      <c r="BW110" s="40">
        <v>17</v>
      </c>
      <c r="BX110" s="34">
        <v>52</v>
      </c>
    </row>
    <row r="111" spans="1:76" ht="12.75">
      <c r="A111" s="1" t="s">
        <v>163</v>
      </c>
      <c r="B111" s="28">
        <v>0</v>
      </c>
      <c r="C111" s="24"/>
      <c r="D111" s="2"/>
      <c r="E111" s="2"/>
      <c r="F111" s="2"/>
      <c r="G111" s="37"/>
      <c r="H111" s="28"/>
      <c r="I111" s="37">
        <f t="shared" si="8"/>
        <v>0.3645833333333333</v>
      </c>
      <c r="J111" s="28"/>
      <c r="K111" s="37">
        <f t="shared" si="7"/>
        <v>0.15625</v>
      </c>
      <c r="L111" s="11">
        <f t="shared" si="10"/>
        <v>0</v>
      </c>
      <c r="M111" s="30"/>
      <c r="N111" s="20"/>
      <c r="O111" s="20"/>
      <c r="Q111" s="20"/>
      <c r="S111" s="20"/>
      <c r="T111" s="20"/>
      <c r="BU111" s="10">
        <f t="shared" si="6"/>
        <v>0</v>
      </c>
      <c r="BV111" s="40"/>
      <c r="BW111" s="40">
        <v>7</v>
      </c>
      <c r="BX111" s="34">
        <v>3</v>
      </c>
    </row>
    <row r="112" spans="1:76" ht="12.75">
      <c r="A112" s="1" t="s">
        <v>52</v>
      </c>
      <c r="B112" s="28">
        <v>10.8</v>
      </c>
      <c r="C112" s="24">
        <v>47.88</v>
      </c>
      <c r="D112" s="2">
        <v>61.32</v>
      </c>
      <c r="E112" s="2">
        <v>62.29</v>
      </c>
      <c r="F112" s="2">
        <v>47.02</v>
      </c>
      <c r="G112" s="37">
        <f t="shared" si="9"/>
        <v>105.83333333333333</v>
      </c>
      <c r="H112" s="28">
        <v>76.54</v>
      </c>
      <c r="I112" s="37">
        <f t="shared" si="8"/>
        <v>89.21875</v>
      </c>
      <c r="J112" s="28">
        <v>84.22</v>
      </c>
      <c r="K112" s="37">
        <f t="shared" si="7"/>
        <v>205.3125</v>
      </c>
      <c r="L112" s="11">
        <f t="shared" si="10"/>
        <v>78.17431415392085</v>
      </c>
      <c r="M112" s="30">
        <v>56</v>
      </c>
      <c r="N112" s="20">
        <v>126</v>
      </c>
      <c r="O112" s="20">
        <v>73</v>
      </c>
      <c r="P112" s="21">
        <v>11</v>
      </c>
      <c r="Q112" s="20">
        <v>185</v>
      </c>
      <c r="R112" s="21">
        <v>2</v>
      </c>
      <c r="S112" s="20">
        <v>151</v>
      </c>
      <c r="T112" s="20">
        <v>144</v>
      </c>
      <c r="U112" s="20">
        <v>63</v>
      </c>
      <c r="V112" s="20">
        <v>46</v>
      </c>
      <c r="W112" s="20">
        <v>62</v>
      </c>
      <c r="X112" s="20">
        <v>46</v>
      </c>
      <c r="Y112" s="20">
        <v>215</v>
      </c>
      <c r="Z112" s="20">
        <v>45</v>
      </c>
      <c r="AA112" s="20">
        <v>2</v>
      </c>
      <c r="AB112" s="20">
        <v>38</v>
      </c>
      <c r="AC112" s="20">
        <v>4</v>
      </c>
      <c r="AD112" s="20">
        <v>108</v>
      </c>
      <c r="AE112" s="20">
        <v>19</v>
      </c>
      <c r="AF112" s="20">
        <v>215</v>
      </c>
      <c r="AG112">
        <v>327</v>
      </c>
      <c r="AH112">
        <v>180</v>
      </c>
      <c r="AI112">
        <v>64</v>
      </c>
      <c r="AJ112">
        <v>24</v>
      </c>
      <c r="AK112">
        <v>13</v>
      </c>
      <c r="AL112">
        <v>29</v>
      </c>
      <c r="AM112">
        <v>92</v>
      </c>
      <c r="AN112">
        <v>97</v>
      </c>
      <c r="AO112">
        <v>67</v>
      </c>
      <c r="AP112">
        <v>94</v>
      </c>
      <c r="AQ112">
        <v>105</v>
      </c>
      <c r="AR112">
        <v>1</v>
      </c>
      <c r="AS112">
        <v>162</v>
      </c>
      <c r="AT112">
        <v>7</v>
      </c>
      <c r="AU112">
        <v>158</v>
      </c>
      <c r="AV112">
        <v>81</v>
      </c>
      <c r="AW112">
        <v>48</v>
      </c>
      <c r="AX112">
        <v>28</v>
      </c>
      <c r="AY112">
        <v>6</v>
      </c>
      <c r="AZ112">
        <v>26</v>
      </c>
      <c r="BB112" s="43">
        <v>54</v>
      </c>
      <c r="BC112" s="43">
        <v>57</v>
      </c>
      <c r="BD112" s="43">
        <v>16</v>
      </c>
      <c r="BE112" s="43">
        <v>161</v>
      </c>
      <c r="BF112" s="43">
        <v>398</v>
      </c>
      <c r="BG112" s="43">
        <v>13</v>
      </c>
      <c r="BH112" s="43">
        <v>115</v>
      </c>
      <c r="BI112" s="43">
        <v>2</v>
      </c>
      <c r="BJ112" s="43">
        <v>10</v>
      </c>
      <c r="BK112" s="43">
        <v>271</v>
      </c>
      <c r="BL112" s="43">
        <v>31</v>
      </c>
      <c r="BM112" s="43">
        <v>5</v>
      </c>
      <c r="BN112" s="43">
        <v>90</v>
      </c>
      <c r="BO112" s="43">
        <v>50</v>
      </c>
      <c r="BP112" s="43">
        <v>36</v>
      </c>
      <c r="BQ112" s="43">
        <v>237</v>
      </c>
      <c r="BR112" s="43">
        <v>161</v>
      </c>
      <c r="BS112" s="43">
        <v>134</v>
      </c>
      <c r="BT112" s="43">
        <v>31</v>
      </c>
      <c r="BU112" s="10">
        <f t="shared" si="6"/>
        <v>3220</v>
      </c>
      <c r="BV112" s="40">
        <v>2032</v>
      </c>
      <c r="BW112" s="40">
        <v>1713</v>
      </c>
      <c r="BX112" s="34">
        <v>3942</v>
      </c>
    </row>
    <row r="113" spans="1:76" ht="12.75">
      <c r="A113" s="1" t="s">
        <v>53</v>
      </c>
      <c r="B113" s="28">
        <v>0.62</v>
      </c>
      <c r="C113" s="24">
        <v>0.09</v>
      </c>
      <c r="D113" s="2">
        <v>1.57</v>
      </c>
      <c r="E113" s="2">
        <v>0.37</v>
      </c>
      <c r="F113" s="2">
        <v>0.5</v>
      </c>
      <c r="G113" s="37">
        <f t="shared" si="9"/>
        <v>1.9270833333333333</v>
      </c>
      <c r="H113" s="28">
        <v>0.55</v>
      </c>
      <c r="I113" s="37">
        <f t="shared" si="8"/>
        <v>1.9791666666666667</v>
      </c>
      <c r="J113" s="28">
        <v>1.02</v>
      </c>
      <c r="K113" s="37">
        <f t="shared" si="7"/>
        <v>0.9895833333333334</v>
      </c>
      <c r="L113" s="11">
        <f t="shared" si="10"/>
        <v>0.2427773731488225</v>
      </c>
      <c r="M113" s="30"/>
      <c r="N113" s="20"/>
      <c r="O113" s="20"/>
      <c r="Q113" s="20"/>
      <c r="S113" s="20"/>
      <c r="T113" s="20"/>
      <c r="Y113">
        <v>6</v>
      </c>
      <c r="AP113">
        <v>4</v>
      </c>
      <c r="BK113" s="43">
        <v>11</v>
      </c>
      <c r="BQ113" s="43">
        <v>1</v>
      </c>
      <c r="BS113" s="43">
        <v>7</v>
      </c>
      <c r="BU113" s="10">
        <f t="shared" si="6"/>
        <v>10</v>
      </c>
      <c r="BV113" s="40">
        <v>37</v>
      </c>
      <c r="BW113" s="40">
        <v>38</v>
      </c>
      <c r="BX113" s="34">
        <v>19</v>
      </c>
    </row>
    <row r="114" spans="1:76" ht="12.75">
      <c r="A114" s="1" t="s">
        <v>54</v>
      </c>
      <c r="B114" s="28">
        <v>2.14</v>
      </c>
      <c r="C114" s="24">
        <v>0.58</v>
      </c>
      <c r="D114" s="2">
        <v>52.13</v>
      </c>
      <c r="E114" s="2">
        <v>0.24</v>
      </c>
      <c r="F114" s="2">
        <v>16.09</v>
      </c>
      <c r="G114" s="37">
        <f t="shared" si="9"/>
        <v>1.1458333333333333</v>
      </c>
      <c r="H114" s="28">
        <v>0.51</v>
      </c>
      <c r="I114" s="37">
        <f t="shared" si="8"/>
        <v>65.20833333333333</v>
      </c>
      <c r="J114" s="28">
        <v>11.2</v>
      </c>
      <c r="K114" s="37">
        <f t="shared" si="7"/>
        <v>2.96875</v>
      </c>
      <c r="L114" s="11">
        <f t="shared" si="10"/>
        <v>0.3156105850934693</v>
      </c>
      <c r="M114" s="30"/>
      <c r="N114" s="20"/>
      <c r="O114" s="20"/>
      <c r="Q114" s="20"/>
      <c r="S114" s="20"/>
      <c r="T114" s="20"/>
      <c r="AD114">
        <v>1</v>
      </c>
      <c r="AL114">
        <v>9</v>
      </c>
      <c r="AM114">
        <v>1</v>
      </c>
      <c r="AS114">
        <v>2</v>
      </c>
      <c r="BU114" s="10">
        <f t="shared" si="6"/>
        <v>13</v>
      </c>
      <c r="BV114" s="40">
        <v>22</v>
      </c>
      <c r="BW114" s="40">
        <v>1252</v>
      </c>
      <c r="BX114" s="34">
        <v>57</v>
      </c>
    </row>
    <row r="115" spans="1:75" ht="12.75">
      <c r="A115" s="1" t="s">
        <v>55</v>
      </c>
      <c r="B115" s="28">
        <v>0.07</v>
      </c>
      <c r="C115" s="24">
        <v>0.02</v>
      </c>
      <c r="D115" s="2">
        <v>0.22</v>
      </c>
      <c r="E115" s="2">
        <v>0.04</v>
      </c>
      <c r="F115" s="2"/>
      <c r="G115" s="37">
        <f t="shared" si="9"/>
        <v>0.052083333333333336</v>
      </c>
      <c r="H115" s="28"/>
      <c r="I115" s="37"/>
      <c r="J115" s="28"/>
      <c r="K115" s="37">
        <f t="shared" si="7"/>
        <v>0</v>
      </c>
      <c r="L115" s="11">
        <f t="shared" si="10"/>
        <v>0</v>
      </c>
      <c r="M115" s="30"/>
      <c r="N115" s="20"/>
      <c r="O115" s="20"/>
      <c r="Q115" s="20"/>
      <c r="S115" s="20"/>
      <c r="T115" s="20"/>
      <c r="BU115" s="10">
        <f t="shared" si="6"/>
        <v>0</v>
      </c>
      <c r="BV115" s="40">
        <v>1</v>
      </c>
      <c r="BW115" s="40"/>
    </row>
    <row r="116" spans="1:75" ht="12.75">
      <c r="A116" s="1" t="s">
        <v>103</v>
      </c>
      <c r="B116" s="28">
        <v>0.02</v>
      </c>
      <c r="C116" s="24"/>
      <c r="D116" s="2">
        <v>0.61</v>
      </c>
      <c r="E116" s="2"/>
      <c r="F116" s="2"/>
      <c r="G116" s="37"/>
      <c r="H116" s="28"/>
      <c r="I116" s="37"/>
      <c r="J116" s="28"/>
      <c r="K116" s="37">
        <f t="shared" si="7"/>
        <v>0</v>
      </c>
      <c r="L116" s="11">
        <f t="shared" si="10"/>
        <v>0</v>
      </c>
      <c r="M116" s="30"/>
      <c r="N116" s="20"/>
      <c r="O116" s="20"/>
      <c r="Q116" s="20"/>
      <c r="S116" s="20"/>
      <c r="T116" s="20"/>
      <c r="BU116" s="10">
        <f t="shared" si="6"/>
        <v>0</v>
      </c>
      <c r="BV116" s="40"/>
      <c r="BW116" s="40"/>
    </row>
    <row r="117" spans="1:76" ht="12.75">
      <c r="A117" s="1" t="s">
        <v>56</v>
      </c>
      <c r="B117" s="28">
        <v>6.36</v>
      </c>
      <c r="C117" s="24">
        <v>2.08</v>
      </c>
      <c r="D117" s="2">
        <v>30.83</v>
      </c>
      <c r="E117" s="2">
        <v>3.56</v>
      </c>
      <c r="F117" s="2">
        <v>18.08</v>
      </c>
      <c r="G117" s="37">
        <f t="shared" si="9"/>
        <v>5.729166666666667</v>
      </c>
      <c r="H117" s="28">
        <v>3.42</v>
      </c>
      <c r="I117" s="37">
        <f t="shared" si="8"/>
        <v>16.979166666666668</v>
      </c>
      <c r="J117" s="28">
        <v>20.09</v>
      </c>
      <c r="K117" s="37">
        <f t="shared" si="7"/>
        <v>33.697916666666664</v>
      </c>
      <c r="L117" s="11">
        <f t="shared" si="10"/>
        <v>15.562029618839523</v>
      </c>
      <c r="M117" s="30">
        <v>2</v>
      </c>
      <c r="N117" s="20">
        <v>12</v>
      </c>
      <c r="O117" s="20">
        <v>8</v>
      </c>
      <c r="Q117" s="20">
        <v>3</v>
      </c>
      <c r="R117" s="21"/>
      <c r="S117" s="20">
        <v>4</v>
      </c>
      <c r="T117" s="20">
        <v>50</v>
      </c>
      <c r="U117" s="20">
        <v>3</v>
      </c>
      <c r="V117" s="20">
        <v>1</v>
      </c>
      <c r="W117" s="20">
        <v>13</v>
      </c>
      <c r="Y117" s="20">
        <v>40</v>
      </c>
      <c r="Z117" s="20">
        <v>1</v>
      </c>
      <c r="AA117" s="20">
        <v>3</v>
      </c>
      <c r="AB117" s="20">
        <v>13</v>
      </c>
      <c r="AC117" s="20"/>
      <c r="AD117" s="20">
        <v>42</v>
      </c>
      <c r="AF117">
        <v>33</v>
      </c>
      <c r="AG117">
        <v>10</v>
      </c>
      <c r="AH117">
        <v>151</v>
      </c>
      <c r="AJ117">
        <v>66</v>
      </c>
      <c r="AK117">
        <v>1</v>
      </c>
      <c r="AL117">
        <v>2</v>
      </c>
      <c r="AO117">
        <v>8</v>
      </c>
      <c r="AP117">
        <v>22</v>
      </c>
      <c r="AQ117">
        <v>1</v>
      </c>
      <c r="AR117">
        <v>3</v>
      </c>
      <c r="AS117">
        <v>38</v>
      </c>
      <c r="AT117">
        <v>24</v>
      </c>
      <c r="AU117">
        <v>5</v>
      </c>
      <c r="AV117">
        <v>24</v>
      </c>
      <c r="AX117">
        <v>6</v>
      </c>
      <c r="AY117">
        <v>50</v>
      </c>
      <c r="AZ117">
        <v>2</v>
      </c>
      <c r="BE117" s="43">
        <v>2</v>
      </c>
      <c r="BF117" s="43">
        <v>31</v>
      </c>
      <c r="BG117" s="43">
        <v>3</v>
      </c>
      <c r="BH117" s="43">
        <v>22</v>
      </c>
      <c r="BJ117" s="43">
        <v>1</v>
      </c>
      <c r="BL117" s="43">
        <v>1</v>
      </c>
      <c r="BN117" s="43">
        <v>75</v>
      </c>
      <c r="BO117" s="43">
        <v>14</v>
      </c>
      <c r="BQ117" s="43">
        <v>27</v>
      </c>
      <c r="BR117" s="43">
        <v>1</v>
      </c>
      <c r="BS117" s="43">
        <v>1</v>
      </c>
      <c r="BU117" s="10">
        <f t="shared" si="6"/>
        <v>641</v>
      </c>
      <c r="BV117" s="40">
        <v>110</v>
      </c>
      <c r="BW117" s="40">
        <v>326</v>
      </c>
      <c r="BX117" s="34">
        <v>647</v>
      </c>
    </row>
    <row r="118" spans="1:75" ht="12.75">
      <c r="A118" s="1" t="s">
        <v>57</v>
      </c>
      <c r="B118" s="28">
        <v>0</v>
      </c>
      <c r="C118" s="24">
        <v>0.02</v>
      </c>
      <c r="E118" s="2"/>
      <c r="F118" s="2">
        <v>0.06</v>
      </c>
      <c r="G118" s="37"/>
      <c r="H118" s="28"/>
      <c r="I118" s="37">
        <f t="shared" si="8"/>
        <v>0.3645833333333333</v>
      </c>
      <c r="J118" s="28">
        <v>0.02</v>
      </c>
      <c r="K118" s="37">
        <f t="shared" si="7"/>
        <v>0</v>
      </c>
      <c r="L118" s="11">
        <f t="shared" si="10"/>
        <v>0.02427773731488225</v>
      </c>
      <c r="M118" s="30"/>
      <c r="N118" s="20"/>
      <c r="O118" s="20"/>
      <c r="Q118" s="20"/>
      <c r="S118" s="20"/>
      <c r="T118" s="20"/>
      <c r="AB118">
        <v>1</v>
      </c>
      <c r="BU118" s="10">
        <f t="shared" si="6"/>
        <v>1</v>
      </c>
      <c r="BV118" s="40"/>
      <c r="BW118" s="40">
        <v>7</v>
      </c>
    </row>
    <row r="119" spans="1:76" ht="12.75">
      <c r="A119" s="1" t="s">
        <v>58</v>
      </c>
      <c r="B119" s="28">
        <v>0.6</v>
      </c>
      <c r="C119" s="24">
        <v>0.15</v>
      </c>
      <c r="D119" s="2">
        <v>0.07</v>
      </c>
      <c r="E119" s="2"/>
      <c r="F119" s="2">
        <v>1.63</v>
      </c>
      <c r="G119" s="37">
        <f t="shared" si="9"/>
        <v>0.625</v>
      </c>
      <c r="H119" s="28"/>
      <c r="I119" s="37">
        <f t="shared" si="8"/>
        <v>31.197916666666668</v>
      </c>
      <c r="J119" s="28">
        <v>3.76</v>
      </c>
      <c r="K119" s="37">
        <f t="shared" si="7"/>
        <v>0.7291666666666666</v>
      </c>
      <c r="L119" s="11">
        <f t="shared" si="10"/>
        <v>0</v>
      </c>
      <c r="M119" s="30"/>
      <c r="N119" s="20"/>
      <c r="O119" s="20"/>
      <c r="Q119" s="20"/>
      <c r="S119" s="20"/>
      <c r="T119" s="20"/>
      <c r="BU119" s="10">
        <f t="shared" si="6"/>
        <v>0</v>
      </c>
      <c r="BV119" s="40">
        <v>12</v>
      </c>
      <c r="BW119" s="40">
        <v>599</v>
      </c>
      <c r="BX119" s="34">
        <v>14</v>
      </c>
    </row>
    <row r="120" spans="1:76" ht="12.75">
      <c r="A120" s="1" t="s">
        <v>59</v>
      </c>
      <c r="B120" s="28">
        <v>0.67</v>
      </c>
      <c r="C120" s="24">
        <v>0.35</v>
      </c>
      <c r="D120" s="2">
        <v>0.27</v>
      </c>
      <c r="E120" s="2">
        <v>0.04</v>
      </c>
      <c r="F120" s="2">
        <v>2.52</v>
      </c>
      <c r="G120" s="37">
        <f t="shared" si="9"/>
        <v>0.20833333333333334</v>
      </c>
      <c r="H120" s="28">
        <v>0.09</v>
      </c>
      <c r="I120" s="37">
        <f t="shared" si="8"/>
        <v>1.0416666666666667</v>
      </c>
      <c r="J120" s="28">
        <v>6.45</v>
      </c>
      <c r="K120" s="37">
        <f t="shared" si="7"/>
        <v>2.5520833333333335</v>
      </c>
      <c r="L120" s="11">
        <f t="shared" si="10"/>
        <v>0.07283321194464676</v>
      </c>
      <c r="M120" s="30"/>
      <c r="N120" s="20"/>
      <c r="O120" s="20"/>
      <c r="Q120" s="20"/>
      <c r="S120" s="20"/>
      <c r="T120" s="20"/>
      <c r="U120" s="20"/>
      <c r="V120" s="20"/>
      <c r="AQ120">
        <v>3</v>
      </c>
      <c r="BU120" s="10">
        <f t="shared" si="6"/>
        <v>3</v>
      </c>
      <c r="BV120" s="40">
        <v>4</v>
      </c>
      <c r="BW120" s="40">
        <v>20</v>
      </c>
      <c r="BX120" s="34">
        <v>49</v>
      </c>
    </row>
    <row r="121" spans="1:76" ht="12.75">
      <c r="A121" s="1" t="s">
        <v>60</v>
      </c>
      <c r="B121" s="28">
        <v>0</v>
      </c>
      <c r="C121" s="24"/>
      <c r="D121" s="2">
        <v>0.05</v>
      </c>
      <c r="E121" s="2"/>
      <c r="F121" s="2">
        <v>0.06</v>
      </c>
      <c r="G121" s="37">
        <f t="shared" si="9"/>
        <v>0.9375</v>
      </c>
      <c r="H121" s="28">
        <v>0.07</v>
      </c>
      <c r="I121" s="37">
        <f t="shared" si="8"/>
        <v>1.5104166666666667</v>
      </c>
      <c r="J121" s="28">
        <v>0.04</v>
      </c>
      <c r="K121" s="37">
        <f t="shared" si="7"/>
        <v>0.8333333333333334</v>
      </c>
      <c r="L121" s="11">
        <f t="shared" si="10"/>
        <v>0</v>
      </c>
      <c r="M121" s="30"/>
      <c r="N121" s="20"/>
      <c r="O121" s="20"/>
      <c r="Q121" s="20"/>
      <c r="S121" s="20"/>
      <c r="T121" s="20"/>
      <c r="BU121" s="10">
        <f t="shared" si="6"/>
        <v>0</v>
      </c>
      <c r="BV121" s="40">
        <v>18</v>
      </c>
      <c r="BW121" s="40">
        <v>29</v>
      </c>
      <c r="BX121" s="34">
        <v>16</v>
      </c>
    </row>
    <row r="122" spans="1:75" ht="12.75">
      <c r="A122" s="1" t="s">
        <v>104</v>
      </c>
      <c r="B122" s="28">
        <v>0.02</v>
      </c>
      <c r="C122" s="24"/>
      <c r="D122" s="2">
        <v>0.56</v>
      </c>
      <c r="E122" s="2"/>
      <c r="F122" s="2"/>
      <c r="G122" s="37"/>
      <c r="H122" s="28"/>
      <c r="I122" s="37"/>
      <c r="J122" s="28"/>
      <c r="K122" s="37">
        <f t="shared" si="7"/>
        <v>0</v>
      </c>
      <c r="L122" s="11">
        <f t="shared" si="10"/>
        <v>0</v>
      </c>
      <c r="M122" s="30"/>
      <c r="N122" s="20"/>
      <c r="O122" s="20"/>
      <c r="Q122" s="20"/>
      <c r="S122" s="20"/>
      <c r="T122" s="20"/>
      <c r="BU122" s="10">
        <f t="shared" si="6"/>
        <v>0</v>
      </c>
      <c r="BV122" s="40"/>
      <c r="BW122" s="40"/>
    </row>
    <row r="123" spans="1:76" ht="12.75">
      <c r="A123" s="1" t="s">
        <v>61</v>
      </c>
      <c r="B123" s="28">
        <v>15.97</v>
      </c>
      <c r="C123" s="24">
        <v>7.27</v>
      </c>
      <c r="D123" s="2">
        <v>17.25</v>
      </c>
      <c r="E123" s="2">
        <v>11.21</v>
      </c>
      <c r="F123" s="2">
        <v>22.16</v>
      </c>
      <c r="G123" s="37">
        <f t="shared" si="9"/>
        <v>13.645833333333334</v>
      </c>
      <c r="H123" s="28">
        <v>11.13</v>
      </c>
      <c r="I123" s="37">
        <f t="shared" si="8"/>
        <v>18.697916666666668</v>
      </c>
      <c r="J123" s="28">
        <v>14.34</v>
      </c>
      <c r="K123" s="37">
        <f t="shared" si="7"/>
        <v>22.916666666666668</v>
      </c>
      <c r="L123" s="11">
        <f t="shared" si="10"/>
        <v>4.685603301772274</v>
      </c>
      <c r="M123" s="30">
        <v>11</v>
      </c>
      <c r="N123" s="20">
        <v>9</v>
      </c>
      <c r="O123" s="20">
        <v>2</v>
      </c>
      <c r="P123" s="21">
        <v>17</v>
      </c>
      <c r="Q123" s="20">
        <v>2</v>
      </c>
      <c r="R123" s="21"/>
      <c r="S123" s="20">
        <v>7</v>
      </c>
      <c r="T123" s="20">
        <v>2</v>
      </c>
      <c r="U123" s="20">
        <v>18</v>
      </c>
      <c r="V123" s="20">
        <v>4</v>
      </c>
      <c r="W123" s="20">
        <v>14</v>
      </c>
      <c r="X123" s="20">
        <v>3</v>
      </c>
      <c r="Y123" s="20"/>
      <c r="Z123" s="20">
        <v>2</v>
      </c>
      <c r="AA123" s="20"/>
      <c r="AD123" s="20">
        <v>12</v>
      </c>
      <c r="AE123">
        <v>1</v>
      </c>
      <c r="AF123">
        <v>6</v>
      </c>
      <c r="AG123">
        <v>10</v>
      </c>
      <c r="AJ123">
        <v>13</v>
      </c>
      <c r="AN123">
        <v>5</v>
      </c>
      <c r="AP123">
        <v>9</v>
      </c>
      <c r="AQ123">
        <v>1</v>
      </c>
      <c r="AR123">
        <v>2</v>
      </c>
      <c r="AS123">
        <v>4</v>
      </c>
      <c r="AU123">
        <v>5</v>
      </c>
      <c r="AV123">
        <v>21</v>
      </c>
      <c r="AW123">
        <v>1</v>
      </c>
      <c r="AZ123">
        <v>12</v>
      </c>
      <c r="BC123" s="43">
        <v>1</v>
      </c>
      <c r="BE123" s="43">
        <v>2</v>
      </c>
      <c r="BF123" s="43">
        <v>10</v>
      </c>
      <c r="BG123" s="43">
        <v>8</v>
      </c>
      <c r="BH123" s="43">
        <v>5</v>
      </c>
      <c r="BK123" s="43">
        <v>8</v>
      </c>
      <c r="BL123" s="43">
        <v>11</v>
      </c>
      <c r="BN123" s="43">
        <v>7</v>
      </c>
      <c r="BO123" s="43">
        <v>2</v>
      </c>
      <c r="BQ123" s="43">
        <v>14</v>
      </c>
      <c r="BR123" s="43">
        <v>8</v>
      </c>
      <c r="BS123" s="43">
        <v>14</v>
      </c>
      <c r="BU123" s="10">
        <f t="shared" si="6"/>
        <v>193</v>
      </c>
      <c r="BV123" s="40">
        <v>262</v>
      </c>
      <c r="BW123" s="40">
        <v>359</v>
      </c>
      <c r="BX123" s="34">
        <v>440</v>
      </c>
    </row>
    <row r="124" spans="1:75" ht="12.75">
      <c r="A124" s="1" t="s">
        <v>110</v>
      </c>
      <c r="B124" s="28">
        <v>0</v>
      </c>
      <c r="C124" s="24"/>
      <c r="D124" s="2"/>
      <c r="E124" s="2">
        <v>0.04</v>
      </c>
      <c r="F124" s="2"/>
      <c r="G124" s="37"/>
      <c r="H124" s="28"/>
      <c r="I124" s="37"/>
      <c r="J124" s="28"/>
      <c r="K124" s="37">
        <f t="shared" si="7"/>
        <v>0</v>
      </c>
      <c r="L124" s="11">
        <f t="shared" si="10"/>
        <v>0</v>
      </c>
      <c r="M124" s="30"/>
      <c r="N124" s="20"/>
      <c r="O124" s="20"/>
      <c r="Q124" s="20"/>
      <c r="S124" s="20"/>
      <c r="T124" s="20"/>
      <c r="BU124" s="10">
        <f t="shared" si="6"/>
        <v>0</v>
      </c>
      <c r="BV124" s="40"/>
      <c r="BW124" s="40"/>
    </row>
    <row r="125" spans="1:76" ht="12.75">
      <c r="A125" s="1" t="s">
        <v>62</v>
      </c>
      <c r="B125" s="28">
        <v>66.79</v>
      </c>
      <c r="C125" s="24">
        <v>35.84</v>
      </c>
      <c r="D125" s="2">
        <v>34.19</v>
      </c>
      <c r="E125" s="2">
        <v>61.32</v>
      </c>
      <c r="F125" s="2">
        <v>67.3</v>
      </c>
      <c r="G125" s="37">
        <f t="shared" si="9"/>
        <v>185.83333333333334</v>
      </c>
      <c r="H125" s="28">
        <v>70.64</v>
      </c>
      <c r="I125" s="37">
        <f t="shared" si="8"/>
        <v>78.07291666666667</v>
      </c>
      <c r="J125" s="28">
        <v>33.08</v>
      </c>
      <c r="K125" s="37">
        <f t="shared" si="7"/>
        <v>191.71875</v>
      </c>
      <c r="L125" s="11">
        <f t="shared" si="10"/>
        <v>69.02160718621023</v>
      </c>
      <c r="M125" s="30">
        <v>156</v>
      </c>
      <c r="N125" s="20">
        <v>115</v>
      </c>
      <c r="O125" s="20">
        <v>69</v>
      </c>
      <c r="P125" s="20">
        <v>147</v>
      </c>
      <c r="Q125" s="20">
        <v>198</v>
      </c>
      <c r="R125" s="21">
        <v>151</v>
      </c>
      <c r="S125" s="20">
        <v>13</v>
      </c>
      <c r="T125" s="20">
        <v>20</v>
      </c>
      <c r="U125" s="20">
        <v>28</v>
      </c>
      <c r="V125" s="20">
        <v>82</v>
      </c>
      <c r="W125" s="20">
        <v>195</v>
      </c>
      <c r="X125" s="20">
        <v>69</v>
      </c>
      <c r="Y125" s="20">
        <v>20</v>
      </c>
      <c r="Z125" s="20">
        <v>53</v>
      </c>
      <c r="AA125" s="20">
        <v>110</v>
      </c>
      <c r="AB125" s="20">
        <v>93</v>
      </c>
      <c r="AC125" s="20">
        <v>1</v>
      </c>
      <c r="AD125" s="20">
        <v>41</v>
      </c>
      <c r="AE125" s="20">
        <v>17</v>
      </c>
      <c r="AF125" s="20">
        <v>189</v>
      </c>
      <c r="AG125">
        <v>56</v>
      </c>
      <c r="AH125">
        <v>460</v>
      </c>
      <c r="AI125">
        <v>27</v>
      </c>
      <c r="AJ125">
        <v>43</v>
      </c>
      <c r="AL125">
        <v>31</v>
      </c>
      <c r="AM125">
        <v>28</v>
      </c>
      <c r="AN125">
        <v>31</v>
      </c>
      <c r="AO125">
        <v>5</v>
      </c>
      <c r="AP125">
        <v>17</v>
      </c>
      <c r="AQ125">
        <v>287</v>
      </c>
      <c r="AR125">
        <v>13</v>
      </c>
      <c r="AS125">
        <v>6</v>
      </c>
      <c r="AT125">
        <v>16</v>
      </c>
      <c r="AU125">
        <v>40</v>
      </c>
      <c r="AV125">
        <v>1</v>
      </c>
      <c r="AX125">
        <v>2</v>
      </c>
      <c r="AZ125">
        <v>13</v>
      </c>
      <c r="BC125" s="43">
        <v>136</v>
      </c>
      <c r="BD125" s="43">
        <v>45</v>
      </c>
      <c r="BE125" s="43">
        <v>23</v>
      </c>
      <c r="BF125" s="43">
        <v>55</v>
      </c>
      <c r="BG125" s="43">
        <v>17</v>
      </c>
      <c r="BH125" s="43">
        <v>209</v>
      </c>
      <c r="BI125" s="43">
        <v>61</v>
      </c>
      <c r="BK125" s="43">
        <v>42</v>
      </c>
      <c r="BL125" s="43">
        <v>195</v>
      </c>
      <c r="BM125" s="43">
        <v>6</v>
      </c>
      <c r="BN125" s="43">
        <v>1</v>
      </c>
      <c r="BO125" s="43">
        <v>29</v>
      </c>
      <c r="BP125" s="43">
        <v>66</v>
      </c>
      <c r="BQ125" s="43">
        <v>20</v>
      </c>
      <c r="BR125" s="43">
        <v>33</v>
      </c>
      <c r="BS125" s="43">
        <v>62</v>
      </c>
      <c r="BT125" s="43">
        <v>89</v>
      </c>
      <c r="BU125" s="10">
        <f t="shared" si="6"/>
        <v>2843</v>
      </c>
      <c r="BV125" s="40">
        <v>3568</v>
      </c>
      <c r="BW125" s="40">
        <v>1499</v>
      </c>
      <c r="BX125" s="34">
        <v>3681</v>
      </c>
    </row>
    <row r="126" spans="1:76" ht="12.75">
      <c r="A126" s="1" t="s">
        <v>105</v>
      </c>
      <c r="B126" s="28">
        <v>0.1</v>
      </c>
      <c r="C126" s="24">
        <v>0.28</v>
      </c>
      <c r="D126" s="2">
        <v>0.05</v>
      </c>
      <c r="E126" s="2"/>
      <c r="F126" s="2">
        <v>0.14</v>
      </c>
      <c r="G126" s="37">
        <f t="shared" si="9"/>
        <v>0.3125</v>
      </c>
      <c r="H126" s="28">
        <v>0.05</v>
      </c>
      <c r="I126" s="37">
        <f t="shared" si="8"/>
        <v>0.052083333333333336</v>
      </c>
      <c r="J126" s="28">
        <v>0.02</v>
      </c>
      <c r="K126" s="37">
        <f t="shared" si="7"/>
        <v>0.052083333333333336</v>
      </c>
      <c r="L126" s="11">
        <f>BU126*10/$L$4</f>
        <v>0.07283321194464676</v>
      </c>
      <c r="M126" s="30"/>
      <c r="N126" s="30"/>
      <c r="O126" s="30"/>
      <c r="P126" s="30"/>
      <c r="Q126" s="20"/>
      <c r="S126" s="20"/>
      <c r="T126" s="20"/>
      <c r="AG126">
        <v>2</v>
      </c>
      <c r="AU126">
        <v>1</v>
      </c>
      <c r="BU126" s="10">
        <f t="shared" si="6"/>
        <v>3</v>
      </c>
      <c r="BV126" s="40">
        <v>6</v>
      </c>
      <c r="BW126" s="40">
        <v>1</v>
      </c>
      <c r="BX126" s="34">
        <v>1</v>
      </c>
    </row>
    <row r="127" spans="1:73" ht="12.75">
      <c r="A127" s="1" t="s">
        <v>180</v>
      </c>
      <c r="B127" s="20">
        <f aca="true" t="shared" si="11" ref="B127:K127">SUM(B5:B126)</f>
        <v>336.18000000000006</v>
      </c>
      <c r="C127" s="20">
        <f t="shared" si="11"/>
        <v>425.58822510822506</v>
      </c>
      <c r="D127" s="20">
        <f t="shared" si="11"/>
        <v>601.81</v>
      </c>
      <c r="E127" s="20">
        <f t="shared" si="11"/>
        <v>437.85</v>
      </c>
      <c r="F127" s="20">
        <f t="shared" si="11"/>
        <v>580.1499999999999</v>
      </c>
      <c r="G127" s="40">
        <f t="shared" si="11"/>
        <v>1438.6979166666667</v>
      </c>
      <c r="H127" s="20">
        <f t="shared" si="11"/>
        <v>491.15000000000003</v>
      </c>
      <c r="I127" s="40">
        <f t="shared" si="11"/>
        <v>1260.989583333334</v>
      </c>
      <c r="J127" s="20">
        <f t="shared" si="11"/>
        <v>503.68999999999994</v>
      </c>
      <c r="K127" s="40">
        <f t="shared" si="11"/>
        <v>2079.84375</v>
      </c>
      <c r="L127" s="61">
        <f aca="true" t="shared" si="12" ref="L127:AU127">SUM(L5:L126)</f>
        <v>510.75503763049284</v>
      </c>
      <c r="M127" s="20">
        <f t="shared" si="12"/>
        <v>396</v>
      </c>
      <c r="N127" s="20">
        <f t="shared" si="12"/>
        <v>561</v>
      </c>
      <c r="O127" s="20">
        <f t="shared" si="12"/>
        <v>362</v>
      </c>
      <c r="P127" s="20">
        <f t="shared" si="12"/>
        <v>216</v>
      </c>
      <c r="Q127" s="20">
        <f t="shared" si="12"/>
        <v>863</v>
      </c>
      <c r="R127" s="20">
        <f t="shared" si="12"/>
        <v>270</v>
      </c>
      <c r="S127" s="20">
        <f t="shared" si="12"/>
        <v>392</v>
      </c>
      <c r="T127" s="20">
        <f t="shared" si="12"/>
        <v>571</v>
      </c>
      <c r="U127" s="20">
        <f t="shared" si="12"/>
        <v>285</v>
      </c>
      <c r="V127" s="20">
        <f t="shared" si="12"/>
        <v>428</v>
      </c>
      <c r="W127" s="20">
        <f t="shared" si="12"/>
        <v>598</v>
      </c>
      <c r="X127" s="20">
        <f t="shared" si="12"/>
        <v>290</v>
      </c>
      <c r="Y127" s="20">
        <f t="shared" si="12"/>
        <v>859</v>
      </c>
      <c r="Z127" s="20">
        <f t="shared" si="12"/>
        <v>320</v>
      </c>
      <c r="AA127" s="20">
        <f t="shared" si="12"/>
        <v>351</v>
      </c>
      <c r="AB127" s="20">
        <f t="shared" si="12"/>
        <v>253</v>
      </c>
      <c r="AC127" s="20">
        <f t="shared" si="12"/>
        <v>79</v>
      </c>
      <c r="AD127" s="20">
        <f t="shared" si="12"/>
        <v>507</v>
      </c>
      <c r="AE127" s="20">
        <f t="shared" si="12"/>
        <v>152</v>
      </c>
      <c r="AF127" s="20">
        <f t="shared" si="12"/>
        <v>694</v>
      </c>
      <c r="AG127" s="20">
        <f t="shared" si="12"/>
        <v>1544</v>
      </c>
      <c r="AH127" s="20">
        <f t="shared" si="12"/>
        <v>1567</v>
      </c>
      <c r="AI127" s="20">
        <f t="shared" si="12"/>
        <v>229</v>
      </c>
      <c r="AJ127" s="20">
        <f t="shared" si="12"/>
        <v>326</v>
      </c>
      <c r="AK127" s="20">
        <f t="shared" si="12"/>
        <v>274</v>
      </c>
      <c r="AL127" s="20">
        <f t="shared" si="12"/>
        <v>163</v>
      </c>
      <c r="AM127" s="20">
        <f t="shared" si="12"/>
        <v>295</v>
      </c>
      <c r="AN127" s="20">
        <f t="shared" si="12"/>
        <v>311</v>
      </c>
      <c r="AO127" s="20">
        <f t="shared" si="12"/>
        <v>2049</v>
      </c>
      <c r="AP127" s="20">
        <f t="shared" si="12"/>
        <v>316</v>
      </c>
      <c r="AQ127" s="20">
        <f t="shared" si="12"/>
        <v>713</v>
      </c>
      <c r="AR127" s="20">
        <f t="shared" si="12"/>
        <v>208</v>
      </c>
      <c r="AS127" s="20">
        <f t="shared" si="12"/>
        <v>762</v>
      </c>
      <c r="AT127" s="20">
        <f t="shared" si="12"/>
        <v>307</v>
      </c>
      <c r="AU127" s="20">
        <f t="shared" si="12"/>
        <v>1397</v>
      </c>
      <c r="AV127" s="20">
        <f aca="true" t="shared" si="13" ref="AV127:BT127">SUM(AV5:AV126)</f>
        <v>190</v>
      </c>
      <c r="AW127" s="20">
        <f t="shared" si="13"/>
        <v>327</v>
      </c>
      <c r="AX127" s="20">
        <f t="shared" si="13"/>
        <v>695</v>
      </c>
      <c r="AY127" s="20">
        <f t="shared" si="13"/>
        <v>456</v>
      </c>
      <c r="AZ127" s="20">
        <f t="shared" si="13"/>
        <v>428</v>
      </c>
      <c r="BA127" s="20">
        <f t="shared" si="13"/>
        <v>34</v>
      </c>
      <c r="BB127" s="49">
        <f t="shared" si="13"/>
        <v>333</v>
      </c>
      <c r="BC127" s="49">
        <f t="shared" si="13"/>
        <v>298</v>
      </c>
      <c r="BD127" s="49">
        <f t="shared" si="13"/>
        <v>163</v>
      </c>
      <c r="BE127" s="49">
        <f t="shared" si="13"/>
        <v>305</v>
      </c>
      <c r="BF127" s="49">
        <f t="shared" si="13"/>
        <v>924</v>
      </c>
      <c r="BG127" s="49">
        <f t="shared" si="13"/>
        <v>191</v>
      </c>
      <c r="BH127" s="49">
        <f t="shared" si="13"/>
        <v>838</v>
      </c>
      <c r="BI127" s="49">
        <f t="shared" si="13"/>
        <v>135</v>
      </c>
      <c r="BJ127" s="49">
        <f t="shared" si="13"/>
        <v>1065</v>
      </c>
      <c r="BK127" s="49">
        <f t="shared" si="13"/>
        <v>813</v>
      </c>
      <c r="BL127" s="49">
        <f t="shared" si="13"/>
        <v>453</v>
      </c>
      <c r="BM127" s="49">
        <f t="shared" si="13"/>
        <v>20</v>
      </c>
      <c r="BN127" s="49">
        <f t="shared" si="13"/>
        <v>520</v>
      </c>
      <c r="BO127" s="49">
        <f t="shared" si="13"/>
        <v>388</v>
      </c>
      <c r="BP127" s="49">
        <f t="shared" si="13"/>
        <v>176</v>
      </c>
      <c r="BQ127" s="49">
        <f t="shared" si="13"/>
        <v>719</v>
      </c>
      <c r="BR127" s="49">
        <f t="shared" si="13"/>
        <v>1103</v>
      </c>
      <c r="BS127" s="49">
        <f t="shared" si="13"/>
        <v>997</v>
      </c>
      <c r="BT127" s="49">
        <f t="shared" si="13"/>
        <v>346</v>
      </c>
      <c r="BU127" s="51"/>
    </row>
  </sheetData>
  <mergeCells count="1">
    <mergeCell ref="B2:F2"/>
  </mergeCells>
  <printOptions gridLines="1" horizontalCentered="1"/>
  <pageMargins left="0.7874015748031497" right="0.7874015748031497" top="0.984251968503937" bottom="0.7874015748031497" header="0.5118110236220472" footer="0.5118110236220472"/>
  <pageSetup fitToHeight="2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36">
      <selection activeCell="B63" sqref="B63:E63"/>
    </sheetView>
  </sheetViews>
  <sheetFormatPr defaultColWidth="9.140625" defaultRowHeight="12.75"/>
  <cols>
    <col min="1" max="1" width="29.57421875" style="0" customWidth="1"/>
  </cols>
  <sheetData>
    <row r="1" spans="1:2" ht="12.75">
      <c r="A1" s="1" t="s">
        <v>171</v>
      </c>
      <c r="B1" s="1" t="s">
        <v>174</v>
      </c>
    </row>
    <row r="2" spans="1:2" s="26" customFormat="1" ht="12.75">
      <c r="A2" s="26" t="s">
        <v>293</v>
      </c>
      <c r="B2" s="26" t="s">
        <v>292</v>
      </c>
    </row>
    <row r="3" spans="1:2" ht="12.75">
      <c r="A3" t="s">
        <v>190</v>
      </c>
      <c r="B3" t="s">
        <v>191</v>
      </c>
    </row>
    <row r="4" spans="1:2" ht="12.75">
      <c r="A4" t="s">
        <v>181</v>
      </c>
      <c r="B4" t="s">
        <v>182</v>
      </c>
    </row>
    <row r="5" spans="1:2" ht="12.75">
      <c r="A5" t="s">
        <v>282</v>
      </c>
      <c r="B5" t="s">
        <v>214</v>
      </c>
    </row>
    <row r="6" spans="1:2" ht="12.75">
      <c r="A6" t="s">
        <v>272</v>
      </c>
      <c r="B6" t="s">
        <v>257</v>
      </c>
    </row>
    <row r="7" spans="1:2" ht="12.75">
      <c r="A7" t="s">
        <v>256</v>
      </c>
      <c r="B7" t="s">
        <v>257</v>
      </c>
    </row>
    <row r="8" spans="1:2" ht="12.75">
      <c r="A8" t="s">
        <v>207</v>
      </c>
      <c r="B8" t="s">
        <v>208</v>
      </c>
    </row>
    <row r="9" spans="1:2" ht="12.75">
      <c r="A9" t="s">
        <v>172</v>
      </c>
      <c r="B9" t="s">
        <v>173</v>
      </c>
    </row>
    <row r="10" spans="1:2" ht="12.75">
      <c r="A10" t="s">
        <v>209</v>
      </c>
      <c r="B10" t="s">
        <v>210</v>
      </c>
    </row>
    <row r="11" spans="1:2" ht="12.75">
      <c r="A11" t="s">
        <v>336</v>
      </c>
      <c r="B11" t="s">
        <v>337</v>
      </c>
    </row>
    <row r="12" spans="1:2" ht="12.75">
      <c r="A12" t="s">
        <v>300</v>
      </c>
      <c r="B12" t="s">
        <v>301</v>
      </c>
    </row>
    <row r="13" spans="1:2" ht="12.75">
      <c r="A13" t="s">
        <v>243</v>
      </c>
      <c r="B13" t="s">
        <v>233</v>
      </c>
    </row>
    <row r="14" spans="1:2" ht="12.75">
      <c r="A14" t="s">
        <v>298</v>
      </c>
      <c r="B14" t="s">
        <v>299</v>
      </c>
    </row>
    <row r="15" spans="1:2" ht="12.75">
      <c r="A15" t="s">
        <v>321</v>
      </c>
      <c r="B15" t="s">
        <v>322</v>
      </c>
    </row>
    <row r="16" spans="1:2" ht="12.75">
      <c r="A16" t="s">
        <v>315</v>
      </c>
      <c r="B16" t="s">
        <v>316</v>
      </c>
    </row>
    <row r="17" spans="1:2" ht="12.75">
      <c r="A17" t="s">
        <v>241</v>
      </c>
      <c r="B17" t="s">
        <v>242</v>
      </c>
    </row>
    <row r="18" spans="1:2" ht="12.75">
      <c r="A18" t="s">
        <v>324</v>
      </c>
      <c r="B18" t="s">
        <v>325</v>
      </c>
    </row>
    <row r="19" spans="1:2" ht="12.75">
      <c r="A19" t="s">
        <v>303</v>
      </c>
      <c r="B19" t="s">
        <v>302</v>
      </c>
    </row>
    <row r="20" spans="1:2" ht="12.75">
      <c r="A20" t="s">
        <v>251</v>
      </c>
      <c r="B20" t="s">
        <v>252</v>
      </c>
    </row>
    <row r="21" spans="1:2" ht="12.75">
      <c r="A21" t="s">
        <v>280</v>
      </c>
      <c r="B21" t="s">
        <v>281</v>
      </c>
    </row>
    <row r="22" spans="1:2" ht="12.75">
      <c r="A22" t="s">
        <v>201</v>
      </c>
      <c r="B22" t="s">
        <v>202</v>
      </c>
    </row>
    <row r="23" spans="1:2" ht="12.75">
      <c r="A23" t="s">
        <v>213</v>
      </c>
      <c r="B23" t="s">
        <v>214</v>
      </c>
    </row>
    <row r="24" spans="1:2" ht="12.75">
      <c r="A24" t="s">
        <v>307</v>
      </c>
      <c r="B24" t="s">
        <v>302</v>
      </c>
    </row>
    <row r="25" spans="1:2" ht="12.75">
      <c r="A25" t="s">
        <v>193</v>
      </c>
      <c r="B25" t="s">
        <v>194</v>
      </c>
    </row>
    <row r="26" spans="1:2" ht="12.75">
      <c r="A26" t="s">
        <v>310</v>
      </c>
      <c r="B26" t="s">
        <v>311</v>
      </c>
    </row>
    <row r="27" spans="1:2" ht="12.75">
      <c r="A27" t="s">
        <v>305</v>
      </c>
      <c r="B27" t="s">
        <v>306</v>
      </c>
    </row>
    <row r="28" spans="1:2" ht="12.75">
      <c r="A28" t="s">
        <v>262</v>
      </c>
      <c r="B28" t="s">
        <v>263</v>
      </c>
    </row>
    <row r="29" spans="1:2" ht="12.75">
      <c r="A29" t="s">
        <v>177</v>
      </c>
      <c r="B29" t="s">
        <v>175</v>
      </c>
    </row>
    <row r="30" spans="1:2" ht="12.75">
      <c r="A30" t="s">
        <v>215</v>
      </c>
      <c r="B30" t="s">
        <v>216</v>
      </c>
    </row>
    <row r="31" spans="1:2" ht="12.75">
      <c r="A31" t="s">
        <v>273</v>
      </c>
      <c r="B31" t="s">
        <v>274</v>
      </c>
    </row>
    <row r="32" spans="1:2" ht="12.75">
      <c r="A32" t="s">
        <v>236</v>
      </c>
      <c r="B32" t="s">
        <v>200</v>
      </c>
    </row>
    <row r="33" spans="1:2" ht="12.75">
      <c r="A33" t="s">
        <v>237</v>
      </c>
      <c r="B33" t="s">
        <v>238</v>
      </c>
    </row>
    <row r="34" spans="1:2" ht="12.75">
      <c r="A34" t="s">
        <v>239</v>
      </c>
      <c r="B34" t="s">
        <v>238</v>
      </c>
    </row>
    <row r="35" spans="1:2" ht="12.75">
      <c r="A35" t="s">
        <v>267</v>
      </c>
      <c r="B35" t="s">
        <v>268</v>
      </c>
    </row>
    <row r="36" spans="1:2" ht="12.75">
      <c r="A36" t="s">
        <v>312</v>
      </c>
      <c r="B36" t="s">
        <v>313</v>
      </c>
    </row>
    <row r="37" spans="1:2" ht="12.75">
      <c r="A37" t="s">
        <v>270</v>
      </c>
      <c r="B37" t="s">
        <v>271</v>
      </c>
    </row>
    <row r="38" spans="1:2" ht="12.75">
      <c r="A38" t="s">
        <v>240</v>
      </c>
      <c r="B38" t="s">
        <v>176</v>
      </c>
    </row>
    <row r="39" spans="1:2" ht="12.75">
      <c r="A39" t="s">
        <v>245</v>
      </c>
      <c r="B39" t="s">
        <v>246</v>
      </c>
    </row>
    <row r="40" spans="1:2" ht="12.75">
      <c r="A40" t="s">
        <v>226</v>
      </c>
      <c r="B40" t="s">
        <v>227</v>
      </c>
    </row>
    <row r="44" spans="1:3" ht="12.75">
      <c r="A44" s="43" t="s">
        <v>260</v>
      </c>
      <c r="B44" s="43" t="s">
        <v>261</v>
      </c>
      <c r="C44" s="43"/>
    </row>
    <row r="45" spans="1:3" ht="12.75">
      <c r="A45" s="43" t="s">
        <v>277</v>
      </c>
      <c r="B45" s="43" t="s">
        <v>276</v>
      </c>
      <c r="C45" s="43"/>
    </row>
    <row r="46" spans="1:3" ht="12.75">
      <c r="A46" s="43" t="s">
        <v>340</v>
      </c>
      <c r="B46" s="43" t="s">
        <v>341</v>
      </c>
      <c r="C46" s="43"/>
    </row>
    <row r="47" spans="1:3" ht="12.75">
      <c r="A47" s="43" t="s">
        <v>294</v>
      </c>
      <c r="B47" s="43" t="s">
        <v>295</v>
      </c>
      <c r="C47" s="43"/>
    </row>
    <row r="48" spans="1:2" ht="12.75">
      <c r="A48" s="43" t="s">
        <v>247</v>
      </c>
      <c r="B48" s="43" t="s">
        <v>248</v>
      </c>
    </row>
    <row r="49" spans="1:2" ht="12.75">
      <c r="A49" s="43" t="s">
        <v>284</v>
      </c>
      <c r="B49" s="43" t="s">
        <v>233</v>
      </c>
    </row>
    <row r="50" spans="1:3" ht="12.75">
      <c r="A50" s="43" t="s">
        <v>219</v>
      </c>
      <c r="B50" s="43" t="s">
        <v>220</v>
      </c>
      <c r="C50" s="43"/>
    </row>
    <row r="51" spans="1:3" ht="12.75">
      <c r="A51" s="43" t="s">
        <v>211</v>
      </c>
      <c r="B51" s="43" t="s">
        <v>212</v>
      </c>
      <c r="C51" s="43"/>
    </row>
    <row r="52" spans="1:3" ht="12.75">
      <c r="A52" s="43" t="s">
        <v>195</v>
      </c>
      <c r="B52" s="43" t="s">
        <v>188</v>
      </c>
      <c r="C52" s="43"/>
    </row>
    <row r="53" spans="1:3" ht="12.75">
      <c r="A53" s="43" t="s">
        <v>187</v>
      </c>
      <c r="B53" s="43" t="s">
        <v>188</v>
      </c>
      <c r="C53" s="43"/>
    </row>
    <row r="54" spans="1:3" ht="12.75">
      <c r="A54" s="43" t="s">
        <v>318</v>
      </c>
      <c r="B54" s="43" t="s">
        <v>319</v>
      </c>
      <c r="C54" s="43"/>
    </row>
    <row r="55" spans="1:3" ht="12.75">
      <c r="A55" s="43" t="s">
        <v>221</v>
      </c>
      <c r="B55" s="43" t="s">
        <v>188</v>
      </c>
      <c r="C55" s="43"/>
    </row>
    <row r="56" spans="1:3" ht="12.75">
      <c r="A56" s="43" t="s">
        <v>199</v>
      </c>
      <c r="B56" s="43" t="s">
        <v>200</v>
      </c>
      <c r="C56" s="43"/>
    </row>
    <row r="57" spans="1:3" ht="12.75">
      <c r="A57" s="43" t="s">
        <v>253</v>
      </c>
      <c r="B57" s="43" t="s">
        <v>254</v>
      </c>
      <c r="C57" s="43"/>
    </row>
    <row r="58" spans="1:3" ht="12.75">
      <c r="A58" s="43" t="s">
        <v>228</v>
      </c>
      <c r="B58" s="43" t="s">
        <v>229</v>
      </c>
      <c r="C58" s="43"/>
    </row>
    <row r="59" spans="1:3" ht="12.75">
      <c r="A59" s="43" t="s">
        <v>343</v>
      </c>
      <c r="B59" s="43" t="s">
        <v>344</v>
      </c>
      <c r="C59" s="43"/>
    </row>
    <row r="60" spans="1:3" ht="12.75">
      <c r="A60" s="43" t="s">
        <v>230</v>
      </c>
      <c r="B60" s="43" t="s">
        <v>231</v>
      </c>
      <c r="C60" s="43"/>
    </row>
    <row r="61" spans="1:3" ht="12.75">
      <c r="A61" s="43" t="s">
        <v>189</v>
      </c>
      <c r="B61" s="43" t="s">
        <v>188</v>
      </c>
      <c r="C61" s="43"/>
    </row>
    <row r="63" spans="1:5" s="34" customFormat="1" ht="79.5" customHeight="1">
      <c r="A63" s="34" t="s">
        <v>326</v>
      </c>
      <c r="B63" s="108" t="s">
        <v>327</v>
      </c>
      <c r="C63" s="109"/>
      <c r="D63" s="109"/>
      <c r="E63" s="109"/>
    </row>
    <row r="64" spans="2:5" ht="12.75">
      <c r="B64" s="68"/>
      <c r="C64" s="69"/>
      <c r="D64" s="69"/>
      <c r="E64" s="69"/>
    </row>
    <row r="65" spans="2:5" ht="12.75">
      <c r="B65" s="68"/>
      <c r="C65" s="69"/>
      <c r="D65" s="69"/>
      <c r="E65" s="69"/>
    </row>
    <row r="66" spans="2:5" ht="12.75">
      <c r="B66" s="68"/>
      <c r="C66" s="69"/>
      <c r="D66" s="69"/>
      <c r="E66" s="69"/>
    </row>
  </sheetData>
  <mergeCells count="1">
    <mergeCell ref="B63:E6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23"/>
  <sheetViews>
    <sheetView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13" sqref="BB13"/>
    </sheetView>
  </sheetViews>
  <sheetFormatPr defaultColWidth="5.7109375" defaultRowHeight="12.75"/>
  <cols>
    <col min="1" max="1" width="16.00390625" style="1" bestFit="1" customWidth="1"/>
    <col min="2" max="2" width="10.7109375" style="26" customWidth="1"/>
    <col min="3" max="6" width="6.7109375" style="0" customWidth="1"/>
    <col min="7" max="7" width="6.57421875" style="34" bestFit="1" customWidth="1"/>
    <col min="8" max="8" width="6.57421875" style="26" customWidth="1"/>
    <col min="9" max="9" width="6.57421875" style="34" bestFit="1" customWidth="1"/>
    <col min="10" max="10" width="6.57421875" style="26" customWidth="1"/>
    <col min="11" max="11" width="6.7109375" style="0" customWidth="1"/>
    <col min="12" max="46" width="0" style="0" hidden="1" customWidth="1"/>
    <col min="47" max="47" width="7.7109375" style="43" bestFit="1" customWidth="1"/>
    <col min="48" max="62" width="5.7109375" style="43" customWidth="1"/>
    <col min="63" max="63" width="5.7109375" style="62" customWidth="1"/>
    <col min="64" max="64" width="6.57421875" style="43" customWidth="1"/>
    <col min="65" max="66" width="6.7109375" style="34" customWidth="1"/>
    <col min="68" max="68" width="5.7109375" style="43" customWidth="1"/>
  </cols>
  <sheetData>
    <row r="1" ht="12.75">
      <c r="A1" s="1" t="s">
        <v>88</v>
      </c>
    </row>
    <row r="2" spans="1:68" s="4" customFormat="1" ht="150" customHeight="1">
      <c r="A2" s="3"/>
      <c r="B2" s="106" t="s">
        <v>149</v>
      </c>
      <c r="C2" s="107"/>
      <c r="D2" s="107"/>
      <c r="E2" s="107"/>
      <c r="F2" s="107"/>
      <c r="G2" s="33" t="s">
        <v>134</v>
      </c>
      <c r="H2" s="27" t="s">
        <v>148</v>
      </c>
      <c r="I2" s="33" t="s">
        <v>134</v>
      </c>
      <c r="J2" s="27" t="s">
        <v>148</v>
      </c>
      <c r="K2" s="27" t="s">
        <v>148</v>
      </c>
      <c r="L2" s="4" t="s">
        <v>81</v>
      </c>
      <c r="M2" s="4" t="s">
        <v>156</v>
      </c>
      <c r="N2" s="4" t="s">
        <v>179</v>
      </c>
      <c r="O2" s="4" t="s">
        <v>144</v>
      </c>
      <c r="P2" s="4" t="s">
        <v>71</v>
      </c>
      <c r="Q2" s="4" t="s">
        <v>80</v>
      </c>
      <c r="R2" s="4" t="s">
        <v>150</v>
      </c>
      <c r="S2" s="4" t="s">
        <v>114</v>
      </c>
      <c r="T2" s="4" t="s">
        <v>155</v>
      </c>
      <c r="U2" s="4" t="s">
        <v>170</v>
      </c>
      <c r="V2" s="4" t="s">
        <v>82</v>
      </c>
      <c r="W2" s="4" t="s">
        <v>123</v>
      </c>
      <c r="X2" s="4" t="s">
        <v>244</v>
      </c>
      <c r="Y2" s="4" t="s">
        <v>131</v>
      </c>
      <c r="Z2" s="4" t="s">
        <v>165</v>
      </c>
      <c r="AA2" s="4" t="s">
        <v>125</v>
      </c>
      <c r="AB2" s="4" t="s">
        <v>279</v>
      </c>
      <c r="AC2" s="4" t="s">
        <v>234</v>
      </c>
      <c r="AD2" s="4" t="s">
        <v>75</v>
      </c>
      <c r="AE2" s="4" t="s">
        <v>142</v>
      </c>
      <c r="AF2" s="4" t="s">
        <v>166</v>
      </c>
      <c r="AG2" s="4" t="s">
        <v>192</v>
      </c>
      <c r="AH2" s="4" t="s">
        <v>265</v>
      </c>
      <c r="AI2" s="4" t="s">
        <v>152</v>
      </c>
      <c r="AJ2" s="4" t="s">
        <v>128</v>
      </c>
      <c r="AK2" s="4" t="s">
        <v>145</v>
      </c>
      <c r="AL2" s="4" t="s">
        <v>77</v>
      </c>
      <c r="AM2" s="4" t="s">
        <v>203</v>
      </c>
      <c r="AN2" s="4" t="s">
        <v>137</v>
      </c>
      <c r="AO2" s="4" t="s">
        <v>138</v>
      </c>
      <c r="AP2" s="4" t="s">
        <v>266</v>
      </c>
      <c r="AQ2" s="4" t="s">
        <v>269</v>
      </c>
      <c r="AR2" s="4" t="s">
        <v>140</v>
      </c>
      <c r="AS2" s="4" t="s">
        <v>115</v>
      </c>
      <c r="AT2" s="4" t="s">
        <v>222</v>
      </c>
      <c r="AU2" s="44" t="s">
        <v>286</v>
      </c>
      <c r="AV2" s="44" t="s">
        <v>259</v>
      </c>
      <c r="AW2" s="44" t="s">
        <v>275</v>
      </c>
      <c r="AX2" s="44" t="s">
        <v>291</v>
      </c>
      <c r="AY2" s="44" t="s">
        <v>250</v>
      </c>
      <c r="AZ2" s="44" t="s">
        <v>285</v>
      </c>
      <c r="BA2" s="44" t="s">
        <v>283</v>
      </c>
      <c r="BB2" s="44" t="s">
        <v>218</v>
      </c>
      <c r="BC2" s="44" t="s">
        <v>196</v>
      </c>
      <c r="BD2" s="44" t="s">
        <v>186</v>
      </c>
      <c r="BE2" s="44" t="s">
        <v>317</v>
      </c>
      <c r="BF2" s="44" t="s">
        <v>204</v>
      </c>
      <c r="BG2" s="44" t="s">
        <v>198</v>
      </c>
      <c r="BH2" s="44" t="s">
        <v>255</v>
      </c>
      <c r="BI2" s="44" t="s">
        <v>223</v>
      </c>
      <c r="BJ2" s="44" t="s">
        <v>224</v>
      </c>
      <c r="BK2" s="63" t="s">
        <v>184</v>
      </c>
      <c r="BL2" s="57" t="s">
        <v>287</v>
      </c>
      <c r="BM2" s="33" t="s">
        <v>133</v>
      </c>
      <c r="BN2" s="33" t="s">
        <v>133</v>
      </c>
      <c r="BP2" s="44"/>
    </row>
    <row r="3" spans="1:68" s="6" customFormat="1" ht="12.75">
      <c r="A3" s="5" t="s">
        <v>135</v>
      </c>
      <c r="B3" s="22" t="s">
        <v>129</v>
      </c>
      <c r="C3" s="23" t="s">
        <v>87</v>
      </c>
      <c r="D3" s="13" t="s">
        <v>86</v>
      </c>
      <c r="E3" s="13" t="s">
        <v>85</v>
      </c>
      <c r="F3" s="13" t="s">
        <v>84</v>
      </c>
      <c r="G3" s="35" t="s">
        <v>119</v>
      </c>
      <c r="H3" s="41" t="s">
        <v>119</v>
      </c>
      <c r="I3" s="35" t="s">
        <v>147</v>
      </c>
      <c r="J3" s="41" t="s">
        <v>147</v>
      </c>
      <c r="K3" s="14" t="s">
        <v>232</v>
      </c>
      <c r="L3" s="6" t="s">
        <v>72</v>
      </c>
      <c r="M3" s="6" t="s">
        <v>72</v>
      </c>
      <c r="N3" s="6" t="s">
        <v>178</v>
      </c>
      <c r="O3" s="6" t="s">
        <v>143</v>
      </c>
      <c r="P3" s="6" t="s">
        <v>70</v>
      </c>
      <c r="Q3" s="6" t="s">
        <v>0</v>
      </c>
      <c r="R3" s="6" t="s">
        <v>0</v>
      </c>
      <c r="S3" s="6" t="s">
        <v>0</v>
      </c>
      <c r="T3" s="6" t="s">
        <v>154</v>
      </c>
      <c r="U3" s="6" t="s">
        <v>154</v>
      </c>
      <c r="V3" s="6" t="s">
        <v>83</v>
      </c>
      <c r="W3" s="6" t="s">
        <v>117</v>
      </c>
      <c r="X3" s="6" t="s">
        <v>117</v>
      </c>
      <c r="Y3" s="6" t="s">
        <v>130</v>
      </c>
      <c r="Z3" s="6" t="s">
        <v>164</v>
      </c>
      <c r="AA3" s="6" t="s">
        <v>124</v>
      </c>
      <c r="AB3" s="6" t="s">
        <v>278</v>
      </c>
      <c r="AC3" s="6" t="s">
        <v>197</v>
      </c>
      <c r="AD3" s="6" t="s">
        <v>74</v>
      </c>
      <c r="AE3" s="6" t="s">
        <v>74</v>
      </c>
      <c r="AF3" s="6" t="s">
        <v>74</v>
      </c>
      <c r="AG3" s="6" t="s">
        <v>74</v>
      </c>
      <c r="AH3" s="6" t="s">
        <v>264</v>
      </c>
      <c r="AI3" s="6" t="s">
        <v>151</v>
      </c>
      <c r="AJ3" s="6" t="s">
        <v>79</v>
      </c>
      <c r="AK3" s="6" t="s">
        <v>79</v>
      </c>
      <c r="AL3" s="6" t="s">
        <v>79</v>
      </c>
      <c r="AM3" s="6" t="s">
        <v>79</v>
      </c>
      <c r="AN3" s="6" t="s">
        <v>79</v>
      </c>
      <c r="AO3" s="6" t="s">
        <v>79</v>
      </c>
      <c r="AP3" s="6" t="s">
        <v>79</v>
      </c>
      <c r="AQ3" s="6" t="s">
        <v>139</v>
      </c>
      <c r="AR3" s="6" t="s">
        <v>139</v>
      </c>
      <c r="AS3" s="6" t="s">
        <v>116</v>
      </c>
      <c r="AT3" s="6" t="s">
        <v>183</v>
      </c>
      <c r="AU3" s="53" t="s">
        <v>232</v>
      </c>
      <c r="AV3" s="45" t="s">
        <v>258</v>
      </c>
      <c r="AW3" s="45" t="s">
        <v>72</v>
      </c>
      <c r="AX3" s="45" t="s">
        <v>290</v>
      </c>
      <c r="AY3" s="45" t="s">
        <v>249</v>
      </c>
      <c r="AZ3" s="45" t="s">
        <v>117</v>
      </c>
      <c r="BA3" s="45" t="s">
        <v>117</v>
      </c>
      <c r="BB3" s="45" t="s">
        <v>217</v>
      </c>
      <c r="BC3" s="45" t="s">
        <v>185</v>
      </c>
      <c r="BD3" s="45" t="s">
        <v>185</v>
      </c>
      <c r="BE3" s="45" t="s">
        <v>130</v>
      </c>
      <c r="BF3" s="45" t="s">
        <v>197</v>
      </c>
      <c r="BG3" s="45" t="s">
        <v>197</v>
      </c>
      <c r="BH3" s="45" t="s">
        <v>74</v>
      </c>
      <c r="BI3" s="45" t="s">
        <v>79</v>
      </c>
      <c r="BJ3" s="45" t="s">
        <v>79</v>
      </c>
      <c r="BK3" s="64" t="s">
        <v>183</v>
      </c>
      <c r="BL3" s="58"/>
      <c r="BM3" s="35" t="s">
        <v>119</v>
      </c>
      <c r="BN3" s="35" t="s">
        <v>147</v>
      </c>
      <c r="BP3" s="45"/>
    </row>
    <row r="4" spans="1:68" ht="12.75">
      <c r="A4" s="15" t="s">
        <v>136</v>
      </c>
      <c r="B4" s="15"/>
      <c r="C4" s="29">
        <v>462</v>
      </c>
      <c r="D4" s="29">
        <v>408</v>
      </c>
      <c r="E4" s="29">
        <v>463</v>
      </c>
      <c r="F4" s="29">
        <v>496</v>
      </c>
      <c r="G4" s="55">
        <v>192</v>
      </c>
      <c r="H4" s="56">
        <v>547</v>
      </c>
      <c r="I4" s="55">
        <v>192</v>
      </c>
      <c r="J4" s="56">
        <v>569</v>
      </c>
      <c r="K4" s="17">
        <v>404.6</v>
      </c>
      <c r="L4" s="16">
        <v>12</v>
      </c>
      <c r="M4" s="16"/>
      <c r="N4" s="16">
        <v>8</v>
      </c>
      <c r="O4" s="16"/>
      <c r="P4" s="18">
        <v>10.4</v>
      </c>
      <c r="Q4" s="19">
        <v>6.6</v>
      </c>
      <c r="R4" s="19"/>
      <c r="S4" s="18"/>
      <c r="T4" s="18">
        <v>8.3</v>
      </c>
      <c r="U4" s="18">
        <v>8.2</v>
      </c>
      <c r="V4" s="19">
        <v>11</v>
      </c>
      <c r="W4" s="19"/>
      <c r="X4" s="19">
        <v>9.8</v>
      </c>
      <c r="Y4" s="19">
        <v>10.2</v>
      </c>
      <c r="Z4" s="19"/>
      <c r="AA4" s="18">
        <v>10.4</v>
      </c>
      <c r="AB4" s="18">
        <v>11.3</v>
      </c>
      <c r="AC4" s="16">
        <v>12</v>
      </c>
      <c r="AD4" s="16">
        <v>20</v>
      </c>
      <c r="AE4" s="16">
        <v>10.7</v>
      </c>
      <c r="AF4" s="16"/>
      <c r="AG4" s="16">
        <v>10.4</v>
      </c>
      <c r="AH4" s="16">
        <v>15</v>
      </c>
      <c r="AI4" s="16"/>
      <c r="AJ4" s="16">
        <v>6.4</v>
      </c>
      <c r="AK4" s="16">
        <v>7.6</v>
      </c>
      <c r="AL4" s="16">
        <v>16</v>
      </c>
      <c r="AM4" s="16">
        <v>9.8</v>
      </c>
      <c r="AN4" s="16">
        <v>8</v>
      </c>
      <c r="AO4" s="16">
        <v>8.3</v>
      </c>
      <c r="AP4" s="16">
        <v>5.3</v>
      </c>
      <c r="AQ4" s="16">
        <v>7.3</v>
      </c>
      <c r="AR4" s="16">
        <v>4.7</v>
      </c>
      <c r="AS4" s="16">
        <v>10.8</v>
      </c>
      <c r="AT4" s="16">
        <v>8.1</v>
      </c>
      <c r="AU4" s="46">
        <f>BL4</f>
        <v>150</v>
      </c>
      <c r="AV4" s="46">
        <v>9.2</v>
      </c>
      <c r="AW4" s="46">
        <v>8.1</v>
      </c>
      <c r="AX4" s="46">
        <v>6.5</v>
      </c>
      <c r="AY4" s="52">
        <v>10</v>
      </c>
      <c r="AZ4" s="52">
        <v>10</v>
      </c>
      <c r="BA4" s="52">
        <v>10</v>
      </c>
      <c r="BB4" s="52">
        <v>10</v>
      </c>
      <c r="BC4" s="52">
        <v>10</v>
      </c>
      <c r="BD4" s="52">
        <v>10</v>
      </c>
      <c r="BE4" s="46">
        <v>5.3</v>
      </c>
      <c r="BF4" s="46">
        <v>8.9</v>
      </c>
      <c r="BG4" s="46">
        <v>10</v>
      </c>
      <c r="BH4" s="46">
        <v>12</v>
      </c>
      <c r="BI4" s="52">
        <v>10</v>
      </c>
      <c r="BJ4" s="52">
        <v>10</v>
      </c>
      <c r="BK4" s="65">
        <v>10</v>
      </c>
      <c r="BL4" s="46">
        <f>SUM(AV4:BK4)</f>
        <v>150</v>
      </c>
      <c r="BM4" s="38">
        <v>192</v>
      </c>
      <c r="BN4" s="38">
        <v>192</v>
      </c>
      <c r="BP4" s="47"/>
    </row>
    <row r="5" spans="1:68" ht="12.75">
      <c r="A5" s="32" t="s">
        <v>157</v>
      </c>
      <c r="B5" s="28">
        <v>0</v>
      </c>
      <c r="C5" s="30"/>
      <c r="D5" s="30"/>
      <c r="E5" s="30"/>
      <c r="F5" s="30"/>
      <c r="G5" s="36"/>
      <c r="H5" s="42"/>
      <c r="I5" s="37">
        <f>BN5*10/$G$4</f>
        <v>0.052083333333333336</v>
      </c>
      <c r="J5" s="28"/>
      <c r="K5" s="11">
        <v>0</v>
      </c>
      <c r="L5" s="31"/>
      <c r="M5" s="31"/>
      <c r="N5" s="31"/>
      <c r="O5" s="31"/>
      <c r="P5" s="24"/>
      <c r="Q5" s="12"/>
      <c r="R5" s="12"/>
      <c r="S5" s="24"/>
      <c r="T5" s="24"/>
      <c r="U5" s="24"/>
      <c r="V5" s="12"/>
      <c r="W5" s="12"/>
      <c r="X5" s="12"/>
      <c r="Y5" s="12"/>
      <c r="Z5" s="12"/>
      <c r="AA5" s="24"/>
      <c r="AB5" s="24"/>
      <c r="AC5" s="2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54">
        <f>BL5*10/$AU$4</f>
        <v>0</v>
      </c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66"/>
      <c r="BL5" s="59">
        <f aca="true" t="shared" si="0" ref="BL5:BL68">SUM(AV5:BK5)</f>
        <v>0</v>
      </c>
      <c r="BM5" s="39"/>
      <c r="BN5" s="39">
        <v>1</v>
      </c>
      <c r="BP5" s="47"/>
    </row>
    <row r="6" spans="1:68" ht="12.75">
      <c r="A6" s="32" t="s">
        <v>158</v>
      </c>
      <c r="B6" s="28">
        <v>0</v>
      </c>
      <c r="C6" s="30"/>
      <c r="D6" s="30"/>
      <c r="E6" s="30"/>
      <c r="F6" s="30"/>
      <c r="G6" s="36"/>
      <c r="H6" s="42"/>
      <c r="I6" s="37">
        <f>BN6*10/$G$4</f>
        <v>0.10416666666666667</v>
      </c>
      <c r="J6" s="28"/>
      <c r="K6" s="11">
        <v>0.024715768660405337</v>
      </c>
      <c r="L6" s="31"/>
      <c r="M6" s="31"/>
      <c r="N6" s="31"/>
      <c r="O6" s="31"/>
      <c r="P6" s="24"/>
      <c r="Q6" s="12"/>
      <c r="R6" s="12"/>
      <c r="S6" s="24"/>
      <c r="T6" s="24"/>
      <c r="U6" s="24"/>
      <c r="V6" s="12"/>
      <c r="W6" s="12"/>
      <c r="X6" s="12"/>
      <c r="Y6" s="12"/>
      <c r="Z6" s="12"/>
      <c r="AA6" s="24"/>
      <c r="AB6" s="24"/>
      <c r="AC6" s="24">
        <v>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54">
        <f aca="true" t="shared" si="1" ref="AU6:AU69">BL6*10/$AU$4</f>
        <v>0</v>
      </c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66"/>
      <c r="BL6" s="59">
        <f t="shared" si="0"/>
        <v>0</v>
      </c>
      <c r="BM6" s="39"/>
      <c r="BN6" s="39">
        <v>2</v>
      </c>
      <c r="BP6" s="47"/>
    </row>
    <row r="7" spans="1:68" ht="12.75">
      <c r="A7" s="32" t="s">
        <v>132</v>
      </c>
      <c r="B7" s="28">
        <v>0</v>
      </c>
      <c r="C7" s="30"/>
      <c r="D7" s="30"/>
      <c r="E7" s="30"/>
      <c r="F7" s="30"/>
      <c r="G7" s="37">
        <f aca="true" t="shared" si="2" ref="G7:G13">BM7*10/$G$4</f>
        <v>0.052083333333333336</v>
      </c>
      <c r="H7" s="28"/>
      <c r="I7" s="37"/>
      <c r="J7" s="28"/>
      <c r="K7" s="11">
        <v>0</v>
      </c>
      <c r="L7" s="31"/>
      <c r="M7" s="31"/>
      <c r="N7" s="31"/>
      <c r="O7" s="31"/>
      <c r="P7" s="24"/>
      <c r="Q7" s="12"/>
      <c r="R7" s="12"/>
      <c r="S7" s="24"/>
      <c r="T7" s="24"/>
      <c r="U7" s="24"/>
      <c r="V7" s="12"/>
      <c r="W7" s="12"/>
      <c r="X7" s="12"/>
      <c r="Y7" s="12"/>
      <c r="Z7" s="12"/>
      <c r="AA7" s="24"/>
      <c r="AB7" s="24"/>
      <c r="AC7" s="2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54">
        <f t="shared" si="1"/>
        <v>0</v>
      </c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66"/>
      <c r="BL7" s="59">
        <f t="shared" si="0"/>
        <v>0</v>
      </c>
      <c r="BM7" s="39">
        <v>1</v>
      </c>
      <c r="BN7" s="39"/>
      <c r="BP7" s="47"/>
    </row>
    <row r="8" spans="1:68" ht="12.75">
      <c r="A8" s="32" t="s">
        <v>167</v>
      </c>
      <c r="B8" s="28">
        <v>0</v>
      </c>
      <c r="C8" s="30"/>
      <c r="D8" s="30"/>
      <c r="E8" s="30"/>
      <c r="F8" s="30"/>
      <c r="G8" s="37"/>
      <c r="H8" s="28"/>
      <c r="I8" s="37"/>
      <c r="J8" s="28">
        <v>0.02</v>
      </c>
      <c r="K8" s="11">
        <v>0</v>
      </c>
      <c r="L8" s="31"/>
      <c r="M8" s="31"/>
      <c r="N8" s="31"/>
      <c r="O8" s="31"/>
      <c r="P8" s="24"/>
      <c r="Q8" s="12"/>
      <c r="R8" s="12"/>
      <c r="S8" s="24"/>
      <c r="T8" s="24"/>
      <c r="U8" s="24"/>
      <c r="V8" s="12"/>
      <c r="W8" s="12"/>
      <c r="X8" s="12"/>
      <c r="Y8" s="12"/>
      <c r="Z8" s="12"/>
      <c r="AA8" s="24"/>
      <c r="AB8" s="24"/>
      <c r="AC8" s="2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54">
        <f t="shared" si="1"/>
        <v>0</v>
      </c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66"/>
      <c r="BL8" s="59">
        <f t="shared" si="0"/>
        <v>0</v>
      </c>
      <c r="BM8" s="39"/>
      <c r="BN8" s="39"/>
      <c r="BP8" s="47"/>
    </row>
    <row r="9" spans="1:68" ht="12.75">
      <c r="A9" s="1" t="s">
        <v>89</v>
      </c>
      <c r="B9" s="28">
        <v>0</v>
      </c>
      <c r="C9" s="24">
        <v>0.02</v>
      </c>
      <c r="D9" s="2">
        <v>0.02</v>
      </c>
      <c r="E9" s="2"/>
      <c r="F9" s="2"/>
      <c r="G9" s="37"/>
      <c r="H9" s="28"/>
      <c r="I9" s="37"/>
      <c r="J9" s="28"/>
      <c r="K9" s="11">
        <v>0</v>
      </c>
      <c r="L9" s="20"/>
      <c r="M9" s="20"/>
      <c r="N9" s="20"/>
      <c r="O9" s="7"/>
      <c r="P9" s="20"/>
      <c r="Q9" s="12"/>
      <c r="R9" s="12"/>
      <c r="S9" s="20"/>
      <c r="T9" s="20"/>
      <c r="U9" s="20"/>
      <c r="V9" s="12"/>
      <c r="W9" s="12"/>
      <c r="X9" s="12"/>
      <c r="Y9" s="12"/>
      <c r="Z9" s="12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54">
        <f t="shared" si="1"/>
        <v>0</v>
      </c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66"/>
      <c r="BL9" s="59">
        <f t="shared" si="0"/>
        <v>0</v>
      </c>
      <c r="BM9" s="40"/>
      <c r="BN9" s="40"/>
      <c r="BP9" s="48"/>
    </row>
    <row r="10" spans="1:66" ht="12.75">
      <c r="A10" s="1" t="s">
        <v>1</v>
      </c>
      <c r="B10" s="28">
        <v>0</v>
      </c>
      <c r="C10" s="24"/>
      <c r="D10">
        <v>0.05</v>
      </c>
      <c r="E10" s="2">
        <v>0.54</v>
      </c>
      <c r="F10" s="2"/>
      <c r="G10" s="37">
        <f t="shared" si="2"/>
        <v>18.541666666666668</v>
      </c>
      <c r="H10" s="28">
        <v>0.02</v>
      </c>
      <c r="I10" s="37">
        <f aca="true" t="shared" si="3" ref="I10:I80">BN10*10/$G$4</f>
        <v>25.260416666666668</v>
      </c>
      <c r="J10" s="28">
        <v>0.04</v>
      </c>
      <c r="K10" s="11">
        <v>0</v>
      </c>
      <c r="L10" s="20"/>
      <c r="M10" s="20"/>
      <c r="N10" s="20"/>
      <c r="P10" s="20"/>
      <c r="S10" s="20"/>
      <c r="T10" s="20"/>
      <c r="U10" s="20"/>
      <c r="AU10" s="54">
        <f t="shared" si="1"/>
        <v>0</v>
      </c>
      <c r="BL10" s="59">
        <f t="shared" si="0"/>
        <v>0</v>
      </c>
      <c r="BM10" s="40">
        <v>356</v>
      </c>
      <c r="BN10" s="40">
        <v>485</v>
      </c>
    </row>
    <row r="11" spans="1:66" ht="12.75">
      <c r="A11" s="1" t="s">
        <v>90</v>
      </c>
      <c r="B11" s="28">
        <v>0</v>
      </c>
      <c r="C11" s="24"/>
      <c r="D11">
        <v>0.22</v>
      </c>
      <c r="E11" s="2">
        <v>0.22</v>
      </c>
      <c r="F11" s="2"/>
      <c r="G11" s="37">
        <f t="shared" si="2"/>
        <v>0.10416666666666667</v>
      </c>
      <c r="H11" s="28">
        <v>0.04</v>
      </c>
      <c r="I11" s="37">
        <f t="shared" si="3"/>
        <v>0.10416666666666667</v>
      </c>
      <c r="J11" s="28">
        <v>0.05</v>
      </c>
      <c r="K11" s="11">
        <v>0</v>
      </c>
      <c r="L11" s="20"/>
      <c r="M11" s="20"/>
      <c r="N11" s="20"/>
      <c r="P11" s="20"/>
      <c r="S11" s="20"/>
      <c r="T11" s="20"/>
      <c r="U11" s="20"/>
      <c r="AU11" s="54">
        <f t="shared" si="1"/>
        <v>0</v>
      </c>
      <c r="BL11" s="59">
        <f t="shared" si="0"/>
        <v>0</v>
      </c>
      <c r="BM11" s="40">
        <v>2</v>
      </c>
      <c r="BN11" s="40">
        <v>2</v>
      </c>
    </row>
    <row r="12" spans="1:66" ht="12.75">
      <c r="A12" s="1" t="s">
        <v>2</v>
      </c>
      <c r="B12" s="28">
        <v>0.13</v>
      </c>
      <c r="C12" s="25">
        <v>1.26</v>
      </c>
      <c r="D12" s="2">
        <v>1.99</v>
      </c>
      <c r="E12" s="2">
        <v>0.93</v>
      </c>
      <c r="F12" s="2">
        <v>0.54</v>
      </c>
      <c r="G12" s="37">
        <f t="shared" si="2"/>
        <v>34.739583333333336</v>
      </c>
      <c r="H12" s="28">
        <v>1.74</v>
      </c>
      <c r="I12" s="37">
        <f t="shared" si="3"/>
        <v>26.614583333333332</v>
      </c>
      <c r="J12" s="28">
        <v>1.32</v>
      </c>
      <c r="K12" s="11">
        <v>1.5570934256055362</v>
      </c>
      <c r="L12" s="20"/>
      <c r="M12" s="20"/>
      <c r="N12" s="20"/>
      <c r="P12" s="20"/>
      <c r="S12" s="20"/>
      <c r="T12" s="20"/>
      <c r="U12" s="20"/>
      <c r="AD12">
        <v>9</v>
      </c>
      <c r="AG12">
        <v>2</v>
      </c>
      <c r="AR12">
        <v>8</v>
      </c>
      <c r="AU12" s="54">
        <f t="shared" si="1"/>
        <v>1.1333333333333333</v>
      </c>
      <c r="AV12" s="43">
        <v>16</v>
      </c>
      <c r="BJ12" s="43">
        <v>1</v>
      </c>
      <c r="BL12" s="59">
        <f t="shared" si="0"/>
        <v>17</v>
      </c>
      <c r="BM12" s="40">
        <v>667</v>
      </c>
      <c r="BN12" s="40">
        <v>511</v>
      </c>
    </row>
    <row r="13" spans="1:66" ht="12.75">
      <c r="A13" s="1" t="s">
        <v>3</v>
      </c>
      <c r="B13" s="28">
        <v>0</v>
      </c>
      <c r="C13" s="24"/>
      <c r="D13">
        <v>1.25</v>
      </c>
      <c r="E13" s="2">
        <v>0.06</v>
      </c>
      <c r="F13" s="2"/>
      <c r="G13" s="37">
        <f t="shared" si="2"/>
        <v>7.65625</v>
      </c>
      <c r="H13" s="28">
        <v>0.15</v>
      </c>
      <c r="I13" s="37">
        <f t="shared" si="3"/>
        <v>15.78125</v>
      </c>
      <c r="J13" s="28"/>
      <c r="K13" s="11">
        <v>0.2718734552644587</v>
      </c>
      <c r="L13" s="20"/>
      <c r="M13" s="20"/>
      <c r="N13" s="20"/>
      <c r="P13" s="20"/>
      <c r="S13" s="20"/>
      <c r="T13" s="20"/>
      <c r="U13" s="20"/>
      <c r="AD13">
        <v>8</v>
      </c>
      <c r="AE13">
        <v>3</v>
      </c>
      <c r="AU13" s="54">
        <f t="shared" si="1"/>
        <v>0</v>
      </c>
      <c r="BL13" s="59">
        <f t="shared" si="0"/>
        <v>0</v>
      </c>
      <c r="BM13" s="40">
        <v>147</v>
      </c>
      <c r="BN13" s="40">
        <v>303</v>
      </c>
    </row>
    <row r="14" spans="1:66" ht="12.75">
      <c r="A14" s="1" t="s">
        <v>159</v>
      </c>
      <c r="B14" s="28">
        <v>0</v>
      </c>
      <c r="C14" s="24"/>
      <c r="E14" s="2"/>
      <c r="F14" s="2"/>
      <c r="G14" s="37"/>
      <c r="H14" s="28"/>
      <c r="I14" s="37">
        <f>BN14*10/$G$4</f>
        <v>0.15625</v>
      </c>
      <c r="J14" s="28"/>
      <c r="K14" s="11">
        <v>0</v>
      </c>
      <c r="L14" s="20"/>
      <c r="M14" s="20"/>
      <c r="N14" s="20"/>
      <c r="P14" s="20"/>
      <c r="S14" s="20"/>
      <c r="T14" s="20"/>
      <c r="U14" s="20"/>
      <c r="AU14" s="54">
        <f t="shared" si="1"/>
        <v>0</v>
      </c>
      <c r="BL14" s="59">
        <f t="shared" si="0"/>
        <v>0</v>
      </c>
      <c r="BM14" s="40"/>
      <c r="BN14" s="40">
        <v>3</v>
      </c>
    </row>
    <row r="15" spans="1:66" ht="12.75">
      <c r="A15" s="1" t="s">
        <v>91</v>
      </c>
      <c r="B15" s="28">
        <v>0</v>
      </c>
      <c r="C15" s="24">
        <v>0.52</v>
      </c>
      <c r="D15">
        <v>0.39</v>
      </c>
      <c r="E15" s="2"/>
      <c r="F15" s="2"/>
      <c r="G15" s="37"/>
      <c r="H15" s="28"/>
      <c r="I15" s="37"/>
      <c r="J15" s="28"/>
      <c r="K15" s="11">
        <v>0</v>
      </c>
      <c r="L15" s="20"/>
      <c r="M15" s="20"/>
      <c r="N15" s="20"/>
      <c r="P15" s="20"/>
      <c r="S15" s="20"/>
      <c r="T15" s="20"/>
      <c r="U15" s="20"/>
      <c r="AU15" s="54">
        <f t="shared" si="1"/>
        <v>0</v>
      </c>
      <c r="BL15" s="59">
        <f t="shared" si="0"/>
        <v>0</v>
      </c>
      <c r="BM15" s="40"/>
      <c r="BN15" s="40"/>
    </row>
    <row r="16" spans="1:66" ht="12.75">
      <c r="A16" s="1" t="s">
        <v>92</v>
      </c>
      <c r="B16" s="28">
        <v>0</v>
      </c>
      <c r="C16" s="24"/>
      <c r="D16">
        <v>0.02</v>
      </c>
      <c r="E16" s="2"/>
      <c r="F16" s="2"/>
      <c r="G16" s="37"/>
      <c r="H16" s="28"/>
      <c r="I16" s="37"/>
      <c r="J16" s="28"/>
      <c r="K16" s="11">
        <v>0</v>
      </c>
      <c r="L16" s="20"/>
      <c r="M16" s="20"/>
      <c r="N16" s="20"/>
      <c r="P16" s="20"/>
      <c r="S16" s="20"/>
      <c r="T16" s="20"/>
      <c r="U16" s="20"/>
      <c r="AU16" s="54">
        <f t="shared" si="1"/>
        <v>0</v>
      </c>
      <c r="BL16" s="59">
        <f t="shared" si="0"/>
        <v>0</v>
      </c>
      <c r="BM16" s="40"/>
      <c r="BN16" s="40"/>
    </row>
    <row r="17" spans="1:66" ht="12.75">
      <c r="A17" s="1" t="s">
        <v>4</v>
      </c>
      <c r="B17" s="28">
        <v>18.56</v>
      </c>
      <c r="C17" s="24">
        <v>52.68</v>
      </c>
      <c r="D17">
        <v>26.23</v>
      </c>
      <c r="E17" s="2">
        <v>50.76</v>
      </c>
      <c r="F17" s="2">
        <v>68.35</v>
      </c>
      <c r="G17" s="37">
        <f aca="true" t="shared" si="4" ref="G17:G87">BM17*10/$G$4</f>
        <v>59.21875</v>
      </c>
      <c r="H17" s="28">
        <v>43.47</v>
      </c>
      <c r="I17" s="37">
        <f t="shared" si="3"/>
        <v>25.625</v>
      </c>
      <c r="J17" s="28">
        <v>39.09</v>
      </c>
      <c r="K17" s="11">
        <v>40.65743944636678</v>
      </c>
      <c r="L17" s="20">
        <v>2</v>
      </c>
      <c r="M17" s="20"/>
      <c r="N17" s="20">
        <v>1</v>
      </c>
      <c r="P17" s="20"/>
      <c r="S17" s="20"/>
      <c r="T17" s="20">
        <v>2</v>
      </c>
      <c r="U17" s="20"/>
      <c r="V17">
        <v>2</v>
      </c>
      <c r="AC17">
        <v>25</v>
      </c>
      <c r="AJ17">
        <v>1061</v>
      </c>
      <c r="AM17">
        <v>126</v>
      </c>
      <c r="AN17">
        <v>9</v>
      </c>
      <c r="AO17">
        <v>2</v>
      </c>
      <c r="AR17">
        <v>108</v>
      </c>
      <c r="AU17" s="54">
        <f t="shared" si="1"/>
        <v>11.666666666666666</v>
      </c>
      <c r="AV17" s="43">
        <v>42</v>
      </c>
      <c r="AX17" s="43">
        <v>6</v>
      </c>
      <c r="BB17" s="43">
        <v>2</v>
      </c>
      <c r="BJ17" s="43">
        <v>125</v>
      </c>
      <c r="BL17" s="59">
        <f t="shared" si="0"/>
        <v>175</v>
      </c>
      <c r="BM17" s="40">
        <v>1137</v>
      </c>
      <c r="BN17" s="40">
        <v>492</v>
      </c>
    </row>
    <row r="18" spans="1:66" ht="12.75">
      <c r="A18" s="1" t="s">
        <v>160</v>
      </c>
      <c r="B18" s="28">
        <v>0</v>
      </c>
      <c r="C18" s="24"/>
      <c r="E18" s="2"/>
      <c r="F18" s="2"/>
      <c r="G18" s="37"/>
      <c r="H18" s="28"/>
      <c r="I18" s="37">
        <f t="shared" si="3"/>
        <v>0.052083333333333336</v>
      </c>
      <c r="J18" s="28"/>
      <c r="K18" s="11">
        <v>0</v>
      </c>
      <c r="L18" s="20"/>
      <c r="M18" s="20"/>
      <c r="N18" s="20"/>
      <c r="P18" s="20"/>
      <c r="S18" s="20"/>
      <c r="T18" s="20"/>
      <c r="U18" s="20"/>
      <c r="AU18" s="54">
        <f t="shared" si="1"/>
        <v>0</v>
      </c>
      <c r="BL18" s="59">
        <f t="shared" si="0"/>
        <v>0</v>
      </c>
      <c r="BM18" s="40"/>
      <c r="BN18" s="40">
        <v>1</v>
      </c>
    </row>
    <row r="19" spans="1:66" ht="12.75">
      <c r="A19" s="1" t="s">
        <v>93</v>
      </c>
      <c r="B19" s="28">
        <v>0.04</v>
      </c>
      <c r="C19" s="24">
        <v>1.45</v>
      </c>
      <c r="D19">
        <v>2.28</v>
      </c>
      <c r="E19" s="2">
        <v>0.86</v>
      </c>
      <c r="F19" s="2"/>
      <c r="G19" s="37">
        <f t="shared" si="4"/>
        <v>343.6979166666667</v>
      </c>
      <c r="H19" s="28">
        <v>0.9</v>
      </c>
      <c r="I19" s="37">
        <f t="shared" si="3"/>
        <v>127.1875</v>
      </c>
      <c r="J19" s="28">
        <v>2.36</v>
      </c>
      <c r="K19" s="11">
        <v>2.8917449332674243</v>
      </c>
      <c r="L19" s="20"/>
      <c r="M19" s="20"/>
      <c r="N19" s="20"/>
      <c r="P19" s="20"/>
      <c r="S19" s="20"/>
      <c r="T19" s="20"/>
      <c r="U19" s="20"/>
      <c r="AD19">
        <v>23</v>
      </c>
      <c r="AG19">
        <v>2</v>
      </c>
      <c r="AN19">
        <v>11</v>
      </c>
      <c r="AU19" s="54">
        <f t="shared" si="1"/>
        <v>0.3333333333333333</v>
      </c>
      <c r="AV19" s="43">
        <v>5</v>
      </c>
      <c r="BL19" s="59">
        <f t="shared" si="0"/>
        <v>5</v>
      </c>
      <c r="BM19" s="40">
        <v>6599</v>
      </c>
      <c r="BN19" s="40">
        <v>2442</v>
      </c>
    </row>
    <row r="20" spans="1:66" ht="12.75">
      <c r="A20" s="1" t="s">
        <v>94</v>
      </c>
      <c r="B20" s="28">
        <v>0</v>
      </c>
      <c r="C20" s="24"/>
      <c r="D20">
        <v>0.07</v>
      </c>
      <c r="E20" s="2">
        <v>0.09</v>
      </c>
      <c r="F20" s="2"/>
      <c r="G20" s="37">
        <f t="shared" si="4"/>
        <v>0.15625</v>
      </c>
      <c r="H20" s="28">
        <v>0.02</v>
      </c>
      <c r="I20" s="37">
        <f t="shared" si="3"/>
        <v>1.6666666666666667</v>
      </c>
      <c r="J20" s="28"/>
      <c r="K20" s="11">
        <v>0</v>
      </c>
      <c r="L20" s="20"/>
      <c r="M20" s="20"/>
      <c r="N20" s="20"/>
      <c r="P20" s="20"/>
      <c r="S20" s="20"/>
      <c r="T20" s="20"/>
      <c r="U20" s="20"/>
      <c r="AU20" s="54">
        <f t="shared" si="1"/>
        <v>0</v>
      </c>
      <c r="BL20" s="59">
        <f t="shared" si="0"/>
        <v>0</v>
      </c>
      <c r="BM20" s="40">
        <v>3</v>
      </c>
      <c r="BN20" s="40">
        <v>32</v>
      </c>
    </row>
    <row r="21" spans="1:66" ht="12.75">
      <c r="A21" s="1" t="s">
        <v>95</v>
      </c>
      <c r="B21" s="28">
        <v>0</v>
      </c>
      <c r="C21" s="24">
        <v>0.11</v>
      </c>
      <c r="D21">
        <v>0.05</v>
      </c>
      <c r="E21" s="2">
        <v>0.13</v>
      </c>
      <c r="F21" s="2"/>
      <c r="G21" s="37">
        <f t="shared" si="4"/>
        <v>0.052083333333333336</v>
      </c>
      <c r="H21" s="28"/>
      <c r="I21" s="37"/>
      <c r="J21" s="28">
        <v>0.02</v>
      </c>
      <c r="K21" s="11">
        <v>0.024715768660405337</v>
      </c>
      <c r="L21" s="20"/>
      <c r="M21" s="20"/>
      <c r="N21" s="20"/>
      <c r="P21" s="20"/>
      <c r="S21" s="20"/>
      <c r="T21" s="20"/>
      <c r="U21" s="20"/>
      <c r="AN21">
        <v>1</v>
      </c>
      <c r="AU21" s="54">
        <f t="shared" si="1"/>
        <v>0</v>
      </c>
      <c r="BL21" s="59">
        <f t="shared" si="0"/>
        <v>0</v>
      </c>
      <c r="BM21" s="40">
        <v>1</v>
      </c>
      <c r="BN21" s="40"/>
    </row>
    <row r="22" spans="1:66" ht="12.75" customHeight="1">
      <c r="A22" s="1" t="s">
        <v>63</v>
      </c>
      <c r="B22" s="28">
        <v>0</v>
      </c>
      <c r="C22" s="24"/>
      <c r="E22" s="2">
        <v>0.28</v>
      </c>
      <c r="F22" s="2"/>
      <c r="G22" s="37">
        <f t="shared" si="4"/>
        <v>20.104166666666668</v>
      </c>
      <c r="H22" s="28">
        <v>0.02</v>
      </c>
      <c r="I22" s="37">
        <f t="shared" si="3"/>
        <v>67.96875</v>
      </c>
      <c r="J22" s="28">
        <v>0.09</v>
      </c>
      <c r="K22" s="11">
        <v>0</v>
      </c>
      <c r="L22" s="20"/>
      <c r="M22" s="20"/>
      <c r="N22" s="20"/>
      <c r="P22" s="20"/>
      <c r="S22" s="20"/>
      <c r="T22" s="20"/>
      <c r="U22" s="20"/>
      <c r="AU22" s="54">
        <f t="shared" si="1"/>
        <v>0</v>
      </c>
      <c r="BL22" s="59">
        <f t="shared" si="0"/>
        <v>0</v>
      </c>
      <c r="BM22" s="40">
        <v>386</v>
      </c>
      <c r="BN22" s="40">
        <v>1305</v>
      </c>
    </row>
    <row r="23" spans="1:66" ht="12.75" customHeight="1">
      <c r="A23" s="1" t="s">
        <v>161</v>
      </c>
      <c r="B23" s="28">
        <v>0</v>
      </c>
      <c r="C23" s="24"/>
      <c r="E23" s="2"/>
      <c r="F23" s="2"/>
      <c r="G23" s="37"/>
      <c r="H23" s="28"/>
      <c r="I23" s="37">
        <f t="shared" si="3"/>
        <v>2.0833333333333335</v>
      </c>
      <c r="J23" s="28"/>
      <c r="K23" s="11">
        <v>0</v>
      </c>
      <c r="L23" s="20"/>
      <c r="M23" s="20"/>
      <c r="N23" s="20"/>
      <c r="P23" s="20"/>
      <c r="S23" s="20"/>
      <c r="T23" s="20"/>
      <c r="U23" s="20"/>
      <c r="AU23" s="54">
        <f t="shared" si="1"/>
        <v>0</v>
      </c>
      <c r="BL23" s="59">
        <f t="shared" si="0"/>
        <v>0</v>
      </c>
      <c r="BM23" s="40"/>
      <c r="BN23" s="40">
        <v>40</v>
      </c>
    </row>
    <row r="24" spans="1:66" ht="12.75">
      <c r="A24" s="1" t="s">
        <v>126</v>
      </c>
      <c r="B24" s="28">
        <v>0</v>
      </c>
      <c r="C24" s="24"/>
      <c r="E24" s="2"/>
      <c r="F24" s="2"/>
      <c r="G24" s="37">
        <f t="shared" si="4"/>
        <v>0.052083333333333336</v>
      </c>
      <c r="H24" s="28">
        <v>0.04</v>
      </c>
      <c r="I24" s="37">
        <f t="shared" si="3"/>
        <v>0.5208333333333334</v>
      </c>
      <c r="J24" s="28"/>
      <c r="K24" s="11">
        <v>0</v>
      </c>
      <c r="L24" s="20"/>
      <c r="M24" s="20"/>
      <c r="N24" s="20"/>
      <c r="P24" s="20"/>
      <c r="S24" s="20"/>
      <c r="T24" s="20"/>
      <c r="U24" s="20"/>
      <c r="AU24" s="54">
        <f t="shared" si="1"/>
        <v>0</v>
      </c>
      <c r="BL24" s="59">
        <f t="shared" si="0"/>
        <v>0</v>
      </c>
      <c r="BM24" s="40">
        <v>1</v>
      </c>
      <c r="BN24" s="40">
        <v>10</v>
      </c>
    </row>
    <row r="25" spans="1:66" ht="12.75">
      <c r="A25" s="1" t="s">
        <v>106</v>
      </c>
      <c r="B25" s="28">
        <v>0</v>
      </c>
      <c r="C25" s="24"/>
      <c r="D25">
        <v>0.02</v>
      </c>
      <c r="E25" s="2">
        <v>0.09</v>
      </c>
      <c r="F25" s="2"/>
      <c r="G25" s="37">
        <f t="shared" si="4"/>
        <v>0.46875</v>
      </c>
      <c r="H25" s="28">
        <v>0.07</v>
      </c>
      <c r="I25" s="37">
        <f t="shared" si="3"/>
        <v>0.8333333333333334</v>
      </c>
      <c r="J25" s="28">
        <v>0.02</v>
      </c>
      <c r="K25" s="11">
        <v>0</v>
      </c>
      <c r="L25" s="20"/>
      <c r="M25" s="20"/>
      <c r="N25" s="20"/>
      <c r="P25" s="20"/>
      <c r="S25" s="20"/>
      <c r="T25" s="20"/>
      <c r="U25" s="20"/>
      <c r="AU25" s="54">
        <f t="shared" si="1"/>
        <v>0</v>
      </c>
      <c r="BL25" s="59">
        <f t="shared" si="0"/>
        <v>0</v>
      </c>
      <c r="BM25" s="40">
        <v>9</v>
      </c>
      <c r="BN25" s="40">
        <v>16</v>
      </c>
    </row>
    <row r="26" spans="1:66" ht="12.75">
      <c r="A26" s="1" t="s">
        <v>5</v>
      </c>
      <c r="B26" s="28">
        <v>0.18</v>
      </c>
      <c r="C26" s="24">
        <v>0.97</v>
      </c>
      <c r="D26">
        <v>1.72</v>
      </c>
      <c r="E26" s="2">
        <v>1.06</v>
      </c>
      <c r="F26" s="2">
        <v>0.18</v>
      </c>
      <c r="G26" s="37">
        <f t="shared" si="4"/>
        <v>98.85416666666667</v>
      </c>
      <c r="H26" s="28">
        <v>1.28</v>
      </c>
      <c r="I26" s="37">
        <f t="shared" si="3"/>
        <v>92.34375</v>
      </c>
      <c r="J26" s="28">
        <v>4.55</v>
      </c>
      <c r="K26" s="11">
        <v>3.732081067721206</v>
      </c>
      <c r="L26" s="20"/>
      <c r="M26" s="20"/>
      <c r="N26" s="20"/>
      <c r="P26" s="20"/>
      <c r="S26" s="20"/>
      <c r="T26" s="20"/>
      <c r="U26" s="20"/>
      <c r="AC26">
        <v>2</v>
      </c>
      <c r="AD26">
        <v>5</v>
      </c>
      <c r="AG26">
        <v>21</v>
      </c>
      <c r="AM26">
        <v>11</v>
      </c>
      <c r="AN26">
        <v>18</v>
      </c>
      <c r="AR26">
        <v>3</v>
      </c>
      <c r="AU26" s="54">
        <f t="shared" si="1"/>
        <v>0.9333333333333333</v>
      </c>
      <c r="AV26" s="43">
        <v>5</v>
      </c>
      <c r="AY26" s="43">
        <v>2</v>
      </c>
      <c r="BB26" s="43">
        <v>1</v>
      </c>
      <c r="BJ26" s="43">
        <v>6</v>
      </c>
      <c r="BL26" s="59">
        <f t="shared" si="0"/>
        <v>14</v>
      </c>
      <c r="BM26" s="40">
        <v>1898</v>
      </c>
      <c r="BN26" s="40">
        <v>1773</v>
      </c>
    </row>
    <row r="27" spans="1:66" ht="12.75">
      <c r="A27" s="1" t="s">
        <v>107</v>
      </c>
      <c r="B27" s="28">
        <v>0</v>
      </c>
      <c r="C27" s="24"/>
      <c r="E27" s="2">
        <v>0.11</v>
      </c>
      <c r="F27" s="2"/>
      <c r="G27" s="37">
        <f t="shared" si="4"/>
        <v>1.1979166666666667</v>
      </c>
      <c r="H27" s="28"/>
      <c r="I27" s="37">
        <f t="shared" si="3"/>
        <v>0.9895833333333334</v>
      </c>
      <c r="J27" s="28"/>
      <c r="K27" s="11">
        <v>0</v>
      </c>
      <c r="L27" s="20"/>
      <c r="M27" s="20"/>
      <c r="N27" s="20"/>
      <c r="P27" s="20"/>
      <c r="S27" s="20"/>
      <c r="T27" s="20"/>
      <c r="U27" s="20"/>
      <c r="AU27" s="54">
        <f t="shared" si="1"/>
        <v>0</v>
      </c>
      <c r="BL27" s="59">
        <f t="shared" si="0"/>
        <v>0</v>
      </c>
      <c r="BM27" s="40">
        <v>23</v>
      </c>
      <c r="BN27" s="40">
        <v>19</v>
      </c>
    </row>
    <row r="28" spans="1:66" ht="12.75">
      <c r="A28" s="1" t="s">
        <v>64</v>
      </c>
      <c r="B28" s="28">
        <v>0</v>
      </c>
      <c r="C28" s="24"/>
      <c r="D28">
        <v>0.02</v>
      </c>
      <c r="E28" s="2">
        <v>0.02</v>
      </c>
      <c r="F28" s="2"/>
      <c r="G28" s="37">
        <f t="shared" si="4"/>
        <v>1.40625</v>
      </c>
      <c r="H28" s="28"/>
      <c r="I28" s="37">
        <f t="shared" si="3"/>
        <v>3.0729166666666665</v>
      </c>
      <c r="J28" s="28"/>
      <c r="K28" s="11">
        <v>0</v>
      </c>
      <c r="L28" s="20"/>
      <c r="M28" s="20"/>
      <c r="N28" s="20"/>
      <c r="P28" s="20"/>
      <c r="S28" s="20"/>
      <c r="T28" s="20"/>
      <c r="U28" s="20"/>
      <c r="AU28" s="54">
        <f t="shared" si="1"/>
        <v>0</v>
      </c>
      <c r="BL28" s="59">
        <f t="shared" si="0"/>
        <v>0</v>
      </c>
      <c r="BM28" s="40">
        <v>27</v>
      </c>
      <c r="BN28" s="40">
        <v>59</v>
      </c>
    </row>
    <row r="29" spans="1:66" ht="12.75">
      <c r="A29" s="1" t="s">
        <v>6</v>
      </c>
      <c r="B29" s="28">
        <v>4.99</v>
      </c>
      <c r="C29" s="24">
        <v>7.49</v>
      </c>
      <c r="D29">
        <v>25.12</v>
      </c>
      <c r="E29" s="2">
        <v>8.32</v>
      </c>
      <c r="F29" s="2">
        <v>0.48</v>
      </c>
      <c r="G29" s="37">
        <f t="shared" si="4"/>
        <v>32.708333333333336</v>
      </c>
      <c r="H29" s="28">
        <v>4.22</v>
      </c>
      <c r="I29" s="37">
        <f t="shared" si="3"/>
        <v>20.885416666666668</v>
      </c>
      <c r="J29" s="28">
        <v>8.42</v>
      </c>
      <c r="K29" s="11">
        <v>13.741967375185368</v>
      </c>
      <c r="L29" s="20"/>
      <c r="M29" s="20"/>
      <c r="N29" s="20"/>
      <c r="P29" s="21"/>
      <c r="S29" s="20"/>
      <c r="T29" s="20"/>
      <c r="U29" s="20"/>
      <c r="AC29">
        <v>46</v>
      </c>
      <c r="AD29">
        <v>43</v>
      </c>
      <c r="AE29">
        <v>33</v>
      </c>
      <c r="AG29">
        <v>7</v>
      </c>
      <c r="AJ29">
        <v>20</v>
      </c>
      <c r="AM29">
        <v>19</v>
      </c>
      <c r="AN29">
        <v>35</v>
      </c>
      <c r="AO29">
        <v>23</v>
      </c>
      <c r="AR29">
        <v>131</v>
      </c>
      <c r="AU29" s="54">
        <f t="shared" si="1"/>
        <v>5.4</v>
      </c>
      <c r="AV29" s="43">
        <v>73</v>
      </c>
      <c r="BB29" s="43">
        <v>8</v>
      </c>
      <c r="BL29" s="59">
        <f t="shared" si="0"/>
        <v>81</v>
      </c>
      <c r="BM29" s="40">
        <v>628</v>
      </c>
      <c r="BN29" s="40">
        <v>401</v>
      </c>
    </row>
    <row r="30" spans="1:66" ht="12.75">
      <c r="A30" s="1" t="s">
        <v>7</v>
      </c>
      <c r="B30" s="28">
        <v>0</v>
      </c>
      <c r="C30" s="24">
        <v>0.09</v>
      </c>
      <c r="D30">
        <v>0.34</v>
      </c>
      <c r="E30" s="2">
        <v>0.26</v>
      </c>
      <c r="F30" s="2">
        <v>0.42</v>
      </c>
      <c r="G30" s="37">
        <f t="shared" si="4"/>
        <v>4.0625</v>
      </c>
      <c r="H30" s="28">
        <v>0.44</v>
      </c>
      <c r="I30" s="37">
        <f t="shared" si="3"/>
        <v>3.0729166666666665</v>
      </c>
      <c r="J30" s="28">
        <v>0.42</v>
      </c>
      <c r="K30" s="11">
        <v>0.49431537320810676</v>
      </c>
      <c r="L30" s="20"/>
      <c r="M30" s="20"/>
      <c r="N30" s="20"/>
      <c r="P30" s="20"/>
      <c r="S30" s="20"/>
      <c r="T30" s="20"/>
      <c r="U30" s="20"/>
      <c r="AJ30">
        <v>1</v>
      </c>
      <c r="AN30">
        <v>1</v>
      </c>
      <c r="AR30">
        <v>5</v>
      </c>
      <c r="AS30">
        <v>7</v>
      </c>
      <c r="AT30">
        <v>1</v>
      </c>
      <c r="AU30" s="54">
        <f t="shared" si="1"/>
        <v>0.5333333333333333</v>
      </c>
      <c r="AV30" s="43">
        <v>2</v>
      </c>
      <c r="BD30" s="43">
        <v>1</v>
      </c>
      <c r="BK30" s="62">
        <v>5</v>
      </c>
      <c r="BL30" s="59">
        <f t="shared" si="0"/>
        <v>8</v>
      </c>
      <c r="BM30" s="40">
        <v>78</v>
      </c>
      <c r="BN30" s="40">
        <v>59</v>
      </c>
    </row>
    <row r="31" spans="1:66" ht="12.75">
      <c r="A31" s="1" t="s">
        <v>8</v>
      </c>
      <c r="B31" s="28">
        <v>0.13</v>
      </c>
      <c r="C31" s="24">
        <v>0.13</v>
      </c>
      <c r="D31">
        <v>0.07</v>
      </c>
      <c r="E31" s="2">
        <v>0.15</v>
      </c>
      <c r="F31" s="2">
        <v>0.24</v>
      </c>
      <c r="G31" s="37">
        <f t="shared" si="4"/>
        <v>0.10416666666666667</v>
      </c>
      <c r="H31" s="28">
        <v>0.15</v>
      </c>
      <c r="I31" s="37">
        <f t="shared" si="3"/>
        <v>0.15625</v>
      </c>
      <c r="J31" s="28">
        <v>0.12</v>
      </c>
      <c r="K31" s="11">
        <v>0.17301038062283736</v>
      </c>
      <c r="L31" s="20"/>
      <c r="M31" s="20"/>
      <c r="N31" s="20"/>
      <c r="P31" s="20"/>
      <c r="S31" s="20"/>
      <c r="T31" s="20"/>
      <c r="U31" s="20"/>
      <c r="Y31">
        <v>1</v>
      </c>
      <c r="AJ31">
        <v>1</v>
      </c>
      <c r="AO31">
        <v>1</v>
      </c>
      <c r="AR31">
        <v>1</v>
      </c>
      <c r="AS31">
        <v>2</v>
      </c>
      <c r="AU31" s="54">
        <f t="shared" si="1"/>
        <v>0.2</v>
      </c>
      <c r="BG31" s="43">
        <v>1</v>
      </c>
      <c r="BI31" s="43">
        <v>1</v>
      </c>
      <c r="BJ31" s="43">
        <v>1</v>
      </c>
      <c r="BL31" s="59">
        <f t="shared" si="0"/>
        <v>3</v>
      </c>
      <c r="BM31" s="40">
        <v>2</v>
      </c>
      <c r="BN31" s="40">
        <v>3</v>
      </c>
    </row>
    <row r="32" spans="1:66" ht="12.75">
      <c r="A32" s="1" t="s">
        <v>9</v>
      </c>
      <c r="B32" s="28">
        <v>0.2</v>
      </c>
      <c r="C32" s="24">
        <v>0.28</v>
      </c>
      <c r="D32">
        <v>0.27</v>
      </c>
      <c r="E32" s="2">
        <v>0.3</v>
      </c>
      <c r="F32" s="2">
        <v>0.18</v>
      </c>
      <c r="G32" s="37">
        <f t="shared" si="4"/>
        <v>0.8854166666666666</v>
      </c>
      <c r="H32" s="28">
        <v>0.18</v>
      </c>
      <c r="I32" s="37">
        <f t="shared" si="3"/>
        <v>0.5208333333333334</v>
      </c>
      <c r="J32" s="28">
        <v>0.3</v>
      </c>
      <c r="K32" s="11">
        <v>0.2718734552644587</v>
      </c>
      <c r="L32" s="20"/>
      <c r="M32" s="20"/>
      <c r="N32" s="20"/>
      <c r="P32" s="21"/>
      <c r="S32" s="20"/>
      <c r="T32" s="20"/>
      <c r="U32" s="20"/>
      <c r="AB32">
        <v>1</v>
      </c>
      <c r="AC32">
        <v>2</v>
      </c>
      <c r="AD32">
        <v>1</v>
      </c>
      <c r="AN32">
        <v>1</v>
      </c>
      <c r="AO32">
        <v>1</v>
      </c>
      <c r="AU32" s="54">
        <f t="shared" si="1"/>
        <v>0.4</v>
      </c>
      <c r="AY32" s="43">
        <v>2</v>
      </c>
      <c r="BB32" s="43">
        <v>1</v>
      </c>
      <c r="BC32" s="43">
        <v>1</v>
      </c>
      <c r="BJ32" s="43">
        <v>2</v>
      </c>
      <c r="BL32" s="59">
        <f t="shared" si="0"/>
        <v>6</v>
      </c>
      <c r="BM32" s="40">
        <v>17</v>
      </c>
      <c r="BN32" s="40">
        <v>10</v>
      </c>
    </row>
    <row r="33" spans="1:66" ht="12.75">
      <c r="A33" s="1" t="s">
        <v>10</v>
      </c>
      <c r="B33" s="28">
        <v>0</v>
      </c>
      <c r="C33" s="24">
        <v>0.02</v>
      </c>
      <c r="E33" s="2">
        <v>0.06</v>
      </c>
      <c r="F33" s="2">
        <v>0.08</v>
      </c>
      <c r="G33" s="37">
        <f t="shared" si="4"/>
        <v>0.10416666666666667</v>
      </c>
      <c r="H33" s="28">
        <v>0.02</v>
      </c>
      <c r="I33" s="37">
        <f t="shared" si="3"/>
        <v>0.20833333333333334</v>
      </c>
      <c r="J33" s="28"/>
      <c r="K33" s="11">
        <v>0.17301038062283736</v>
      </c>
      <c r="L33" s="20"/>
      <c r="M33" s="20"/>
      <c r="N33" s="20">
        <v>1</v>
      </c>
      <c r="P33" s="20"/>
      <c r="S33" s="20"/>
      <c r="T33" s="20"/>
      <c r="U33" s="20"/>
      <c r="AR33">
        <v>1</v>
      </c>
      <c r="AS33">
        <v>1</v>
      </c>
      <c r="AU33" s="54">
        <f t="shared" si="1"/>
        <v>0.06666666666666667</v>
      </c>
      <c r="AZ33" s="43">
        <v>1</v>
      </c>
      <c r="BL33" s="59">
        <f t="shared" si="0"/>
        <v>1</v>
      </c>
      <c r="BM33" s="40">
        <v>2</v>
      </c>
      <c r="BN33" s="40">
        <v>4</v>
      </c>
    </row>
    <row r="34" spans="1:66" ht="12.75">
      <c r="A34" s="1" t="s">
        <v>73</v>
      </c>
      <c r="B34" s="28">
        <v>0</v>
      </c>
      <c r="C34" s="24"/>
      <c r="E34" s="2">
        <v>0.02</v>
      </c>
      <c r="F34" s="2"/>
      <c r="G34" s="37"/>
      <c r="H34" s="28"/>
      <c r="I34" s="37"/>
      <c r="J34" s="28"/>
      <c r="K34" s="11">
        <v>0.024715768660405337</v>
      </c>
      <c r="L34" s="20"/>
      <c r="M34" s="20"/>
      <c r="N34" s="20"/>
      <c r="P34" s="20"/>
      <c r="S34" s="20"/>
      <c r="T34" s="20"/>
      <c r="U34" s="20"/>
      <c r="AR34">
        <v>1</v>
      </c>
      <c r="AU34" s="54">
        <f t="shared" si="1"/>
        <v>0</v>
      </c>
      <c r="BL34" s="59">
        <f t="shared" si="0"/>
        <v>0</v>
      </c>
      <c r="BM34" s="40"/>
      <c r="BN34" s="40"/>
    </row>
    <row r="35" spans="1:66" ht="12.75">
      <c r="A35" s="1" t="s">
        <v>11</v>
      </c>
      <c r="B35" s="28">
        <v>0</v>
      </c>
      <c r="C35" s="24">
        <v>0.02</v>
      </c>
      <c r="E35" s="2"/>
      <c r="F35" s="2">
        <v>0.1</v>
      </c>
      <c r="G35" s="37">
        <f t="shared" si="4"/>
        <v>0.20833333333333334</v>
      </c>
      <c r="H35" s="28">
        <v>0.02</v>
      </c>
      <c r="I35" s="37">
        <f t="shared" si="3"/>
        <v>0.3125</v>
      </c>
      <c r="J35" s="28"/>
      <c r="K35" s="11">
        <v>0.049431537320810674</v>
      </c>
      <c r="L35" s="20"/>
      <c r="M35" s="20"/>
      <c r="N35" s="20"/>
      <c r="P35" s="20"/>
      <c r="S35" s="20"/>
      <c r="T35" s="20"/>
      <c r="U35" s="20"/>
      <c r="AS35">
        <v>1</v>
      </c>
      <c r="AU35" s="54">
        <f t="shared" si="1"/>
        <v>0</v>
      </c>
      <c r="BL35" s="59">
        <f t="shared" si="0"/>
        <v>0</v>
      </c>
      <c r="BM35" s="40">
        <v>4</v>
      </c>
      <c r="BN35" s="40">
        <v>6</v>
      </c>
    </row>
    <row r="36" spans="1:66" ht="12.75">
      <c r="A36" s="1" t="s">
        <v>108</v>
      </c>
      <c r="B36" s="28">
        <v>0</v>
      </c>
      <c r="C36" s="24"/>
      <c r="E36" s="2">
        <v>0.02</v>
      </c>
      <c r="F36" s="2"/>
      <c r="G36" s="37">
        <f t="shared" si="4"/>
        <v>0.052083333333333336</v>
      </c>
      <c r="H36" s="28"/>
      <c r="I36" s="37"/>
      <c r="J36" s="28"/>
      <c r="K36" s="11">
        <v>0</v>
      </c>
      <c r="L36" s="20"/>
      <c r="M36" s="20"/>
      <c r="N36" s="20"/>
      <c r="P36" s="20"/>
      <c r="S36" s="20"/>
      <c r="T36" s="20"/>
      <c r="U36" s="20"/>
      <c r="AU36" s="54">
        <f t="shared" si="1"/>
        <v>0</v>
      </c>
      <c r="BL36" s="59">
        <f t="shared" si="0"/>
        <v>0</v>
      </c>
      <c r="BM36" s="40">
        <v>1</v>
      </c>
      <c r="BN36" s="40"/>
    </row>
    <row r="37" spans="1:66" ht="12.75">
      <c r="A37" s="1" t="s">
        <v>113</v>
      </c>
      <c r="B37" s="28">
        <v>0.01</v>
      </c>
      <c r="C37" s="24">
        <v>0.04</v>
      </c>
      <c r="E37" s="2"/>
      <c r="F37" s="2">
        <v>0.02</v>
      </c>
      <c r="G37" s="37">
        <f t="shared" si="4"/>
        <v>0</v>
      </c>
      <c r="H37" s="28">
        <v>0.02</v>
      </c>
      <c r="I37" s="37"/>
      <c r="J37" s="28"/>
      <c r="K37" s="11">
        <v>0.049431537320810674</v>
      </c>
      <c r="L37" s="20"/>
      <c r="M37" s="20"/>
      <c r="N37" s="20"/>
      <c r="P37" s="20">
        <v>1</v>
      </c>
      <c r="S37" s="20"/>
      <c r="T37" s="20"/>
      <c r="U37" s="20"/>
      <c r="AO37">
        <v>1</v>
      </c>
      <c r="AU37" s="54">
        <f t="shared" si="1"/>
        <v>0</v>
      </c>
      <c r="BL37" s="59">
        <f t="shared" si="0"/>
        <v>0</v>
      </c>
      <c r="BM37" s="40"/>
      <c r="BN37" s="40"/>
    </row>
    <row r="38" spans="1:66" ht="12.75">
      <c r="A38" s="1" t="s">
        <v>12</v>
      </c>
      <c r="B38" s="28">
        <v>0.32</v>
      </c>
      <c r="C38" s="24">
        <v>0.11</v>
      </c>
      <c r="D38">
        <v>0.61</v>
      </c>
      <c r="E38" s="2">
        <v>0.19</v>
      </c>
      <c r="F38" s="2">
        <v>0.38</v>
      </c>
      <c r="G38" s="37">
        <f t="shared" si="4"/>
        <v>0.052083333333333336</v>
      </c>
      <c r="H38" s="28">
        <v>0.15</v>
      </c>
      <c r="I38" s="37"/>
      <c r="J38" s="28">
        <v>0.19</v>
      </c>
      <c r="K38" s="11">
        <v>0.2718734552644587</v>
      </c>
      <c r="L38" s="20">
        <v>2</v>
      </c>
      <c r="M38" s="20"/>
      <c r="N38" s="20"/>
      <c r="P38" s="20">
        <v>1</v>
      </c>
      <c r="S38" s="20"/>
      <c r="T38" s="20"/>
      <c r="U38" s="20"/>
      <c r="AA38">
        <v>1</v>
      </c>
      <c r="AH38">
        <v>2</v>
      </c>
      <c r="AU38" s="54">
        <f t="shared" si="1"/>
        <v>0.06666666666666667</v>
      </c>
      <c r="AV38" s="43">
        <v>1</v>
      </c>
      <c r="BL38" s="59">
        <f t="shared" si="0"/>
        <v>1</v>
      </c>
      <c r="BM38" s="40">
        <v>1</v>
      </c>
      <c r="BN38" s="40"/>
    </row>
    <row r="39" spans="1:66" ht="12.75">
      <c r="A39" s="1" t="s">
        <v>13</v>
      </c>
      <c r="B39" s="28">
        <v>2.29</v>
      </c>
      <c r="C39" s="25">
        <v>0.3</v>
      </c>
      <c r="D39">
        <v>0.27</v>
      </c>
      <c r="E39" s="2">
        <v>0.41</v>
      </c>
      <c r="F39" s="2"/>
      <c r="G39" s="37"/>
      <c r="H39" s="28">
        <v>0.37</v>
      </c>
      <c r="I39" s="37"/>
      <c r="J39" s="28">
        <v>0.11</v>
      </c>
      <c r="K39" s="11">
        <v>0.4201680672268907</v>
      </c>
      <c r="L39" s="20"/>
      <c r="M39" s="20"/>
      <c r="N39" s="20"/>
      <c r="O39">
        <v>1</v>
      </c>
      <c r="P39" s="20"/>
      <c r="S39" s="20"/>
      <c r="T39" s="20"/>
      <c r="U39" s="20"/>
      <c r="AT39">
        <v>1</v>
      </c>
      <c r="AU39" s="54">
        <f t="shared" si="1"/>
        <v>0</v>
      </c>
      <c r="BL39" s="59">
        <f t="shared" si="0"/>
        <v>0</v>
      </c>
      <c r="BM39" s="40"/>
      <c r="BN39" s="40"/>
    </row>
    <row r="40" spans="1:66" ht="12.75">
      <c r="A40" s="1" t="s">
        <v>168</v>
      </c>
      <c r="B40" s="28">
        <v>0.24</v>
      </c>
      <c r="C40" s="25"/>
      <c r="E40" s="2"/>
      <c r="F40" s="2"/>
      <c r="G40" s="37"/>
      <c r="H40" s="28"/>
      <c r="I40" s="37"/>
      <c r="J40" s="28">
        <v>0.14</v>
      </c>
      <c r="K40" s="11">
        <v>0</v>
      </c>
      <c r="L40" s="20"/>
      <c r="M40" s="20"/>
      <c r="N40" s="20"/>
      <c r="P40" s="20"/>
      <c r="S40" s="20"/>
      <c r="T40" s="20"/>
      <c r="U40" s="20"/>
      <c r="AU40" s="54">
        <f t="shared" si="1"/>
        <v>0</v>
      </c>
      <c r="BL40" s="59">
        <f t="shared" si="0"/>
        <v>0</v>
      </c>
      <c r="BM40" s="40"/>
      <c r="BN40" s="40"/>
    </row>
    <row r="41" spans="1:66" ht="12.75">
      <c r="A41" s="1" t="s">
        <v>65</v>
      </c>
      <c r="B41" s="28">
        <v>0.03</v>
      </c>
      <c r="C41" s="24">
        <v>0.02</v>
      </c>
      <c r="E41" s="2"/>
      <c r="F41" s="2">
        <v>0.02</v>
      </c>
      <c r="G41" s="37"/>
      <c r="H41" s="28"/>
      <c r="I41" s="37"/>
      <c r="J41" s="28">
        <v>0.02</v>
      </c>
      <c r="K41" s="11">
        <v>0</v>
      </c>
      <c r="L41" s="20"/>
      <c r="M41" s="20"/>
      <c r="N41" s="20"/>
      <c r="P41" s="20"/>
      <c r="S41" s="20"/>
      <c r="T41" s="20"/>
      <c r="U41" s="20"/>
      <c r="AU41" s="54">
        <f t="shared" si="1"/>
        <v>0</v>
      </c>
      <c r="BL41" s="59">
        <f t="shared" si="0"/>
        <v>0</v>
      </c>
      <c r="BM41" s="40"/>
      <c r="BN41" s="40"/>
    </row>
    <row r="42" spans="1:66" ht="12.75">
      <c r="A42" s="1" t="s">
        <v>14</v>
      </c>
      <c r="B42" s="28">
        <v>1.57</v>
      </c>
      <c r="C42" s="24">
        <v>0.82</v>
      </c>
      <c r="D42" s="2">
        <v>0.74</v>
      </c>
      <c r="E42" s="2">
        <v>0.95</v>
      </c>
      <c r="F42" s="2">
        <v>1.03</v>
      </c>
      <c r="G42" s="37"/>
      <c r="H42" s="28">
        <v>2.03</v>
      </c>
      <c r="I42" s="37"/>
      <c r="J42" s="28">
        <v>2.69</v>
      </c>
      <c r="K42" s="11">
        <v>0.3460207612456747</v>
      </c>
      <c r="L42" s="20"/>
      <c r="M42" s="20"/>
      <c r="N42" s="20"/>
      <c r="P42" s="21"/>
      <c r="S42" s="20"/>
      <c r="T42" s="20"/>
      <c r="U42" s="20">
        <v>1</v>
      </c>
      <c r="AB42">
        <v>1</v>
      </c>
      <c r="AC42">
        <v>3</v>
      </c>
      <c r="AK42">
        <v>3</v>
      </c>
      <c r="AU42" s="54">
        <f t="shared" si="1"/>
        <v>0.4666666666666667</v>
      </c>
      <c r="BA42" s="43">
        <v>5</v>
      </c>
      <c r="BI42" s="43">
        <v>1</v>
      </c>
      <c r="BJ42" s="43">
        <v>1</v>
      </c>
      <c r="BL42" s="59">
        <f t="shared" si="0"/>
        <v>7</v>
      </c>
      <c r="BM42" s="40"/>
      <c r="BN42" s="40"/>
    </row>
    <row r="43" spans="1:66" ht="12.75">
      <c r="A43" s="1" t="s">
        <v>15</v>
      </c>
      <c r="B43" s="28">
        <v>0.13</v>
      </c>
      <c r="C43" s="24">
        <v>1.13</v>
      </c>
      <c r="D43" s="2">
        <v>0.37</v>
      </c>
      <c r="E43" s="2">
        <v>1.02</v>
      </c>
      <c r="F43" s="2">
        <v>0.22</v>
      </c>
      <c r="G43" s="37">
        <f t="shared" si="4"/>
        <v>1.3020833333333333</v>
      </c>
      <c r="H43" s="28">
        <v>0.02</v>
      </c>
      <c r="I43" s="37">
        <f t="shared" si="3"/>
        <v>2.3958333333333335</v>
      </c>
      <c r="J43" s="28">
        <v>0.14</v>
      </c>
      <c r="K43" s="11">
        <v>0.09886307464162135</v>
      </c>
      <c r="L43" s="20"/>
      <c r="M43" s="20"/>
      <c r="N43" s="20"/>
      <c r="P43" s="20"/>
      <c r="S43" s="20"/>
      <c r="T43" s="20"/>
      <c r="U43" s="20"/>
      <c r="AJ43">
        <v>1</v>
      </c>
      <c r="AN43">
        <v>3</v>
      </c>
      <c r="AU43" s="54">
        <f t="shared" si="1"/>
        <v>0.06666666666666667</v>
      </c>
      <c r="AV43" s="43">
        <v>1</v>
      </c>
      <c r="BL43" s="59">
        <f t="shared" si="0"/>
        <v>1</v>
      </c>
      <c r="BM43" s="40">
        <v>25</v>
      </c>
      <c r="BN43" s="40">
        <v>46</v>
      </c>
    </row>
    <row r="44" spans="1:66" ht="12.75">
      <c r="A44" s="1" t="s">
        <v>225</v>
      </c>
      <c r="B44" s="28">
        <v>0</v>
      </c>
      <c r="C44" s="24"/>
      <c r="D44" s="2"/>
      <c r="E44" s="2"/>
      <c r="F44" s="2"/>
      <c r="G44" s="37"/>
      <c r="H44" s="28"/>
      <c r="I44" s="37"/>
      <c r="J44" s="28"/>
      <c r="K44" s="11">
        <v>0</v>
      </c>
      <c r="L44" s="20"/>
      <c r="M44" s="20"/>
      <c r="N44" s="20"/>
      <c r="P44" s="20"/>
      <c r="S44" s="20"/>
      <c r="T44" s="20"/>
      <c r="U44" s="20"/>
      <c r="AU44" s="54">
        <f t="shared" si="1"/>
        <v>0.06666666666666667</v>
      </c>
      <c r="BJ44" s="43">
        <v>1</v>
      </c>
      <c r="BL44" s="59">
        <f t="shared" si="0"/>
        <v>1</v>
      </c>
      <c r="BM44" s="40"/>
      <c r="BN44" s="40"/>
    </row>
    <row r="45" spans="1:66" ht="12.75">
      <c r="A45" s="1" t="s">
        <v>96</v>
      </c>
      <c r="B45" s="28">
        <v>0</v>
      </c>
      <c r="C45" s="24"/>
      <c r="D45" s="2">
        <v>0.05</v>
      </c>
      <c r="E45" s="2"/>
      <c r="F45" s="2"/>
      <c r="G45" s="37">
        <f t="shared" si="4"/>
        <v>0.052083333333333336</v>
      </c>
      <c r="H45" s="28"/>
      <c r="I45" s="37">
        <f t="shared" si="3"/>
        <v>0.052083333333333336</v>
      </c>
      <c r="J45" s="28"/>
      <c r="K45" s="11">
        <v>0</v>
      </c>
      <c r="L45" s="20"/>
      <c r="M45" s="20"/>
      <c r="N45" s="20"/>
      <c r="P45" s="20"/>
      <c r="S45" s="20"/>
      <c r="T45" s="20"/>
      <c r="U45" s="20"/>
      <c r="AU45" s="54">
        <f t="shared" si="1"/>
        <v>0</v>
      </c>
      <c r="BL45" s="59">
        <f t="shared" si="0"/>
        <v>0</v>
      </c>
      <c r="BM45" s="40">
        <v>1</v>
      </c>
      <c r="BN45" s="40">
        <v>1</v>
      </c>
    </row>
    <row r="46" spans="1:66" ht="12.75">
      <c r="A46" s="1" t="s">
        <v>162</v>
      </c>
      <c r="B46" s="28">
        <v>0</v>
      </c>
      <c r="C46" s="24"/>
      <c r="D46" s="2"/>
      <c r="E46" s="2"/>
      <c r="F46" s="2"/>
      <c r="G46" s="37"/>
      <c r="H46" s="28"/>
      <c r="I46" s="37">
        <f t="shared" si="3"/>
        <v>0.052083333333333336</v>
      </c>
      <c r="J46" s="28"/>
      <c r="K46" s="11">
        <v>0</v>
      </c>
      <c r="L46" s="20"/>
      <c r="M46" s="20"/>
      <c r="N46" s="20"/>
      <c r="P46" s="20"/>
      <c r="S46" s="20"/>
      <c r="T46" s="20"/>
      <c r="U46" s="20"/>
      <c r="AU46" s="54">
        <f t="shared" si="1"/>
        <v>0</v>
      </c>
      <c r="BL46" s="59">
        <f t="shared" si="0"/>
        <v>0</v>
      </c>
      <c r="BM46" s="40"/>
      <c r="BN46" s="40">
        <v>1</v>
      </c>
    </row>
    <row r="47" spans="1:66" ht="12.75">
      <c r="A47" s="1" t="s">
        <v>111</v>
      </c>
      <c r="B47" s="28">
        <v>0</v>
      </c>
      <c r="C47" s="24"/>
      <c r="D47" s="2"/>
      <c r="E47" s="2">
        <v>0.28</v>
      </c>
      <c r="F47" s="2"/>
      <c r="G47" s="37">
        <f t="shared" si="4"/>
        <v>0.052083333333333336</v>
      </c>
      <c r="H47" s="28"/>
      <c r="I47" s="37">
        <f t="shared" si="3"/>
        <v>0.9895833333333334</v>
      </c>
      <c r="J47" s="28"/>
      <c r="K47" s="11">
        <v>0</v>
      </c>
      <c r="L47" s="20"/>
      <c r="M47" s="20"/>
      <c r="N47" s="20"/>
      <c r="P47" s="20"/>
      <c r="S47" s="20"/>
      <c r="T47" s="20"/>
      <c r="U47" s="20"/>
      <c r="AU47" s="54">
        <f t="shared" si="1"/>
        <v>0</v>
      </c>
      <c r="BL47" s="59">
        <f t="shared" si="0"/>
        <v>0</v>
      </c>
      <c r="BM47" s="40">
        <v>1</v>
      </c>
      <c r="BN47" s="40">
        <v>19</v>
      </c>
    </row>
    <row r="48" spans="1:66" ht="12.75">
      <c r="A48" s="1" t="s">
        <v>112</v>
      </c>
      <c r="B48" s="28">
        <v>0</v>
      </c>
      <c r="C48" s="24"/>
      <c r="D48" s="2"/>
      <c r="E48" s="2">
        <v>0.02</v>
      </c>
      <c r="F48" s="2"/>
      <c r="G48" s="37"/>
      <c r="H48" s="28"/>
      <c r="I48" s="37"/>
      <c r="J48" s="28"/>
      <c r="K48" s="11">
        <v>0</v>
      </c>
      <c r="L48" s="20"/>
      <c r="M48" s="20"/>
      <c r="N48" s="20"/>
      <c r="P48" s="20"/>
      <c r="S48" s="20"/>
      <c r="T48" s="20"/>
      <c r="U48" s="20"/>
      <c r="AU48" s="54">
        <f t="shared" si="1"/>
        <v>0</v>
      </c>
      <c r="BL48" s="59">
        <f t="shared" si="0"/>
        <v>0</v>
      </c>
      <c r="BM48" s="40"/>
      <c r="BN48" s="40"/>
    </row>
    <row r="49" spans="1:66" ht="12.75">
      <c r="A49" s="1" t="s">
        <v>97</v>
      </c>
      <c r="B49" s="28">
        <v>0.04</v>
      </c>
      <c r="C49" s="24">
        <v>0.04</v>
      </c>
      <c r="D49" s="2">
        <v>0.02</v>
      </c>
      <c r="E49" s="2">
        <v>0.02</v>
      </c>
      <c r="F49" s="2"/>
      <c r="G49" s="37"/>
      <c r="H49" s="28">
        <v>0.05</v>
      </c>
      <c r="I49" s="37"/>
      <c r="J49" s="28">
        <v>0.07</v>
      </c>
      <c r="K49" s="11">
        <v>0</v>
      </c>
      <c r="L49" s="20"/>
      <c r="M49" s="20"/>
      <c r="N49" s="20"/>
      <c r="P49" s="20"/>
      <c r="S49" s="20"/>
      <c r="T49" s="20"/>
      <c r="U49" s="20"/>
      <c r="AU49" s="54">
        <f t="shared" si="1"/>
        <v>0</v>
      </c>
      <c r="BL49" s="59">
        <f t="shared" si="0"/>
        <v>0</v>
      </c>
      <c r="BM49" s="40"/>
      <c r="BN49" s="40"/>
    </row>
    <row r="50" spans="1:66" ht="12.75">
      <c r="A50" s="1" t="s">
        <v>66</v>
      </c>
      <c r="B50" s="28">
        <v>0.71</v>
      </c>
      <c r="C50" s="24">
        <v>1.41</v>
      </c>
      <c r="D50" s="2">
        <v>0.07</v>
      </c>
      <c r="E50" s="2">
        <v>0.71</v>
      </c>
      <c r="F50" s="2">
        <v>0.24</v>
      </c>
      <c r="G50" s="37">
        <f t="shared" si="4"/>
        <v>14.427083333333334</v>
      </c>
      <c r="H50" s="28">
        <v>1.28</v>
      </c>
      <c r="I50" s="37">
        <f t="shared" si="3"/>
        <v>23.125</v>
      </c>
      <c r="J50" s="28">
        <v>0.84</v>
      </c>
      <c r="K50" s="11">
        <v>0.17301038062283736</v>
      </c>
      <c r="L50" s="20"/>
      <c r="M50" s="20"/>
      <c r="N50" s="20"/>
      <c r="P50" s="20"/>
      <c r="S50" s="20"/>
      <c r="T50" s="20"/>
      <c r="U50" s="20"/>
      <c r="AJ50">
        <v>3</v>
      </c>
      <c r="AN50">
        <v>2</v>
      </c>
      <c r="AO50">
        <v>2</v>
      </c>
      <c r="AU50" s="54">
        <f t="shared" si="1"/>
        <v>0</v>
      </c>
      <c r="BL50" s="59">
        <f t="shared" si="0"/>
        <v>0</v>
      </c>
      <c r="BM50" s="40">
        <v>277</v>
      </c>
      <c r="BN50" s="40">
        <v>444</v>
      </c>
    </row>
    <row r="51" spans="1:66" ht="12.75">
      <c r="A51" s="1" t="s">
        <v>153</v>
      </c>
      <c r="B51" s="28">
        <v>0</v>
      </c>
      <c r="C51" s="24"/>
      <c r="D51" s="2"/>
      <c r="E51" s="2"/>
      <c r="F51" s="2"/>
      <c r="G51" s="37"/>
      <c r="H51" s="28"/>
      <c r="I51" s="37"/>
      <c r="J51" s="28">
        <v>0.02</v>
      </c>
      <c r="K51" s="11">
        <v>0</v>
      </c>
      <c r="L51" s="20"/>
      <c r="M51" s="20"/>
      <c r="N51" s="20"/>
      <c r="P51" s="20"/>
      <c r="S51" s="20"/>
      <c r="T51" s="20"/>
      <c r="U51" s="20"/>
      <c r="AU51" s="54">
        <f t="shared" si="1"/>
        <v>0</v>
      </c>
      <c r="BL51" s="59">
        <f t="shared" si="0"/>
        <v>0</v>
      </c>
      <c r="BM51" s="40"/>
      <c r="BN51" s="40"/>
    </row>
    <row r="52" spans="1:66" ht="12.75">
      <c r="A52" s="1" t="s">
        <v>16</v>
      </c>
      <c r="B52" s="28">
        <v>7.16</v>
      </c>
      <c r="C52" s="24">
        <v>46.19</v>
      </c>
      <c r="D52" s="2">
        <v>26.18</v>
      </c>
      <c r="E52" s="2">
        <v>10.95</v>
      </c>
      <c r="F52" s="2">
        <v>4.74</v>
      </c>
      <c r="G52" s="37">
        <f t="shared" si="4"/>
        <v>45.052083333333336</v>
      </c>
      <c r="H52" s="28">
        <v>43.93</v>
      </c>
      <c r="I52" s="37">
        <f t="shared" si="3"/>
        <v>40</v>
      </c>
      <c r="J52" s="28">
        <v>44.75</v>
      </c>
      <c r="K52" s="11">
        <v>41.07760751359367</v>
      </c>
      <c r="L52" s="20"/>
      <c r="M52" s="20"/>
      <c r="N52" s="20"/>
      <c r="P52" s="21"/>
      <c r="S52" s="20"/>
      <c r="T52" s="20"/>
      <c r="U52" s="20"/>
      <c r="AC52">
        <v>10</v>
      </c>
      <c r="AD52">
        <v>7</v>
      </c>
      <c r="AJ52">
        <v>226</v>
      </c>
      <c r="AK52">
        <v>1</v>
      </c>
      <c r="AL52">
        <v>3</v>
      </c>
      <c r="AM52">
        <v>13</v>
      </c>
      <c r="AN52">
        <v>4</v>
      </c>
      <c r="AO52">
        <v>770</v>
      </c>
      <c r="AQ52">
        <v>504</v>
      </c>
      <c r="AR52">
        <v>62</v>
      </c>
      <c r="AU52" s="54">
        <f t="shared" si="1"/>
        <v>7.466666666666667</v>
      </c>
      <c r="AV52" s="43">
        <v>78</v>
      </c>
      <c r="BB52" s="43">
        <v>2</v>
      </c>
      <c r="BI52" s="43">
        <v>23</v>
      </c>
      <c r="BJ52" s="43">
        <v>9</v>
      </c>
      <c r="BL52" s="59">
        <f t="shared" si="0"/>
        <v>112</v>
      </c>
      <c r="BM52" s="40">
        <v>865</v>
      </c>
      <c r="BN52" s="40">
        <v>768</v>
      </c>
    </row>
    <row r="53" spans="1:66" ht="12.75">
      <c r="A53" s="1" t="s">
        <v>17</v>
      </c>
      <c r="B53" s="28">
        <v>0.25</v>
      </c>
      <c r="C53" s="24">
        <v>3.96</v>
      </c>
      <c r="D53" s="2">
        <v>3.48</v>
      </c>
      <c r="E53" s="2">
        <v>2.76</v>
      </c>
      <c r="F53" s="2">
        <v>2.36</v>
      </c>
      <c r="G53" s="37">
        <f t="shared" si="4"/>
        <v>5.677083333333333</v>
      </c>
      <c r="H53" s="28">
        <v>2.78</v>
      </c>
      <c r="I53" s="37">
        <f t="shared" si="3"/>
        <v>2.7083333333333335</v>
      </c>
      <c r="J53" s="28">
        <v>3.16</v>
      </c>
      <c r="K53" s="11">
        <v>4.003954522985665</v>
      </c>
      <c r="L53" s="20"/>
      <c r="M53" s="20"/>
      <c r="N53" s="20"/>
      <c r="P53" s="21"/>
      <c r="S53" s="20"/>
      <c r="T53" s="20"/>
      <c r="U53" s="20"/>
      <c r="AC53">
        <v>4</v>
      </c>
      <c r="AD53">
        <v>1</v>
      </c>
      <c r="AE53">
        <v>9</v>
      </c>
      <c r="AG53">
        <v>3</v>
      </c>
      <c r="AJ53">
        <v>23</v>
      </c>
      <c r="AM53">
        <v>17</v>
      </c>
      <c r="AN53">
        <v>12</v>
      </c>
      <c r="AO53">
        <v>30</v>
      </c>
      <c r="AQ53">
        <v>30</v>
      </c>
      <c r="AR53">
        <v>12</v>
      </c>
      <c r="AU53" s="54">
        <f t="shared" si="1"/>
        <v>0.5333333333333333</v>
      </c>
      <c r="AV53" s="43">
        <v>4</v>
      </c>
      <c r="AY53" s="43">
        <v>4</v>
      </c>
      <c r="BL53" s="59">
        <f t="shared" si="0"/>
        <v>8</v>
      </c>
      <c r="BM53" s="40">
        <v>109</v>
      </c>
      <c r="BN53" s="40">
        <v>52</v>
      </c>
    </row>
    <row r="54" spans="1:66" ht="12.75">
      <c r="A54" s="1" t="s">
        <v>235</v>
      </c>
      <c r="B54" s="28">
        <v>0</v>
      </c>
      <c r="C54" s="24"/>
      <c r="D54" s="2"/>
      <c r="E54" s="2"/>
      <c r="F54" s="2"/>
      <c r="G54" s="37"/>
      <c r="H54" s="28"/>
      <c r="I54" s="37"/>
      <c r="J54" s="28"/>
      <c r="K54" s="11">
        <v>0.024715768660405337</v>
      </c>
      <c r="L54" s="20"/>
      <c r="M54" s="20"/>
      <c r="N54" s="20"/>
      <c r="P54" s="21"/>
      <c r="S54" s="20"/>
      <c r="T54" s="20"/>
      <c r="U54" s="20"/>
      <c r="AO54">
        <v>1</v>
      </c>
      <c r="AU54" s="54">
        <f t="shared" si="1"/>
        <v>0</v>
      </c>
      <c r="BL54" s="59">
        <f t="shared" si="0"/>
        <v>0</v>
      </c>
      <c r="BM54" s="40"/>
      <c r="BN54" s="40"/>
    </row>
    <row r="55" spans="1:66" ht="12.75">
      <c r="A55" s="1" t="s">
        <v>109</v>
      </c>
      <c r="B55" s="28">
        <v>0</v>
      </c>
      <c r="C55" s="24"/>
      <c r="D55" s="2"/>
      <c r="E55" s="2">
        <v>0.09</v>
      </c>
      <c r="F55" s="2"/>
      <c r="G55" s="37">
        <f t="shared" si="4"/>
        <v>0.8854166666666666</v>
      </c>
      <c r="H55" s="28">
        <v>0.07</v>
      </c>
      <c r="I55" s="37">
        <f t="shared" si="3"/>
        <v>1.5104166666666667</v>
      </c>
      <c r="J55" s="28">
        <v>0.09</v>
      </c>
      <c r="K55" s="11">
        <v>0</v>
      </c>
      <c r="L55" s="20"/>
      <c r="M55" s="20"/>
      <c r="N55" s="20"/>
      <c r="P55" s="20"/>
      <c r="S55" s="20"/>
      <c r="T55" s="20"/>
      <c r="U55" s="20"/>
      <c r="AU55" s="54">
        <f t="shared" si="1"/>
        <v>0</v>
      </c>
      <c r="BL55" s="59">
        <f t="shared" si="0"/>
        <v>0</v>
      </c>
      <c r="BM55" s="40">
        <v>17</v>
      </c>
      <c r="BN55" s="40">
        <v>29</v>
      </c>
    </row>
    <row r="56" spans="1:66" ht="12.75">
      <c r="A56" s="1" t="s">
        <v>18</v>
      </c>
      <c r="B56" s="28">
        <v>15.2</v>
      </c>
      <c r="C56" s="25">
        <v>15.5</v>
      </c>
      <c r="D56" s="2">
        <v>15.37</v>
      </c>
      <c r="E56" s="2">
        <v>14.56</v>
      </c>
      <c r="F56" s="2">
        <v>13.55</v>
      </c>
      <c r="G56" s="37">
        <f t="shared" si="4"/>
        <v>0.3125</v>
      </c>
      <c r="H56" s="28">
        <v>12.52</v>
      </c>
      <c r="I56" s="37">
        <f t="shared" si="3"/>
        <v>0.5208333333333334</v>
      </c>
      <c r="J56" s="28">
        <v>13.67</v>
      </c>
      <c r="K56" s="11">
        <v>8.526940187839841</v>
      </c>
      <c r="L56" s="20"/>
      <c r="M56" s="20"/>
      <c r="N56" s="20"/>
      <c r="P56" s="20"/>
      <c r="S56" s="20"/>
      <c r="T56" s="20"/>
      <c r="U56" s="20"/>
      <c r="AC56">
        <v>28</v>
      </c>
      <c r="AJ56">
        <v>261</v>
      </c>
      <c r="AM56">
        <v>2</v>
      </c>
      <c r="AQ56">
        <v>3</v>
      </c>
      <c r="AR56">
        <v>26</v>
      </c>
      <c r="AU56" s="54">
        <f t="shared" si="1"/>
        <v>12.133333333333333</v>
      </c>
      <c r="BA56" s="43">
        <v>24</v>
      </c>
      <c r="BC56" s="43">
        <v>75</v>
      </c>
      <c r="BD56" s="43">
        <v>7</v>
      </c>
      <c r="BG56" s="43">
        <v>2</v>
      </c>
      <c r="BI56" s="43">
        <v>66</v>
      </c>
      <c r="BJ56" s="43">
        <v>8</v>
      </c>
      <c r="BL56" s="59">
        <f t="shared" si="0"/>
        <v>182</v>
      </c>
      <c r="BM56" s="40">
        <v>6</v>
      </c>
      <c r="BN56" s="40">
        <v>10</v>
      </c>
    </row>
    <row r="57" spans="1:66" ht="12.75">
      <c r="A57" s="1" t="s">
        <v>19</v>
      </c>
      <c r="B57" s="28">
        <v>0</v>
      </c>
      <c r="C57" s="24"/>
      <c r="D57" s="2"/>
      <c r="E57" s="2"/>
      <c r="F57" s="2">
        <v>0.02</v>
      </c>
      <c r="G57" s="37"/>
      <c r="H57" s="28"/>
      <c r="I57" s="37"/>
      <c r="J57" s="28">
        <v>0.05</v>
      </c>
      <c r="K57" s="11">
        <v>0</v>
      </c>
      <c r="L57" s="20"/>
      <c r="M57" s="20"/>
      <c r="N57" s="20"/>
      <c r="P57" s="20"/>
      <c r="S57" s="20"/>
      <c r="T57" s="20"/>
      <c r="U57" s="20"/>
      <c r="AU57" s="54">
        <f t="shared" si="1"/>
        <v>0</v>
      </c>
      <c r="BL57" s="59">
        <f t="shared" si="0"/>
        <v>0</v>
      </c>
      <c r="BM57" s="40"/>
      <c r="BN57" s="40"/>
    </row>
    <row r="58" spans="1:66" ht="12.75">
      <c r="A58" s="1" t="s">
        <v>67</v>
      </c>
      <c r="B58" s="28">
        <v>0</v>
      </c>
      <c r="C58" s="24">
        <v>0.02</v>
      </c>
      <c r="D58" s="2"/>
      <c r="E58" s="2"/>
      <c r="F58" s="2">
        <v>0.02</v>
      </c>
      <c r="G58" s="37"/>
      <c r="H58" s="28">
        <v>0.02</v>
      </c>
      <c r="I58" s="37"/>
      <c r="J58" s="28"/>
      <c r="K58" s="11">
        <v>0</v>
      </c>
      <c r="L58" s="20"/>
      <c r="M58" s="20"/>
      <c r="N58" s="20"/>
      <c r="P58" s="20"/>
      <c r="S58" s="20"/>
      <c r="T58" s="20"/>
      <c r="U58" s="20"/>
      <c r="AU58" s="54">
        <f t="shared" si="1"/>
        <v>0</v>
      </c>
      <c r="BL58" s="59">
        <f t="shared" si="0"/>
        <v>0</v>
      </c>
      <c r="BM58" s="40"/>
      <c r="BN58" s="40"/>
    </row>
    <row r="59" spans="1:66" ht="12.75">
      <c r="A59" s="1" t="s">
        <v>20</v>
      </c>
      <c r="B59" s="28">
        <v>0.09</v>
      </c>
      <c r="C59" s="24">
        <v>0.06</v>
      </c>
      <c r="D59" s="2"/>
      <c r="E59" s="2">
        <v>0.28</v>
      </c>
      <c r="F59" s="2">
        <v>0.16</v>
      </c>
      <c r="G59" s="37">
        <f t="shared" si="4"/>
        <v>0.5729166666666666</v>
      </c>
      <c r="H59" s="28">
        <v>0.11</v>
      </c>
      <c r="I59" s="37">
        <f t="shared" si="3"/>
        <v>0.20833333333333334</v>
      </c>
      <c r="J59" s="28">
        <v>0.25</v>
      </c>
      <c r="K59" s="11">
        <v>0</v>
      </c>
      <c r="L59" s="20"/>
      <c r="M59" s="20"/>
      <c r="N59" s="20"/>
      <c r="P59" s="20"/>
      <c r="S59" s="20"/>
      <c r="T59" s="20"/>
      <c r="U59" s="20"/>
      <c r="AU59" s="54">
        <f t="shared" si="1"/>
        <v>0.4</v>
      </c>
      <c r="BA59" s="43">
        <v>6</v>
      </c>
      <c r="BL59" s="59">
        <f t="shared" si="0"/>
        <v>6</v>
      </c>
      <c r="BM59" s="40">
        <v>11</v>
      </c>
      <c r="BN59" s="40">
        <v>4</v>
      </c>
    </row>
    <row r="60" spans="1:66" ht="12.75">
      <c r="A60" s="1" t="s">
        <v>120</v>
      </c>
      <c r="B60" s="28">
        <v>0</v>
      </c>
      <c r="C60" s="24"/>
      <c r="D60" s="2"/>
      <c r="E60" s="2"/>
      <c r="F60" s="2">
        <v>0.02</v>
      </c>
      <c r="G60" s="37"/>
      <c r="H60" s="28">
        <v>0.04</v>
      </c>
      <c r="I60" s="37"/>
      <c r="J60" s="28"/>
      <c r="K60" s="11">
        <v>0.024715768660405337</v>
      </c>
      <c r="L60" s="20"/>
      <c r="M60" s="20"/>
      <c r="N60" s="20"/>
      <c r="P60" s="20"/>
      <c r="S60" s="20"/>
      <c r="T60" s="20"/>
      <c r="U60" s="20"/>
      <c r="AU60" s="54">
        <f t="shared" si="1"/>
        <v>0</v>
      </c>
      <c r="BL60" s="59">
        <f t="shared" si="0"/>
        <v>0</v>
      </c>
      <c r="BM60" s="40"/>
      <c r="BN60" s="40"/>
    </row>
    <row r="61" spans="1:66" ht="12.75">
      <c r="A61" s="1" t="s">
        <v>78</v>
      </c>
      <c r="B61" s="28">
        <v>0</v>
      </c>
      <c r="C61" s="24"/>
      <c r="D61" s="2"/>
      <c r="E61" s="2">
        <v>0.02</v>
      </c>
      <c r="F61" s="2"/>
      <c r="G61" s="37">
        <f t="shared" si="4"/>
        <v>0.052083333333333336</v>
      </c>
      <c r="H61" s="28"/>
      <c r="I61" s="37"/>
      <c r="J61" s="28"/>
      <c r="K61" s="11">
        <v>0</v>
      </c>
      <c r="L61" s="20"/>
      <c r="M61" s="20"/>
      <c r="N61" s="20"/>
      <c r="P61" s="20"/>
      <c r="S61" s="20"/>
      <c r="T61" s="20"/>
      <c r="U61" s="20"/>
      <c r="AU61" s="54">
        <f t="shared" si="1"/>
        <v>0</v>
      </c>
      <c r="BL61" s="59">
        <f t="shared" si="0"/>
        <v>0</v>
      </c>
      <c r="BM61" s="40">
        <v>1</v>
      </c>
      <c r="BN61" s="40"/>
    </row>
    <row r="62" spans="1:66" ht="12.75">
      <c r="A62" s="1" t="s">
        <v>68</v>
      </c>
      <c r="B62" s="28">
        <v>0.02</v>
      </c>
      <c r="C62" s="24">
        <v>0.04</v>
      </c>
      <c r="D62" s="2"/>
      <c r="E62" s="2">
        <v>0.02</v>
      </c>
      <c r="F62" s="2">
        <v>0.06</v>
      </c>
      <c r="G62" s="37">
        <f t="shared" si="4"/>
        <v>0.3125</v>
      </c>
      <c r="H62" s="28">
        <v>0.33</v>
      </c>
      <c r="I62" s="37"/>
      <c r="J62" s="28"/>
      <c r="K62" s="11">
        <v>0</v>
      </c>
      <c r="L62" s="20"/>
      <c r="M62" s="20"/>
      <c r="N62" s="20"/>
      <c r="P62" s="20"/>
      <c r="S62" s="20"/>
      <c r="T62" s="20"/>
      <c r="U62" s="20"/>
      <c r="AU62" s="54">
        <f t="shared" si="1"/>
        <v>0</v>
      </c>
      <c r="BL62" s="59">
        <f t="shared" si="0"/>
        <v>0</v>
      </c>
      <c r="BM62" s="40">
        <v>6</v>
      </c>
      <c r="BN62" s="40"/>
    </row>
    <row r="63" spans="1:66" ht="12.75">
      <c r="A63" s="1" t="s">
        <v>21</v>
      </c>
      <c r="B63" s="28">
        <v>0</v>
      </c>
      <c r="C63" s="24">
        <v>0.02</v>
      </c>
      <c r="D63" s="2"/>
      <c r="E63" s="2">
        <v>0.02</v>
      </c>
      <c r="F63" s="2"/>
      <c r="G63" s="37"/>
      <c r="H63" s="28"/>
      <c r="I63" s="37"/>
      <c r="J63" s="28"/>
      <c r="K63" s="11">
        <v>0</v>
      </c>
      <c r="L63" s="20"/>
      <c r="M63" s="20"/>
      <c r="N63" s="20"/>
      <c r="P63" s="20"/>
      <c r="S63" s="20"/>
      <c r="T63" s="20"/>
      <c r="U63" s="20"/>
      <c r="AU63" s="54">
        <f t="shared" si="1"/>
        <v>0</v>
      </c>
      <c r="BL63" s="59">
        <f t="shared" si="0"/>
        <v>0</v>
      </c>
      <c r="BM63" s="40"/>
      <c r="BN63" s="40"/>
    </row>
    <row r="64" spans="1:66" ht="12.75">
      <c r="A64" s="1" t="s">
        <v>146</v>
      </c>
      <c r="B64" s="28">
        <v>0</v>
      </c>
      <c r="C64" s="24"/>
      <c r="D64" s="2"/>
      <c r="E64" s="2"/>
      <c r="F64" s="2"/>
      <c r="G64" s="37"/>
      <c r="H64" s="28">
        <v>0.02</v>
      </c>
      <c r="I64" s="37"/>
      <c r="J64" s="28"/>
      <c r="K64" s="11">
        <v>0</v>
      </c>
      <c r="L64" s="20"/>
      <c r="M64" s="20"/>
      <c r="N64" s="20"/>
      <c r="P64" s="20"/>
      <c r="S64" s="20"/>
      <c r="T64" s="20"/>
      <c r="U64" s="20"/>
      <c r="AU64" s="54">
        <f t="shared" si="1"/>
        <v>0</v>
      </c>
      <c r="BL64" s="59">
        <f t="shared" si="0"/>
        <v>0</v>
      </c>
      <c r="BM64" s="40"/>
      <c r="BN64" s="40"/>
    </row>
    <row r="65" spans="1:66" ht="12.75">
      <c r="A65" s="1" t="s">
        <v>22</v>
      </c>
      <c r="B65" s="28">
        <v>0.15</v>
      </c>
      <c r="C65" s="24">
        <v>0.11</v>
      </c>
      <c r="D65" s="2">
        <v>0.2</v>
      </c>
      <c r="E65" s="2">
        <v>0.17</v>
      </c>
      <c r="F65" s="2">
        <v>0.36</v>
      </c>
      <c r="G65" s="37">
        <f t="shared" si="4"/>
        <v>0.052083333333333336</v>
      </c>
      <c r="H65" s="28">
        <v>0.27</v>
      </c>
      <c r="I65" s="37">
        <f t="shared" si="3"/>
        <v>0.10416666666666667</v>
      </c>
      <c r="J65" s="28">
        <v>0.19</v>
      </c>
      <c r="K65" s="11">
        <v>0.2718734552644587</v>
      </c>
      <c r="L65" s="20">
        <v>1</v>
      </c>
      <c r="M65" s="20"/>
      <c r="N65" s="20"/>
      <c r="P65" s="20">
        <v>1</v>
      </c>
      <c r="S65" s="20"/>
      <c r="T65" s="20"/>
      <c r="U65" s="20"/>
      <c r="V65">
        <v>2</v>
      </c>
      <c r="AC65">
        <v>2</v>
      </c>
      <c r="AE65">
        <v>1</v>
      </c>
      <c r="AH65">
        <v>1</v>
      </c>
      <c r="AO65">
        <v>1</v>
      </c>
      <c r="AS65">
        <v>1</v>
      </c>
      <c r="AU65" s="54">
        <f t="shared" si="1"/>
        <v>0.13333333333333333</v>
      </c>
      <c r="AY65" s="43">
        <v>1</v>
      </c>
      <c r="BJ65" s="43">
        <v>1</v>
      </c>
      <c r="BL65" s="59">
        <f t="shared" si="0"/>
        <v>2</v>
      </c>
      <c r="BM65" s="40">
        <v>1</v>
      </c>
      <c r="BN65" s="40">
        <v>2</v>
      </c>
    </row>
    <row r="66" spans="1:66" ht="12.75">
      <c r="A66" s="1" t="s">
        <v>23</v>
      </c>
      <c r="B66" s="28">
        <v>0.28</v>
      </c>
      <c r="C66" s="24">
        <v>0.39</v>
      </c>
      <c r="D66" s="2">
        <v>0.66</v>
      </c>
      <c r="E66" s="2">
        <v>0.48</v>
      </c>
      <c r="F66" s="2">
        <v>0.22</v>
      </c>
      <c r="G66" s="37">
        <f t="shared" si="4"/>
        <v>0.9375</v>
      </c>
      <c r="H66" s="28">
        <v>0.53</v>
      </c>
      <c r="I66" s="37">
        <f t="shared" si="3"/>
        <v>0.3125</v>
      </c>
      <c r="J66" s="28">
        <v>0.46</v>
      </c>
      <c r="K66" s="11">
        <v>0.6178942165101334</v>
      </c>
      <c r="L66" s="20"/>
      <c r="M66" s="20"/>
      <c r="N66" s="20">
        <v>1</v>
      </c>
      <c r="P66" s="20">
        <v>2</v>
      </c>
      <c r="S66" s="20"/>
      <c r="T66" s="20"/>
      <c r="U66" s="20"/>
      <c r="V66">
        <v>1</v>
      </c>
      <c r="X66">
        <v>2</v>
      </c>
      <c r="Y66">
        <v>2</v>
      </c>
      <c r="AE66">
        <v>1</v>
      </c>
      <c r="AG66">
        <v>1</v>
      </c>
      <c r="AH66">
        <v>1</v>
      </c>
      <c r="AL66">
        <v>1</v>
      </c>
      <c r="AM66">
        <v>1</v>
      </c>
      <c r="AN66">
        <v>2</v>
      </c>
      <c r="AS66">
        <v>1</v>
      </c>
      <c r="AU66" s="54">
        <f t="shared" si="1"/>
        <v>0.2</v>
      </c>
      <c r="AY66" s="43">
        <v>1</v>
      </c>
      <c r="AZ66" s="43">
        <v>1</v>
      </c>
      <c r="BJ66" s="43">
        <v>1</v>
      </c>
      <c r="BL66" s="59">
        <f t="shared" si="0"/>
        <v>3</v>
      </c>
      <c r="BM66" s="40">
        <v>18</v>
      </c>
      <c r="BN66" s="40">
        <v>6</v>
      </c>
    </row>
    <row r="67" spans="1:66" ht="12.75">
      <c r="A67" s="1" t="s">
        <v>24</v>
      </c>
      <c r="B67" s="28">
        <v>1.71</v>
      </c>
      <c r="C67" s="24">
        <v>1.77</v>
      </c>
      <c r="D67" s="2">
        <v>2.57</v>
      </c>
      <c r="E67" s="2">
        <v>2.51</v>
      </c>
      <c r="F67" s="2">
        <v>4.11</v>
      </c>
      <c r="G67" s="37">
        <f t="shared" si="4"/>
        <v>6.71875</v>
      </c>
      <c r="H67" s="28">
        <v>4.44</v>
      </c>
      <c r="I67" s="37">
        <f t="shared" si="3"/>
        <v>9.427083333333334</v>
      </c>
      <c r="J67" s="28">
        <v>7.33</v>
      </c>
      <c r="K67" s="11">
        <v>3.3366287691547205</v>
      </c>
      <c r="L67" s="20">
        <v>1</v>
      </c>
      <c r="M67" s="20"/>
      <c r="N67" s="20">
        <v>2</v>
      </c>
      <c r="O67" s="21">
        <v>1</v>
      </c>
      <c r="P67" s="20">
        <v>8</v>
      </c>
      <c r="Q67" s="21">
        <v>3</v>
      </c>
      <c r="R67" s="21"/>
      <c r="S67" s="21"/>
      <c r="T67" s="21">
        <v>1</v>
      </c>
      <c r="U67" s="21">
        <v>4</v>
      </c>
      <c r="V67" s="21">
        <v>1</v>
      </c>
      <c r="W67" s="21"/>
      <c r="X67" s="21">
        <v>1</v>
      </c>
      <c r="Y67" s="21">
        <v>5</v>
      </c>
      <c r="Z67" s="21"/>
      <c r="AA67" s="21">
        <v>3</v>
      </c>
      <c r="AB67" s="21">
        <v>2</v>
      </c>
      <c r="AC67">
        <v>8</v>
      </c>
      <c r="AD67">
        <v>2</v>
      </c>
      <c r="AE67">
        <v>1</v>
      </c>
      <c r="AG67">
        <v>5</v>
      </c>
      <c r="AH67">
        <v>7</v>
      </c>
      <c r="AK67">
        <v>3</v>
      </c>
      <c r="AL67">
        <v>10</v>
      </c>
      <c r="AM67">
        <v>3</v>
      </c>
      <c r="AN67">
        <v>6</v>
      </c>
      <c r="AO67">
        <v>12</v>
      </c>
      <c r="AP67">
        <v>1</v>
      </c>
      <c r="AQ67">
        <v>5</v>
      </c>
      <c r="AS67">
        <v>3</v>
      </c>
      <c r="AU67" s="54">
        <f t="shared" si="1"/>
        <v>3.7333333333333334</v>
      </c>
      <c r="AV67" s="43">
        <v>2</v>
      </c>
      <c r="AW67" s="43">
        <v>4</v>
      </c>
      <c r="AX67" s="43">
        <v>3</v>
      </c>
      <c r="AY67" s="43">
        <v>20</v>
      </c>
      <c r="AZ67" s="43">
        <v>3</v>
      </c>
      <c r="BA67" s="43">
        <v>3</v>
      </c>
      <c r="BB67" s="43">
        <v>4</v>
      </c>
      <c r="BC67" s="43">
        <v>1</v>
      </c>
      <c r="BD67" s="43">
        <v>2</v>
      </c>
      <c r="BE67" s="43">
        <v>1</v>
      </c>
      <c r="BF67" s="43">
        <v>1</v>
      </c>
      <c r="BG67" s="43">
        <v>1</v>
      </c>
      <c r="BH67" s="43">
        <v>5</v>
      </c>
      <c r="BJ67" s="43">
        <v>3</v>
      </c>
      <c r="BK67" s="62">
        <v>3</v>
      </c>
      <c r="BL67" s="59">
        <f t="shared" si="0"/>
        <v>56</v>
      </c>
      <c r="BM67" s="40">
        <v>129</v>
      </c>
      <c r="BN67" s="40">
        <v>181</v>
      </c>
    </row>
    <row r="68" spans="1:66" ht="12.75">
      <c r="A68" s="1" t="s">
        <v>76</v>
      </c>
      <c r="B68" s="28">
        <v>0.04</v>
      </c>
      <c r="C68" s="24">
        <v>0.06</v>
      </c>
      <c r="D68" s="2">
        <v>0.02</v>
      </c>
      <c r="E68" s="2">
        <v>0.02</v>
      </c>
      <c r="F68" s="2">
        <v>0.08</v>
      </c>
      <c r="G68" s="37">
        <f t="shared" si="4"/>
        <v>0.052083333333333336</v>
      </c>
      <c r="H68" s="28">
        <v>0.04</v>
      </c>
      <c r="I68" s="37">
        <f t="shared" si="3"/>
        <v>0.052083333333333336</v>
      </c>
      <c r="J68" s="28">
        <v>0.07</v>
      </c>
      <c r="K68" s="11">
        <v>0.07414730598121601</v>
      </c>
      <c r="L68" s="20"/>
      <c r="M68" s="20"/>
      <c r="N68" s="20"/>
      <c r="P68" s="20"/>
      <c r="S68" s="20"/>
      <c r="T68" s="20"/>
      <c r="U68" s="20"/>
      <c r="AN68">
        <v>1</v>
      </c>
      <c r="AU68" s="54">
        <f t="shared" si="1"/>
        <v>0.06666666666666667</v>
      </c>
      <c r="AV68" s="43">
        <v>1</v>
      </c>
      <c r="BL68" s="59">
        <f t="shared" si="0"/>
        <v>1</v>
      </c>
      <c r="BM68" s="40">
        <v>1</v>
      </c>
      <c r="BN68" s="40">
        <v>1</v>
      </c>
    </row>
    <row r="69" spans="1:66" ht="12.75">
      <c r="A69" s="1" t="s">
        <v>127</v>
      </c>
      <c r="B69" s="28">
        <v>0.02</v>
      </c>
      <c r="C69" s="24"/>
      <c r="D69" s="2"/>
      <c r="E69" s="2"/>
      <c r="F69" s="2"/>
      <c r="G69" s="37"/>
      <c r="H69" s="28">
        <v>0.07</v>
      </c>
      <c r="I69" s="37"/>
      <c r="J69" s="28">
        <v>0.09</v>
      </c>
      <c r="K69" s="11">
        <v>0</v>
      </c>
      <c r="L69" s="20"/>
      <c r="M69" s="20"/>
      <c r="N69" s="20"/>
      <c r="P69" s="20"/>
      <c r="S69" s="20"/>
      <c r="T69" s="20"/>
      <c r="U69" s="20"/>
      <c r="AU69" s="54">
        <f t="shared" si="1"/>
        <v>0</v>
      </c>
      <c r="BL69" s="59">
        <f aca="true" t="shared" si="5" ref="BL69:BL122">SUM(AV69:BK69)</f>
        <v>0</v>
      </c>
      <c r="BM69" s="40"/>
      <c r="BN69" s="40"/>
    </row>
    <row r="70" spans="1:66" ht="12.75">
      <c r="A70" s="1" t="s">
        <v>169</v>
      </c>
      <c r="B70" s="28">
        <v>0</v>
      </c>
      <c r="C70" s="24"/>
      <c r="D70" s="2"/>
      <c r="E70" s="2"/>
      <c r="F70" s="2"/>
      <c r="G70" s="37"/>
      <c r="H70" s="28"/>
      <c r="I70" s="37"/>
      <c r="J70" s="28">
        <v>0.02</v>
      </c>
      <c r="K70" s="11">
        <v>0</v>
      </c>
      <c r="L70" s="20"/>
      <c r="M70" s="20"/>
      <c r="N70" s="20"/>
      <c r="P70" s="20"/>
      <c r="S70" s="20"/>
      <c r="T70" s="20"/>
      <c r="U70" s="20"/>
      <c r="AU70" s="54">
        <f aca="true" t="shared" si="6" ref="AU70:AU122">BL70*10/$AU$4</f>
        <v>0</v>
      </c>
      <c r="BL70" s="59">
        <f t="shared" si="5"/>
        <v>0</v>
      </c>
      <c r="BM70" s="40"/>
      <c r="BN70" s="40"/>
    </row>
    <row r="71" spans="1:66" ht="12.75">
      <c r="A71" s="1" t="s">
        <v>99</v>
      </c>
      <c r="B71" s="28">
        <v>0</v>
      </c>
      <c r="C71" s="24"/>
      <c r="D71" s="2">
        <v>0.05</v>
      </c>
      <c r="E71" s="2"/>
      <c r="F71" s="2"/>
      <c r="G71" s="37"/>
      <c r="H71" s="28"/>
      <c r="I71" s="37"/>
      <c r="J71" s="28">
        <v>0.04</v>
      </c>
      <c r="K71" s="11">
        <v>0</v>
      </c>
      <c r="L71" s="20"/>
      <c r="M71" s="20"/>
      <c r="N71" s="20"/>
      <c r="P71" s="20"/>
      <c r="S71" s="20"/>
      <c r="T71" s="20"/>
      <c r="U71" s="20"/>
      <c r="AU71" s="54">
        <f t="shared" si="6"/>
        <v>0</v>
      </c>
      <c r="BL71" s="59">
        <f t="shared" si="5"/>
        <v>0</v>
      </c>
      <c r="BM71" s="40"/>
      <c r="BN71" s="40"/>
    </row>
    <row r="72" spans="1:66" ht="12.75">
      <c r="A72" s="1" t="s">
        <v>98</v>
      </c>
      <c r="B72" s="28">
        <v>0</v>
      </c>
      <c r="C72" s="24"/>
      <c r="D72" s="2">
        <v>0.02</v>
      </c>
      <c r="E72" s="2"/>
      <c r="F72" s="2"/>
      <c r="G72" s="37"/>
      <c r="H72" s="28"/>
      <c r="I72" s="37"/>
      <c r="J72" s="28">
        <v>0.02</v>
      </c>
      <c r="K72" s="11">
        <v>0</v>
      </c>
      <c r="L72" s="20"/>
      <c r="M72" s="20"/>
      <c r="N72" s="20"/>
      <c r="P72" s="20"/>
      <c r="S72" s="20"/>
      <c r="T72" s="20"/>
      <c r="U72" s="20"/>
      <c r="AU72" s="54">
        <f t="shared" si="6"/>
        <v>0</v>
      </c>
      <c r="BL72" s="59">
        <f t="shared" si="5"/>
        <v>0</v>
      </c>
      <c r="BM72" s="40"/>
      <c r="BN72" s="40"/>
    </row>
    <row r="73" spans="1:66" ht="12.75">
      <c r="A73" s="1" t="s">
        <v>25</v>
      </c>
      <c r="B73" s="28">
        <v>0.5</v>
      </c>
      <c r="C73" s="24">
        <v>0.09</v>
      </c>
      <c r="D73" s="2">
        <v>48.5</v>
      </c>
      <c r="E73" s="2">
        <v>0.19</v>
      </c>
      <c r="F73" s="2">
        <v>9.42</v>
      </c>
      <c r="G73" s="37">
        <f t="shared" si="4"/>
        <v>0.4166666666666667</v>
      </c>
      <c r="H73" s="28">
        <v>3.69</v>
      </c>
      <c r="I73" s="37">
        <f t="shared" si="3"/>
        <v>18.90625</v>
      </c>
      <c r="J73" s="28">
        <v>0.49</v>
      </c>
      <c r="K73" s="11">
        <v>3.015323776569451</v>
      </c>
      <c r="L73" s="20"/>
      <c r="M73" s="20"/>
      <c r="N73" s="20"/>
      <c r="P73" s="20">
        <v>2</v>
      </c>
      <c r="S73" s="20"/>
      <c r="T73" s="20"/>
      <c r="U73" s="20"/>
      <c r="V73">
        <v>1</v>
      </c>
      <c r="X73">
        <v>8</v>
      </c>
      <c r="Y73">
        <v>2</v>
      </c>
      <c r="AB73">
        <v>8</v>
      </c>
      <c r="AC73">
        <v>11</v>
      </c>
      <c r="AD73">
        <v>3</v>
      </c>
      <c r="AN73">
        <v>2</v>
      </c>
      <c r="AO73">
        <v>9</v>
      </c>
      <c r="AU73" s="54">
        <f t="shared" si="6"/>
        <v>6.6</v>
      </c>
      <c r="BB73" s="43">
        <v>1</v>
      </c>
      <c r="BD73" s="43">
        <v>19</v>
      </c>
      <c r="BG73" s="43">
        <v>10</v>
      </c>
      <c r="BJ73" s="43">
        <v>69</v>
      </c>
      <c r="BL73" s="59">
        <f t="shared" si="5"/>
        <v>99</v>
      </c>
      <c r="BM73" s="40">
        <v>8</v>
      </c>
      <c r="BN73" s="40">
        <v>363</v>
      </c>
    </row>
    <row r="74" spans="1:66" ht="12.75">
      <c r="A74" s="1" t="s">
        <v>26</v>
      </c>
      <c r="B74" s="28">
        <v>0.04</v>
      </c>
      <c r="C74" s="24">
        <v>0.09</v>
      </c>
      <c r="D74" s="2"/>
      <c r="E74" s="2">
        <v>0.32</v>
      </c>
      <c r="F74" s="2">
        <v>0.04</v>
      </c>
      <c r="G74" s="37"/>
      <c r="H74" s="28">
        <v>0.04</v>
      </c>
      <c r="I74" s="37">
        <f t="shared" si="3"/>
        <v>0.052083333333333336</v>
      </c>
      <c r="J74" s="28">
        <v>0.04</v>
      </c>
      <c r="K74" s="11">
        <v>0.09886307464162135</v>
      </c>
      <c r="L74" s="20"/>
      <c r="M74" s="20"/>
      <c r="N74" s="20"/>
      <c r="P74" s="20"/>
      <c r="Q74">
        <v>2</v>
      </c>
      <c r="S74" s="20"/>
      <c r="T74" s="20"/>
      <c r="U74" s="20"/>
      <c r="AA74">
        <v>2</v>
      </c>
      <c r="AU74" s="54">
        <f t="shared" si="6"/>
        <v>0</v>
      </c>
      <c r="BL74" s="59">
        <f t="shared" si="5"/>
        <v>0</v>
      </c>
      <c r="BM74" s="40"/>
      <c r="BN74" s="40">
        <v>1</v>
      </c>
    </row>
    <row r="75" spans="1:66" ht="12.75">
      <c r="A75" s="1" t="s">
        <v>27</v>
      </c>
      <c r="B75" s="28">
        <v>0</v>
      </c>
      <c r="C75" s="24">
        <v>0.02</v>
      </c>
      <c r="D75" s="2">
        <v>0.1</v>
      </c>
      <c r="E75" s="2"/>
      <c r="F75" s="2"/>
      <c r="G75" s="37">
        <f t="shared" si="4"/>
        <v>0.5729166666666666</v>
      </c>
      <c r="H75" s="28"/>
      <c r="I75" s="37">
        <f t="shared" si="3"/>
        <v>1.0416666666666667</v>
      </c>
      <c r="J75" s="28"/>
      <c r="K75" s="11">
        <v>0</v>
      </c>
      <c r="L75" s="20"/>
      <c r="M75" s="20"/>
      <c r="N75" s="20"/>
      <c r="P75" s="20"/>
      <c r="S75" s="20"/>
      <c r="T75" s="20"/>
      <c r="U75" s="20"/>
      <c r="AU75" s="54">
        <f t="shared" si="6"/>
        <v>0</v>
      </c>
      <c r="BL75" s="59">
        <f t="shared" si="5"/>
        <v>0</v>
      </c>
      <c r="BM75" s="40">
        <v>11</v>
      </c>
      <c r="BN75" s="40">
        <v>20</v>
      </c>
    </row>
    <row r="76" spans="1:66" ht="12.75">
      <c r="A76" s="1" t="s">
        <v>121</v>
      </c>
      <c r="B76" s="28">
        <v>0</v>
      </c>
      <c r="C76" s="24"/>
      <c r="D76" s="2"/>
      <c r="E76" s="2"/>
      <c r="F76" s="2">
        <v>0.02</v>
      </c>
      <c r="G76" s="37"/>
      <c r="H76" s="28"/>
      <c r="I76" s="37">
        <f t="shared" si="3"/>
        <v>0.052083333333333336</v>
      </c>
      <c r="J76" s="28">
        <v>0.02</v>
      </c>
      <c r="K76" s="11">
        <v>0.024715768660405337</v>
      </c>
      <c r="L76" s="20"/>
      <c r="M76" s="20"/>
      <c r="N76" s="20">
        <v>1</v>
      </c>
      <c r="P76" s="20"/>
      <c r="S76" s="20"/>
      <c r="T76" s="20"/>
      <c r="U76" s="20"/>
      <c r="AU76" s="54">
        <f t="shared" si="6"/>
        <v>0</v>
      </c>
      <c r="BL76" s="59">
        <f t="shared" si="5"/>
        <v>0</v>
      </c>
      <c r="BM76" s="40"/>
      <c r="BN76" s="40">
        <v>1</v>
      </c>
    </row>
    <row r="77" spans="1:66" ht="12.75">
      <c r="A77" s="1" t="s">
        <v>28</v>
      </c>
      <c r="B77" s="28">
        <v>0</v>
      </c>
      <c r="C77" s="24"/>
      <c r="D77" s="2">
        <v>0.02</v>
      </c>
      <c r="E77" s="2"/>
      <c r="F77" s="2">
        <v>0.16</v>
      </c>
      <c r="G77" s="37">
        <f t="shared" si="4"/>
        <v>0.052083333333333336</v>
      </c>
      <c r="H77" s="28"/>
      <c r="I77" s="37">
        <f t="shared" si="3"/>
        <v>0.20833333333333334</v>
      </c>
      <c r="J77" s="28"/>
      <c r="K77" s="11">
        <v>0</v>
      </c>
      <c r="L77" s="20"/>
      <c r="M77" s="20"/>
      <c r="N77" s="20"/>
      <c r="P77" s="20"/>
      <c r="S77" s="20"/>
      <c r="T77" s="20"/>
      <c r="U77" s="20"/>
      <c r="AU77" s="54">
        <f t="shared" si="6"/>
        <v>0</v>
      </c>
      <c r="BL77" s="59">
        <f t="shared" si="5"/>
        <v>0</v>
      </c>
      <c r="BM77" s="40">
        <v>1</v>
      </c>
      <c r="BN77" s="40">
        <v>4</v>
      </c>
    </row>
    <row r="78" spans="1:66" ht="12.75">
      <c r="A78" s="1" t="s">
        <v>29</v>
      </c>
      <c r="B78" s="28">
        <v>0.44</v>
      </c>
      <c r="C78" s="24">
        <v>0.26</v>
      </c>
      <c r="D78" s="2">
        <v>6.5</v>
      </c>
      <c r="E78" s="2">
        <v>1.6</v>
      </c>
      <c r="F78" s="2">
        <v>4.76</v>
      </c>
      <c r="G78" s="37">
        <f t="shared" si="4"/>
        <v>9.53125</v>
      </c>
      <c r="H78" s="28">
        <v>1.01</v>
      </c>
      <c r="I78" s="37">
        <f t="shared" si="3"/>
        <v>8.697916666666666</v>
      </c>
      <c r="J78" s="28">
        <v>1.65</v>
      </c>
      <c r="K78" s="11">
        <v>3.0647553138902617</v>
      </c>
      <c r="L78" s="20">
        <v>7</v>
      </c>
      <c r="M78" s="20"/>
      <c r="N78" s="20">
        <v>1</v>
      </c>
      <c r="O78" s="21">
        <v>1</v>
      </c>
      <c r="P78" s="20">
        <v>2</v>
      </c>
      <c r="S78" s="21"/>
      <c r="T78" s="21">
        <v>2</v>
      </c>
      <c r="U78" s="21">
        <v>17</v>
      </c>
      <c r="Y78">
        <v>6</v>
      </c>
      <c r="AB78">
        <v>1</v>
      </c>
      <c r="AC78">
        <v>17</v>
      </c>
      <c r="AD78">
        <v>2</v>
      </c>
      <c r="AH78">
        <v>1</v>
      </c>
      <c r="AJ78">
        <v>1</v>
      </c>
      <c r="AK78">
        <v>9</v>
      </c>
      <c r="AL78">
        <v>15</v>
      </c>
      <c r="AM78">
        <v>4</v>
      </c>
      <c r="AN78">
        <v>3</v>
      </c>
      <c r="AO78">
        <v>10</v>
      </c>
      <c r="AP78">
        <v>3</v>
      </c>
      <c r="AU78" s="54">
        <f t="shared" si="6"/>
        <v>3</v>
      </c>
      <c r="AW78" s="43">
        <v>2</v>
      </c>
      <c r="AY78" s="43">
        <v>9</v>
      </c>
      <c r="BA78" s="43">
        <v>4</v>
      </c>
      <c r="BB78" s="43">
        <v>1</v>
      </c>
      <c r="BC78" s="43">
        <v>4</v>
      </c>
      <c r="BD78" s="43">
        <v>3</v>
      </c>
      <c r="BE78" s="43">
        <v>2</v>
      </c>
      <c r="BF78" s="43">
        <v>4</v>
      </c>
      <c r="BG78" s="43">
        <v>5</v>
      </c>
      <c r="BH78" s="43">
        <v>2</v>
      </c>
      <c r="BJ78" s="43">
        <v>8</v>
      </c>
      <c r="BK78" s="62">
        <v>1</v>
      </c>
      <c r="BL78" s="59">
        <f t="shared" si="5"/>
        <v>45</v>
      </c>
      <c r="BM78" s="40">
        <v>183</v>
      </c>
      <c r="BN78" s="40">
        <v>167</v>
      </c>
    </row>
    <row r="79" spans="1:66" ht="12.75">
      <c r="A79" s="1" t="s">
        <v>30</v>
      </c>
      <c r="B79" s="28">
        <v>0.67</v>
      </c>
      <c r="C79" s="24"/>
      <c r="D79" s="2">
        <v>40.59</v>
      </c>
      <c r="E79" s="2">
        <v>0.15</v>
      </c>
      <c r="F79" s="2">
        <v>104.33</v>
      </c>
      <c r="G79" s="37">
        <f t="shared" si="4"/>
        <v>2.0833333333333335</v>
      </c>
      <c r="H79" s="28">
        <v>0.15</v>
      </c>
      <c r="I79" s="37">
        <f t="shared" si="3"/>
        <v>7.083333333333333</v>
      </c>
      <c r="J79" s="28">
        <v>0.84</v>
      </c>
      <c r="K79" s="11">
        <v>3.682649530400395</v>
      </c>
      <c r="L79" s="20">
        <v>3</v>
      </c>
      <c r="M79" s="20"/>
      <c r="N79" s="20"/>
      <c r="P79" s="20"/>
      <c r="S79" s="21"/>
      <c r="T79" s="21">
        <v>2</v>
      </c>
      <c r="U79" s="21">
        <v>1</v>
      </c>
      <c r="Y79">
        <v>13</v>
      </c>
      <c r="AB79">
        <v>1</v>
      </c>
      <c r="AC79">
        <v>13</v>
      </c>
      <c r="AD79">
        <v>1</v>
      </c>
      <c r="AE79">
        <v>3</v>
      </c>
      <c r="AJ79">
        <v>2</v>
      </c>
      <c r="AK79">
        <v>6</v>
      </c>
      <c r="AO79">
        <v>1</v>
      </c>
      <c r="AQ79">
        <v>2</v>
      </c>
      <c r="AU79" s="54">
        <f t="shared" si="6"/>
        <v>27.133333333333333</v>
      </c>
      <c r="AY79" s="43">
        <v>5</v>
      </c>
      <c r="AZ79" s="43">
        <v>4</v>
      </c>
      <c r="BA79" s="43">
        <v>4</v>
      </c>
      <c r="BC79" s="43">
        <v>130</v>
      </c>
      <c r="BD79" s="43">
        <v>1</v>
      </c>
      <c r="BF79" s="43">
        <v>62</v>
      </c>
      <c r="BG79" s="43">
        <v>14</v>
      </c>
      <c r="BH79" s="43">
        <v>1</v>
      </c>
      <c r="BI79" s="43">
        <v>7</v>
      </c>
      <c r="BJ79" s="43">
        <v>178</v>
      </c>
      <c r="BK79" s="62">
        <v>1</v>
      </c>
      <c r="BL79" s="59">
        <f t="shared" si="5"/>
        <v>407</v>
      </c>
      <c r="BM79" s="40">
        <v>40</v>
      </c>
      <c r="BN79" s="40">
        <v>136</v>
      </c>
    </row>
    <row r="80" spans="1:66" ht="12.75">
      <c r="A80" s="1" t="s">
        <v>100</v>
      </c>
      <c r="B80" s="28">
        <v>0</v>
      </c>
      <c r="C80" s="24"/>
      <c r="D80" s="2">
        <v>0.02</v>
      </c>
      <c r="E80" s="2"/>
      <c r="F80" s="2"/>
      <c r="G80" s="37"/>
      <c r="H80" s="28"/>
      <c r="I80" s="37">
        <f t="shared" si="3"/>
        <v>0.10416666666666667</v>
      </c>
      <c r="J80" s="28"/>
      <c r="K80" s="11">
        <v>0</v>
      </c>
      <c r="L80" s="20"/>
      <c r="M80" s="20"/>
      <c r="N80" s="20"/>
      <c r="P80" s="20"/>
      <c r="S80" s="20"/>
      <c r="T80" s="20"/>
      <c r="U80" s="20"/>
      <c r="AU80" s="54">
        <f t="shared" si="6"/>
        <v>0</v>
      </c>
      <c r="BL80" s="59">
        <f t="shared" si="5"/>
        <v>0</v>
      </c>
      <c r="BM80" s="40"/>
      <c r="BN80" s="40">
        <v>2</v>
      </c>
    </row>
    <row r="81" spans="1:66" ht="12.75">
      <c r="A81" s="1" t="s">
        <v>31</v>
      </c>
      <c r="B81" s="28">
        <v>0</v>
      </c>
      <c r="C81" s="24"/>
      <c r="D81" s="2"/>
      <c r="E81" s="2"/>
      <c r="F81" s="2">
        <v>0.04</v>
      </c>
      <c r="G81" s="37"/>
      <c r="H81" s="28"/>
      <c r="I81" s="37"/>
      <c r="J81" s="28"/>
      <c r="K81" s="11">
        <v>0</v>
      </c>
      <c r="L81" s="20"/>
      <c r="M81" s="20"/>
      <c r="N81" s="20"/>
      <c r="P81" s="20"/>
      <c r="S81" s="20"/>
      <c r="T81" s="20"/>
      <c r="U81" s="20"/>
      <c r="AU81" s="54">
        <f t="shared" si="6"/>
        <v>0</v>
      </c>
      <c r="BL81" s="59">
        <f t="shared" si="5"/>
        <v>0</v>
      </c>
      <c r="BM81" s="40"/>
      <c r="BN81" s="40"/>
    </row>
    <row r="82" spans="1:66" ht="12.75">
      <c r="A82" s="1" t="s">
        <v>101</v>
      </c>
      <c r="B82" s="28">
        <v>0</v>
      </c>
      <c r="C82" s="24"/>
      <c r="D82" s="2">
        <v>0.02</v>
      </c>
      <c r="E82" s="2"/>
      <c r="F82" s="2"/>
      <c r="G82" s="37"/>
      <c r="H82" s="28"/>
      <c r="I82" s="37">
        <f aca="true" t="shared" si="7" ref="I82:I122">BN82*10/$G$4</f>
        <v>0.052083333333333336</v>
      </c>
      <c r="J82" s="28"/>
      <c r="K82" s="11">
        <v>0</v>
      </c>
      <c r="L82" s="20"/>
      <c r="M82" s="20"/>
      <c r="N82" s="20"/>
      <c r="P82" s="20"/>
      <c r="S82" s="20"/>
      <c r="T82" s="20"/>
      <c r="U82" s="20"/>
      <c r="AU82" s="54">
        <f t="shared" si="6"/>
        <v>0</v>
      </c>
      <c r="BL82" s="59">
        <f t="shared" si="5"/>
        <v>0</v>
      </c>
      <c r="BM82" s="40"/>
      <c r="BN82" s="40">
        <v>1</v>
      </c>
    </row>
    <row r="83" spans="1:66" ht="12.75">
      <c r="A83" s="1" t="s">
        <v>122</v>
      </c>
      <c r="B83" s="28">
        <v>0</v>
      </c>
      <c r="C83" s="24"/>
      <c r="D83" s="2"/>
      <c r="E83" s="2"/>
      <c r="F83" s="2">
        <v>0.04</v>
      </c>
      <c r="G83" s="37"/>
      <c r="H83" s="28"/>
      <c r="I83" s="37">
        <f t="shared" si="7"/>
        <v>0.052083333333333336</v>
      </c>
      <c r="J83" s="28"/>
      <c r="K83" s="11">
        <v>0</v>
      </c>
      <c r="L83" s="20"/>
      <c r="M83" s="20"/>
      <c r="N83" s="20"/>
      <c r="P83" s="20"/>
      <c r="S83" s="20"/>
      <c r="T83" s="20"/>
      <c r="U83" s="20"/>
      <c r="AU83" s="54">
        <f t="shared" si="6"/>
        <v>0</v>
      </c>
      <c r="BL83" s="59">
        <f t="shared" si="5"/>
        <v>0</v>
      </c>
      <c r="BM83" s="40"/>
      <c r="BN83" s="40">
        <v>1</v>
      </c>
    </row>
    <row r="84" spans="1:66" ht="12.75">
      <c r="A84" s="1" t="s">
        <v>32</v>
      </c>
      <c r="B84" s="28">
        <v>9.64</v>
      </c>
      <c r="C84" s="24">
        <v>8.27</v>
      </c>
      <c r="D84" s="2">
        <v>9.31</v>
      </c>
      <c r="E84" s="2">
        <v>4.71</v>
      </c>
      <c r="F84" s="2">
        <v>8.02</v>
      </c>
      <c r="G84" s="37">
        <f t="shared" si="4"/>
        <v>14.0625</v>
      </c>
      <c r="H84" s="28">
        <v>6.31</v>
      </c>
      <c r="I84" s="37">
        <f t="shared" si="7"/>
        <v>16.614583333333332</v>
      </c>
      <c r="J84" s="28">
        <v>6.41</v>
      </c>
      <c r="K84" s="11">
        <v>5.289174493326742</v>
      </c>
      <c r="L84" s="20">
        <v>2</v>
      </c>
      <c r="M84" s="20"/>
      <c r="N84" s="20"/>
      <c r="O84">
        <v>1</v>
      </c>
      <c r="P84" s="20"/>
      <c r="Q84" s="21">
        <v>2</v>
      </c>
      <c r="R84" s="21"/>
      <c r="S84" s="21"/>
      <c r="T84" s="21">
        <v>1</v>
      </c>
      <c r="U84" s="21">
        <v>2</v>
      </c>
      <c r="V84" s="21">
        <v>10</v>
      </c>
      <c r="X84" s="21">
        <v>26</v>
      </c>
      <c r="AA84">
        <v>9</v>
      </c>
      <c r="AB84">
        <v>2</v>
      </c>
      <c r="AC84">
        <v>2</v>
      </c>
      <c r="AD84">
        <v>10</v>
      </c>
      <c r="AG84">
        <v>1</v>
      </c>
      <c r="AL84">
        <v>11</v>
      </c>
      <c r="AM84">
        <v>5</v>
      </c>
      <c r="AN84">
        <v>25</v>
      </c>
      <c r="AO84">
        <v>3</v>
      </c>
      <c r="AQ84">
        <v>3</v>
      </c>
      <c r="AS84">
        <v>17</v>
      </c>
      <c r="AT84">
        <v>2</v>
      </c>
      <c r="AU84" s="54">
        <f t="shared" si="6"/>
        <v>5.266666666666667</v>
      </c>
      <c r="AV84" s="43">
        <v>1</v>
      </c>
      <c r="AW84" s="43">
        <v>1</v>
      </c>
      <c r="AX84" s="43">
        <v>2</v>
      </c>
      <c r="AY84" s="43">
        <v>7</v>
      </c>
      <c r="AZ84" s="43">
        <v>23</v>
      </c>
      <c r="BA84" s="43">
        <v>5</v>
      </c>
      <c r="BB84" s="43">
        <v>15</v>
      </c>
      <c r="BC84" s="43">
        <v>2</v>
      </c>
      <c r="BD84" s="43">
        <v>5</v>
      </c>
      <c r="BJ84" s="43">
        <v>15</v>
      </c>
      <c r="BK84" s="62">
        <v>3</v>
      </c>
      <c r="BL84" s="59">
        <f t="shared" si="5"/>
        <v>79</v>
      </c>
      <c r="BM84" s="40">
        <v>270</v>
      </c>
      <c r="BN84" s="40">
        <v>319</v>
      </c>
    </row>
    <row r="85" spans="1:66" ht="12.75">
      <c r="A85" s="1" t="s">
        <v>33</v>
      </c>
      <c r="B85" s="28">
        <v>0</v>
      </c>
      <c r="C85" s="25">
        <f>5/46.2</f>
        <v>0.10822510822510822</v>
      </c>
      <c r="D85" s="2">
        <v>0.02</v>
      </c>
      <c r="E85" s="2">
        <v>0.02</v>
      </c>
      <c r="F85" s="2">
        <v>0.06</v>
      </c>
      <c r="G85" s="37">
        <f t="shared" si="4"/>
        <v>0.20833333333333334</v>
      </c>
      <c r="H85" s="28">
        <v>0.2</v>
      </c>
      <c r="I85" s="37">
        <f t="shared" si="7"/>
        <v>0.3645833333333333</v>
      </c>
      <c r="J85" s="28">
        <v>0.04</v>
      </c>
      <c r="K85" s="11">
        <v>0.2718734552644587</v>
      </c>
      <c r="L85" s="20"/>
      <c r="M85" s="20"/>
      <c r="N85" s="20"/>
      <c r="P85" s="20"/>
      <c r="S85" s="20"/>
      <c r="T85" s="20"/>
      <c r="U85" s="20"/>
      <c r="AC85">
        <v>11</v>
      </c>
      <c r="AU85" s="54">
        <f t="shared" si="6"/>
        <v>0</v>
      </c>
      <c r="BL85" s="59">
        <f t="shared" si="5"/>
        <v>0</v>
      </c>
      <c r="BM85" s="40">
        <v>4</v>
      </c>
      <c r="BN85" s="40">
        <v>7</v>
      </c>
    </row>
    <row r="86" spans="1:66" ht="12.75">
      <c r="A86" s="1" t="s">
        <v>34</v>
      </c>
      <c r="B86" s="28">
        <v>0.49</v>
      </c>
      <c r="C86" s="24">
        <v>0.28</v>
      </c>
      <c r="D86" s="2">
        <v>2.06</v>
      </c>
      <c r="E86" s="2">
        <v>5.1</v>
      </c>
      <c r="F86" s="2">
        <v>0.26</v>
      </c>
      <c r="G86" s="37">
        <f t="shared" si="4"/>
        <v>1.3020833333333333</v>
      </c>
      <c r="H86" s="28">
        <v>1.33</v>
      </c>
      <c r="I86" s="37">
        <f t="shared" si="7"/>
        <v>4.635416666666667</v>
      </c>
      <c r="J86" s="28">
        <v>2.16</v>
      </c>
      <c r="K86" s="11">
        <v>1.458230350963915</v>
      </c>
      <c r="L86" s="20"/>
      <c r="M86" s="20"/>
      <c r="N86" s="20"/>
      <c r="P86" s="20"/>
      <c r="S86" s="20"/>
      <c r="T86" s="20"/>
      <c r="U86" s="20"/>
      <c r="V86" s="20">
        <v>6</v>
      </c>
      <c r="X86">
        <v>14</v>
      </c>
      <c r="AA86">
        <v>11</v>
      </c>
      <c r="AC86">
        <v>2</v>
      </c>
      <c r="AN86">
        <v>12</v>
      </c>
      <c r="AU86" s="54">
        <f t="shared" si="6"/>
        <v>1</v>
      </c>
      <c r="AW86" s="43">
        <v>15</v>
      </c>
      <c r="BL86" s="59">
        <f t="shared" si="5"/>
        <v>15</v>
      </c>
      <c r="BM86" s="40">
        <v>25</v>
      </c>
      <c r="BN86" s="40">
        <v>89</v>
      </c>
    </row>
    <row r="87" spans="1:66" ht="12.75">
      <c r="A87" s="1" t="s">
        <v>35</v>
      </c>
      <c r="B87" s="28">
        <v>7.06</v>
      </c>
      <c r="C87" s="24">
        <v>3.25</v>
      </c>
      <c r="D87" s="2">
        <v>2.57</v>
      </c>
      <c r="E87" s="2">
        <v>3.41</v>
      </c>
      <c r="F87" s="2">
        <v>4.21</v>
      </c>
      <c r="G87" s="37">
        <f t="shared" si="4"/>
        <v>4.895833333333333</v>
      </c>
      <c r="H87" s="28">
        <v>4.66</v>
      </c>
      <c r="I87" s="37">
        <f t="shared" si="7"/>
        <v>3.28125</v>
      </c>
      <c r="J87" s="28">
        <v>4.94</v>
      </c>
      <c r="K87" s="11">
        <v>4.498269896193771</v>
      </c>
      <c r="L87" s="20">
        <v>12</v>
      </c>
      <c r="M87" s="20"/>
      <c r="N87" s="20">
        <v>8</v>
      </c>
      <c r="O87" s="21">
        <v>1</v>
      </c>
      <c r="P87" s="20">
        <v>6</v>
      </c>
      <c r="Q87" s="21">
        <v>13</v>
      </c>
      <c r="R87" s="21"/>
      <c r="S87" s="20"/>
      <c r="T87" s="20"/>
      <c r="U87" s="20"/>
      <c r="V87" s="20">
        <v>1</v>
      </c>
      <c r="W87" s="20"/>
      <c r="X87">
        <v>21</v>
      </c>
      <c r="Y87">
        <v>1</v>
      </c>
      <c r="Z87" s="20"/>
      <c r="AA87" s="20">
        <v>19</v>
      </c>
      <c r="AB87" s="20">
        <v>7</v>
      </c>
      <c r="AC87">
        <v>5</v>
      </c>
      <c r="AD87">
        <v>3</v>
      </c>
      <c r="AE87">
        <v>1</v>
      </c>
      <c r="AG87">
        <v>1</v>
      </c>
      <c r="AH87">
        <v>7</v>
      </c>
      <c r="AK87">
        <v>2</v>
      </c>
      <c r="AL87">
        <v>7</v>
      </c>
      <c r="AM87">
        <v>1</v>
      </c>
      <c r="AN87">
        <v>4</v>
      </c>
      <c r="AQ87">
        <v>2</v>
      </c>
      <c r="AS87">
        <v>9</v>
      </c>
      <c r="AT87">
        <v>2</v>
      </c>
      <c r="AU87" s="54">
        <f t="shared" si="6"/>
        <v>3.3333333333333335</v>
      </c>
      <c r="AV87" s="43">
        <v>1</v>
      </c>
      <c r="AW87" s="43">
        <v>2</v>
      </c>
      <c r="AY87" s="43">
        <v>8</v>
      </c>
      <c r="AZ87" s="43">
        <v>20</v>
      </c>
      <c r="BA87" s="43">
        <v>1</v>
      </c>
      <c r="BC87" s="43">
        <v>1</v>
      </c>
      <c r="BD87" s="43">
        <v>8</v>
      </c>
      <c r="BH87" s="43">
        <v>2</v>
      </c>
      <c r="BK87" s="62">
        <v>7</v>
      </c>
      <c r="BL87" s="59">
        <f t="shared" si="5"/>
        <v>50</v>
      </c>
      <c r="BM87" s="40">
        <v>94</v>
      </c>
      <c r="BN87" s="40">
        <v>63</v>
      </c>
    </row>
    <row r="88" spans="1:66" ht="12.75">
      <c r="A88" s="1" t="s">
        <v>36</v>
      </c>
      <c r="B88" s="28">
        <v>4.19</v>
      </c>
      <c r="C88" s="24">
        <v>3.01</v>
      </c>
      <c r="D88" s="2">
        <v>2.97</v>
      </c>
      <c r="E88" s="2">
        <v>2.92</v>
      </c>
      <c r="F88" s="2">
        <v>3.25</v>
      </c>
      <c r="G88" s="37">
        <f aca="true" t="shared" si="8" ref="G88:G122">BM88*10/$G$4</f>
        <v>1.1979166666666667</v>
      </c>
      <c r="H88" s="28">
        <v>4.5</v>
      </c>
      <c r="I88" s="37">
        <f t="shared" si="7"/>
        <v>0.9375</v>
      </c>
      <c r="J88" s="28">
        <v>4.32</v>
      </c>
      <c r="K88" s="11">
        <v>4.201680672268908</v>
      </c>
      <c r="L88" s="20">
        <v>10</v>
      </c>
      <c r="M88" s="20"/>
      <c r="N88" s="20">
        <v>3</v>
      </c>
      <c r="P88" s="20">
        <v>6</v>
      </c>
      <c r="Q88" s="21">
        <v>6</v>
      </c>
      <c r="R88" s="21"/>
      <c r="S88" s="20"/>
      <c r="T88" s="20"/>
      <c r="U88" s="20">
        <v>2</v>
      </c>
      <c r="V88" s="20">
        <v>6</v>
      </c>
      <c r="W88" s="20"/>
      <c r="X88">
        <v>12</v>
      </c>
      <c r="Y88" s="20">
        <v>5</v>
      </c>
      <c r="Z88" s="20"/>
      <c r="AA88" s="20">
        <v>7</v>
      </c>
      <c r="AB88" s="20">
        <v>5</v>
      </c>
      <c r="AC88">
        <v>4</v>
      </c>
      <c r="AD88">
        <v>2</v>
      </c>
      <c r="AE88">
        <v>3</v>
      </c>
      <c r="AG88">
        <v>5</v>
      </c>
      <c r="AH88">
        <v>1</v>
      </c>
      <c r="AK88">
        <v>1</v>
      </c>
      <c r="AL88">
        <v>11</v>
      </c>
      <c r="AM88">
        <v>3</v>
      </c>
      <c r="AN88">
        <v>4</v>
      </c>
      <c r="AO88">
        <v>4</v>
      </c>
      <c r="AQ88">
        <v>1</v>
      </c>
      <c r="AS88">
        <v>9</v>
      </c>
      <c r="AT88">
        <v>2</v>
      </c>
      <c r="AU88" s="54">
        <f t="shared" si="6"/>
        <v>4.933333333333334</v>
      </c>
      <c r="AV88" s="43">
        <v>9</v>
      </c>
      <c r="AW88" s="43">
        <v>2</v>
      </c>
      <c r="AX88" s="43">
        <v>4</v>
      </c>
      <c r="AY88" s="43">
        <v>9</v>
      </c>
      <c r="AZ88" s="43">
        <v>19</v>
      </c>
      <c r="BA88" s="43">
        <v>4</v>
      </c>
      <c r="BB88" s="43">
        <v>8</v>
      </c>
      <c r="BD88" s="43">
        <v>6</v>
      </c>
      <c r="BF88" s="43">
        <v>4</v>
      </c>
      <c r="BH88" s="43">
        <v>5</v>
      </c>
      <c r="BI88" s="43">
        <v>1</v>
      </c>
      <c r="BJ88" s="43">
        <v>2</v>
      </c>
      <c r="BK88" s="62">
        <v>1</v>
      </c>
      <c r="BL88" s="59">
        <f t="shared" si="5"/>
        <v>74</v>
      </c>
      <c r="BM88" s="40">
        <v>23</v>
      </c>
      <c r="BN88" s="40">
        <v>18</v>
      </c>
    </row>
    <row r="89" spans="1:66" ht="12.75">
      <c r="A89" s="1" t="s">
        <v>37</v>
      </c>
      <c r="B89" s="28">
        <v>1.68</v>
      </c>
      <c r="C89" s="24">
        <v>1.28</v>
      </c>
      <c r="D89" s="2">
        <v>1.79</v>
      </c>
      <c r="E89" s="2">
        <v>1.23</v>
      </c>
      <c r="F89" s="2">
        <v>3.04</v>
      </c>
      <c r="G89" s="37">
        <f t="shared" si="8"/>
        <v>5.78125</v>
      </c>
      <c r="H89" s="28">
        <v>1.46</v>
      </c>
      <c r="I89" s="37">
        <f t="shared" si="7"/>
        <v>6.40625</v>
      </c>
      <c r="J89" s="28">
        <v>2.69</v>
      </c>
      <c r="K89" s="11">
        <v>2.570439940682155</v>
      </c>
      <c r="L89" s="20">
        <v>13</v>
      </c>
      <c r="M89" s="20"/>
      <c r="N89" s="20">
        <v>6</v>
      </c>
      <c r="O89" s="21">
        <v>1</v>
      </c>
      <c r="P89" s="20">
        <v>6</v>
      </c>
      <c r="Q89" s="21">
        <v>2</v>
      </c>
      <c r="R89" s="21"/>
      <c r="S89" s="20"/>
      <c r="T89" s="20">
        <v>2</v>
      </c>
      <c r="U89" s="20">
        <v>6</v>
      </c>
      <c r="V89" s="20">
        <v>1</v>
      </c>
      <c r="W89" s="20"/>
      <c r="X89" s="20">
        <v>2</v>
      </c>
      <c r="Y89" s="20">
        <v>6</v>
      </c>
      <c r="Z89" s="20"/>
      <c r="AB89">
        <v>1</v>
      </c>
      <c r="AC89">
        <v>3</v>
      </c>
      <c r="AD89">
        <v>1</v>
      </c>
      <c r="AG89">
        <v>1</v>
      </c>
      <c r="AH89">
        <v>5</v>
      </c>
      <c r="AK89">
        <v>2</v>
      </c>
      <c r="AL89">
        <v>9</v>
      </c>
      <c r="AM89">
        <v>1</v>
      </c>
      <c r="AN89">
        <v>7</v>
      </c>
      <c r="AO89">
        <v>4</v>
      </c>
      <c r="AS89">
        <v>7</v>
      </c>
      <c r="AU89" s="54">
        <f t="shared" si="6"/>
        <v>1.9333333333333333</v>
      </c>
      <c r="AW89" s="43">
        <v>6</v>
      </c>
      <c r="AX89" s="43">
        <v>4</v>
      </c>
      <c r="AY89" s="43">
        <v>7</v>
      </c>
      <c r="AZ89" s="43">
        <v>4</v>
      </c>
      <c r="BD89" s="43">
        <v>1</v>
      </c>
      <c r="BF89" s="43">
        <v>2</v>
      </c>
      <c r="BH89" s="43">
        <v>1</v>
      </c>
      <c r="BI89" s="43">
        <v>2</v>
      </c>
      <c r="BJ89" s="43">
        <v>2</v>
      </c>
      <c r="BL89" s="59">
        <f t="shared" si="5"/>
        <v>29</v>
      </c>
      <c r="BM89" s="40">
        <v>111</v>
      </c>
      <c r="BN89" s="40">
        <v>123</v>
      </c>
    </row>
    <row r="90" spans="1:66" ht="12.75">
      <c r="A90" s="1" t="s">
        <v>38</v>
      </c>
      <c r="B90" s="28">
        <v>6.25</v>
      </c>
      <c r="C90" s="24">
        <v>30.17</v>
      </c>
      <c r="D90" s="2">
        <v>37.25</v>
      </c>
      <c r="E90" s="2">
        <v>39.55</v>
      </c>
      <c r="F90" s="2">
        <v>36.17</v>
      </c>
      <c r="G90" s="37">
        <f t="shared" si="8"/>
        <v>87.39583333333333</v>
      </c>
      <c r="H90" s="28">
        <v>40.46</v>
      </c>
      <c r="I90" s="37">
        <f t="shared" si="7"/>
        <v>107.76041666666667</v>
      </c>
      <c r="J90" s="28">
        <v>38.75</v>
      </c>
      <c r="K90" s="11">
        <v>40.583292140385566</v>
      </c>
      <c r="L90" s="20">
        <v>95</v>
      </c>
      <c r="M90" s="20"/>
      <c r="N90" s="20">
        <v>59</v>
      </c>
      <c r="O90" s="21">
        <v>6</v>
      </c>
      <c r="P90" s="20">
        <v>168</v>
      </c>
      <c r="Q90" s="21">
        <v>34</v>
      </c>
      <c r="R90" s="21"/>
      <c r="S90" s="20"/>
      <c r="T90" s="20">
        <v>60</v>
      </c>
      <c r="U90" s="20">
        <v>54</v>
      </c>
      <c r="V90" s="20">
        <v>17</v>
      </c>
      <c r="W90" s="20"/>
      <c r="X90" s="20">
        <v>9</v>
      </c>
      <c r="Y90" s="20">
        <v>13</v>
      </c>
      <c r="Z90" s="20"/>
      <c r="AA90" s="20">
        <v>16</v>
      </c>
      <c r="AB90" s="20">
        <v>13</v>
      </c>
      <c r="AC90">
        <v>123</v>
      </c>
      <c r="AD90">
        <v>131</v>
      </c>
      <c r="AE90">
        <v>9</v>
      </c>
      <c r="AG90">
        <v>7</v>
      </c>
      <c r="AH90">
        <v>51</v>
      </c>
      <c r="AJ90">
        <v>16</v>
      </c>
      <c r="AK90">
        <v>32</v>
      </c>
      <c r="AL90">
        <v>121</v>
      </c>
      <c r="AM90">
        <v>125</v>
      </c>
      <c r="AN90">
        <v>15</v>
      </c>
      <c r="AO90">
        <v>93</v>
      </c>
      <c r="AP90">
        <v>3</v>
      </c>
      <c r="AQ90">
        <v>15</v>
      </c>
      <c r="AR90">
        <v>4</v>
      </c>
      <c r="AS90">
        <v>7</v>
      </c>
      <c r="AT90">
        <v>12</v>
      </c>
      <c r="AU90" s="54">
        <f t="shared" si="6"/>
        <v>33.2</v>
      </c>
      <c r="AV90" s="43">
        <v>18</v>
      </c>
      <c r="AW90" s="43">
        <v>15</v>
      </c>
      <c r="AX90" s="43">
        <v>21</v>
      </c>
      <c r="AY90" s="43">
        <v>108</v>
      </c>
      <c r="AZ90" s="43">
        <v>12</v>
      </c>
      <c r="BA90" s="43">
        <v>72</v>
      </c>
      <c r="BB90" s="43">
        <v>3</v>
      </c>
      <c r="BC90" s="43">
        <v>11</v>
      </c>
      <c r="BD90" s="43">
        <v>23</v>
      </c>
      <c r="BF90" s="43">
        <v>33</v>
      </c>
      <c r="BG90" s="43">
        <v>54</v>
      </c>
      <c r="BH90" s="43">
        <v>7</v>
      </c>
      <c r="BI90" s="43">
        <v>9</v>
      </c>
      <c r="BJ90" s="43">
        <v>97</v>
      </c>
      <c r="BK90" s="62">
        <v>15</v>
      </c>
      <c r="BL90" s="59">
        <f t="shared" si="5"/>
        <v>498</v>
      </c>
      <c r="BM90" s="40">
        <v>1678</v>
      </c>
      <c r="BN90" s="40">
        <v>2069</v>
      </c>
    </row>
    <row r="91" spans="1:66" ht="12.75">
      <c r="A91" s="1" t="s">
        <v>39</v>
      </c>
      <c r="B91" s="28">
        <v>40.48</v>
      </c>
      <c r="C91" s="24">
        <v>49.05</v>
      </c>
      <c r="D91" s="2">
        <v>42.99</v>
      </c>
      <c r="E91" s="2">
        <v>43.97</v>
      </c>
      <c r="F91" s="2">
        <v>49.38</v>
      </c>
      <c r="G91" s="37">
        <f t="shared" si="8"/>
        <v>145.57291666666666</v>
      </c>
      <c r="H91" s="28">
        <v>49.87</v>
      </c>
      <c r="I91" s="37">
        <f t="shared" si="7"/>
        <v>153.02083333333334</v>
      </c>
      <c r="J91" s="28">
        <v>54.24</v>
      </c>
      <c r="K91" s="11">
        <v>71.65101334651507</v>
      </c>
      <c r="L91" s="20">
        <v>122</v>
      </c>
      <c r="M91" s="20"/>
      <c r="N91" s="20">
        <v>75</v>
      </c>
      <c r="O91" s="21">
        <v>26</v>
      </c>
      <c r="P91" s="20">
        <v>207</v>
      </c>
      <c r="Q91" s="21">
        <v>47</v>
      </c>
      <c r="R91" s="21"/>
      <c r="S91" s="20"/>
      <c r="T91" s="20">
        <v>78</v>
      </c>
      <c r="U91" s="20">
        <v>128</v>
      </c>
      <c r="V91" s="20">
        <v>25</v>
      </c>
      <c r="W91" s="20"/>
      <c r="X91" s="20">
        <v>66</v>
      </c>
      <c r="Y91" s="20">
        <v>29</v>
      </c>
      <c r="Z91" s="20"/>
      <c r="AA91" s="20">
        <v>27</v>
      </c>
      <c r="AB91" s="20">
        <v>60</v>
      </c>
      <c r="AC91">
        <v>220</v>
      </c>
      <c r="AD91">
        <v>408</v>
      </c>
      <c r="AE91">
        <v>59</v>
      </c>
      <c r="AG91">
        <v>17</v>
      </c>
      <c r="AH91">
        <v>84</v>
      </c>
      <c r="AJ91">
        <v>11</v>
      </c>
      <c r="AK91">
        <v>64</v>
      </c>
      <c r="AL91">
        <v>103</v>
      </c>
      <c r="AM91">
        <v>115</v>
      </c>
      <c r="AN91">
        <v>29</v>
      </c>
      <c r="AO91">
        <v>111</v>
      </c>
      <c r="AP91">
        <v>31</v>
      </c>
      <c r="AQ91">
        <v>38</v>
      </c>
      <c r="AR91">
        <v>19</v>
      </c>
      <c r="AS91">
        <v>22</v>
      </c>
      <c r="AT91">
        <v>5</v>
      </c>
      <c r="AU91" s="54">
        <f t="shared" si="6"/>
        <v>77.8</v>
      </c>
      <c r="AV91" s="43">
        <v>14</v>
      </c>
      <c r="AW91" s="43">
        <v>26</v>
      </c>
      <c r="AX91" s="43">
        <v>37</v>
      </c>
      <c r="AY91" s="43">
        <v>176</v>
      </c>
      <c r="AZ91" s="43">
        <v>33</v>
      </c>
      <c r="BA91" s="43">
        <v>133</v>
      </c>
      <c r="BB91" s="43">
        <v>16</v>
      </c>
      <c r="BC91" s="43">
        <v>108</v>
      </c>
      <c r="BD91" s="43">
        <v>88</v>
      </c>
      <c r="BE91" s="43">
        <v>3</v>
      </c>
      <c r="BF91" s="43">
        <v>169</v>
      </c>
      <c r="BG91" s="43">
        <v>108</v>
      </c>
      <c r="BH91" s="43">
        <v>27</v>
      </c>
      <c r="BI91" s="43">
        <v>86</v>
      </c>
      <c r="BJ91" s="43">
        <v>114</v>
      </c>
      <c r="BK91" s="62">
        <v>29</v>
      </c>
      <c r="BL91" s="59">
        <f t="shared" si="5"/>
        <v>1167</v>
      </c>
      <c r="BM91" s="40">
        <v>2795</v>
      </c>
      <c r="BN91" s="40">
        <v>2938</v>
      </c>
    </row>
    <row r="92" spans="1:66" ht="12.75">
      <c r="A92" s="1" t="s">
        <v>69</v>
      </c>
      <c r="B92" s="28">
        <v>0</v>
      </c>
      <c r="C92" s="24"/>
      <c r="D92" s="2"/>
      <c r="E92" s="2">
        <v>0.04</v>
      </c>
      <c r="F92" s="2">
        <v>0.08</v>
      </c>
      <c r="G92" s="37"/>
      <c r="H92" s="28">
        <v>0.02</v>
      </c>
      <c r="I92" s="37"/>
      <c r="J92" s="28">
        <v>0.04</v>
      </c>
      <c r="K92" s="11">
        <v>0</v>
      </c>
      <c r="L92" s="20"/>
      <c r="M92" s="20"/>
      <c r="N92" s="20"/>
      <c r="P92" s="20"/>
      <c r="S92" s="20"/>
      <c r="T92" s="20"/>
      <c r="U92" s="20"/>
      <c r="AU92" s="54">
        <f t="shared" si="6"/>
        <v>0</v>
      </c>
      <c r="BL92" s="59">
        <f t="shared" si="5"/>
        <v>0</v>
      </c>
      <c r="BM92" s="40"/>
      <c r="BN92" s="40"/>
    </row>
    <row r="93" spans="1:66" ht="12.75">
      <c r="A93" s="1" t="s">
        <v>40</v>
      </c>
      <c r="B93" s="28">
        <v>1.05</v>
      </c>
      <c r="C93" s="24">
        <v>1.23</v>
      </c>
      <c r="D93" s="2">
        <v>1.25</v>
      </c>
      <c r="E93" s="2">
        <v>0.86</v>
      </c>
      <c r="F93" s="2">
        <v>0.89</v>
      </c>
      <c r="G93" s="37">
        <f t="shared" si="8"/>
        <v>0.46875</v>
      </c>
      <c r="H93" s="28">
        <v>1.04</v>
      </c>
      <c r="I93" s="37">
        <f t="shared" si="7"/>
        <v>4.375</v>
      </c>
      <c r="J93" s="28">
        <v>1.69</v>
      </c>
      <c r="K93" s="11">
        <v>1.606524962926347</v>
      </c>
      <c r="L93" s="20"/>
      <c r="M93" s="20"/>
      <c r="N93" s="20"/>
      <c r="P93" s="20"/>
      <c r="Q93" s="21">
        <v>1</v>
      </c>
      <c r="R93" s="21"/>
      <c r="S93" s="20"/>
      <c r="T93" s="20">
        <v>1</v>
      </c>
      <c r="U93" s="20">
        <v>2</v>
      </c>
      <c r="V93" s="20">
        <v>6</v>
      </c>
      <c r="W93" s="20"/>
      <c r="Y93" s="20">
        <v>4</v>
      </c>
      <c r="Z93" s="20"/>
      <c r="AA93" s="20">
        <v>2</v>
      </c>
      <c r="AB93" s="20"/>
      <c r="AC93">
        <v>3</v>
      </c>
      <c r="AD93">
        <v>1</v>
      </c>
      <c r="AG93">
        <v>3</v>
      </c>
      <c r="AH93">
        <v>1</v>
      </c>
      <c r="AL93">
        <v>1</v>
      </c>
      <c r="AM93">
        <v>3</v>
      </c>
      <c r="AN93">
        <v>11</v>
      </c>
      <c r="AO93">
        <v>4</v>
      </c>
      <c r="AQ93">
        <v>1</v>
      </c>
      <c r="AS93">
        <v>4</v>
      </c>
      <c r="AT93">
        <v>1</v>
      </c>
      <c r="AU93" s="54">
        <f t="shared" si="6"/>
        <v>1.2</v>
      </c>
      <c r="AX93" s="43">
        <v>2</v>
      </c>
      <c r="AY93" s="43">
        <v>2</v>
      </c>
      <c r="AZ93" s="43">
        <v>4</v>
      </c>
      <c r="BA93" s="43">
        <v>1</v>
      </c>
      <c r="BB93" s="43">
        <v>4</v>
      </c>
      <c r="BD93" s="43">
        <v>1</v>
      </c>
      <c r="BH93" s="43">
        <v>1</v>
      </c>
      <c r="BJ93" s="43">
        <v>2</v>
      </c>
      <c r="BK93" s="62">
        <v>1</v>
      </c>
      <c r="BL93" s="59">
        <f t="shared" si="5"/>
        <v>18</v>
      </c>
      <c r="BM93" s="40">
        <v>9</v>
      </c>
      <c r="BN93" s="40">
        <v>84</v>
      </c>
    </row>
    <row r="94" spans="1:66" ht="12.75">
      <c r="A94" s="1" t="s">
        <v>41</v>
      </c>
      <c r="B94" s="28">
        <v>0.07</v>
      </c>
      <c r="C94" s="24">
        <v>0.19</v>
      </c>
      <c r="D94" s="2">
        <v>0.32</v>
      </c>
      <c r="E94" s="2">
        <v>0.22</v>
      </c>
      <c r="F94" s="2">
        <v>0.06</v>
      </c>
      <c r="G94" s="37"/>
      <c r="H94" s="28">
        <v>0.05</v>
      </c>
      <c r="I94" s="37">
        <f t="shared" si="7"/>
        <v>0.15625</v>
      </c>
      <c r="J94" s="28">
        <v>0.26</v>
      </c>
      <c r="K94" s="11">
        <v>0.22244191794364804</v>
      </c>
      <c r="L94" s="20"/>
      <c r="M94" s="20"/>
      <c r="N94" s="20"/>
      <c r="P94" s="20"/>
      <c r="S94" s="20"/>
      <c r="T94" s="20"/>
      <c r="U94" s="20"/>
      <c r="Z94" s="20"/>
      <c r="AB94" s="20">
        <v>1</v>
      </c>
      <c r="AC94">
        <v>1</v>
      </c>
      <c r="AH94">
        <v>1</v>
      </c>
      <c r="AK94">
        <v>1</v>
      </c>
      <c r="AO94">
        <v>1</v>
      </c>
      <c r="AQ94">
        <v>1</v>
      </c>
      <c r="AU94" s="54">
        <f t="shared" si="6"/>
        <v>0</v>
      </c>
      <c r="BL94" s="59">
        <f t="shared" si="5"/>
        <v>0</v>
      </c>
      <c r="BM94" s="40"/>
      <c r="BN94" s="40">
        <v>3</v>
      </c>
    </row>
    <row r="95" spans="1:66" ht="12.75">
      <c r="A95" s="1" t="s">
        <v>42</v>
      </c>
      <c r="B95" s="28">
        <v>1.85</v>
      </c>
      <c r="C95" s="24">
        <v>1.77</v>
      </c>
      <c r="D95" s="2">
        <v>1.62</v>
      </c>
      <c r="E95" s="2">
        <v>3.28</v>
      </c>
      <c r="F95" s="2">
        <v>3.37</v>
      </c>
      <c r="G95" s="37">
        <f t="shared" si="8"/>
        <v>1.3541666666666667</v>
      </c>
      <c r="H95" s="28">
        <v>2.16</v>
      </c>
      <c r="I95" s="37">
        <f t="shared" si="7"/>
        <v>0.625</v>
      </c>
      <c r="J95" s="28">
        <v>1.44</v>
      </c>
      <c r="K95" s="11">
        <v>2.051408798813643</v>
      </c>
      <c r="L95" s="20">
        <v>4</v>
      </c>
      <c r="M95" s="20"/>
      <c r="N95" s="20">
        <v>1</v>
      </c>
      <c r="P95" s="20">
        <v>2</v>
      </c>
      <c r="Q95" s="21">
        <v>2</v>
      </c>
      <c r="R95" s="21"/>
      <c r="S95" s="20"/>
      <c r="T95" s="20"/>
      <c r="U95" s="20">
        <v>4</v>
      </c>
      <c r="V95" s="20">
        <v>7</v>
      </c>
      <c r="W95" s="20"/>
      <c r="X95">
        <v>3</v>
      </c>
      <c r="Z95" s="20"/>
      <c r="AA95" s="20">
        <v>1</v>
      </c>
      <c r="AB95" s="20">
        <v>1</v>
      </c>
      <c r="AC95">
        <v>5</v>
      </c>
      <c r="AD95">
        <v>3</v>
      </c>
      <c r="AE95">
        <v>1</v>
      </c>
      <c r="AH95">
        <v>1</v>
      </c>
      <c r="AK95">
        <v>2</v>
      </c>
      <c r="AL95">
        <v>2</v>
      </c>
      <c r="AM95">
        <v>3</v>
      </c>
      <c r="AN95">
        <v>1</v>
      </c>
      <c r="AO95">
        <v>11</v>
      </c>
      <c r="AQ95">
        <v>2</v>
      </c>
      <c r="AS95">
        <v>8</v>
      </c>
      <c r="AT95">
        <v>2</v>
      </c>
      <c r="AU95" s="54">
        <f t="shared" si="6"/>
        <v>2.1333333333333333</v>
      </c>
      <c r="AV95" s="43">
        <v>2</v>
      </c>
      <c r="AX95" s="43">
        <v>2</v>
      </c>
      <c r="AY95" s="43">
        <v>4</v>
      </c>
      <c r="AZ95" s="43">
        <v>5</v>
      </c>
      <c r="BA95" s="43">
        <v>1</v>
      </c>
      <c r="BB95" s="43">
        <v>2</v>
      </c>
      <c r="BD95" s="43">
        <v>6</v>
      </c>
      <c r="BF95" s="43">
        <v>1</v>
      </c>
      <c r="BJ95" s="43">
        <v>7</v>
      </c>
      <c r="BK95" s="62">
        <v>2</v>
      </c>
      <c r="BL95" s="59">
        <f t="shared" si="5"/>
        <v>32</v>
      </c>
      <c r="BM95" s="40">
        <v>26</v>
      </c>
      <c r="BN95" s="40">
        <v>12</v>
      </c>
    </row>
    <row r="96" spans="1:66" ht="12.75">
      <c r="A96" s="1" t="s">
        <v>43</v>
      </c>
      <c r="B96" s="28">
        <v>7.92</v>
      </c>
      <c r="C96" s="24">
        <v>12.51</v>
      </c>
      <c r="D96" s="2">
        <v>12.08</v>
      </c>
      <c r="E96" s="2">
        <v>11.56</v>
      </c>
      <c r="F96" s="2">
        <v>9.33</v>
      </c>
      <c r="G96" s="37">
        <f t="shared" si="8"/>
        <v>29.427083333333332</v>
      </c>
      <c r="H96" s="28">
        <v>10.62</v>
      </c>
      <c r="I96" s="37">
        <f t="shared" si="7"/>
        <v>22.5</v>
      </c>
      <c r="J96" s="28">
        <v>9.02</v>
      </c>
      <c r="K96" s="11">
        <v>10.009886307464162</v>
      </c>
      <c r="L96" s="20">
        <v>11</v>
      </c>
      <c r="M96" s="20"/>
      <c r="N96" s="20">
        <v>23</v>
      </c>
      <c r="O96" s="21">
        <v>1</v>
      </c>
      <c r="P96" s="20">
        <v>19</v>
      </c>
      <c r="Q96">
        <v>1</v>
      </c>
      <c r="S96" s="20"/>
      <c r="T96" s="20">
        <v>16</v>
      </c>
      <c r="U96" s="20">
        <v>35</v>
      </c>
      <c r="V96" s="20">
        <v>25</v>
      </c>
      <c r="X96" s="20">
        <v>3</v>
      </c>
      <c r="Y96" s="20">
        <v>3</v>
      </c>
      <c r="Z96" s="20"/>
      <c r="AA96" s="20">
        <v>2</v>
      </c>
      <c r="AB96" s="20">
        <v>23</v>
      </c>
      <c r="AC96">
        <v>30</v>
      </c>
      <c r="AD96">
        <v>23</v>
      </c>
      <c r="AE96">
        <v>8</v>
      </c>
      <c r="AG96">
        <v>6</v>
      </c>
      <c r="AH96">
        <v>3</v>
      </c>
      <c r="AJ96">
        <v>5</v>
      </c>
      <c r="AK96">
        <v>15</v>
      </c>
      <c r="AL96">
        <v>12</v>
      </c>
      <c r="AM96">
        <v>2</v>
      </c>
      <c r="AO96">
        <v>12</v>
      </c>
      <c r="AP96">
        <v>6</v>
      </c>
      <c r="AQ96">
        <v>1</v>
      </c>
      <c r="AR96">
        <v>1</v>
      </c>
      <c r="AS96">
        <v>10</v>
      </c>
      <c r="AU96" s="54">
        <f t="shared" si="6"/>
        <v>16.466666666666665</v>
      </c>
      <c r="AV96" s="43">
        <v>2</v>
      </c>
      <c r="AW96" s="43">
        <v>10</v>
      </c>
      <c r="AX96" s="43">
        <v>5</v>
      </c>
      <c r="AY96" s="43">
        <v>32</v>
      </c>
      <c r="AZ96" s="43">
        <v>6</v>
      </c>
      <c r="BA96" s="43">
        <v>25</v>
      </c>
      <c r="BB96" s="43">
        <v>2</v>
      </c>
      <c r="BC96" s="43">
        <v>26</v>
      </c>
      <c r="BD96" s="43">
        <v>24</v>
      </c>
      <c r="BE96" s="43">
        <v>1</v>
      </c>
      <c r="BF96" s="43">
        <v>17</v>
      </c>
      <c r="BG96" s="43">
        <v>18</v>
      </c>
      <c r="BH96" s="43">
        <v>12</v>
      </c>
      <c r="BI96" s="43">
        <v>39</v>
      </c>
      <c r="BJ96" s="43">
        <v>16</v>
      </c>
      <c r="BK96" s="62">
        <v>12</v>
      </c>
      <c r="BL96" s="59">
        <f t="shared" si="5"/>
        <v>247</v>
      </c>
      <c r="BM96" s="40">
        <v>565</v>
      </c>
      <c r="BN96" s="40">
        <v>432</v>
      </c>
    </row>
    <row r="97" spans="1:66" ht="12.75">
      <c r="A97" s="1" t="s">
        <v>118</v>
      </c>
      <c r="B97" s="28">
        <v>0</v>
      </c>
      <c r="C97" s="24"/>
      <c r="D97" s="2"/>
      <c r="E97" s="2"/>
      <c r="F97" s="2">
        <v>0.04</v>
      </c>
      <c r="G97" s="37">
        <f t="shared" si="8"/>
        <v>0.10416666666666667</v>
      </c>
      <c r="H97" s="28">
        <v>0.02</v>
      </c>
      <c r="I97" s="37">
        <f t="shared" si="7"/>
        <v>0.20833333333333334</v>
      </c>
      <c r="J97" s="28"/>
      <c r="K97" s="11">
        <v>0.024715768660405337</v>
      </c>
      <c r="L97" s="20">
        <v>1</v>
      </c>
      <c r="M97" s="20"/>
      <c r="N97" s="20"/>
      <c r="P97" s="20"/>
      <c r="S97" s="20"/>
      <c r="T97" s="20"/>
      <c r="U97" s="20"/>
      <c r="AU97" s="54">
        <f t="shared" si="6"/>
        <v>0</v>
      </c>
      <c r="BL97" s="59">
        <f t="shared" si="5"/>
        <v>0</v>
      </c>
      <c r="BM97" s="40">
        <v>2</v>
      </c>
      <c r="BN97" s="40">
        <v>4</v>
      </c>
    </row>
    <row r="98" spans="1:66" ht="12.75">
      <c r="A98" s="1" t="s">
        <v>44</v>
      </c>
      <c r="B98" s="28">
        <v>17.52</v>
      </c>
      <c r="C98" s="24">
        <v>43.92</v>
      </c>
      <c r="D98" s="2">
        <v>48.82</v>
      </c>
      <c r="E98" s="2">
        <v>39.16</v>
      </c>
      <c r="F98" s="2">
        <v>31.13</v>
      </c>
      <c r="G98" s="37">
        <f t="shared" si="8"/>
        <v>14.583333333333334</v>
      </c>
      <c r="H98" s="28">
        <v>44</v>
      </c>
      <c r="I98" s="37">
        <f t="shared" si="7"/>
        <v>17.552083333333332</v>
      </c>
      <c r="J98" s="28">
        <v>39.1</v>
      </c>
      <c r="K98" s="11">
        <v>30.573405832921402</v>
      </c>
      <c r="L98" s="20">
        <v>1</v>
      </c>
      <c r="M98" s="20"/>
      <c r="N98" s="20">
        <v>4</v>
      </c>
      <c r="P98" s="20"/>
      <c r="S98" s="20"/>
      <c r="T98" s="20">
        <v>7</v>
      </c>
      <c r="U98" s="20">
        <v>9</v>
      </c>
      <c r="V98" s="20">
        <v>49</v>
      </c>
      <c r="Z98" s="20"/>
      <c r="AB98" s="20">
        <v>32</v>
      </c>
      <c r="AC98">
        <v>350</v>
      </c>
      <c r="AJ98">
        <v>286</v>
      </c>
      <c r="AK98">
        <v>2</v>
      </c>
      <c r="AM98">
        <v>29</v>
      </c>
      <c r="AO98">
        <v>30</v>
      </c>
      <c r="AQ98">
        <v>17</v>
      </c>
      <c r="AS98">
        <v>220</v>
      </c>
      <c r="AU98" s="54">
        <f t="shared" si="6"/>
        <v>22.066666666666666</v>
      </c>
      <c r="AW98" s="43">
        <v>9</v>
      </c>
      <c r="AX98" s="43">
        <v>3</v>
      </c>
      <c r="AZ98" s="43">
        <v>5</v>
      </c>
      <c r="BA98" s="43">
        <v>102</v>
      </c>
      <c r="BC98" s="43">
        <v>90</v>
      </c>
      <c r="BD98" s="43">
        <v>10</v>
      </c>
      <c r="BF98" s="43">
        <v>1</v>
      </c>
      <c r="BG98" s="43">
        <v>8</v>
      </c>
      <c r="BI98" s="43">
        <v>71</v>
      </c>
      <c r="BJ98" s="43">
        <v>22</v>
      </c>
      <c r="BK98" s="62">
        <v>10</v>
      </c>
      <c r="BL98" s="59">
        <f t="shared" si="5"/>
        <v>331</v>
      </c>
      <c r="BM98" s="40">
        <v>280</v>
      </c>
      <c r="BN98" s="40">
        <v>337</v>
      </c>
    </row>
    <row r="99" spans="1:66" ht="12.75">
      <c r="A99" s="1" t="s">
        <v>102</v>
      </c>
      <c r="B99" s="28">
        <v>0</v>
      </c>
      <c r="C99" s="24"/>
      <c r="D99" s="2">
        <v>0.02</v>
      </c>
      <c r="E99" s="2"/>
      <c r="F99" s="2"/>
      <c r="G99" s="37"/>
      <c r="H99" s="28"/>
      <c r="I99" s="37">
        <f t="shared" si="7"/>
        <v>0.052083333333333336</v>
      </c>
      <c r="J99" s="28"/>
      <c r="K99" s="11">
        <v>0</v>
      </c>
      <c r="L99" s="20"/>
      <c r="M99" s="20"/>
      <c r="N99" s="20"/>
      <c r="P99" s="20"/>
      <c r="S99" s="20"/>
      <c r="T99" s="20"/>
      <c r="U99" s="20"/>
      <c r="AU99" s="54">
        <f t="shared" si="6"/>
        <v>0</v>
      </c>
      <c r="BL99" s="59">
        <f t="shared" si="5"/>
        <v>0</v>
      </c>
      <c r="BM99" s="40"/>
      <c r="BN99" s="40">
        <v>1</v>
      </c>
    </row>
    <row r="100" spans="1:66" ht="12.75">
      <c r="A100" s="1" t="s">
        <v>45</v>
      </c>
      <c r="B100" s="28">
        <v>39.26</v>
      </c>
      <c r="C100" s="24">
        <v>22.49</v>
      </c>
      <c r="D100" s="2">
        <v>18.65</v>
      </c>
      <c r="E100" s="2">
        <v>29.18</v>
      </c>
      <c r="F100" s="2">
        <v>27.04</v>
      </c>
      <c r="G100" s="37">
        <f t="shared" si="8"/>
        <v>41.666666666666664</v>
      </c>
      <c r="H100" s="28">
        <v>20.59</v>
      </c>
      <c r="I100" s="37">
        <f t="shared" si="7"/>
        <v>40.989583333333336</v>
      </c>
      <c r="J100" s="28">
        <v>17.24</v>
      </c>
      <c r="K100" s="11">
        <v>18.80869995056846</v>
      </c>
      <c r="L100" s="20">
        <v>1</v>
      </c>
      <c r="M100" s="20"/>
      <c r="N100" s="20">
        <v>3</v>
      </c>
      <c r="O100" s="21">
        <v>1</v>
      </c>
      <c r="P100" s="20">
        <v>2</v>
      </c>
      <c r="Q100">
        <v>2</v>
      </c>
      <c r="S100" s="20"/>
      <c r="T100" s="20">
        <v>8</v>
      </c>
      <c r="U100" s="20">
        <v>21</v>
      </c>
      <c r="V100" s="20">
        <v>13</v>
      </c>
      <c r="X100" s="20">
        <v>2</v>
      </c>
      <c r="Y100" s="20">
        <v>9</v>
      </c>
      <c r="Z100" s="20"/>
      <c r="AA100" s="20">
        <v>8</v>
      </c>
      <c r="AB100" s="20">
        <v>26</v>
      </c>
      <c r="AC100">
        <v>125</v>
      </c>
      <c r="AD100">
        <v>81</v>
      </c>
      <c r="AE100">
        <v>2</v>
      </c>
      <c r="AH100">
        <v>10</v>
      </c>
      <c r="AJ100">
        <v>49</v>
      </c>
      <c r="AK100">
        <v>8</v>
      </c>
      <c r="AL100">
        <v>7</v>
      </c>
      <c r="AM100">
        <v>55</v>
      </c>
      <c r="AN100">
        <v>41</v>
      </c>
      <c r="AO100">
        <v>28</v>
      </c>
      <c r="AP100">
        <v>13</v>
      </c>
      <c r="AQ100">
        <v>31</v>
      </c>
      <c r="AR100">
        <v>16</v>
      </c>
      <c r="AS100">
        <v>38</v>
      </c>
      <c r="AT100">
        <v>2</v>
      </c>
      <c r="AU100" s="54">
        <f t="shared" si="6"/>
        <v>19.733333333333334</v>
      </c>
      <c r="AW100" s="43">
        <v>6</v>
      </c>
      <c r="AX100" s="43">
        <v>18</v>
      </c>
      <c r="AY100" s="43">
        <v>12</v>
      </c>
      <c r="AZ100" s="43">
        <v>9</v>
      </c>
      <c r="BA100" s="43">
        <v>18</v>
      </c>
      <c r="BB100" s="43">
        <v>2</v>
      </c>
      <c r="BC100" s="43">
        <v>8</v>
      </c>
      <c r="BD100" s="43">
        <v>5</v>
      </c>
      <c r="BE100" s="43">
        <v>1</v>
      </c>
      <c r="BF100" s="43">
        <v>33</v>
      </c>
      <c r="BG100" s="43">
        <v>44</v>
      </c>
      <c r="BH100" s="43">
        <v>5</v>
      </c>
      <c r="BI100" s="43">
        <v>26</v>
      </c>
      <c r="BJ100" s="43">
        <v>60</v>
      </c>
      <c r="BK100" s="62">
        <v>49</v>
      </c>
      <c r="BL100" s="59">
        <f t="shared" si="5"/>
        <v>296</v>
      </c>
      <c r="BM100" s="40">
        <v>800</v>
      </c>
      <c r="BN100" s="40">
        <v>787</v>
      </c>
    </row>
    <row r="101" spans="1:66" ht="12.75">
      <c r="A101" s="1" t="s">
        <v>46</v>
      </c>
      <c r="B101" s="28">
        <v>0.43</v>
      </c>
      <c r="C101" s="24">
        <v>1.19</v>
      </c>
      <c r="D101" s="2">
        <v>1.42</v>
      </c>
      <c r="E101" s="2">
        <v>2.2</v>
      </c>
      <c r="F101" s="2">
        <v>2.38</v>
      </c>
      <c r="G101" s="37">
        <f t="shared" si="8"/>
        <v>7.5</v>
      </c>
      <c r="H101" s="28">
        <v>2.82</v>
      </c>
      <c r="I101" s="37">
        <f t="shared" si="7"/>
        <v>4.895833333333333</v>
      </c>
      <c r="J101" s="28">
        <v>2.32</v>
      </c>
      <c r="K101" s="11">
        <v>2.125556104794859</v>
      </c>
      <c r="L101" s="20"/>
      <c r="M101" s="20"/>
      <c r="N101" s="20">
        <v>18</v>
      </c>
      <c r="O101">
        <v>1</v>
      </c>
      <c r="P101" s="20">
        <v>1</v>
      </c>
      <c r="Q101">
        <v>2</v>
      </c>
      <c r="S101" s="20"/>
      <c r="T101" s="20"/>
      <c r="U101" s="20"/>
      <c r="V101" s="20"/>
      <c r="X101">
        <v>3</v>
      </c>
      <c r="Y101">
        <v>8</v>
      </c>
      <c r="AA101">
        <v>2</v>
      </c>
      <c r="AG101">
        <v>2</v>
      </c>
      <c r="AH101">
        <v>2</v>
      </c>
      <c r="AL101">
        <v>3</v>
      </c>
      <c r="AO101">
        <v>9</v>
      </c>
      <c r="AQ101">
        <v>3</v>
      </c>
      <c r="AR101">
        <v>2</v>
      </c>
      <c r="AS101">
        <v>5</v>
      </c>
      <c r="AT101">
        <v>4</v>
      </c>
      <c r="AU101" s="54">
        <f t="shared" si="6"/>
        <v>5.733333333333333</v>
      </c>
      <c r="AV101" s="43">
        <v>2</v>
      </c>
      <c r="AZ101" s="43">
        <v>1</v>
      </c>
      <c r="BA101" s="43">
        <v>1</v>
      </c>
      <c r="BC101" s="43">
        <v>2</v>
      </c>
      <c r="BD101" s="43">
        <v>3</v>
      </c>
      <c r="BE101" s="43">
        <v>1</v>
      </c>
      <c r="BH101" s="43">
        <v>4</v>
      </c>
      <c r="BK101" s="62">
        <v>72</v>
      </c>
      <c r="BL101" s="59">
        <f t="shared" si="5"/>
        <v>86</v>
      </c>
      <c r="BM101" s="40">
        <v>144</v>
      </c>
      <c r="BN101" s="40">
        <v>94</v>
      </c>
    </row>
    <row r="102" spans="1:66" ht="12.75">
      <c r="A102" s="1" t="s">
        <v>47</v>
      </c>
      <c r="B102" s="28">
        <v>0.16</v>
      </c>
      <c r="C102" s="24"/>
      <c r="D102" s="2">
        <v>0.44</v>
      </c>
      <c r="E102" s="2"/>
      <c r="F102" s="2">
        <v>0.04</v>
      </c>
      <c r="G102" s="37">
        <f t="shared" si="8"/>
        <v>0.3645833333333333</v>
      </c>
      <c r="H102" s="28"/>
      <c r="I102" s="37">
        <f t="shared" si="7"/>
        <v>0.052083333333333336</v>
      </c>
      <c r="J102" s="28">
        <v>0.37</v>
      </c>
      <c r="K102" s="11">
        <v>0</v>
      </c>
      <c r="L102" s="20"/>
      <c r="M102" s="20"/>
      <c r="N102" s="20"/>
      <c r="P102" s="20"/>
      <c r="S102" s="20"/>
      <c r="T102" s="20"/>
      <c r="U102" s="20"/>
      <c r="AU102" s="54">
        <f t="shared" si="6"/>
        <v>0</v>
      </c>
      <c r="BL102" s="59">
        <f t="shared" si="5"/>
        <v>0</v>
      </c>
      <c r="BM102" s="40">
        <v>7</v>
      </c>
      <c r="BN102" s="40">
        <v>1</v>
      </c>
    </row>
    <row r="103" spans="1:66" ht="12.75">
      <c r="A103" s="1" t="s">
        <v>48</v>
      </c>
      <c r="B103" s="28">
        <v>36.63</v>
      </c>
      <c r="C103" s="25">
        <v>14.5</v>
      </c>
      <c r="D103" s="2">
        <v>9.95</v>
      </c>
      <c r="E103" s="2">
        <v>8.57</v>
      </c>
      <c r="F103" s="2">
        <v>8.29</v>
      </c>
      <c r="G103" s="37">
        <f t="shared" si="8"/>
        <v>8.697916666666666</v>
      </c>
      <c r="H103" s="28">
        <v>10.24</v>
      </c>
      <c r="I103" s="37">
        <f t="shared" si="7"/>
        <v>7.34375</v>
      </c>
      <c r="J103" s="28">
        <v>8.75</v>
      </c>
      <c r="K103" s="11">
        <v>9.515570934256054</v>
      </c>
      <c r="L103" s="20">
        <v>11</v>
      </c>
      <c r="M103" s="20"/>
      <c r="N103" s="20"/>
      <c r="P103" s="20">
        <v>35</v>
      </c>
      <c r="S103" s="20"/>
      <c r="T103" s="20">
        <v>26</v>
      </c>
      <c r="U103" s="20">
        <v>63</v>
      </c>
      <c r="AA103">
        <v>5</v>
      </c>
      <c r="AB103">
        <v>50</v>
      </c>
      <c r="AC103">
        <v>45</v>
      </c>
      <c r="AD103">
        <v>2</v>
      </c>
      <c r="AE103">
        <v>3</v>
      </c>
      <c r="AG103">
        <v>8</v>
      </c>
      <c r="AJ103">
        <v>2</v>
      </c>
      <c r="AK103">
        <v>17</v>
      </c>
      <c r="AM103">
        <v>12</v>
      </c>
      <c r="AO103">
        <v>11</v>
      </c>
      <c r="AP103">
        <v>6</v>
      </c>
      <c r="AS103">
        <v>1</v>
      </c>
      <c r="AU103" s="54">
        <f t="shared" si="6"/>
        <v>16.4</v>
      </c>
      <c r="AW103" s="43">
        <v>6</v>
      </c>
      <c r="AX103" s="43">
        <v>8</v>
      </c>
      <c r="AY103" s="43">
        <v>14</v>
      </c>
      <c r="BA103" s="43">
        <v>41</v>
      </c>
      <c r="BC103" s="43">
        <v>1</v>
      </c>
      <c r="BD103" s="43">
        <v>2</v>
      </c>
      <c r="BF103" s="43">
        <v>17</v>
      </c>
      <c r="BG103" s="43">
        <v>27</v>
      </c>
      <c r="BH103" s="43">
        <v>2</v>
      </c>
      <c r="BI103" s="43">
        <v>88</v>
      </c>
      <c r="BJ103" s="43">
        <v>28</v>
      </c>
      <c r="BK103" s="62">
        <v>12</v>
      </c>
      <c r="BL103" s="59">
        <f t="shared" si="5"/>
        <v>246</v>
      </c>
      <c r="BM103" s="40">
        <v>167</v>
      </c>
      <c r="BN103" s="40">
        <v>141</v>
      </c>
    </row>
    <row r="104" spans="1:66" ht="12.75">
      <c r="A104" s="1" t="s">
        <v>49</v>
      </c>
      <c r="B104" s="28">
        <v>0</v>
      </c>
      <c r="C104" s="24">
        <v>0.17</v>
      </c>
      <c r="D104" s="2">
        <v>0.32</v>
      </c>
      <c r="E104" s="2">
        <v>0.37</v>
      </c>
      <c r="F104" s="2">
        <v>0.4</v>
      </c>
      <c r="G104" s="37">
        <f t="shared" si="8"/>
        <v>39.84375</v>
      </c>
      <c r="H104" s="28">
        <v>0.8</v>
      </c>
      <c r="I104" s="37">
        <f t="shared" si="7"/>
        <v>28.177083333333332</v>
      </c>
      <c r="J104" s="28">
        <v>0.97</v>
      </c>
      <c r="K104" s="11">
        <v>1.828966880869995</v>
      </c>
      <c r="L104" s="20"/>
      <c r="M104" s="20"/>
      <c r="N104" s="20"/>
      <c r="P104" s="20"/>
      <c r="S104" s="20"/>
      <c r="T104" s="20">
        <v>11</v>
      </c>
      <c r="U104" s="20">
        <v>6</v>
      </c>
      <c r="AB104">
        <v>16</v>
      </c>
      <c r="AC104">
        <v>35</v>
      </c>
      <c r="AU104" s="54">
        <f t="shared" si="6"/>
        <v>4.133333333333334</v>
      </c>
      <c r="AX104" s="43">
        <v>2</v>
      </c>
      <c r="BA104" s="43">
        <v>37</v>
      </c>
      <c r="BC104" s="43">
        <v>17</v>
      </c>
      <c r="BF104" s="43">
        <v>2</v>
      </c>
      <c r="BG104" s="43">
        <v>1</v>
      </c>
      <c r="BK104" s="62">
        <v>3</v>
      </c>
      <c r="BL104" s="59">
        <f t="shared" si="5"/>
        <v>62</v>
      </c>
      <c r="BM104" s="40">
        <v>765</v>
      </c>
      <c r="BN104" s="40">
        <v>541</v>
      </c>
    </row>
    <row r="105" spans="1:66" ht="12.75">
      <c r="A105" s="1" t="s">
        <v>50</v>
      </c>
      <c r="B105" s="28">
        <v>0.73</v>
      </c>
      <c r="C105" s="24">
        <v>0.04</v>
      </c>
      <c r="D105" s="2">
        <v>0.29</v>
      </c>
      <c r="E105" s="2">
        <v>0.15</v>
      </c>
      <c r="F105" s="2">
        <v>0.12</v>
      </c>
      <c r="G105" s="37">
        <f t="shared" si="8"/>
        <v>4.010416666666667</v>
      </c>
      <c r="H105" s="28">
        <v>0.22</v>
      </c>
      <c r="I105" s="37">
        <f t="shared" si="7"/>
        <v>2.1875</v>
      </c>
      <c r="J105" s="28">
        <v>0.39</v>
      </c>
      <c r="K105" s="11">
        <v>0.6673257538309441</v>
      </c>
      <c r="L105" s="20"/>
      <c r="M105" s="20"/>
      <c r="N105" s="20">
        <v>3</v>
      </c>
      <c r="P105" s="20">
        <v>5</v>
      </c>
      <c r="S105" s="20"/>
      <c r="T105" s="20"/>
      <c r="U105" s="20"/>
      <c r="Y105">
        <v>1</v>
      </c>
      <c r="AC105">
        <v>2</v>
      </c>
      <c r="AD105">
        <v>5</v>
      </c>
      <c r="AO105">
        <v>1</v>
      </c>
      <c r="AS105">
        <v>2</v>
      </c>
      <c r="AU105" s="54">
        <f t="shared" si="6"/>
        <v>0.26666666666666666</v>
      </c>
      <c r="BC105" s="43">
        <v>3</v>
      </c>
      <c r="BF105" s="43">
        <v>1</v>
      </c>
      <c r="BL105" s="59">
        <f t="shared" si="5"/>
        <v>4</v>
      </c>
      <c r="BM105" s="40">
        <v>77</v>
      </c>
      <c r="BN105" s="40">
        <v>42</v>
      </c>
    </row>
    <row r="106" spans="1:66" ht="12.75">
      <c r="A106" s="1" t="s">
        <v>51</v>
      </c>
      <c r="B106" s="28">
        <v>0.47</v>
      </c>
      <c r="C106" s="24">
        <v>0.11</v>
      </c>
      <c r="D106" s="2">
        <v>1.99</v>
      </c>
      <c r="E106" s="2">
        <v>0.22</v>
      </c>
      <c r="F106" s="2">
        <v>0.04</v>
      </c>
      <c r="G106" s="37">
        <f t="shared" si="8"/>
        <v>0.4166666666666667</v>
      </c>
      <c r="H106" s="28">
        <v>0.02</v>
      </c>
      <c r="I106" s="37">
        <f t="shared" si="7"/>
        <v>0.8854166666666666</v>
      </c>
      <c r="J106" s="28">
        <v>0.04</v>
      </c>
      <c r="K106" s="11">
        <v>0.22244191794364804</v>
      </c>
      <c r="L106" s="20"/>
      <c r="M106" s="20"/>
      <c r="N106" s="20"/>
      <c r="P106" s="20">
        <v>1</v>
      </c>
      <c r="S106" s="20"/>
      <c r="T106" s="20"/>
      <c r="U106" s="20"/>
      <c r="AC106">
        <v>1</v>
      </c>
      <c r="AD106">
        <v>1</v>
      </c>
      <c r="AE106">
        <v>1</v>
      </c>
      <c r="AK106">
        <v>2</v>
      </c>
      <c r="AO106">
        <v>2</v>
      </c>
      <c r="AU106" s="54">
        <f t="shared" si="6"/>
        <v>0.5333333333333333</v>
      </c>
      <c r="AY106" s="43">
        <v>7</v>
      </c>
      <c r="BC106" s="43">
        <v>1</v>
      </c>
      <c r="BL106" s="59">
        <f t="shared" si="5"/>
        <v>8</v>
      </c>
      <c r="BM106" s="40">
        <v>8</v>
      </c>
      <c r="BN106" s="40">
        <v>17</v>
      </c>
    </row>
    <row r="107" spans="1:66" ht="12.75">
      <c r="A107" s="1" t="s">
        <v>163</v>
      </c>
      <c r="B107" s="28">
        <v>0</v>
      </c>
      <c r="C107" s="24"/>
      <c r="D107" s="2"/>
      <c r="E107" s="2"/>
      <c r="F107" s="2"/>
      <c r="G107" s="37"/>
      <c r="H107" s="28"/>
      <c r="I107" s="37">
        <f t="shared" si="7"/>
        <v>0.3645833333333333</v>
      </c>
      <c r="J107" s="28"/>
      <c r="K107" s="11">
        <v>0</v>
      </c>
      <c r="L107" s="20"/>
      <c r="M107" s="20"/>
      <c r="N107" s="20"/>
      <c r="P107" s="20"/>
      <c r="S107" s="20"/>
      <c r="T107" s="20"/>
      <c r="U107" s="20"/>
      <c r="AU107" s="54">
        <f t="shared" si="6"/>
        <v>0</v>
      </c>
      <c r="BL107" s="59">
        <f t="shared" si="5"/>
        <v>0</v>
      </c>
      <c r="BM107" s="40"/>
      <c r="BN107" s="40">
        <v>7</v>
      </c>
    </row>
    <row r="108" spans="1:66" ht="12.75">
      <c r="A108" s="1" t="s">
        <v>52</v>
      </c>
      <c r="B108" s="28">
        <v>10.8</v>
      </c>
      <c r="C108" s="24">
        <v>47.88</v>
      </c>
      <c r="D108" s="2">
        <v>61.32</v>
      </c>
      <c r="E108" s="2">
        <v>62.29</v>
      </c>
      <c r="F108" s="2">
        <v>47.02</v>
      </c>
      <c r="G108" s="37">
        <f t="shared" si="8"/>
        <v>105.83333333333333</v>
      </c>
      <c r="H108" s="28">
        <v>76.54</v>
      </c>
      <c r="I108" s="37">
        <f t="shared" si="7"/>
        <v>89.21875</v>
      </c>
      <c r="J108" s="28">
        <v>84.22</v>
      </c>
      <c r="K108" s="11">
        <v>78.44784972812654</v>
      </c>
      <c r="L108" s="20">
        <v>126</v>
      </c>
      <c r="M108" s="20"/>
      <c r="N108" s="20">
        <v>73</v>
      </c>
      <c r="O108" s="21">
        <v>11</v>
      </c>
      <c r="P108" s="20">
        <v>185</v>
      </c>
      <c r="Q108" s="21">
        <v>2</v>
      </c>
      <c r="R108" s="21"/>
      <c r="S108" s="20"/>
      <c r="T108" s="20">
        <v>151</v>
      </c>
      <c r="U108" s="20">
        <v>144</v>
      </c>
      <c r="V108" s="20">
        <v>63</v>
      </c>
      <c r="W108" s="20"/>
      <c r="X108" s="20">
        <v>46</v>
      </c>
      <c r="Y108" s="20">
        <v>38</v>
      </c>
      <c r="Z108" s="20"/>
      <c r="AA108" s="20">
        <v>19</v>
      </c>
      <c r="AB108" s="20">
        <v>215</v>
      </c>
      <c r="AC108">
        <v>327</v>
      </c>
      <c r="AD108">
        <v>180</v>
      </c>
      <c r="AE108">
        <v>64</v>
      </c>
      <c r="AG108">
        <v>29</v>
      </c>
      <c r="AH108">
        <v>97</v>
      </c>
      <c r="AJ108">
        <v>67</v>
      </c>
      <c r="AK108">
        <v>94</v>
      </c>
      <c r="AL108">
        <v>105</v>
      </c>
      <c r="AM108">
        <v>162</v>
      </c>
      <c r="AN108">
        <v>7</v>
      </c>
      <c r="AO108">
        <v>158</v>
      </c>
      <c r="AP108">
        <v>81</v>
      </c>
      <c r="AQ108">
        <v>28</v>
      </c>
      <c r="AR108">
        <v>6</v>
      </c>
      <c r="AS108">
        <v>26</v>
      </c>
      <c r="AU108" s="54">
        <f t="shared" si="6"/>
        <v>112.33333333333333</v>
      </c>
      <c r="AV108" s="43">
        <v>54</v>
      </c>
      <c r="AW108" s="43">
        <v>57</v>
      </c>
      <c r="AX108" s="43">
        <v>161</v>
      </c>
      <c r="AY108" s="43">
        <v>398</v>
      </c>
      <c r="AZ108" s="43">
        <v>13</v>
      </c>
      <c r="BA108" s="43">
        <v>115</v>
      </c>
      <c r="BB108" s="43">
        <v>2</v>
      </c>
      <c r="BC108" s="43">
        <v>271</v>
      </c>
      <c r="BD108" s="43">
        <v>31</v>
      </c>
      <c r="BE108" s="43">
        <v>5</v>
      </c>
      <c r="BF108" s="43">
        <v>90</v>
      </c>
      <c r="BG108" s="43">
        <v>50</v>
      </c>
      <c r="BH108" s="43">
        <v>36</v>
      </c>
      <c r="BI108" s="43">
        <v>237</v>
      </c>
      <c r="BJ108" s="43">
        <v>134</v>
      </c>
      <c r="BK108" s="62">
        <v>31</v>
      </c>
      <c r="BL108" s="59">
        <f t="shared" si="5"/>
        <v>1685</v>
      </c>
      <c r="BM108" s="40">
        <v>2032</v>
      </c>
      <c r="BN108" s="40">
        <v>1713</v>
      </c>
    </row>
    <row r="109" spans="1:66" ht="12.75">
      <c r="A109" s="1" t="s">
        <v>53</v>
      </c>
      <c r="B109" s="28">
        <v>0.62</v>
      </c>
      <c r="C109" s="24">
        <v>0.09</v>
      </c>
      <c r="D109" s="2">
        <v>1.57</v>
      </c>
      <c r="E109" s="2">
        <v>0.37</v>
      </c>
      <c r="F109" s="2">
        <v>0.5</v>
      </c>
      <c r="G109" s="37">
        <f t="shared" si="8"/>
        <v>1.9270833333333333</v>
      </c>
      <c r="H109" s="28">
        <v>0.55</v>
      </c>
      <c r="I109" s="37">
        <f t="shared" si="7"/>
        <v>1.9791666666666667</v>
      </c>
      <c r="J109" s="28">
        <v>1.02</v>
      </c>
      <c r="K109" s="11">
        <v>0.24715768660405338</v>
      </c>
      <c r="L109" s="20"/>
      <c r="M109" s="20"/>
      <c r="N109" s="20"/>
      <c r="P109" s="20"/>
      <c r="S109" s="20"/>
      <c r="T109" s="20"/>
      <c r="U109" s="20"/>
      <c r="AK109">
        <v>4</v>
      </c>
      <c r="AU109" s="54">
        <f t="shared" si="6"/>
        <v>1.2666666666666666</v>
      </c>
      <c r="BC109" s="43">
        <v>11</v>
      </c>
      <c r="BI109" s="43">
        <v>1</v>
      </c>
      <c r="BJ109" s="43">
        <v>7</v>
      </c>
      <c r="BL109" s="59">
        <f t="shared" si="5"/>
        <v>19</v>
      </c>
      <c r="BM109" s="40">
        <v>37</v>
      </c>
      <c r="BN109" s="40">
        <v>38</v>
      </c>
    </row>
    <row r="110" spans="1:66" ht="12.75">
      <c r="A110" s="1" t="s">
        <v>54</v>
      </c>
      <c r="B110" s="28">
        <v>2.14</v>
      </c>
      <c r="C110" s="24">
        <v>0.58</v>
      </c>
      <c r="D110" s="2">
        <v>52.13</v>
      </c>
      <c r="E110" s="2">
        <v>0.24</v>
      </c>
      <c r="F110" s="2">
        <v>16.09</v>
      </c>
      <c r="G110" s="37">
        <f t="shared" si="8"/>
        <v>1.1458333333333333</v>
      </c>
      <c r="H110" s="28">
        <v>0.51</v>
      </c>
      <c r="I110" s="37">
        <f t="shared" si="7"/>
        <v>65.20833333333333</v>
      </c>
      <c r="J110" s="28">
        <v>11.2</v>
      </c>
      <c r="K110" s="11">
        <v>0.3213049925852694</v>
      </c>
      <c r="L110" s="20"/>
      <c r="M110" s="20"/>
      <c r="N110" s="20"/>
      <c r="P110" s="20"/>
      <c r="S110" s="20"/>
      <c r="T110" s="20"/>
      <c r="U110" s="20"/>
      <c r="AG110">
        <v>9</v>
      </c>
      <c r="AM110">
        <v>2</v>
      </c>
      <c r="AU110" s="54">
        <f t="shared" si="6"/>
        <v>0</v>
      </c>
      <c r="BL110" s="59">
        <f t="shared" si="5"/>
        <v>0</v>
      </c>
      <c r="BM110" s="40">
        <v>22</v>
      </c>
      <c r="BN110" s="40">
        <v>1252</v>
      </c>
    </row>
    <row r="111" spans="1:66" ht="12.75">
      <c r="A111" s="1" t="s">
        <v>55</v>
      </c>
      <c r="B111" s="28">
        <v>0.07</v>
      </c>
      <c r="C111" s="24">
        <v>0.02</v>
      </c>
      <c r="D111" s="2">
        <v>0.22</v>
      </c>
      <c r="E111" s="2">
        <v>0.04</v>
      </c>
      <c r="F111" s="2"/>
      <c r="G111" s="37">
        <f t="shared" si="8"/>
        <v>0.052083333333333336</v>
      </c>
      <c r="H111" s="28"/>
      <c r="I111" s="37"/>
      <c r="J111" s="28"/>
      <c r="K111" s="11">
        <v>0</v>
      </c>
      <c r="L111" s="20"/>
      <c r="M111" s="20"/>
      <c r="N111" s="20"/>
      <c r="P111" s="20"/>
      <c r="S111" s="20"/>
      <c r="T111" s="20"/>
      <c r="U111" s="20"/>
      <c r="AU111" s="54">
        <f t="shared" si="6"/>
        <v>0</v>
      </c>
      <c r="BL111" s="59">
        <f t="shared" si="5"/>
        <v>0</v>
      </c>
      <c r="BM111" s="40">
        <v>1</v>
      </c>
      <c r="BN111" s="40"/>
    </row>
    <row r="112" spans="1:66" ht="12.75">
      <c r="A112" s="1" t="s">
        <v>103</v>
      </c>
      <c r="B112" s="28">
        <v>0.02</v>
      </c>
      <c r="C112" s="24"/>
      <c r="D112" s="2">
        <v>0.61</v>
      </c>
      <c r="E112" s="2"/>
      <c r="F112" s="2"/>
      <c r="G112" s="37"/>
      <c r="H112" s="28"/>
      <c r="I112" s="37"/>
      <c r="J112" s="28"/>
      <c r="K112" s="11">
        <v>0</v>
      </c>
      <c r="L112" s="20"/>
      <c r="M112" s="20"/>
      <c r="N112" s="20"/>
      <c r="P112" s="20"/>
      <c r="S112" s="20"/>
      <c r="T112" s="20"/>
      <c r="U112" s="20"/>
      <c r="AU112" s="54">
        <f t="shared" si="6"/>
        <v>0</v>
      </c>
      <c r="BL112" s="59">
        <f t="shared" si="5"/>
        <v>0</v>
      </c>
      <c r="BM112" s="40"/>
      <c r="BN112" s="40"/>
    </row>
    <row r="113" spans="1:66" ht="12.75">
      <c r="A113" s="1" t="s">
        <v>56</v>
      </c>
      <c r="B113" s="28">
        <v>6.36</v>
      </c>
      <c r="C113" s="24">
        <v>2.08</v>
      </c>
      <c r="D113" s="2">
        <v>30.83</v>
      </c>
      <c r="E113" s="2">
        <v>3.56</v>
      </c>
      <c r="F113" s="2">
        <v>18.08</v>
      </c>
      <c r="G113" s="37">
        <f t="shared" si="8"/>
        <v>5.729166666666667</v>
      </c>
      <c r="H113" s="28">
        <v>3.42</v>
      </c>
      <c r="I113" s="37">
        <f t="shared" si="7"/>
        <v>16.979166666666668</v>
      </c>
      <c r="J113" s="28">
        <v>20.09</v>
      </c>
      <c r="K113" s="11">
        <v>15.818091942659416</v>
      </c>
      <c r="L113" s="20">
        <v>12</v>
      </c>
      <c r="M113" s="20"/>
      <c r="N113" s="20">
        <v>8</v>
      </c>
      <c r="P113" s="20">
        <v>3</v>
      </c>
      <c r="Q113" s="21"/>
      <c r="R113" s="21"/>
      <c r="S113" s="20"/>
      <c r="T113" s="20">
        <v>4</v>
      </c>
      <c r="U113" s="20">
        <v>50</v>
      </c>
      <c r="V113" s="20">
        <v>3</v>
      </c>
      <c r="W113" s="20"/>
      <c r="Y113" s="20">
        <v>13</v>
      </c>
      <c r="Z113" s="20"/>
      <c r="AB113">
        <v>33</v>
      </c>
      <c r="AC113">
        <v>10</v>
      </c>
      <c r="AD113">
        <v>151</v>
      </c>
      <c r="AG113">
        <v>2</v>
      </c>
      <c r="AJ113">
        <v>8</v>
      </c>
      <c r="AK113">
        <v>22</v>
      </c>
      <c r="AL113">
        <v>1</v>
      </c>
      <c r="AM113">
        <v>38</v>
      </c>
      <c r="AN113">
        <v>24</v>
      </c>
      <c r="AO113">
        <v>5</v>
      </c>
      <c r="AP113">
        <v>24</v>
      </c>
      <c r="AQ113">
        <v>6</v>
      </c>
      <c r="AR113">
        <v>50</v>
      </c>
      <c r="AS113">
        <v>2</v>
      </c>
      <c r="AU113" s="54">
        <f t="shared" si="6"/>
        <v>11.733333333333333</v>
      </c>
      <c r="AX113" s="43">
        <v>2</v>
      </c>
      <c r="AY113" s="43">
        <v>31</v>
      </c>
      <c r="AZ113" s="43">
        <v>3</v>
      </c>
      <c r="BA113" s="43">
        <v>22</v>
      </c>
      <c r="BD113" s="43">
        <v>1</v>
      </c>
      <c r="BF113" s="43">
        <v>75</v>
      </c>
      <c r="BG113" s="43">
        <v>14</v>
      </c>
      <c r="BI113" s="43">
        <v>27</v>
      </c>
      <c r="BJ113" s="43">
        <v>1</v>
      </c>
      <c r="BL113" s="59">
        <f t="shared" si="5"/>
        <v>176</v>
      </c>
      <c r="BM113" s="40">
        <v>110</v>
      </c>
      <c r="BN113" s="40">
        <v>326</v>
      </c>
    </row>
    <row r="114" spans="1:66" ht="12.75">
      <c r="A114" s="1" t="s">
        <v>57</v>
      </c>
      <c r="B114" s="28">
        <v>0</v>
      </c>
      <c r="C114" s="24">
        <v>0.02</v>
      </c>
      <c r="E114" s="2"/>
      <c r="F114" s="2">
        <v>0.06</v>
      </c>
      <c r="G114" s="37"/>
      <c r="H114" s="28"/>
      <c r="I114" s="37">
        <f t="shared" si="7"/>
        <v>0.3645833333333333</v>
      </c>
      <c r="J114" s="28">
        <v>0.02</v>
      </c>
      <c r="K114" s="11">
        <v>0.024715768660405337</v>
      </c>
      <c r="L114" s="20"/>
      <c r="M114" s="20"/>
      <c r="N114" s="20"/>
      <c r="P114" s="20"/>
      <c r="S114" s="20"/>
      <c r="T114" s="20"/>
      <c r="U114" s="20"/>
      <c r="Y114">
        <v>1</v>
      </c>
      <c r="AU114" s="54">
        <f t="shared" si="6"/>
        <v>0</v>
      </c>
      <c r="BL114" s="59">
        <f t="shared" si="5"/>
        <v>0</v>
      </c>
      <c r="BM114" s="40"/>
      <c r="BN114" s="40">
        <v>7</v>
      </c>
    </row>
    <row r="115" spans="1:66" ht="12.75">
      <c r="A115" s="1" t="s">
        <v>58</v>
      </c>
      <c r="B115" s="28">
        <v>0.6</v>
      </c>
      <c r="C115" s="24">
        <v>0.15</v>
      </c>
      <c r="D115" s="2">
        <v>0.07</v>
      </c>
      <c r="E115" s="2"/>
      <c r="F115" s="2">
        <v>1.63</v>
      </c>
      <c r="G115" s="37">
        <f t="shared" si="8"/>
        <v>0.625</v>
      </c>
      <c r="H115" s="28"/>
      <c r="I115" s="37">
        <f t="shared" si="7"/>
        <v>31.197916666666668</v>
      </c>
      <c r="J115" s="28">
        <v>3.76</v>
      </c>
      <c r="K115" s="11">
        <v>0</v>
      </c>
      <c r="L115" s="20"/>
      <c r="M115" s="20"/>
      <c r="N115" s="20"/>
      <c r="P115" s="20"/>
      <c r="S115" s="20"/>
      <c r="T115" s="20"/>
      <c r="U115" s="20"/>
      <c r="AU115" s="54">
        <f t="shared" si="6"/>
        <v>0</v>
      </c>
      <c r="BL115" s="59">
        <f t="shared" si="5"/>
        <v>0</v>
      </c>
      <c r="BM115" s="40">
        <v>12</v>
      </c>
      <c r="BN115" s="40">
        <v>599</v>
      </c>
    </row>
    <row r="116" spans="1:66" ht="12.75">
      <c r="A116" s="1" t="s">
        <v>59</v>
      </c>
      <c r="B116" s="28">
        <v>0.67</v>
      </c>
      <c r="C116" s="24">
        <v>0.35</v>
      </c>
      <c r="D116" s="2">
        <v>0.27</v>
      </c>
      <c r="E116" s="2">
        <v>0.04</v>
      </c>
      <c r="F116" s="2">
        <v>2.52</v>
      </c>
      <c r="G116" s="37">
        <f t="shared" si="8"/>
        <v>0.20833333333333334</v>
      </c>
      <c r="H116" s="28">
        <v>0.09</v>
      </c>
      <c r="I116" s="37">
        <f t="shared" si="7"/>
        <v>1.0416666666666667</v>
      </c>
      <c r="J116" s="28">
        <v>6.45</v>
      </c>
      <c r="K116" s="11">
        <v>0.07414730598121601</v>
      </c>
      <c r="L116" s="20"/>
      <c r="M116" s="20"/>
      <c r="N116" s="20"/>
      <c r="P116" s="20"/>
      <c r="S116" s="20"/>
      <c r="T116" s="20"/>
      <c r="U116" s="20"/>
      <c r="V116" s="20"/>
      <c r="AL116">
        <v>3</v>
      </c>
      <c r="AU116" s="54">
        <f t="shared" si="6"/>
        <v>0</v>
      </c>
      <c r="BL116" s="59">
        <f t="shared" si="5"/>
        <v>0</v>
      </c>
      <c r="BM116" s="40">
        <v>4</v>
      </c>
      <c r="BN116" s="40">
        <v>20</v>
      </c>
    </row>
    <row r="117" spans="1:66" ht="12.75">
      <c r="A117" s="1" t="s">
        <v>60</v>
      </c>
      <c r="B117" s="28">
        <v>0</v>
      </c>
      <c r="C117" s="24"/>
      <c r="D117" s="2">
        <v>0.05</v>
      </c>
      <c r="E117" s="2"/>
      <c r="F117" s="2">
        <v>0.06</v>
      </c>
      <c r="G117" s="37">
        <f t="shared" si="8"/>
        <v>0.9375</v>
      </c>
      <c r="H117" s="28">
        <v>0.07</v>
      </c>
      <c r="I117" s="37">
        <f t="shared" si="7"/>
        <v>1.5104166666666667</v>
      </c>
      <c r="J117" s="28">
        <v>0.04</v>
      </c>
      <c r="K117" s="11">
        <v>0</v>
      </c>
      <c r="L117" s="20"/>
      <c r="M117" s="20"/>
      <c r="N117" s="20"/>
      <c r="P117" s="20"/>
      <c r="S117" s="20"/>
      <c r="T117" s="20"/>
      <c r="U117" s="20"/>
      <c r="AU117" s="54">
        <f t="shared" si="6"/>
        <v>0</v>
      </c>
      <c r="BL117" s="59">
        <f t="shared" si="5"/>
        <v>0</v>
      </c>
      <c r="BM117" s="40">
        <v>18</v>
      </c>
      <c r="BN117" s="40">
        <v>29</v>
      </c>
    </row>
    <row r="118" spans="1:66" ht="12.75">
      <c r="A118" s="1" t="s">
        <v>104</v>
      </c>
      <c r="B118" s="28">
        <v>0.02</v>
      </c>
      <c r="C118" s="24"/>
      <c r="D118" s="2">
        <v>0.56</v>
      </c>
      <c r="E118" s="2"/>
      <c r="F118" s="2"/>
      <c r="G118" s="37"/>
      <c r="H118" s="28"/>
      <c r="I118" s="37"/>
      <c r="J118" s="28"/>
      <c r="K118" s="11">
        <v>0</v>
      </c>
      <c r="L118" s="20"/>
      <c r="M118" s="20"/>
      <c r="N118" s="20"/>
      <c r="P118" s="20"/>
      <c r="S118" s="20"/>
      <c r="T118" s="20"/>
      <c r="U118" s="20"/>
      <c r="AU118" s="54">
        <f t="shared" si="6"/>
        <v>0</v>
      </c>
      <c r="BL118" s="59">
        <f t="shared" si="5"/>
        <v>0</v>
      </c>
      <c r="BM118" s="40"/>
      <c r="BN118" s="40"/>
    </row>
    <row r="119" spans="1:66" ht="12.75">
      <c r="A119" s="1" t="s">
        <v>61</v>
      </c>
      <c r="B119" s="28">
        <v>15.97</v>
      </c>
      <c r="C119" s="24">
        <v>7.27</v>
      </c>
      <c r="D119" s="2">
        <v>17.25</v>
      </c>
      <c r="E119" s="2">
        <v>11.21</v>
      </c>
      <c r="F119" s="2">
        <v>22.16</v>
      </c>
      <c r="G119" s="37">
        <f t="shared" si="8"/>
        <v>13.645833333333334</v>
      </c>
      <c r="H119" s="28">
        <v>11.13</v>
      </c>
      <c r="I119" s="37">
        <f t="shared" si="7"/>
        <v>18.697916666666668</v>
      </c>
      <c r="J119" s="28">
        <v>14.34</v>
      </c>
      <c r="K119" s="11">
        <v>4.671280276816609</v>
      </c>
      <c r="L119" s="20">
        <v>9</v>
      </c>
      <c r="M119" s="20"/>
      <c r="N119" s="20">
        <v>2</v>
      </c>
      <c r="O119" s="21">
        <v>17</v>
      </c>
      <c r="P119" s="20">
        <v>2</v>
      </c>
      <c r="Q119" s="21"/>
      <c r="R119" s="21"/>
      <c r="S119" s="20"/>
      <c r="T119" s="20">
        <v>7</v>
      </c>
      <c r="U119" s="20">
        <v>2</v>
      </c>
      <c r="V119" s="20">
        <v>18</v>
      </c>
      <c r="W119" s="20"/>
      <c r="X119" s="20">
        <v>3</v>
      </c>
      <c r="Z119" s="20"/>
      <c r="AA119">
        <v>1</v>
      </c>
      <c r="AB119">
        <v>6</v>
      </c>
      <c r="AC119">
        <v>10</v>
      </c>
      <c r="AH119">
        <v>5</v>
      </c>
      <c r="AK119">
        <v>9</v>
      </c>
      <c r="AL119">
        <v>1</v>
      </c>
      <c r="AM119">
        <v>4</v>
      </c>
      <c r="AO119">
        <v>5</v>
      </c>
      <c r="AP119">
        <v>21</v>
      </c>
      <c r="AS119">
        <v>12</v>
      </c>
      <c r="AU119" s="54">
        <f t="shared" si="6"/>
        <v>5.466666666666667</v>
      </c>
      <c r="AW119" s="43">
        <v>1</v>
      </c>
      <c r="AX119" s="43">
        <v>2</v>
      </c>
      <c r="AY119" s="43">
        <v>10</v>
      </c>
      <c r="AZ119" s="43">
        <v>8</v>
      </c>
      <c r="BA119" s="43">
        <v>5</v>
      </c>
      <c r="BC119" s="43">
        <v>8</v>
      </c>
      <c r="BD119" s="43">
        <v>11</v>
      </c>
      <c r="BF119" s="43">
        <v>7</v>
      </c>
      <c r="BG119" s="43">
        <v>2</v>
      </c>
      <c r="BI119" s="43">
        <v>14</v>
      </c>
      <c r="BJ119" s="43">
        <v>14</v>
      </c>
      <c r="BL119" s="59">
        <f t="shared" si="5"/>
        <v>82</v>
      </c>
      <c r="BM119" s="40">
        <v>262</v>
      </c>
      <c r="BN119" s="40">
        <v>359</v>
      </c>
    </row>
    <row r="120" spans="1:66" ht="12.75">
      <c r="A120" s="1" t="s">
        <v>110</v>
      </c>
      <c r="B120" s="28">
        <v>0</v>
      </c>
      <c r="C120" s="24"/>
      <c r="D120" s="2"/>
      <c r="E120" s="2">
        <v>0.04</v>
      </c>
      <c r="F120" s="2"/>
      <c r="G120" s="37"/>
      <c r="H120" s="28"/>
      <c r="I120" s="37"/>
      <c r="J120" s="28"/>
      <c r="K120" s="11">
        <v>0</v>
      </c>
      <c r="L120" s="20"/>
      <c r="M120" s="20"/>
      <c r="N120" s="20"/>
      <c r="P120" s="20"/>
      <c r="S120" s="20"/>
      <c r="T120" s="20"/>
      <c r="U120" s="20"/>
      <c r="AU120" s="54">
        <f t="shared" si="6"/>
        <v>0</v>
      </c>
      <c r="BL120" s="59">
        <f t="shared" si="5"/>
        <v>0</v>
      </c>
      <c r="BM120" s="40"/>
      <c r="BN120" s="40"/>
    </row>
    <row r="121" spans="1:66" ht="12.75">
      <c r="A121" s="1" t="s">
        <v>62</v>
      </c>
      <c r="B121" s="28">
        <v>66.79</v>
      </c>
      <c r="C121" s="24">
        <v>35.84</v>
      </c>
      <c r="D121" s="2">
        <v>34.19</v>
      </c>
      <c r="E121" s="2">
        <v>61.32</v>
      </c>
      <c r="F121" s="2">
        <v>67.3</v>
      </c>
      <c r="G121" s="37">
        <f t="shared" si="8"/>
        <v>185.83333333333334</v>
      </c>
      <c r="H121" s="28">
        <v>70.64</v>
      </c>
      <c r="I121" s="37">
        <f t="shared" si="7"/>
        <v>78.07291666666667</v>
      </c>
      <c r="J121" s="28">
        <v>33.08</v>
      </c>
      <c r="K121" s="11">
        <v>68.24023727137913</v>
      </c>
      <c r="L121" s="20">
        <v>115</v>
      </c>
      <c r="M121" s="20"/>
      <c r="N121" s="20">
        <v>69</v>
      </c>
      <c r="O121" s="20">
        <v>147</v>
      </c>
      <c r="P121" s="20">
        <v>198</v>
      </c>
      <c r="Q121" s="21">
        <v>151</v>
      </c>
      <c r="R121" s="21"/>
      <c r="S121" s="20"/>
      <c r="T121" s="20">
        <v>13</v>
      </c>
      <c r="U121" s="20">
        <v>20</v>
      </c>
      <c r="V121" s="20">
        <v>28</v>
      </c>
      <c r="W121" s="20"/>
      <c r="X121" s="20">
        <v>69</v>
      </c>
      <c r="Y121" s="20">
        <v>93</v>
      </c>
      <c r="Z121" s="20"/>
      <c r="AA121" s="20">
        <v>17</v>
      </c>
      <c r="AB121" s="20">
        <v>189</v>
      </c>
      <c r="AC121">
        <v>56</v>
      </c>
      <c r="AD121">
        <v>460</v>
      </c>
      <c r="AE121">
        <v>27</v>
      </c>
      <c r="AG121">
        <v>31</v>
      </c>
      <c r="AH121">
        <v>31</v>
      </c>
      <c r="AJ121">
        <v>5</v>
      </c>
      <c r="AK121">
        <v>17</v>
      </c>
      <c r="AL121">
        <v>287</v>
      </c>
      <c r="AM121">
        <v>6</v>
      </c>
      <c r="AN121">
        <v>16</v>
      </c>
      <c r="AO121">
        <v>40</v>
      </c>
      <c r="AP121">
        <v>1</v>
      </c>
      <c r="AQ121">
        <v>2</v>
      </c>
      <c r="AS121">
        <v>13</v>
      </c>
      <c r="AU121" s="54">
        <f t="shared" si="6"/>
        <v>67.4</v>
      </c>
      <c r="AW121" s="43">
        <v>136</v>
      </c>
      <c r="AX121" s="43">
        <v>23</v>
      </c>
      <c r="AY121" s="43">
        <v>55</v>
      </c>
      <c r="AZ121" s="43">
        <v>17</v>
      </c>
      <c r="BA121" s="43">
        <v>209</v>
      </c>
      <c r="BB121" s="43">
        <v>61</v>
      </c>
      <c r="BC121" s="43">
        <v>42</v>
      </c>
      <c r="BD121" s="43">
        <v>195</v>
      </c>
      <c r="BE121" s="43">
        <v>6</v>
      </c>
      <c r="BF121" s="43">
        <v>1</v>
      </c>
      <c r="BG121" s="43">
        <v>29</v>
      </c>
      <c r="BH121" s="43">
        <v>66</v>
      </c>
      <c r="BI121" s="43">
        <v>20</v>
      </c>
      <c r="BJ121" s="43">
        <v>62</v>
      </c>
      <c r="BK121" s="62">
        <v>89</v>
      </c>
      <c r="BL121" s="59">
        <f t="shared" si="5"/>
        <v>1011</v>
      </c>
      <c r="BM121" s="40">
        <v>3568</v>
      </c>
      <c r="BN121" s="40">
        <v>1499</v>
      </c>
    </row>
    <row r="122" spans="1:66" ht="12.75">
      <c r="A122" s="1" t="s">
        <v>105</v>
      </c>
      <c r="B122" s="28">
        <v>0.1</v>
      </c>
      <c r="C122" s="24">
        <v>0.28</v>
      </c>
      <c r="D122" s="2">
        <v>0.05</v>
      </c>
      <c r="E122" s="2"/>
      <c r="F122" s="2">
        <v>0.14</v>
      </c>
      <c r="G122" s="37">
        <f t="shared" si="8"/>
        <v>0.3125</v>
      </c>
      <c r="H122" s="28">
        <v>0.05</v>
      </c>
      <c r="I122" s="37">
        <f t="shared" si="7"/>
        <v>0.052083333333333336</v>
      </c>
      <c r="J122" s="28">
        <v>0.02</v>
      </c>
      <c r="K122" s="11">
        <v>0.07414730598121601</v>
      </c>
      <c r="L122" s="10"/>
      <c r="M122" s="30"/>
      <c r="N122" s="30"/>
      <c r="O122" s="30"/>
      <c r="P122" s="20"/>
      <c r="S122" s="20"/>
      <c r="T122" s="20"/>
      <c r="U122" s="20"/>
      <c r="AC122">
        <v>2</v>
      </c>
      <c r="AO122">
        <v>1</v>
      </c>
      <c r="AU122" s="54">
        <f t="shared" si="6"/>
        <v>0</v>
      </c>
      <c r="BL122" s="59">
        <f t="shared" si="5"/>
        <v>0</v>
      </c>
      <c r="BM122" s="40">
        <v>6</v>
      </c>
      <c r="BN122" s="40">
        <v>1</v>
      </c>
    </row>
    <row r="123" spans="1:68" ht="12.75">
      <c r="A123" s="1" t="s">
        <v>180</v>
      </c>
      <c r="B123" s="20">
        <f aca="true" t="shared" si="9" ref="B123:BK123">SUM(B5:B122)</f>
        <v>336.18000000000006</v>
      </c>
      <c r="C123" s="20">
        <f t="shared" si="9"/>
        <v>425.58822510822506</v>
      </c>
      <c r="D123" s="20">
        <f t="shared" si="9"/>
        <v>601.81</v>
      </c>
      <c r="E123" s="20">
        <f t="shared" si="9"/>
        <v>437.85</v>
      </c>
      <c r="F123" s="20">
        <f t="shared" si="9"/>
        <v>580.1499999999999</v>
      </c>
      <c r="G123" s="40">
        <f t="shared" si="9"/>
        <v>1438.6979166666667</v>
      </c>
      <c r="H123" s="20">
        <f t="shared" si="9"/>
        <v>491.15000000000003</v>
      </c>
      <c r="I123" s="40">
        <f t="shared" si="9"/>
        <v>1260.989583333334</v>
      </c>
      <c r="J123" s="20">
        <f t="shared" si="9"/>
        <v>503.68999999999994</v>
      </c>
      <c r="K123" s="20">
        <v>509.391992090954</v>
      </c>
      <c r="L123" s="20">
        <f t="shared" si="9"/>
        <v>561</v>
      </c>
      <c r="M123" s="20">
        <f t="shared" si="9"/>
        <v>0</v>
      </c>
      <c r="N123" s="20">
        <f t="shared" si="9"/>
        <v>362</v>
      </c>
      <c r="O123" s="20">
        <f t="shared" si="9"/>
        <v>216</v>
      </c>
      <c r="P123" s="20">
        <f t="shared" si="9"/>
        <v>863</v>
      </c>
      <c r="Q123" s="20">
        <f t="shared" si="9"/>
        <v>270</v>
      </c>
      <c r="R123" s="20">
        <f t="shared" si="9"/>
        <v>0</v>
      </c>
      <c r="S123" s="20">
        <f t="shared" si="9"/>
        <v>0</v>
      </c>
      <c r="T123" s="20">
        <f t="shared" si="9"/>
        <v>392</v>
      </c>
      <c r="U123" s="20">
        <f t="shared" si="9"/>
        <v>571</v>
      </c>
      <c r="V123" s="20">
        <f t="shared" si="9"/>
        <v>285</v>
      </c>
      <c r="W123" s="20">
        <f t="shared" si="9"/>
        <v>0</v>
      </c>
      <c r="X123" s="20">
        <f t="shared" si="9"/>
        <v>290</v>
      </c>
      <c r="Y123" s="20">
        <f t="shared" si="9"/>
        <v>253</v>
      </c>
      <c r="Z123" s="20">
        <f t="shared" si="9"/>
        <v>0</v>
      </c>
      <c r="AA123" s="20">
        <f t="shared" si="9"/>
        <v>152</v>
      </c>
      <c r="AB123" s="20">
        <f t="shared" si="9"/>
        <v>694</v>
      </c>
      <c r="AC123" s="20">
        <f t="shared" si="9"/>
        <v>1544</v>
      </c>
      <c r="AD123" s="20">
        <f t="shared" si="9"/>
        <v>1567</v>
      </c>
      <c r="AE123" s="20">
        <f t="shared" si="9"/>
        <v>229</v>
      </c>
      <c r="AF123" s="20">
        <f t="shared" si="9"/>
        <v>0</v>
      </c>
      <c r="AG123" s="20">
        <f t="shared" si="9"/>
        <v>163</v>
      </c>
      <c r="AH123" s="20">
        <f t="shared" si="9"/>
        <v>311</v>
      </c>
      <c r="AI123" s="20">
        <f t="shared" si="9"/>
        <v>0</v>
      </c>
      <c r="AJ123" s="20">
        <f t="shared" si="9"/>
        <v>2049</v>
      </c>
      <c r="AK123" s="20">
        <f t="shared" si="9"/>
        <v>316</v>
      </c>
      <c r="AL123" s="20">
        <f t="shared" si="9"/>
        <v>713</v>
      </c>
      <c r="AM123" s="20">
        <f t="shared" si="9"/>
        <v>762</v>
      </c>
      <c r="AN123" s="20">
        <f t="shared" si="9"/>
        <v>307</v>
      </c>
      <c r="AO123" s="20">
        <f t="shared" si="9"/>
        <v>1397</v>
      </c>
      <c r="AP123" s="20">
        <f t="shared" si="9"/>
        <v>190</v>
      </c>
      <c r="AQ123" s="20">
        <f t="shared" si="9"/>
        <v>695</v>
      </c>
      <c r="AR123" s="20">
        <f t="shared" si="9"/>
        <v>456</v>
      </c>
      <c r="AS123" s="20">
        <f t="shared" si="9"/>
        <v>428</v>
      </c>
      <c r="AT123" s="20">
        <f t="shared" si="9"/>
        <v>34</v>
      </c>
      <c r="AU123" s="49">
        <f t="shared" si="9"/>
        <v>497.0666666666666</v>
      </c>
      <c r="AV123" s="49">
        <f t="shared" si="9"/>
        <v>333</v>
      </c>
      <c r="AW123" s="49">
        <f t="shared" si="9"/>
        <v>298</v>
      </c>
      <c r="AX123" s="49">
        <f t="shared" si="9"/>
        <v>305</v>
      </c>
      <c r="AY123" s="49">
        <f t="shared" si="9"/>
        <v>924</v>
      </c>
      <c r="AZ123" s="49">
        <f t="shared" si="9"/>
        <v>191</v>
      </c>
      <c r="BA123" s="49">
        <f t="shared" si="9"/>
        <v>838</v>
      </c>
      <c r="BB123" s="49">
        <f t="shared" si="9"/>
        <v>135</v>
      </c>
      <c r="BC123" s="49">
        <f t="shared" si="9"/>
        <v>813</v>
      </c>
      <c r="BD123" s="49">
        <f t="shared" si="9"/>
        <v>453</v>
      </c>
      <c r="BE123" s="49">
        <v>20</v>
      </c>
      <c r="BF123" s="49">
        <f t="shared" si="9"/>
        <v>520</v>
      </c>
      <c r="BG123" s="49">
        <f t="shared" si="9"/>
        <v>388</v>
      </c>
      <c r="BH123" s="49">
        <f t="shared" si="9"/>
        <v>176</v>
      </c>
      <c r="BI123" s="49">
        <f t="shared" si="9"/>
        <v>719</v>
      </c>
      <c r="BJ123" s="49">
        <f t="shared" si="9"/>
        <v>997</v>
      </c>
      <c r="BK123" s="67">
        <f t="shared" si="9"/>
        <v>346</v>
      </c>
      <c r="BL123" s="60"/>
      <c r="BP123" s="49"/>
    </row>
  </sheetData>
  <mergeCells count="1">
    <mergeCell ref="B2:F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27"/>
  <sheetViews>
    <sheetView workbookViewId="0" topLeftCell="A1">
      <selection activeCell="J14" sqref="J14"/>
    </sheetView>
  </sheetViews>
  <sheetFormatPr defaultColWidth="5.7109375" defaultRowHeight="12.75"/>
  <cols>
    <col min="1" max="1" width="17.7109375" style="1" customWidth="1"/>
    <col min="2" max="2" width="10.7109375" style="26" customWidth="1"/>
    <col min="3" max="6" width="6.7109375" style="0" customWidth="1"/>
    <col min="7" max="8" width="6.57421875" style="26" customWidth="1"/>
    <col min="9" max="9" width="10.28125" style="26" customWidth="1"/>
    <col min="10" max="10" width="6.7109375" style="1" customWidth="1"/>
    <col min="11" max="11" width="6.7109375" style="1" hidden="1" customWidth="1"/>
    <col min="12" max="50" width="0" style="1" hidden="1" customWidth="1"/>
    <col min="51" max="67" width="0" style="74" hidden="1" customWidth="1"/>
    <col min="68" max="68" width="6.57421875" style="1" hidden="1" customWidth="1"/>
    <col min="69" max="70" width="6.7109375" style="75" hidden="1" customWidth="1"/>
    <col min="71" max="71" width="6.57421875" style="75" hidden="1" customWidth="1"/>
    <col min="72" max="72" width="6.57421875" style="75" bestFit="1" customWidth="1"/>
    <col min="73" max="73" width="10.28125" style="0" customWidth="1"/>
    <col min="74" max="75" width="6.57421875" style="34" bestFit="1" customWidth="1"/>
    <col min="76" max="76" width="7.8515625" style="26" customWidth="1"/>
  </cols>
  <sheetData>
    <row r="1" ht="12.75">
      <c r="A1" s="1" t="s">
        <v>88</v>
      </c>
    </row>
    <row r="2" spans="1:76" s="4" customFormat="1" ht="150" customHeight="1">
      <c r="A2" s="3"/>
      <c r="B2" s="106" t="s">
        <v>149</v>
      </c>
      <c r="C2" s="107"/>
      <c r="D2" s="107"/>
      <c r="E2" s="107"/>
      <c r="F2" s="107"/>
      <c r="G2" s="27" t="s">
        <v>148</v>
      </c>
      <c r="H2" s="27" t="s">
        <v>148</v>
      </c>
      <c r="I2" s="27" t="s">
        <v>148</v>
      </c>
      <c r="J2" s="3" t="s">
        <v>148</v>
      </c>
      <c r="K2" s="3" t="s">
        <v>289</v>
      </c>
      <c r="L2" s="3" t="s">
        <v>81</v>
      </c>
      <c r="M2" s="3" t="s">
        <v>179</v>
      </c>
      <c r="N2" s="3" t="s">
        <v>144</v>
      </c>
      <c r="O2" s="3" t="s">
        <v>71</v>
      </c>
      <c r="P2" s="3" t="s">
        <v>80</v>
      </c>
      <c r="Q2" s="3" t="s">
        <v>155</v>
      </c>
      <c r="R2" s="3" t="s">
        <v>170</v>
      </c>
      <c r="S2" s="3" t="s">
        <v>82</v>
      </c>
      <c r="T2" s="3" t="s">
        <v>123</v>
      </c>
      <c r="U2" s="3" t="s">
        <v>244</v>
      </c>
      <c r="V2" s="3" t="s">
        <v>297</v>
      </c>
      <c r="W2" s="3" t="s">
        <v>320</v>
      </c>
      <c r="X2" s="3" t="s">
        <v>314</v>
      </c>
      <c r="Y2" s="3" t="s">
        <v>131</v>
      </c>
      <c r="Z2" s="3" t="s">
        <v>323</v>
      </c>
      <c r="AA2" s="3" t="s">
        <v>165</v>
      </c>
      <c r="AB2" s="3" t="s">
        <v>125</v>
      </c>
      <c r="AC2" s="3" t="s">
        <v>279</v>
      </c>
      <c r="AD2" s="3" t="s">
        <v>234</v>
      </c>
      <c r="AE2" s="3" t="s">
        <v>75</v>
      </c>
      <c r="AF2" s="3" t="s">
        <v>142</v>
      </c>
      <c r="AG2" s="3" t="s">
        <v>166</v>
      </c>
      <c r="AH2" s="3" t="s">
        <v>308</v>
      </c>
      <c r="AI2" s="3" t="s">
        <v>192</v>
      </c>
      <c r="AJ2" s="3" t="s">
        <v>304</v>
      </c>
      <c r="AK2" s="3" t="s">
        <v>265</v>
      </c>
      <c r="AL2" s="3" t="s">
        <v>128</v>
      </c>
      <c r="AM2" s="3" t="s">
        <v>145</v>
      </c>
      <c r="AN2" s="3" t="s">
        <v>77</v>
      </c>
      <c r="AO2" s="3" t="s">
        <v>296</v>
      </c>
      <c r="AP2" s="3" t="s">
        <v>203</v>
      </c>
      <c r="AQ2" s="3" t="s">
        <v>137</v>
      </c>
      <c r="AR2" s="3" t="s">
        <v>138</v>
      </c>
      <c r="AS2" s="3" t="s">
        <v>266</v>
      </c>
      <c r="AT2" s="3" t="s">
        <v>309</v>
      </c>
      <c r="AU2" s="3" t="s">
        <v>269</v>
      </c>
      <c r="AV2" s="3" t="s">
        <v>140</v>
      </c>
      <c r="AW2" s="3" t="s">
        <v>115</v>
      </c>
      <c r="AX2" s="3" t="s">
        <v>222</v>
      </c>
      <c r="AY2" s="76" t="s">
        <v>259</v>
      </c>
      <c r="AZ2" s="76" t="s">
        <v>275</v>
      </c>
      <c r="BA2" s="76" t="s">
        <v>291</v>
      </c>
      <c r="BB2" s="76" t="s">
        <v>250</v>
      </c>
      <c r="BC2" s="76" t="s">
        <v>285</v>
      </c>
      <c r="BD2" s="76" t="s">
        <v>283</v>
      </c>
      <c r="BE2" s="76" t="s">
        <v>218</v>
      </c>
      <c r="BF2" s="76" t="s">
        <v>206</v>
      </c>
      <c r="BG2" s="76" t="s">
        <v>196</v>
      </c>
      <c r="BH2" s="76" t="s">
        <v>186</v>
      </c>
      <c r="BI2" s="76" t="s">
        <v>317</v>
      </c>
      <c r="BJ2" s="76" t="s">
        <v>204</v>
      </c>
      <c r="BK2" s="76" t="s">
        <v>198</v>
      </c>
      <c r="BL2" s="76" t="s">
        <v>255</v>
      </c>
      <c r="BM2" s="76" t="s">
        <v>223</v>
      </c>
      <c r="BN2" s="76" t="s">
        <v>224</v>
      </c>
      <c r="BO2" s="76" t="s">
        <v>184</v>
      </c>
      <c r="BP2" s="77" t="s">
        <v>141</v>
      </c>
      <c r="BQ2" s="71" t="s">
        <v>133</v>
      </c>
      <c r="BR2" s="71" t="s">
        <v>133</v>
      </c>
      <c r="BS2" s="71" t="s">
        <v>133</v>
      </c>
      <c r="BT2" s="71" t="s">
        <v>134</v>
      </c>
      <c r="BU2" s="33" t="s">
        <v>134</v>
      </c>
      <c r="BV2" s="33" t="s">
        <v>134</v>
      </c>
      <c r="BW2" s="33" t="s">
        <v>134</v>
      </c>
      <c r="BX2" s="33" t="s">
        <v>134</v>
      </c>
    </row>
    <row r="3" spans="1:76" s="6" customFormat="1" ht="12.75">
      <c r="A3" s="5" t="s">
        <v>135</v>
      </c>
      <c r="B3" s="22" t="s">
        <v>129</v>
      </c>
      <c r="C3" s="23" t="s">
        <v>87</v>
      </c>
      <c r="D3" s="13" t="s">
        <v>86</v>
      </c>
      <c r="E3" s="13" t="s">
        <v>85</v>
      </c>
      <c r="F3" s="13" t="s">
        <v>84</v>
      </c>
      <c r="G3" s="41" t="s">
        <v>119</v>
      </c>
      <c r="H3" s="41" t="s">
        <v>147</v>
      </c>
      <c r="I3" s="41" t="s">
        <v>332</v>
      </c>
      <c r="J3" s="78" t="s">
        <v>232</v>
      </c>
      <c r="K3" s="79" t="s">
        <v>288</v>
      </c>
      <c r="L3" s="5" t="s">
        <v>72</v>
      </c>
      <c r="M3" s="5" t="s">
        <v>178</v>
      </c>
      <c r="N3" s="5" t="s">
        <v>143</v>
      </c>
      <c r="O3" s="5" t="s">
        <v>70</v>
      </c>
      <c r="P3" s="5" t="s">
        <v>0</v>
      </c>
      <c r="Q3" s="5" t="s">
        <v>154</v>
      </c>
      <c r="R3" s="5" t="s">
        <v>154</v>
      </c>
      <c r="S3" s="5" t="s">
        <v>83</v>
      </c>
      <c r="T3" s="5" t="s">
        <v>117</v>
      </c>
      <c r="U3" s="5" t="s">
        <v>117</v>
      </c>
      <c r="V3" s="5" t="s">
        <v>217</v>
      </c>
      <c r="W3" s="5" t="s">
        <v>130</v>
      </c>
      <c r="X3" s="5" t="s">
        <v>130</v>
      </c>
      <c r="Y3" s="5" t="s">
        <v>130</v>
      </c>
      <c r="Z3" s="5" t="s">
        <v>130</v>
      </c>
      <c r="AA3" s="5" t="s">
        <v>164</v>
      </c>
      <c r="AB3" s="5" t="s">
        <v>124</v>
      </c>
      <c r="AC3" s="5" t="s">
        <v>278</v>
      </c>
      <c r="AD3" s="5" t="s">
        <v>197</v>
      </c>
      <c r="AE3" s="5" t="s">
        <v>74</v>
      </c>
      <c r="AF3" s="5" t="s">
        <v>74</v>
      </c>
      <c r="AG3" s="5" t="s">
        <v>74</v>
      </c>
      <c r="AH3" s="5" t="s">
        <v>74</v>
      </c>
      <c r="AI3" s="5" t="s">
        <v>74</v>
      </c>
      <c r="AJ3" s="5" t="s">
        <v>74</v>
      </c>
      <c r="AK3" s="5" t="s">
        <v>264</v>
      </c>
      <c r="AL3" s="5" t="s">
        <v>79</v>
      </c>
      <c r="AM3" s="5" t="s">
        <v>79</v>
      </c>
      <c r="AN3" s="5" t="s">
        <v>79</v>
      </c>
      <c r="AO3" s="5" t="s">
        <v>79</v>
      </c>
      <c r="AP3" s="5" t="s">
        <v>79</v>
      </c>
      <c r="AQ3" s="5" t="s">
        <v>79</v>
      </c>
      <c r="AR3" s="5" t="s">
        <v>79</v>
      </c>
      <c r="AS3" s="5" t="s">
        <v>79</v>
      </c>
      <c r="AT3" s="5" t="s">
        <v>79</v>
      </c>
      <c r="AU3" s="5" t="s">
        <v>139</v>
      </c>
      <c r="AV3" s="5" t="s">
        <v>139</v>
      </c>
      <c r="AW3" s="5" t="s">
        <v>116</v>
      </c>
      <c r="AX3" s="5" t="s">
        <v>183</v>
      </c>
      <c r="AY3" s="80" t="s">
        <v>258</v>
      </c>
      <c r="AZ3" s="80" t="s">
        <v>72</v>
      </c>
      <c r="BA3" s="80" t="s">
        <v>290</v>
      </c>
      <c r="BB3" s="80" t="s">
        <v>249</v>
      </c>
      <c r="BC3" s="80" t="s">
        <v>117</v>
      </c>
      <c r="BD3" s="80" t="s">
        <v>117</v>
      </c>
      <c r="BE3" s="80" t="s">
        <v>217</v>
      </c>
      <c r="BF3" s="80" t="s">
        <v>205</v>
      </c>
      <c r="BG3" s="80" t="s">
        <v>185</v>
      </c>
      <c r="BH3" s="80" t="s">
        <v>185</v>
      </c>
      <c r="BI3" s="80" t="s">
        <v>130</v>
      </c>
      <c r="BJ3" s="80" t="s">
        <v>197</v>
      </c>
      <c r="BK3" s="80" t="s">
        <v>197</v>
      </c>
      <c r="BL3" s="80" t="s">
        <v>74</v>
      </c>
      <c r="BM3" s="80" t="s">
        <v>79</v>
      </c>
      <c r="BN3" s="80" t="s">
        <v>79</v>
      </c>
      <c r="BO3" s="80" t="s">
        <v>183</v>
      </c>
      <c r="BP3" s="81"/>
      <c r="BQ3" s="82" t="s">
        <v>119</v>
      </c>
      <c r="BR3" s="82" t="s">
        <v>147</v>
      </c>
      <c r="BS3" s="82" t="s">
        <v>232</v>
      </c>
      <c r="BT3" s="83" t="s">
        <v>232</v>
      </c>
      <c r="BU3" s="6" t="s">
        <v>333</v>
      </c>
      <c r="BV3" s="35" t="s">
        <v>119</v>
      </c>
      <c r="BW3" s="35" t="s">
        <v>147</v>
      </c>
      <c r="BX3" s="35" t="s">
        <v>232</v>
      </c>
    </row>
    <row r="4" spans="1:76" ht="12.75">
      <c r="A4" s="15" t="s">
        <v>136</v>
      </c>
      <c r="B4" s="15"/>
      <c r="C4" s="29">
        <v>462</v>
      </c>
      <c r="D4" s="29">
        <v>408</v>
      </c>
      <c r="E4" s="29">
        <v>463</v>
      </c>
      <c r="F4" s="29">
        <v>496</v>
      </c>
      <c r="G4" s="56">
        <v>547</v>
      </c>
      <c r="H4" s="56">
        <v>569</v>
      </c>
      <c r="I4" s="56">
        <f>(C4+D4+E4+F4+G4+H4)/6</f>
        <v>490.8333333333333</v>
      </c>
      <c r="J4" s="84">
        <f>(BP4)</f>
        <v>404.6</v>
      </c>
      <c r="K4" s="85">
        <v>7.8</v>
      </c>
      <c r="L4" s="85">
        <v>12</v>
      </c>
      <c r="M4" s="85">
        <v>8</v>
      </c>
      <c r="N4" s="85">
        <v>11</v>
      </c>
      <c r="O4" s="72">
        <v>10.4</v>
      </c>
      <c r="P4" s="86">
        <v>6.6</v>
      </c>
      <c r="Q4" s="72">
        <v>8.3</v>
      </c>
      <c r="R4" s="72">
        <v>8.2</v>
      </c>
      <c r="S4" s="86">
        <v>11</v>
      </c>
      <c r="T4" s="86">
        <v>13.5</v>
      </c>
      <c r="U4" s="86">
        <v>9.8</v>
      </c>
      <c r="V4" s="86">
        <v>12</v>
      </c>
      <c r="W4" s="86">
        <v>10.2</v>
      </c>
      <c r="X4" s="86">
        <v>11.5</v>
      </c>
      <c r="Y4" s="86">
        <v>10.2</v>
      </c>
      <c r="Z4" s="86">
        <v>9.4</v>
      </c>
      <c r="AA4" s="86">
        <v>10.7</v>
      </c>
      <c r="AB4" s="72">
        <v>10.4</v>
      </c>
      <c r="AC4" s="72">
        <v>11.3</v>
      </c>
      <c r="AD4" s="85">
        <v>12</v>
      </c>
      <c r="AE4" s="85">
        <v>20</v>
      </c>
      <c r="AF4" s="85">
        <v>10.7</v>
      </c>
      <c r="AG4" s="85">
        <v>10.4</v>
      </c>
      <c r="AH4" s="85">
        <v>14</v>
      </c>
      <c r="AI4" s="85">
        <v>10.4</v>
      </c>
      <c r="AJ4" s="85">
        <v>7</v>
      </c>
      <c r="AK4" s="85">
        <v>15</v>
      </c>
      <c r="AL4" s="85">
        <v>6.4</v>
      </c>
      <c r="AM4" s="85">
        <v>7.6</v>
      </c>
      <c r="AN4" s="85">
        <v>16</v>
      </c>
      <c r="AO4" s="85">
        <v>5.5</v>
      </c>
      <c r="AP4" s="85">
        <v>9.8</v>
      </c>
      <c r="AQ4" s="85">
        <v>8</v>
      </c>
      <c r="AR4" s="85">
        <v>8.3</v>
      </c>
      <c r="AS4" s="85">
        <v>5.3</v>
      </c>
      <c r="AT4" s="85">
        <v>15</v>
      </c>
      <c r="AU4" s="85">
        <v>7.3</v>
      </c>
      <c r="AV4" s="85">
        <v>4.7</v>
      </c>
      <c r="AW4" s="85">
        <v>10.8</v>
      </c>
      <c r="AX4" s="85">
        <v>8.1</v>
      </c>
      <c r="AY4" s="87">
        <v>9.2</v>
      </c>
      <c r="AZ4" s="87">
        <v>8.1</v>
      </c>
      <c r="BA4" s="87">
        <v>6.5</v>
      </c>
      <c r="BB4" s="87"/>
      <c r="BC4" s="87"/>
      <c r="BD4" s="87"/>
      <c r="BE4" s="87"/>
      <c r="BF4" s="87">
        <v>90</v>
      </c>
      <c r="BG4" s="87"/>
      <c r="BH4" s="87"/>
      <c r="BI4" s="87">
        <v>5.3</v>
      </c>
      <c r="BJ4" s="87">
        <v>8.9</v>
      </c>
      <c r="BK4" s="87">
        <v>10</v>
      </c>
      <c r="BL4" s="87">
        <v>12</v>
      </c>
      <c r="BM4" s="87"/>
      <c r="BN4" s="87"/>
      <c r="BO4" s="87"/>
      <c r="BP4" s="88">
        <f>SUM(K4:AX4)</f>
        <v>404.6</v>
      </c>
      <c r="BQ4" s="89">
        <v>192</v>
      </c>
      <c r="BR4" s="89">
        <v>192</v>
      </c>
      <c r="BS4" s="90">
        <v>192</v>
      </c>
      <c r="BT4" s="90">
        <v>192</v>
      </c>
      <c r="BU4" s="18">
        <v>192</v>
      </c>
      <c r="BV4" s="55">
        <v>192</v>
      </c>
      <c r="BW4" s="55">
        <v>192</v>
      </c>
      <c r="BX4" s="55">
        <v>192</v>
      </c>
    </row>
    <row r="5" spans="1:76" ht="12.75">
      <c r="A5" s="32" t="s">
        <v>157</v>
      </c>
      <c r="B5" s="28">
        <v>0</v>
      </c>
      <c r="C5" s="30"/>
      <c r="D5" s="30"/>
      <c r="E5" s="30"/>
      <c r="F5" s="30"/>
      <c r="G5" s="42"/>
      <c r="H5" s="28"/>
      <c r="I5" s="70">
        <f aca="true" t="shared" si="0" ref="I5:I68">(C5+D5+E5+F5+G5+H5)/6</f>
        <v>0</v>
      </c>
      <c r="J5" s="91">
        <f aca="true" t="shared" si="1" ref="J5:J91">BP5*10/$J$4</f>
        <v>0</v>
      </c>
      <c r="K5" s="92"/>
      <c r="L5" s="93"/>
      <c r="M5" s="93"/>
      <c r="N5" s="93"/>
      <c r="O5" s="32"/>
      <c r="P5" s="94"/>
      <c r="Q5" s="32"/>
      <c r="R5" s="32"/>
      <c r="S5" s="94"/>
      <c r="T5" s="94"/>
      <c r="U5" s="94"/>
      <c r="V5" s="94"/>
      <c r="W5" s="94"/>
      <c r="X5" s="94"/>
      <c r="Y5" s="94"/>
      <c r="Z5" s="94"/>
      <c r="AA5" s="94"/>
      <c r="AB5" s="32"/>
      <c r="AC5" s="32"/>
      <c r="AD5" s="32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>
        <f aca="true" t="shared" si="2" ref="BP5:BP72">SUM(K5:AX5)</f>
        <v>0</v>
      </c>
      <c r="BQ5" s="97"/>
      <c r="BR5" s="97">
        <v>1</v>
      </c>
      <c r="BS5" s="75">
        <v>9</v>
      </c>
      <c r="BT5" s="98">
        <v>0.46875</v>
      </c>
      <c r="BU5" s="2">
        <f>(BV5+BW5+BX5)/3</f>
        <v>0.17361111111111113</v>
      </c>
      <c r="BV5" s="36"/>
      <c r="BW5" s="37">
        <f>BR5*10/$BV$4</f>
        <v>0.052083333333333336</v>
      </c>
      <c r="BX5" s="37">
        <f>BS5*10/$BV$4</f>
        <v>0.46875</v>
      </c>
    </row>
    <row r="6" spans="1:76" ht="12.75">
      <c r="A6" s="32" t="s">
        <v>158</v>
      </c>
      <c r="B6" s="28">
        <v>0</v>
      </c>
      <c r="C6" s="30"/>
      <c r="D6" s="30"/>
      <c r="E6" s="30"/>
      <c r="F6" s="30"/>
      <c r="G6" s="42"/>
      <c r="H6" s="28"/>
      <c r="I6" s="70">
        <f t="shared" si="0"/>
        <v>0</v>
      </c>
      <c r="J6" s="91">
        <f t="shared" si="1"/>
        <v>0.024715768660405337</v>
      </c>
      <c r="K6" s="92"/>
      <c r="L6" s="93"/>
      <c r="M6" s="93"/>
      <c r="N6" s="93"/>
      <c r="O6" s="32"/>
      <c r="P6" s="94"/>
      <c r="Q6" s="32"/>
      <c r="R6" s="32"/>
      <c r="S6" s="94"/>
      <c r="T6" s="94"/>
      <c r="U6" s="94"/>
      <c r="V6" s="94"/>
      <c r="W6" s="94"/>
      <c r="X6" s="94"/>
      <c r="Y6" s="94"/>
      <c r="Z6" s="94"/>
      <c r="AA6" s="94"/>
      <c r="AB6" s="32"/>
      <c r="AC6" s="32"/>
      <c r="AD6" s="32">
        <v>1</v>
      </c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6">
        <f t="shared" si="2"/>
        <v>1</v>
      </c>
      <c r="BQ6" s="97"/>
      <c r="BR6" s="97">
        <v>2</v>
      </c>
      <c r="BS6" s="75">
        <v>2</v>
      </c>
      <c r="BT6" s="98">
        <v>0.10416666666666667</v>
      </c>
      <c r="BU6" s="2">
        <f aca="true" t="shared" si="3" ref="BU6:BU69">(BV6+BW6+BX6)/3</f>
        <v>0.06944444444444445</v>
      </c>
      <c r="BV6" s="36"/>
      <c r="BW6" s="37">
        <f>BR6*10/$BV$4</f>
        <v>0.10416666666666667</v>
      </c>
      <c r="BX6" s="37">
        <f>BS6*10/$BV$4</f>
        <v>0.10416666666666667</v>
      </c>
    </row>
    <row r="7" spans="1:76" ht="12.75">
      <c r="A7" s="32" t="s">
        <v>132</v>
      </c>
      <c r="B7" s="28">
        <v>0</v>
      </c>
      <c r="C7" s="30"/>
      <c r="D7" s="30"/>
      <c r="E7" s="30"/>
      <c r="F7" s="30"/>
      <c r="G7" s="28"/>
      <c r="H7" s="28"/>
      <c r="I7" s="70">
        <f t="shared" si="0"/>
        <v>0</v>
      </c>
      <c r="J7" s="91">
        <f t="shared" si="1"/>
        <v>0</v>
      </c>
      <c r="K7" s="92"/>
      <c r="L7" s="93"/>
      <c r="M7" s="93"/>
      <c r="N7" s="93"/>
      <c r="O7" s="32"/>
      <c r="P7" s="94"/>
      <c r="Q7" s="32"/>
      <c r="R7" s="32"/>
      <c r="S7" s="94"/>
      <c r="T7" s="94"/>
      <c r="U7" s="94"/>
      <c r="V7" s="94"/>
      <c r="W7" s="94"/>
      <c r="X7" s="94"/>
      <c r="Y7" s="94"/>
      <c r="Z7" s="94"/>
      <c r="AA7" s="94"/>
      <c r="AB7" s="32"/>
      <c r="AC7" s="32"/>
      <c r="AD7" s="3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6">
        <f t="shared" si="2"/>
        <v>0</v>
      </c>
      <c r="BQ7" s="97">
        <v>1</v>
      </c>
      <c r="BR7" s="97"/>
      <c r="BT7" s="98">
        <v>0</v>
      </c>
      <c r="BU7" s="2">
        <f t="shared" si="3"/>
        <v>0.017361111111111112</v>
      </c>
      <c r="BV7" s="37">
        <f>BQ7*10/$BV$4</f>
        <v>0.052083333333333336</v>
      </c>
      <c r="BW7" s="37"/>
      <c r="BX7" s="37">
        <f aca="true" t="shared" si="4" ref="BX7:BX38">BS7*10/$BV$4</f>
        <v>0</v>
      </c>
    </row>
    <row r="8" spans="1:76" ht="12.75">
      <c r="A8" s="32" t="s">
        <v>167</v>
      </c>
      <c r="B8" s="28">
        <v>0</v>
      </c>
      <c r="C8" s="30"/>
      <c r="D8" s="30"/>
      <c r="E8" s="30"/>
      <c r="F8" s="30"/>
      <c r="G8" s="28"/>
      <c r="H8" s="28">
        <v>0.02</v>
      </c>
      <c r="I8" s="70">
        <f t="shared" si="0"/>
        <v>0.0033333333333333335</v>
      </c>
      <c r="J8" s="91">
        <f t="shared" si="1"/>
        <v>0</v>
      </c>
      <c r="K8" s="92"/>
      <c r="L8" s="93"/>
      <c r="M8" s="93"/>
      <c r="N8" s="93"/>
      <c r="O8" s="32"/>
      <c r="P8" s="94"/>
      <c r="Q8" s="32"/>
      <c r="R8" s="32"/>
      <c r="S8" s="94"/>
      <c r="T8" s="94"/>
      <c r="U8" s="94"/>
      <c r="V8" s="94"/>
      <c r="W8" s="94"/>
      <c r="X8" s="94"/>
      <c r="Y8" s="94"/>
      <c r="Z8" s="94"/>
      <c r="AA8" s="94"/>
      <c r="AB8" s="32"/>
      <c r="AC8" s="32"/>
      <c r="AD8" s="32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>
        <f t="shared" si="2"/>
        <v>0</v>
      </c>
      <c r="BQ8" s="97"/>
      <c r="BR8" s="97"/>
      <c r="BT8" s="98">
        <v>0</v>
      </c>
      <c r="BU8" s="2">
        <f t="shared" si="3"/>
        <v>0</v>
      </c>
      <c r="BV8" s="37"/>
      <c r="BW8" s="37"/>
      <c r="BX8" s="37">
        <f t="shared" si="4"/>
        <v>0</v>
      </c>
    </row>
    <row r="9" spans="1:76" ht="12.75">
      <c r="A9" s="32" t="s">
        <v>328</v>
      </c>
      <c r="B9" s="28">
        <v>0</v>
      </c>
      <c r="C9" s="30"/>
      <c r="D9" s="30"/>
      <c r="E9" s="30"/>
      <c r="F9" s="30"/>
      <c r="G9" s="28"/>
      <c r="H9" s="28"/>
      <c r="I9" s="70">
        <f t="shared" si="0"/>
        <v>0</v>
      </c>
      <c r="J9" s="91">
        <f t="shared" si="1"/>
        <v>0</v>
      </c>
      <c r="K9" s="92"/>
      <c r="L9" s="93"/>
      <c r="M9" s="93"/>
      <c r="N9" s="93"/>
      <c r="O9" s="32"/>
      <c r="P9" s="94"/>
      <c r="Q9" s="32"/>
      <c r="R9" s="32"/>
      <c r="S9" s="94"/>
      <c r="T9" s="94"/>
      <c r="U9" s="94"/>
      <c r="V9" s="94"/>
      <c r="W9" s="94"/>
      <c r="X9" s="94"/>
      <c r="Y9" s="94"/>
      <c r="Z9" s="94"/>
      <c r="AA9" s="94"/>
      <c r="AB9" s="32"/>
      <c r="AC9" s="32"/>
      <c r="AD9" s="32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6">
        <f t="shared" si="2"/>
        <v>0</v>
      </c>
      <c r="BQ9" s="97"/>
      <c r="BR9" s="97"/>
      <c r="BS9" s="75">
        <v>1</v>
      </c>
      <c r="BT9" s="98">
        <v>0.052083333333333336</v>
      </c>
      <c r="BU9" s="2">
        <f t="shared" si="3"/>
        <v>0.017361111111111112</v>
      </c>
      <c r="BV9" s="37"/>
      <c r="BW9" s="37"/>
      <c r="BX9" s="37">
        <f t="shared" si="4"/>
        <v>0.052083333333333336</v>
      </c>
    </row>
    <row r="10" spans="1:76" ht="12.75">
      <c r="A10" s="1" t="s">
        <v>89</v>
      </c>
      <c r="B10" s="28">
        <v>0</v>
      </c>
      <c r="C10" s="24">
        <v>0.02</v>
      </c>
      <c r="D10" s="2">
        <v>0.02</v>
      </c>
      <c r="E10" s="2"/>
      <c r="F10" s="2"/>
      <c r="G10" s="28"/>
      <c r="H10" s="28"/>
      <c r="I10" s="70">
        <f t="shared" si="0"/>
        <v>0.006666666666666667</v>
      </c>
      <c r="J10" s="91">
        <f t="shared" si="1"/>
        <v>0</v>
      </c>
      <c r="K10" s="92"/>
      <c r="L10" s="99"/>
      <c r="M10" s="99"/>
      <c r="N10" s="100"/>
      <c r="O10" s="99"/>
      <c r="P10" s="94"/>
      <c r="Q10" s="99"/>
      <c r="R10" s="99"/>
      <c r="S10" s="94"/>
      <c r="T10" s="94"/>
      <c r="U10" s="94"/>
      <c r="V10" s="94"/>
      <c r="W10" s="94"/>
      <c r="X10" s="94"/>
      <c r="Y10" s="94"/>
      <c r="Z10" s="94"/>
      <c r="AA10" s="94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96">
        <f t="shared" si="2"/>
        <v>0</v>
      </c>
      <c r="BQ10" s="102"/>
      <c r="BR10" s="102"/>
      <c r="BS10" s="75">
        <v>1</v>
      </c>
      <c r="BT10" s="98">
        <v>0.052083333333333336</v>
      </c>
      <c r="BU10" s="2">
        <f t="shared" si="3"/>
        <v>0.017361111111111112</v>
      </c>
      <c r="BV10" s="37"/>
      <c r="BW10" s="37"/>
      <c r="BX10" s="37">
        <f t="shared" si="4"/>
        <v>0.052083333333333336</v>
      </c>
    </row>
    <row r="11" spans="1:76" ht="12.75">
      <c r="A11" s="1" t="s">
        <v>329</v>
      </c>
      <c r="B11" s="28">
        <v>0</v>
      </c>
      <c r="C11" s="24"/>
      <c r="D11" s="2"/>
      <c r="E11" s="2"/>
      <c r="F11" s="2"/>
      <c r="G11" s="28"/>
      <c r="H11" s="28"/>
      <c r="I11" s="70">
        <f t="shared" si="0"/>
        <v>0</v>
      </c>
      <c r="J11" s="91">
        <f t="shared" si="1"/>
        <v>0</v>
      </c>
      <c r="K11" s="92"/>
      <c r="L11" s="99"/>
      <c r="M11" s="99"/>
      <c r="N11" s="100"/>
      <c r="O11" s="99"/>
      <c r="P11" s="94"/>
      <c r="Q11" s="99"/>
      <c r="R11" s="99"/>
      <c r="S11" s="94"/>
      <c r="T11" s="94"/>
      <c r="U11" s="94"/>
      <c r="V11" s="94"/>
      <c r="W11" s="94"/>
      <c r="X11" s="94"/>
      <c r="Y11" s="94"/>
      <c r="Z11" s="94"/>
      <c r="AA11" s="94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96"/>
      <c r="BQ11" s="102"/>
      <c r="BR11" s="102"/>
      <c r="BS11" s="75">
        <v>1</v>
      </c>
      <c r="BT11" s="98">
        <v>0.052083333333333336</v>
      </c>
      <c r="BU11" s="2">
        <f t="shared" si="3"/>
        <v>0.017361111111111112</v>
      </c>
      <c r="BV11" s="37"/>
      <c r="BW11" s="37"/>
      <c r="BX11" s="37">
        <f t="shared" si="4"/>
        <v>0.052083333333333336</v>
      </c>
    </row>
    <row r="12" spans="1:76" ht="12.75">
      <c r="A12" s="1" t="s">
        <v>1</v>
      </c>
      <c r="B12" s="28">
        <v>0</v>
      </c>
      <c r="C12" s="24"/>
      <c r="D12">
        <v>0.05</v>
      </c>
      <c r="E12" s="2">
        <v>0.54</v>
      </c>
      <c r="F12" s="2"/>
      <c r="G12" s="28">
        <v>0.02</v>
      </c>
      <c r="H12" s="28">
        <v>0.04</v>
      </c>
      <c r="I12" s="70">
        <f t="shared" si="0"/>
        <v>0.10833333333333335</v>
      </c>
      <c r="J12" s="91">
        <f t="shared" si="1"/>
        <v>0</v>
      </c>
      <c r="K12" s="92"/>
      <c r="L12" s="99"/>
      <c r="M12" s="99"/>
      <c r="O12" s="99"/>
      <c r="Q12" s="99"/>
      <c r="R12" s="99"/>
      <c r="BP12" s="96">
        <f t="shared" si="2"/>
        <v>0</v>
      </c>
      <c r="BQ12" s="102">
        <v>356</v>
      </c>
      <c r="BR12" s="102">
        <v>485</v>
      </c>
      <c r="BS12" s="75">
        <v>379</v>
      </c>
      <c r="BT12" s="98">
        <v>19.739583333333332</v>
      </c>
      <c r="BU12" s="2">
        <f t="shared" si="3"/>
        <v>21.180555555555557</v>
      </c>
      <c r="BV12" s="37">
        <f aca="true" t="shared" si="5" ref="BV12:BW15">BQ12*10/$BV$4</f>
        <v>18.541666666666668</v>
      </c>
      <c r="BW12" s="37">
        <f t="shared" si="5"/>
        <v>25.260416666666668</v>
      </c>
      <c r="BX12" s="37">
        <f t="shared" si="4"/>
        <v>19.739583333333332</v>
      </c>
    </row>
    <row r="13" spans="1:76" ht="12.75">
      <c r="A13" s="1" t="s">
        <v>90</v>
      </c>
      <c r="B13" s="28">
        <v>0</v>
      </c>
      <c r="C13" s="24"/>
      <c r="D13">
        <v>0.22</v>
      </c>
      <c r="E13" s="2">
        <v>0.22</v>
      </c>
      <c r="F13" s="2"/>
      <c r="G13" s="28">
        <v>0.04</v>
      </c>
      <c r="H13" s="28">
        <v>0.05</v>
      </c>
      <c r="I13" s="70">
        <f t="shared" si="0"/>
        <v>0.08833333333333333</v>
      </c>
      <c r="J13" s="91">
        <f t="shared" si="1"/>
        <v>0</v>
      </c>
      <c r="K13" s="92"/>
      <c r="L13" s="99"/>
      <c r="M13" s="99"/>
      <c r="O13" s="99"/>
      <c r="Q13" s="99"/>
      <c r="R13" s="99"/>
      <c r="BP13" s="96">
        <f t="shared" si="2"/>
        <v>0</v>
      </c>
      <c r="BQ13" s="102">
        <v>2</v>
      </c>
      <c r="BR13" s="102">
        <v>2</v>
      </c>
      <c r="BS13" s="75">
        <v>38</v>
      </c>
      <c r="BT13" s="98">
        <v>1.9791666666666667</v>
      </c>
      <c r="BU13" s="2">
        <f t="shared" si="3"/>
        <v>0.7291666666666666</v>
      </c>
      <c r="BV13" s="37">
        <f t="shared" si="5"/>
        <v>0.10416666666666667</v>
      </c>
      <c r="BW13" s="37">
        <f t="shared" si="5"/>
        <v>0.10416666666666667</v>
      </c>
      <c r="BX13" s="37">
        <f t="shared" si="4"/>
        <v>1.9791666666666667</v>
      </c>
    </row>
    <row r="14" spans="1:76" ht="12.75">
      <c r="A14" s="1" t="s">
        <v>2</v>
      </c>
      <c r="B14" s="28">
        <v>0.13</v>
      </c>
      <c r="C14" s="25">
        <v>1.26</v>
      </c>
      <c r="D14" s="2">
        <v>1.99</v>
      </c>
      <c r="E14" s="2">
        <v>0.93</v>
      </c>
      <c r="F14" s="2">
        <v>0.54</v>
      </c>
      <c r="G14" s="28">
        <v>1.74</v>
      </c>
      <c r="H14" s="28">
        <v>1.32</v>
      </c>
      <c r="I14" s="70">
        <f t="shared" si="0"/>
        <v>1.2966666666666666</v>
      </c>
      <c r="J14" s="91">
        <f t="shared" si="1"/>
        <v>1.5570934256055362</v>
      </c>
      <c r="K14" s="92"/>
      <c r="L14" s="99"/>
      <c r="M14" s="99"/>
      <c r="O14" s="99"/>
      <c r="Q14" s="99"/>
      <c r="R14" s="99"/>
      <c r="W14" s="1">
        <v>3</v>
      </c>
      <c r="X14" s="1">
        <v>19</v>
      </c>
      <c r="AA14" s="1">
        <v>4</v>
      </c>
      <c r="AE14" s="1">
        <v>9</v>
      </c>
      <c r="AG14" s="1">
        <v>1</v>
      </c>
      <c r="AH14" s="1">
        <v>11</v>
      </c>
      <c r="AI14" s="1">
        <v>2</v>
      </c>
      <c r="AJ14" s="1">
        <v>6</v>
      </c>
      <c r="AV14" s="1">
        <v>8</v>
      </c>
      <c r="AY14" s="74">
        <v>16</v>
      </c>
      <c r="BF14" s="74">
        <v>236</v>
      </c>
      <c r="BN14" s="74">
        <v>1</v>
      </c>
      <c r="BP14" s="96">
        <f t="shared" si="2"/>
        <v>63</v>
      </c>
      <c r="BQ14" s="102">
        <v>667</v>
      </c>
      <c r="BR14" s="102">
        <v>511</v>
      </c>
      <c r="BS14" s="75">
        <v>643</v>
      </c>
      <c r="BT14" s="98">
        <v>33.489583333333336</v>
      </c>
      <c r="BU14" s="2">
        <f t="shared" si="3"/>
        <v>31.614583333333332</v>
      </c>
      <c r="BV14" s="37">
        <f t="shared" si="5"/>
        <v>34.739583333333336</v>
      </c>
      <c r="BW14" s="37">
        <f t="shared" si="5"/>
        <v>26.614583333333332</v>
      </c>
      <c r="BX14" s="37">
        <f t="shared" si="4"/>
        <v>33.489583333333336</v>
      </c>
    </row>
    <row r="15" spans="1:76" ht="12.75">
      <c r="A15" s="1" t="s">
        <v>3</v>
      </c>
      <c r="B15" s="28">
        <v>0</v>
      </c>
      <c r="C15" s="24"/>
      <c r="D15">
        <v>1.25</v>
      </c>
      <c r="E15" s="2">
        <v>0.06</v>
      </c>
      <c r="F15" s="2"/>
      <c r="G15" s="28">
        <v>0.15</v>
      </c>
      <c r="H15" s="28"/>
      <c r="I15" s="70">
        <f t="shared" si="0"/>
        <v>0.24333333333333332</v>
      </c>
      <c r="J15" s="91">
        <f t="shared" si="1"/>
        <v>0.2718734552644587</v>
      </c>
      <c r="K15" s="92"/>
      <c r="L15" s="99"/>
      <c r="M15" s="99"/>
      <c r="O15" s="99"/>
      <c r="Q15" s="99"/>
      <c r="R15" s="99"/>
      <c r="AE15" s="1">
        <v>8</v>
      </c>
      <c r="AF15" s="1">
        <v>3</v>
      </c>
      <c r="BF15" s="74">
        <v>6</v>
      </c>
      <c r="BP15" s="96">
        <f t="shared" si="2"/>
        <v>11</v>
      </c>
      <c r="BQ15" s="102">
        <v>147</v>
      </c>
      <c r="BR15" s="102">
        <v>303</v>
      </c>
      <c r="BS15" s="75">
        <v>246</v>
      </c>
      <c r="BT15" s="98">
        <v>12.8125</v>
      </c>
      <c r="BU15" s="2">
        <f t="shared" si="3"/>
        <v>12.083333333333334</v>
      </c>
      <c r="BV15" s="37">
        <f t="shared" si="5"/>
        <v>7.65625</v>
      </c>
      <c r="BW15" s="37">
        <f t="shared" si="5"/>
        <v>15.78125</v>
      </c>
      <c r="BX15" s="37">
        <f t="shared" si="4"/>
        <v>12.8125</v>
      </c>
    </row>
    <row r="16" spans="1:76" ht="12.75">
      <c r="A16" s="1" t="s">
        <v>159</v>
      </c>
      <c r="B16" s="28">
        <v>0</v>
      </c>
      <c r="C16" s="24"/>
      <c r="E16" s="2"/>
      <c r="F16" s="2"/>
      <c r="G16" s="28"/>
      <c r="H16" s="28"/>
      <c r="I16" s="70">
        <f t="shared" si="0"/>
        <v>0</v>
      </c>
      <c r="J16" s="91">
        <f>BP16*10/$J$4</f>
        <v>0</v>
      </c>
      <c r="K16" s="92"/>
      <c r="L16" s="99"/>
      <c r="M16" s="99"/>
      <c r="O16" s="99"/>
      <c r="Q16" s="99"/>
      <c r="R16" s="99"/>
      <c r="BP16" s="96">
        <f t="shared" si="2"/>
        <v>0</v>
      </c>
      <c r="BQ16" s="102"/>
      <c r="BR16" s="102">
        <v>3</v>
      </c>
      <c r="BT16" s="98">
        <v>0</v>
      </c>
      <c r="BU16" s="2">
        <f t="shared" si="3"/>
        <v>0.052083333333333336</v>
      </c>
      <c r="BV16" s="37"/>
      <c r="BW16" s="37">
        <f>BR16*10/$BV$4</f>
        <v>0.15625</v>
      </c>
      <c r="BX16" s="37">
        <f t="shared" si="4"/>
        <v>0</v>
      </c>
    </row>
    <row r="17" spans="1:76" ht="12.75">
      <c r="A17" s="1" t="s">
        <v>91</v>
      </c>
      <c r="B17" s="28">
        <v>0</v>
      </c>
      <c r="C17" s="24">
        <v>0.52</v>
      </c>
      <c r="D17">
        <v>0.39</v>
      </c>
      <c r="E17" s="2"/>
      <c r="F17" s="2"/>
      <c r="G17" s="28"/>
      <c r="H17" s="28"/>
      <c r="I17" s="70">
        <f t="shared" si="0"/>
        <v>0.15166666666666667</v>
      </c>
      <c r="J17" s="91">
        <f>BP17*10/$J$4</f>
        <v>0</v>
      </c>
      <c r="K17" s="92"/>
      <c r="L17" s="99"/>
      <c r="M17" s="99"/>
      <c r="O17" s="99"/>
      <c r="Q17" s="99"/>
      <c r="R17" s="99"/>
      <c r="BP17" s="96">
        <f t="shared" si="2"/>
        <v>0</v>
      </c>
      <c r="BQ17" s="102"/>
      <c r="BR17" s="102"/>
      <c r="BS17" s="75">
        <v>1</v>
      </c>
      <c r="BT17" s="98">
        <v>0.052083333333333336</v>
      </c>
      <c r="BU17" s="2">
        <f t="shared" si="3"/>
        <v>0.017361111111111112</v>
      </c>
      <c r="BV17" s="37"/>
      <c r="BW17" s="37"/>
      <c r="BX17" s="37">
        <f t="shared" si="4"/>
        <v>0.052083333333333336</v>
      </c>
    </row>
    <row r="18" spans="1:76" ht="12.75">
      <c r="A18" s="1" t="s">
        <v>330</v>
      </c>
      <c r="B18" s="28">
        <v>0</v>
      </c>
      <c r="C18" s="24"/>
      <c r="E18" s="2"/>
      <c r="F18" s="2"/>
      <c r="G18" s="28"/>
      <c r="H18" s="28"/>
      <c r="I18" s="70">
        <f t="shared" si="0"/>
        <v>0</v>
      </c>
      <c r="J18" s="91">
        <f>BP18*10/$J$4</f>
        <v>0</v>
      </c>
      <c r="K18" s="92"/>
      <c r="L18" s="99"/>
      <c r="M18" s="99"/>
      <c r="O18" s="99"/>
      <c r="Q18" s="99"/>
      <c r="R18" s="99"/>
      <c r="BP18" s="96"/>
      <c r="BQ18" s="102"/>
      <c r="BR18" s="102"/>
      <c r="BS18" s="75">
        <v>1</v>
      </c>
      <c r="BT18" s="98">
        <v>0.052083333333333336</v>
      </c>
      <c r="BU18" s="2">
        <f t="shared" si="3"/>
        <v>0.017361111111111112</v>
      </c>
      <c r="BV18" s="37"/>
      <c r="BW18" s="37"/>
      <c r="BX18" s="37">
        <f t="shared" si="4"/>
        <v>0.052083333333333336</v>
      </c>
    </row>
    <row r="19" spans="1:76" ht="12.75">
      <c r="A19" s="1" t="s">
        <v>92</v>
      </c>
      <c r="B19" s="28">
        <v>0</v>
      </c>
      <c r="C19" s="24"/>
      <c r="D19">
        <v>0.02</v>
      </c>
      <c r="E19" s="2"/>
      <c r="F19" s="2"/>
      <c r="G19" s="28"/>
      <c r="H19" s="28"/>
      <c r="I19" s="70">
        <f t="shared" si="0"/>
        <v>0.0033333333333333335</v>
      </c>
      <c r="J19" s="91">
        <f t="shared" si="1"/>
        <v>0</v>
      </c>
      <c r="K19" s="92"/>
      <c r="L19" s="99"/>
      <c r="M19" s="99"/>
      <c r="O19" s="99"/>
      <c r="Q19" s="99"/>
      <c r="R19" s="99"/>
      <c r="BP19" s="96">
        <f t="shared" si="2"/>
        <v>0</v>
      </c>
      <c r="BQ19" s="102"/>
      <c r="BR19" s="102"/>
      <c r="BS19" s="75">
        <v>1</v>
      </c>
      <c r="BT19" s="98">
        <v>0.052083333333333336</v>
      </c>
      <c r="BU19" s="2">
        <f t="shared" si="3"/>
        <v>0.017361111111111112</v>
      </c>
      <c r="BV19" s="37"/>
      <c r="BW19" s="37"/>
      <c r="BX19" s="37">
        <f t="shared" si="4"/>
        <v>0.052083333333333336</v>
      </c>
    </row>
    <row r="20" spans="1:76" ht="12.75">
      <c r="A20" s="1" t="s">
        <v>4</v>
      </c>
      <c r="B20" s="28">
        <v>18.56</v>
      </c>
      <c r="C20" s="24">
        <v>52.68</v>
      </c>
      <c r="D20">
        <v>26.23</v>
      </c>
      <c r="E20" s="2">
        <v>50.76</v>
      </c>
      <c r="F20" s="2">
        <v>68.35</v>
      </c>
      <c r="G20" s="28">
        <v>43.47</v>
      </c>
      <c r="H20" s="28">
        <v>39.09</v>
      </c>
      <c r="I20" s="70">
        <f t="shared" si="0"/>
        <v>46.76333333333333</v>
      </c>
      <c r="J20" s="91">
        <f t="shared" si="1"/>
        <v>40.65743944636678</v>
      </c>
      <c r="K20" s="92"/>
      <c r="L20" s="99">
        <v>2</v>
      </c>
      <c r="M20" s="99">
        <v>1</v>
      </c>
      <c r="O20" s="99"/>
      <c r="Q20" s="99">
        <v>2</v>
      </c>
      <c r="R20" s="99"/>
      <c r="S20" s="1">
        <v>2</v>
      </c>
      <c r="V20" s="1">
        <v>292</v>
      </c>
      <c r="AD20" s="1">
        <v>25</v>
      </c>
      <c r="AG20" s="1">
        <v>1</v>
      </c>
      <c r="AH20" s="1">
        <v>11</v>
      </c>
      <c r="AJ20" s="1">
        <v>3</v>
      </c>
      <c r="AL20" s="1">
        <v>1061</v>
      </c>
      <c r="AP20" s="1">
        <v>126</v>
      </c>
      <c r="AQ20" s="1">
        <v>9</v>
      </c>
      <c r="AR20" s="1">
        <v>2</v>
      </c>
      <c r="AV20" s="1">
        <v>108</v>
      </c>
      <c r="AY20" s="74">
        <v>42</v>
      </c>
      <c r="BA20" s="74">
        <v>6</v>
      </c>
      <c r="BE20" s="74">
        <v>2</v>
      </c>
      <c r="BF20" s="74">
        <v>77</v>
      </c>
      <c r="BN20" s="74">
        <v>125</v>
      </c>
      <c r="BP20" s="96">
        <f t="shared" si="2"/>
        <v>1645</v>
      </c>
      <c r="BQ20" s="102">
        <v>1137</v>
      </c>
      <c r="BR20" s="102">
        <v>492</v>
      </c>
      <c r="BS20" s="75">
        <v>1376</v>
      </c>
      <c r="BT20" s="98">
        <v>71.66666666666667</v>
      </c>
      <c r="BU20" s="2">
        <f t="shared" si="3"/>
        <v>52.17013888888889</v>
      </c>
      <c r="BV20" s="37">
        <f>BQ20*10/$BV$4</f>
        <v>59.21875</v>
      </c>
      <c r="BW20" s="37">
        <f>BR20*10/$BV$4</f>
        <v>25.625</v>
      </c>
      <c r="BX20" s="37">
        <f t="shared" si="4"/>
        <v>71.66666666666667</v>
      </c>
    </row>
    <row r="21" spans="1:76" ht="12.75">
      <c r="A21" s="1" t="s">
        <v>160</v>
      </c>
      <c r="B21" s="28">
        <v>0</v>
      </c>
      <c r="C21" s="24"/>
      <c r="E21" s="2"/>
      <c r="F21" s="2"/>
      <c r="G21" s="28"/>
      <c r="H21" s="28"/>
      <c r="I21" s="70">
        <f t="shared" si="0"/>
        <v>0</v>
      </c>
      <c r="J21" s="91">
        <f t="shared" si="1"/>
        <v>0</v>
      </c>
      <c r="K21" s="92"/>
      <c r="L21" s="99"/>
      <c r="M21" s="99"/>
      <c r="O21" s="99"/>
      <c r="Q21" s="99"/>
      <c r="R21" s="99"/>
      <c r="BP21" s="96">
        <f t="shared" si="2"/>
        <v>0</v>
      </c>
      <c r="BQ21" s="102"/>
      <c r="BR21" s="102">
        <v>1</v>
      </c>
      <c r="BT21" s="98">
        <v>0</v>
      </c>
      <c r="BU21" s="2">
        <f t="shared" si="3"/>
        <v>0.017361111111111112</v>
      </c>
      <c r="BV21" s="37"/>
      <c r="BW21" s="37">
        <f>BR21*10/$BV$4</f>
        <v>0.052083333333333336</v>
      </c>
      <c r="BX21" s="37">
        <f t="shared" si="4"/>
        <v>0</v>
      </c>
    </row>
    <row r="22" spans="1:76" ht="12.75">
      <c r="A22" s="1" t="s">
        <v>93</v>
      </c>
      <c r="B22" s="28">
        <v>0.04</v>
      </c>
      <c r="C22" s="24">
        <v>1.45</v>
      </c>
      <c r="D22">
        <v>2.28</v>
      </c>
      <c r="E22" s="2">
        <v>0.86</v>
      </c>
      <c r="F22" s="2"/>
      <c r="G22" s="28">
        <v>0.9</v>
      </c>
      <c r="H22" s="28">
        <v>2.36</v>
      </c>
      <c r="I22" s="70">
        <f t="shared" si="0"/>
        <v>1.3083333333333333</v>
      </c>
      <c r="J22" s="91">
        <f t="shared" si="1"/>
        <v>2.8917449332674243</v>
      </c>
      <c r="K22" s="92"/>
      <c r="L22" s="99"/>
      <c r="M22" s="99"/>
      <c r="O22" s="99"/>
      <c r="Q22" s="99"/>
      <c r="R22" s="99"/>
      <c r="V22" s="1">
        <v>1</v>
      </c>
      <c r="X22" s="1">
        <v>11</v>
      </c>
      <c r="AE22" s="1">
        <v>23</v>
      </c>
      <c r="AH22" s="1">
        <v>52</v>
      </c>
      <c r="AI22" s="1">
        <v>2</v>
      </c>
      <c r="AJ22" s="1">
        <v>17</v>
      </c>
      <c r="AQ22" s="1">
        <v>11</v>
      </c>
      <c r="AY22" s="74">
        <v>5</v>
      </c>
      <c r="BF22" s="74">
        <v>29</v>
      </c>
      <c r="BP22" s="96">
        <f t="shared" si="2"/>
        <v>117</v>
      </c>
      <c r="BQ22" s="102">
        <v>6599</v>
      </c>
      <c r="BR22" s="102">
        <v>2442</v>
      </c>
      <c r="BS22" s="75">
        <v>9568</v>
      </c>
      <c r="BT22" s="98">
        <v>498.3333333333333</v>
      </c>
      <c r="BU22" s="2">
        <f t="shared" si="3"/>
        <v>323.0729166666667</v>
      </c>
      <c r="BV22" s="37">
        <f>BQ22*10/$BV$4</f>
        <v>343.6979166666667</v>
      </c>
      <c r="BW22" s="37">
        <f>BR22*10/$BV$4</f>
        <v>127.1875</v>
      </c>
      <c r="BX22" s="37">
        <f t="shared" si="4"/>
        <v>498.3333333333333</v>
      </c>
    </row>
    <row r="23" spans="1:76" ht="12.75">
      <c r="A23" s="1" t="s">
        <v>94</v>
      </c>
      <c r="B23" s="28">
        <v>0</v>
      </c>
      <c r="C23" s="24"/>
      <c r="D23">
        <v>0.07</v>
      </c>
      <c r="E23" s="2">
        <v>0.09</v>
      </c>
      <c r="F23" s="2"/>
      <c r="G23" s="28">
        <v>0.02</v>
      </c>
      <c r="H23" s="28"/>
      <c r="I23" s="70">
        <f t="shared" si="0"/>
        <v>0.03</v>
      </c>
      <c r="J23" s="91">
        <f t="shared" si="1"/>
        <v>0</v>
      </c>
      <c r="K23" s="92"/>
      <c r="L23" s="99"/>
      <c r="M23" s="99"/>
      <c r="O23" s="99"/>
      <c r="Q23" s="99"/>
      <c r="R23" s="99"/>
      <c r="BP23" s="96">
        <f t="shared" si="2"/>
        <v>0</v>
      </c>
      <c r="BQ23" s="102">
        <v>3</v>
      </c>
      <c r="BR23" s="102">
        <v>32</v>
      </c>
      <c r="BS23" s="75">
        <v>18</v>
      </c>
      <c r="BT23" s="98">
        <v>0.9375</v>
      </c>
      <c r="BU23" s="2">
        <f t="shared" si="3"/>
        <v>0.920138888888889</v>
      </c>
      <c r="BV23" s="37">
        <f>BQ23*10/$BV$4</f>
        <v>0.15625</v>
      </c>
      <c r="BW23" s="37">
        <f>BR23*10/$BV$4</f>
        <v>1.6666666666666667</v>
      </c>
      <c r="BX23" s="37">
        <f t="shared" si="4"/>
        <v>0.9375</v>
      </c>
    </row>
    <row r="24" spans="1:76" ht="12.75">
      <c r="A24" s="1" t="s">
        <v>95</v>
      </c>
      <c r="B24" s="28">
        <v>0</v>
      </c>
      <c r="C24" s="24">
        <v>0.11</v>
      </c>
      <c r="D24">
        <v>0.05</v>
      </c>
      <c r="E24" s="2">
        <v>0.13</v>
      </c>
      <c r="F24" s="2"/>
      <c r="G24" s="28"/>
      <c r="H24" s="28">
        <v>0.02</v>
      </c>
      <c r="I24" s="70">
        <f t="shared" si="0"/>
        <v>0.05166666666666667</v>
      </c>
      <c r="J24" s="91">
        <f t="shared" si="1"/>
        <v>0.024715768660405337</v>
      </c>
      <c r="K24" s="92"/>
      <c r="L24" s="99"/>
      <c r="M24" s="99"/>
      <c r="O24" s="99"/>
      <c r="Q24" s="99"/>
      <c r="R24" s="99"/>
      <c r="AQ24" s="1">
        <v>1</v>
      </c>
      <c r="BF24" s="74">
        <v>1</v>
      </c>
      <c r="BP24" s="96">
        <f t="shared" si="2"/>
        <v>1</v>
      </c>
      <c r="BQ24" s="102">
        <v>1</v>
      </c>
      <c r="BR24" s="102"/>
      <c r="BS24" s="75">
        <v>1</v>
      </c>
      <c r="BT24" s="98">
        <v>0.052083333333333336</v>
      </c>
      <c r="BU24" s="2">
        <f t="shared" si="3"/>
        <v>0.034722222222222224</v>
      </c>
      <c r="BV24" s="37">
        <f>BQ24*10/$BV$4</f>
        <v>0.052083333333333336</v>
      </c>
      <c r="BW24" s="37"/>
      <c r="BX24" s="37">
        <f t="shared" si="4"/>
        <v>0.052083333333333336</v>
      </c>
    </row>
    <row r="25" spans="1:76" ht="12.75" customHeight="1">
      <c r="A25" s="1" t="s">
        <v>63</v>
      </c>
      <c r="B25" s="28">
        <v>0</v>
      </c>
      <c r="C25" s="24"/>
      <c r="E25" s="2">
        <v>0.28</v>
      </c>
      <c r="F25" s="2"/>
      <c r="G25" s="28">
        <v>0.02</v>
      </c>
      <c r="H25" s="28">
        <v>0.09</v>
      </c>
      <c r="I25" s="70">
        <f t="shared" si="0"/>
        <v>0.065</v>
      </c>
      <c r="J25" s="91">
        <f t="shared" si="1"/>
        <v>0</v>
      </c>
      <c r="K25" s="92"/>
      <c r="L25" s="99"/>
      <c r="M25" s="99"/>
      <c r="O25" s="99"/>
      <c r="Q25" s="99"/>
      <c r="R25" s="99"/>
      <c r="BF25" s="74">
        <v>1</v>
      </c>
      <c r="BP25" s="96">
        <f t="shared" si="2"/>
        <v>0</v>
      </c>
      <c r="BQ25" s="102">
        <v>386</v>
      </c>
      <c r="BR25" s="102">
        <v>1305</v>
      </c>
      <c r="BS25" s="75">
        <v>1510</v>
      </c>
      <c r="BT25" s="98">
        <v>78.64583333333333</v>
      </c>
      <c r="BU25" s="2">
        <f t="shared" si="3"/>
        <v>55.572916666666664</v>
      </c>
      <c r="BV25" s="37">
        <f>BQ25*10/$BV$4</f>
        <v>20.104166666666668</v>
      </c>
      <c r="BW25" s="37">
        <f aca="true" t="shared" si="6" ref="BW25:BW36">BR25*10/$BV$4</f>
        <v>67.96875</v>
      </c>
      <c r="BX25" s="37">
        <f t="shared" si="4"/>
        <v>78.64583333333333</v>
      </c>
    </row>
    <row r="26" spans="1:76" ht="12.75" customHeight="1">
      <c r="A26" s="1" t="s">
        <v>161</v>
      </c>
      <c r="B26" s="28">
        <v>0</v>
      </c>
      <c r="C26" s="24"/>
      <c r="E26" s="2"/>
      <c r="F26" s="2"/>
      <c r="G26" s="28"/>
      <c r="H26" s="28"/>
      <c r="I26" s="70">
        <f t="shared" si="0"/>
        <v>0</v>
      </c>
      <c r="J26" s="91">
        <f t="shared" si="1"/>
        <v>0</v>
      </c>
      <c r="K26" s="92"/>
      <c r="L26" s="99"/>
      <c r="M26" s="99"/>
      <c r="O26" s="99"/>
      <c r="Q26" s="99"/>
      <c r="R26" s="99"/>
      <c r="BP26" s="96">
        <f t="shared" si="2"/>
        <v>0</v>
      </c>
      <c r="BQ26" s="102"/>
      <c r="BR26" s="102">
        <v>40</v>
      </c>
      <c r="BT26" s="98">
        <v>0</v>
      </c>
      <c r="BU26" s="2">
        <f t="shared" si="3"/>
        <v>0.6944444444444445</v>
      </c>
      <c r="BV26" s="37"/>
      <c r="BW26" s="37">
        <f t="shared" si="6"/>
        <v>2.0833333333333335</v>
      </c>
      <c r="BX26" s="37">
        <f t="shared" si="4"/>
        <v>0</v>
      </c>
    </row>
    <row r="27" spans="1:76" ht="12.75">
      <c r="A27" s="1" t="s">
        <v>126</v>
      </c>
      <c r="B27" s="28">
        <v>0</v>
      </c>
      <c r="C27" s="24"/>
      <c r="E27" s="2"/>
      <c r="F27" s="2"/>
      <c r="G27" s="28">
        <v>0.04</v>
      </c>
      <c r="H27" s="28"/>
      <c r="I27" s="70">
        <f t="shared" si="0"/>
        <v>0.006666666666666667</v>
      </c>
      <c r="J27" s="91">
        <f t="shared" si="1"/>
        <v>0</v>
      </c>
      <c r="K27" s="92"/>
      <c r="L27" s="99"/>
      <c r="M27" s="99"/>
      <c r="O27" s="99"/>
      <c r="Q27" s="99"/>
      <c r="R27" s="99"/>
      <c r="BF27" s="74">
        <v>1</v>
      </c>
      <c r="BP27" s="96">
        <f t="shared" si="2"/>
        <v>0</v>
      </c>
      <c r="BQ27" s="102">
        <v>1</v>
      </c>
      <c r="BR27" s="102">
        <v>10</v>
      </c>
      <c r="BS27" s="75">
        <v>25</v>
      </c>
      <c r="BT27" s="98">
        <v>1.3020833333333333</v>
      </c>
      <c r="BU27" s="2">
        <f t="shared" si="3"/>
        <v>0.625</v>
      </c>
      <c r="BV27" s="37">
        <f aca="true" t="shared" si="7" ref="BV27:BV36">BQ27*10/$BV$4</f>
        <v>0.052083333333333336</v>
      </c>
      <c r="BW27" s="37">
        <f t="shared" si="6"/>
        <v>0.5208333333333334</v>
      </c>
      <c r="BX27" s="37">
        <f t="shared" si="4"/>
        <v>1.3020833333333333</v>
      </c>
    </row>
    <row r="28" spans="1:76" ht="12.75">
      <c r="A28" s="1" t="s">
        <v>106</v>
      </c>
      <c r="B28" s="28">
        <v>0</v>
      </c>
      <c r="C28" s="24"/>
      <c r="D28">
        <v>0.02</v>
      </c>
      <c r="E28" s="2">
        <v>0.09</v>
      </c>
      <c r="F28" s="2"/>
      <c r="G28" s="28">
        <v>0.07</v>
      </c>
      <c r="H28" s="28">
        <v>0.02</v>
      </c>
      <c r="I28" s="70">
        <f t="shared" si="0"/>
        <v>0.03333333333333333</v>
      </c>
      <c r="J28" s="91">
        <f t="shared" si="1"/>
        <v>0</v>
      </c>
      <c r="K28" s="92"/>
      <c r="L28" s="99"/>
      <c r="M28" s="99"/>
      <c r="O28" s="99"/>
      <c r="Q28" s="99"/>
      <c r="R28" s="99"/>
      <c r="BF28" s="74">
        <v>2</v>
      </c>
      <c r="BP28" s="96">
        <f t="shared" si="2"/>
        <v>0</v>
      </c>
      <c r="BQ28" s="102">
        <v>9</v>
      </c>
      <c r="BR28" s="102">
        <v>16</v>
      </c>
      <c r="BS28" s="75">
        <v>104</v>
      </c>
      <c r="BT28" s="98">
        <v>5.416666666666667</v>
      </c>
      <c r="BU28" s="2">
        <f t="shared" si="3"/>
        <v>2.2395833333333335</v>
      </c>
      <c r="BV28" s="37">
        <f t="shared" si="7"/>
        <v>0.46875</v>
      </c>
      <c r="BW28" s="37">
        <f t="shared" si="6"/>
        <v>0.8333333333333334</v>
      </c>
      <c r="BX28" s="37">
        <f t="shared" si="4"/>
        <v>5.416666666666667</v>
      </c>
    </row>
    <row r="29" spans="1:76" ht="12.75">
      <c r="A29" s="1" t="s">
        <v>5</v>
      </c>
      <c r="B29" s="28">
        <v>0.18</v>
      </c>
      <c r="C29" s="24">
        <v>0.97</v>
      </c>
      <c r="D29">
        <v>1.72</v>
      </c>
      <c r="E29" s="2">
        <v>1.06</v>
      </c>
      <c r="F29" s="2">
        <v>0.18</v>
      </c>
      <c r="G29" s="28">
        <v>1.28</v>
      </c>
      <c r="H29" s="28">
        <v>4.55</v>
      </c>
      <c r="I29" s="70">
        <f t="shared" si="0"/>
        <v>1.6266666666666667</v>
      </c>
      <c r="J29" s="91">
        <f t="shared" si="1"/>
        <v>3.732081067721206</v>
      </c>
      <c r="K29" s="92"/>
      <c r="L29" s="99"/>
      <c r="M29" s="99"/>
      <c r="O29" s="99"/>
      <c r="Q29" s="99"/>
      <c r="R29" s="99"/>
      <c r="V29" s="1">
        <v>1</v>
      </c>
      <c r="W29" s="1">
        <v>2</v>
      </c>
      <c r="X29" s="1">
        <v>16</v>
      </c>
      <c r="Z29" s="1">
        <v>3</v>
      </c>
      <c r="AD29" s="1">
        <v>2</v>
      </c>
      <c r="AE29" s="1">
        <v>5</v>
      </c>
      <c r="AG29" s="1">
        <v>8</v>
      </c>
      <c r="AH29" s="1">
        <v>59</v>
      </c>
      <c r="AI29" s="1">
        <v>21</v>
      </c>
      <c r="AJ29" s="1">
        <v>2</v>
      </c>
      <c r="AP29" s="1">
        <v>11</v>
      </c>
      <c r="AQ29" s="1">
        <v>18</v>
      </c>
      <c r="AV29" s="1">
        <v>3</v>
      </c>
      <c r="AY29" s="74">
        <v>5</v>
      </c>
      <c r="BB29" s="74">
        <v>2</v>
      </c>
      <c r="BE29" s="74">
        <v>1</v>
      </c>
      <c r="BF29" s="74">
        <v>176</v>
      </c>
      <c r="BN29" s="74">
        <v>6</v>
      </c>
      <c r="BP29" s="96">
        <f t="shared" si="2"/>
        <v>151</v>
      </c>
      <c r="BQ29" s="102">
        <v>1898</v>
      </c>
      <c r="BR29" s="102">
        <v>1773</v>
      </c>
      <c r="BS29" s="75">
        <v>3394</v>
      </c>
      <c r="BT29" s="98">
        <v>176.77083333333334</v>
      </c>
      <c r="BU29" s="2">
        <f t="shared" si="3"/>
        <v>122.65625</v>
      </c>
      <c r="BV29" s="37">
        <f t="shared" si="7"/>
        <v>98.85416666666667</v>
      </c>
      <c r="BW29" s="37">
        <f t="shared" si="6"/>
        <v>92.34375</v>
      </c>
      <c r="BX29" s="37">
        <f t="shared" si="4"/>
        <v>176.77083333333334</v>
      </c>
    </row>
    <row r="30" spans="1:76" ht="12.75">
      <c r="A30" s="1" t="s">
        <v>107</v>
      </c>
      <c r="B30" s="28">
        <v>0</v>
      </c>
      <c r="C30" s="24"/>
      <c r="E30" s="2">
        <v>0.11</v>
      </c>
      <c r="F30" s="2"/>
      <c r="G30" s="28"/>
      <c r="H30" s="28"/>
      <c r="I30" s="70">
        <f t="shared" si="0"/>
        <v>0.018333333333333333</v>
      </c>
      <c r="J30" s="91">
        <f t="shared" si="1"/>
        <v>0</v>
      </c>
      <c r="K30" s="92"/>
      <c r="L30" s="99"/>
      <c r="M30" s="99"/>
      <c r="O30" s="99"/>
      <c r="Q30" s="99"/>
      <c r="R30" s="99"/>
      <c r="BF30" s="74">
        <v>8</v>
      </c>
      <c r="BP30" s="96">
        <f t="shared" si="2"/>
        <v>0</v>
      </c>
      <c r="BQ30" s="102">
        <v>23</v>
      </c>
      <c r="BR30" s="102">
        <v>19</v>
      </c>
      <c r="BS30" s="75">
        <v>31</v>
      </c>
      <c r="BT30" s="98">
        <v>1.6145833333333333</v>
      </c>
      <c r="BU30" s="2">
        <f t="shared" si="3"/>
        <v>1.267361111111111</v>
      </c>
      <c r="BV30" s="37">
        <f t="shared" si="7"/>
        <v>1.1979166666666667</v>
      </c>
      <c r="BW30" s="37">
        <f t="shared" si="6"/>
        <v>0.9895833333333334</v>
      </c>
      <c r="BX30" s="37">
        <f t="shared" si="4"/>
        <v>1.6145833333333333</v>
      </c>
    </row>
    <row r="31" spans="1:76" ht="12.75">
      <c r="A31" s="1" t="s">
        <v>64</v>
      </c>
      <c r="B31" s="28">
        <v>0</v>
      </c>
      <c r="C31" s="24"/>
      <c r="D31">
        <v>0.02</v>
      </c>
      <c r="E31" s="2">
        <v>0.02</v>
      </c>
      <c r="F31" s="2"/>
      <c r="G31" s="28"/>
      <c r="H31" s="28"/>
      <c r="I31" s="70">
        <f t="shared" si="0"/>
        <v>0.006666666666666667</v>
      </c>
      <c r="J31" s="91">
        <f t="shared" si="1"/>
        <v>0</v>
      </c>
      <c r="K31" s="92"/>
      <c r="L31" s="99"/>
      <c r="M31" s="99"/>
      <c r="O31" s="99"/>
      <c r="Q31" s="99"/>
      <c r="R31" s="99"/>
      <c r="BF31" s="74">
        <v>1</v>
      </c>
      <c r="BP31" s="96">
        <f t="shared" si="2"/>
        <v>0</v>
      </c>
      <c r="BQ31" s="102">
        <v>27</v>
      </c>
      <c r="BR31" s="102">
        <v>59</v>
      </c>
      <c r="BS31" s="75">
        <v>86</v>
      </c>
      <c r="BT31" s="98">
        <v>4.479166666666667</v>
      </c>
      <c r="BU31" s="2">
        <f t="shared" si="3"/>
        <v>2.9861111111111107</v>
      </c>
      <c r="BV31" s="37">
        <f t="shared" si="7"/>
        <v>1.40625</v>
      </c>
      <c r="BW31" s="37">
        <f t="shared" si="6"/>
        <v>3.0729166666666665</v>
      </c>
      <c r="BX31" s="37">
        <f t="shared" si="4"/>
        <v>4.479166666666667</v>
      </c>
    </row>
    <row r="32" spans="1:76" ht="12.75">
      <c r="A32" s="1" t="s">
        <v>6</v>
      </c>
      <c r="B32" s="28">
        <v>4.99</v>
      </c>
      <c r="C32" s="24">
        <v>7.49</v>
      </c>
      <c r="D32">
        <v>25.12</v>
      </c>
      <c r="E32" s="2">
        <v>8.32</v>
      </c>
      <c r="F32" s="2">
        <v>0.48</v>
      </c>
      <c r="G32" s="28">
        <v>4.22</v>
      </c>
      <c r="H32" s="28">
        <v>8.42</v>
      </c>
      <c r="I32" s="70">
        <f t="shared" si="0"/>
        <v>9.008333333333333</v>
      </c>
      <c r="J32" s="91">
        <f t="shared" si="1"/>
        <v>13.741967375185368</v>
      </c>
      <c r="K32" s="92"/>
      <c r="L32" s="99"/>
      <c r="M32" s="99"/>
      <c r="O32" s="73"/>
      <c r="Q32" s="99"/>
      <c r="R32" s="99"/>
      <c r="V32" s="1">
        <v>20</v>
      </c>
      <c r="W32" s="1">
        <v>16</v>
      </c>
      <c r="X32" s="1">
        <v>17</v>
      </c>
      <c r="Z32" s="1">
        <v>10</v>
      </c>
      <c r="AA32" s="1">
        <v>8</v>
      </c>
      <c r="AD32" s="1">
        <v>46</v>
      </c>
      <c r="AE32" s="1">
        <v>43</v>
      </c>
      <c r="AF32" s="1">
        <v>33</v>
      </c>
      <c r="AG32" s="1">
        <v>21</v>
      </c>
      <c r="AH32" s="1">
        <v>80</v>
      </c>
      <c r="AI32" s="1">
        <v>7</v>
      </c>
      <c r="AJ32" s="1">
        <v>27</v>
      </c>
      <c r="AL32" s="1">
        <v>20</v>
      </c>
      <c r="AP32" s="1">
        <v>19</v>
      </c>
      <c r="AQ32" s="1">
        <v>35</v>
      </c>
      <c r="AR32" s="1">
        <v>23</v>
      </c>
      <c r="AV32" s="1">
        <v>131</v>
      </c>
      <c r="AY32" s="74">
        <v>73</v>
      </c>
      <c r="BE32" s="74">
        <v>8</v>
      </c>
      <c r="BF32" s="74">
        <v>333</v>
      </c>
      <c r="BP32" s="96">
        <f t="shared" si="2"/>
        <v>556</v>
      </c>
      <c r="BQ32" s="102">
        <v>628</v>
      </c>
      <c r="BR32" s="102">
        <v>401</v>
      </c>
      <c r="BS32" s="75">
        <v>1077</v>
      </c>
      <c r="BT32" s="98">
        <v>56.09375</v>
      </c>
      <c r="BU32" s="2">
        <f t="shared" si="3"/>
        <v>36.5625</v>
      </c>
      <c r="BV32" s="37">
        <f t="shared" si="7"/>
        <v>32.708333333333336</v>
      </c>
      <c r="BW32" s="37">
        <f t="shared" si="6"/>
        <v>20.885416666666668</v>
      </c>
      <c r="BX32" s="37">
        <f t="shared" si="4"/>
        <v>56.09375</v>
      </c>
    </row>
    <row r="33" spans="1:76" ht="12.75">
      <c r="A33" s="1" t="s">
        <v>7</v>
      </c>
      <c r="B33" s="28">
        <v>0</v>
      </c>
      <c r="C33" s="24">
        <v>0.09</v>
      </c>
      <c r="D33">
        <v>0.34</v>
      </c>
      <c r="E33" s="2">
        <v>0.26</v>
      </c>
      <c r="F33" s="2">
        <v>0.42</v>
      </c>
      <c r="G33" s="28">
        <v>0.44</v>
      </c>
      <c r="H33" s="28">
        <v>0.42</v>
      </c>
      <c r="I33" s="70">
        <f t="shared" si="0"/>
        <v>0.3283333333333333</v>
      </c>
      <c r="J33" s="91">
        <f t="shared" si="1"/>
        <v>0.49431537320810676</v>
      </c>
      <c r="K33" s="92"/>
      <c r="L33" s="99"/>
      <c r="M33" s="99"/>
      <c r="O33" s="99"/>
      <c r="Q33" s="99"/>
      <c r="R33" s="99"/>
      <c r="X33" s="1">
        <v>1</v>
      </c>
      <c r="AA33" s="1">
        <v>2</v>
      </c>
      <c r="AG33" s="1">
        <v>1</v>
      </c>
      <c r="AH33" s="1">
        <v>1</v>
      </c>
      <c r="AL33" s="1">
        <v>1</v>
      </c>
      <c r="AQ33" s="1">
        <v>1</v>
      </c>
      <c r="AV33" s="1">
        <v>5</v>
      </c>
      <c r="AW33" s="1">
        <v>7</v>
      </c>
      <c r="AX33" s="1">
        <v>1</v>
      </c>
      <c r="AY33" s="74">
        <v>2</v>
      </c>
      <c r="BF33" s="74">
        <v>9</v>
      </c>
      <c r="BH33" s="74">
        <v>1</v>
      </c>
      <c r="BO33" s="74">
        <v>5</v>
      </c>
      <c r="BP33" s="96">
        <f t="shared" si="2"/>
        <v>20</v>
      </c>
      <c r="BQ33" s="102">
        <v>78</v>
      </c>
      <c r="BR33" s="102">
        <v>59</v>
      </c>
      <c r="BS33" s="75">
        <v>46</v>
      </c>
      <c r="BT33" s="98">
        <v>2.3958333333333335</v>
      </c>
      <c r="BU33" s="2">
        <f t="shared" si="3"/>
        <v>3.1770833333333335</v>
      </c>
      <c r="BV33" s="37">
        <f t="shared" si="7"/>
        <v>4.0625</v>
      </c>
      <c r="BW33" s="37">
        <f t="shared" si="6"/>
        <v>3.0729166666666665</v>
      </c>
      <c r="BX33" s="37">
        <f t="shared" si="4"/>
        <v>2.3958333333333335</v>
      </c>
    </row>
    <row r="34" spans="1:76" ht="12.75">
      <c r="A34" s="1" t="s">
        <v>8</v>
      </c>
      <c r="B34" s="28">
        <v>0.13</v>
      </c>
      <c r="C34" s="24">
        <v>0.13</v>
      </c>
      <c r="D34">
        <v>0.07</v>
      </c>
      <c r="E34" s="2">
        <v>0.15</v>
      </c>
      <c r="F34" s="2">
        <v>0.24</v>
      </c>
      <c r="G34" s="28">
        <v>0.15</v>
      </c>
      <c r="H34" s="28">
        <v>0.12</v>
      </c>
      <c r="I34" s="70">
        <f t="shared" si="0"/>
        <v>0.14333333333333334</v>
      </c>
      <c r="J34" s="91">
        <f t="shared" si="1"/>
        <v>0.17301038062283736</v>
      </c>
      <c r="K34" s="92"/>
      <c r="L34" s="99"/>
      <c r="M34" s="99"/>
      <c r="O34" s="99"/>
      <c r="Q34" s="99"/>
      <c r="R34" s="99"/>
      <c r="Y34" s="1">
        <v>1</v>
      </c>
      <c r="AA34" s="1">
        <v>1</v>
      </c>
      <c r="AL34" s="1">
        <v>1</v>
      </c>
      <c r="AR34" s="1">
        <v>1</v>
      </c>
      <c r="AV34" s="1">
        <v>1</v>
      </c>
      <c r="AW34" s="1">
        <v>2</v>
      </c>
      <c r="BF34" s="74">
        <v>1</v>
      </c>
      <c r="BK34" s="74">
        <v>1</v>
      </c>
      <c r="BM34" s="74">
        <v>1</v>
      </c>
      <c r="BN34" s="74">
        <v>1</v>
      </c>
      <c r="BP34" s="96">
        <f t="shared" si="2"/>
        <v>7</v>
      </c>
      <c r="BQ34" s="102">
        <v>2</v>
      </c>
      <c r="BR34" s="102">
        <v>3</v>
      </c>
      <c r="BS34" s="75">
        <v>2</v>
      </c>
      <c r="BT34" s="98">
        <v>0.10416666666666667</v>
      </c>
      <c r="BU34" s="2">
        <f t="shared" si="3"/>
        <v>0.12152777777777779</v>
      </c>
      <c r="BV34" s="37">
        <f t="shared" si="7"/>
        <v>0.10416666666666667</v>
      </c>
      <c r="BW34" s="37">
        <f t="shared" si="6"/>
        <v>0.15625</v>
      </c>
      <c r="BX34" s="37">
        <f t="shared" si="4"/>
        <v>0.10416666666666667</v>
      </c>
    </row>
    <row r="35" spans="1:76" ht="12.75">
      <c r="A35" s="1" t="s">
        <v>9</v>
      </c>
      <c r="B35" s="28">
        <v>0.2</v>
      </c>
      <c r="C35" s="24">
        <v>0.28</v>
      </c>
      <c r="D35">
        <v>0.27</v>
      </c>
      <c r="E35" s="2">
        <v>0.3</v>
      </c>
      <c r="F35" s="2">
        <v>0.18</v>
      </c>
      <c r="G35" s="28">
        <v>0.18</v>
      </c>
      <c r="H35" s="28">
        <v>0.3</v>
      </c>
      <c r="I35" s="70">
        <f t="shared" si="0"/>
        <v>0.25166666666666665</v>
      </c>
      <c r="J35" s="91">
        <f t="shared" si="1"/>
        <v>0.2718734552644587</v>
      </c>
      <c r="K35" s="92"/>
      <c r="L35" s="99"/>
      <c r="M35" s="99"/>
      <c r="O35" s="73"/>
      <c r="Q35" s="99"/>
      <c r="R35" s="99"/>
      <c r="T35" s="1">
        <v>1</v>
      </c>
      <c r="W35" s="1">
        <v>1</v>
      </c>
      <c r="X35" s="1">
        <v>1</v>
      </c>
      <c r="AC35" s="1">
        <v>1</v>
      </c>
      <c r="AD35" s="1">
        <v>2</v>
      </c>
      <c r="AE35" s="1">
        <v>1</v>
      </c>
      <c r="AG35" s="1">
        <v>1</v>
      </c>
      <c r="AH35" s="1">
        <v>1</v>
      </c>
      <c r="AQ35" s="1">
        <v>1</v>
      </c>
      <c r="AR35" s="1">
        <v>1</v>
      </c>
      <c r="BB35" s="74">
        <v>2</v>
      </c>
      <c r="BE35" s="74">
        <v>1</v>
      </c>
      <c r="BG35" s="74">
        <v>1</v>
      </c>
      <c r="BN35" s="74">
        <v>2</v>
      </c>
      <c r="BP35" s="96">
        <f t="shared" si="2"/>
        <v>11</v>
      </c>
      <c r="BQ35" s="102">
        <v>17</v>
      </c>
      <c r="BR35" s="102">
        <v>10</v>
      </c>
      <c r="BS35" s="75">
        <v>19</v>
      </c>
      <c r="BT35" s="98">
        <v>0.9895833333333334</v>
      </c>
      <c r="BU35" s="2">
        <f t="shared" si="3"/>
        <v>0.7986111111111112</v>
      </c>
      <c r="BV35" s="37">
        <f t="shared" si="7"/>
        <v>0.8854166666666666</v>
      </c>
      <c r="BW35" s="37">
        <f t="shared" si="6"/>
        <v>0.5208333333333334</v>
      </c>
      <c r="BX35" s="37">
        <f t="shared" si="4"/>
        <v>0.9895833333333334</v>
      </c>
    </row>
    <row r="36" spans="1:76" ht="12.75">
      <c r="A36" s="1" t="s">
        <v>10</v>
      </c>
      <c r="B36" s="28">
        <v>0</v>
      </c>
      <c r="C36" s="24">
        <v>0.02</v>
      </c>
      <c r="E36" s="2">
        <v>0.06</v>
      </c>
      <c r="F36" s="2">
        <v>0.08</v>
      </c>
      <c r="G36" s="28">
        <v>0.02</v>
      </c>
      <c r="H36" s="28"/>
      <c r="I36" s="70">
        <f t="shared" si="0"/>
        <v>0.03</v>
      </c>
      <c r="J36" s="91">
        <f t="shared" si="1"/>
        <v>0.17301038062283736</v>
      </c>
      <c r="K36" s="92"/>
      <c r="L36" s="99"/>
      <c r="M36" s="99">
        <v>1</v>
      </c>
      <c r="O36" s="99"/>
      <c r="Q36" s="99"/>
      <c r="R36" s="99"/>
      <c r="Z36" s="1">
        <v>1</v>
      </c>
      <c r="AG36" s="1">
        <v>2</v>
      </c>
      <c r="AH36" s="1">
        <v>1</v>
      </c>
      <c r="AV36" s="1">
        <v>1</v>
      </c>
      <c r="AW36" s="1">
        <v>1</v>
      </c>
      <c r="BC36" s="74">
        <v>1</v>
      </c>
      <c r="BP36" s="96">
        <f t="shared" si="2"/>
        <v>7</v>
      </c>
      <c r="BQ36" s="102">
        <v>2</v>
      </c>
      <c r="BR36" s="102">
        <v>4</v>
      </c>
      <c r="BS36" s="75">
        <v>2</v>
      </c>
      <c r="BT36" s="98">
        <v>0.10416666666666667</v>
      </c>
      <c r="BU36" s="2">
        <f t="shared" si="3"/>
        <v>0.1388888888888889</v>
      </c>
      <c r="BV36" s="37">
        <f t="shared" si="7"/>
        <v>0.10416666666666667</v>
      </c>
      <c r="BW36" s="37">
        <f t="shared" si="6"/>
        <v>0.20833333333333334</v>
      </c>
      <c r="BX36" s="37">
        <f t="shared" si="4"/>
        <v>0.10416666666666667</v>
      </c>
    </row>
    <row r="37" spans="1:76" ht="12.75">
      <c r="A37" s="1" t="s">
        <v>73</v>
      </c>
      <c r="B37" s="28">
        <v>0</v>
      </c>
      <c r="C37" s="24"/>
      <c r="E37" s="2">
        <v>0.02</v>
      </c>
      <c r="F37" s="2"/>
      <c r="G37" s="28"/>
      <c r="H37" s="28"/>
      <c r="I37" s="70">
        <f t="shared" si="0"/>
        <v>0.0033333333333333335</v>
      </c>
      <c r="J37" s="91">
        <f t="shared" si="1"/>
        <v>0.024715768660405337</v>
      </c>
      <c r="K37" s="92"/>
      <c r="L37" s="99"/>
      <c r="M37" s="99"/>
      <c r="O37" s="99"/>
      <c r="Q37" s="99"/>
      <c r="R37" s="99"/>
      <c r="AV37" s="1">
        <v>1</v>
      </c>
      <c r="BP37" s="96">
        <f t="shared" si="2"/>
        <v>1</v>
      </c>
      <c r="BQ37" s="102"/>
      <c r="BR37" s="102"/>
      <c r="BS37" s="75">
        <v>2</v>
      </c>
      <c r="BT37" s="98">
        <v>0.10416666666666667</v>
      </c>
      <c r="BU37" s="2">
        <f t="shared" si="3"/>
        <v>0.034722222222222224</v>
      </c>
      <c r="BV37" s="37"/>
      <c r="BW37" s="37"/>
      <c r="BX37" s="37">
        <f t="shared" si="4"/>
        <v>0.10416666666666667</v>
      </c>
    </row>
    <row r="38" spans="1:76" ht="12.75">
      <c r="A38" s="1" t="s">
        <v>11</v>
      </c>
      <c r="B38" s="28">
        <v>0</v>
      </c>
      <c r="C38" s="24">
        <v>0.02</v>
      </c>
      <c r="E38" s="2"/>
      <c r="F38" s="2">
        <v>0.1</v>
      </c>
      <c r="G38" s="28">
        <v>0.02</v>
      </c>
      <c r="H38" s="28"/>
      <c r="I38" s="70">
        <f t="shared" si="0"/>
        <v>0.023333333333333334</v>
      </c>
      <c r="J38" s="91">
        <f t="shared" si="1"/>
        <v>0.049431537320810674</v>
      </c>
      <c r="K38" s="92"/>
      <c r="L38" s="99"/>
      <c r="M38" s="99"/>
      <c r="O38" s="99"/>
      <c r="Q38" s="99"/>
      <c r="R38" s="99"/>
      <c r="AG38" s="1">
        <v>1</v>
      </c>
      <c r="AW38" s="1">
        <v>1</v>
      </c>
      <c r="BP38" s="96">
        <f t="shared" si="2"/>
        <v>2</v>
      </c>
      <c r="BQ38" s="102">
        <v>4</v>
      </c>
      <c r="BR38" s="102">
        <v>6</v>
      </c>
      <c r="BS38" s="75">
        <v>3</v>
      </c>
      <c r="BT38" s="98">
        <v>0.15625</v>
      </c>
      <c r="BU38" s="2">
        <f t="shared" si="3"/>
        <v>0.22569444444444445</v>
      </c>
      <c r="BV38" s="37">
        <f>BQ38*10/$BV$4</f>
        <v>0.20833333333333334</v>
      </c>
      <c r="BW38" s="37">
        <f>BR38*10/$BV$4</f>
        <v>0.3125</v>
      </c>
      <c r="BX38" s="37">
        <f t="shared" si="4"/>
        <v>0.15625</v>
      </c>
    </row>
    <row r="39" spans="1:76" ht="12.75">
      <c r="A39" s="1" t="s">
        <v>108</v>
      </c>
      <c r="B39" s="28">
        <v>0</v>
      </c>
      <c r="C39" s="24"/>
      <c r="E39" s="2">
        <v>0.02</v>
      </c>
      <c r="F39" s="2"/>
      <c r="G39" s="28"/>
      <c r="H39" s="28"/>
      <c r="I39" s="70">
        <f t="shared" si="0"/>
        <v>0.0033333333333333335</v>
      </c>
      <c r="J39" s="91">
        <f t="shared" si="1"/>
        <v>0</v>
      </c>
      <c r="K39" s="92"/>
      <c r="L39" s="99"/>
      <c r="M39" s="99"/>
      <c r="O39" s="99"/>
      <c r="Q39" s="99"/>
      <c r="R39" s="99"/>
      <c r="BP39" s="96">
        <f t="shared" si="2"/>
        <v>0</v>
      </c>
      <c r="BQ39" s="102">
        <v>1</v>
      </c>
      <c r="BR39" s="102"/>
      <c r="BT39" s="98">
        <v>0</v>
      </c>
      <c r="BU39" s="2">
        <f t="shared" si="3"/>
        <v>0.017361111111111112</v>
      </c>
      <c r="BV39" s="37">
        <f>BQ39*10/$BV$4</f>
        <v>0.052083333333333336</v>
      </c>
      <c r="BW39" s="37"/>
      <c r="BX39" s="37">
        <f aca="true" t="shared" si="8" ref="BX39:BX70">BS39*10/$BV$4</f>
        <v>0</v>
      </c>
    </row>
    <row r="40" spans="1:76" ht="12.75">
      <c r="A40" s="1" t="s">
        <v>113</v>
      </c>
      <c r="B40" s="28">
        <v>0.01</v>
      </c>
      <c r="C40" s="24">
        <v>0.04</v>
      </c>
      <c r="E40" s="2"/>
      <c r="F40" s="2">
        <v>0.02</v>
      </c>
      <c r="G40" s="28">
        <v>0.02</v>
      </c>
      <c r="H40" s="28"/>
      <c r="I40" s="70">
        <f t="shared" si="0"/>
        <v>0.013333333333333334</v>
      </c>
      <c r="J40" s="91">
        <f t="shared" si="1"/>
        <v>0.049431537320810674</v>
      </c>
      <c r="K40" s="92"/>
      <c r="L40" s="99"/>
      <c r="M40" s="99"/>
      <c r="O40" s="99">
        <v>1</v>
      </c>
      <c r="Q40" s="99"/>
      <c r="R40" s="99"/>
      <c r="AR40" s="1">
        <v>1</v>
      </c>
      <c r="BP40" s="96">
        <f t="shared" si="2"/>
        <v>2</v>
      </c>
      <c r="BQ40" s="102"/>
      <c r="BR40" s="102"/>
      <c r="BS40" s="75">
        <v>1</v>
      </c>
      <c r="BT40" s="98">
        <v>0.052083333333333336</v>
      </c>
      <c r="BU40" s="2">
        <f t="shared" si="3"/>
        <v>0.017361111111111112</v>
      </c>
      <c r="BV40" s="37">
        <f>BQ40*10/$BV$4</f>
        <v>0</v>
      </c>
      <c r="BW40" s="37"/>
      <c r="BX40" s="37">
        <f t="shared" si="8"/>
        <v>0.052083333333333336</v>
      </c>
    </row>
    <row r="41" spans="1:76" ht="12.75">
      <c r="A41" s="1" t="s">
        <v>12</v>
      </c>
      <c r="B41" s="28">
        <v>0.32</v>
      </c>
      <c r="C41" s="24">
        <v>0.11</v>
      </c>
      <c r="D41">
        <v>0.61</v>
      </c>
      <c r="E41" s="2">
        <v>0.19</v>
      </c>
      <c r="F41" s="2">
        <v>0.38</v>
      </c>
      <c r="G41" s="28">
        <v>0.15</v>
      </c>
      <c r="H41" s="28">
        <v>0.19</v>
      </c>
      <c r="I41" s="70">
        <f t="shared" si="0"/>
        <v>0.27166666666666667</v>
      </c>
      <c r="J41" s="91">
        <f t="shared" si="1"/>
        <v>0.2718734552644587</v>
      </c>
      <c r="K41" s="92">
        <v>1</v>
      </c>
      <c r="L41" s="99">
        <v>2</v>
      </c>
      <c r="M41" s="99"/>
      <c r="O41" s="99">
        <v>1</v>
      </c>
      <c r="Q41" s="99"/>
      <c r="R41" s="99"/>
      <c r="X41" s="1">
        <v>2</v>
      </c>
      <c r="Z41" s="1">
        <v>2</v>
      </c>
      <c r="AB41" s="1">
        <v>1</v>
      </c>
      <c r="AK41" s="1">
        <v>2</v>
      </c>
      <c r="AY41" s="74">
        <v>1</v>
      </c>
      <c r="BP41" s="96">
        <f t="shared" si="2"/>
        <v>11</v>
      </c>
      <c r="BQ41" s="102">
        <v>1</v>
      </c>
      <c r="BR41" s="102"/>
      <c r="BS41" s="75">
        <v>1</v>
      </c>
      <c r="BT41" s="98">
        <v>0.052083333333333336</v>
      </c>
      <c r="BU41" s="2">
        <f t="shared" si="3"/>
        <v>0.034722222222222224</v>
      </c>
      <c r="BV41" s="37">
        <f>BQ41*10/$BV$4</f>
        <v>0.052083333333333336</v>
      </c>
      <c r="BW41" s="37"/>
      <c r="BX41" s="37">
        <f t="shared" si="8"/>
        <v>0.052083333333333336</v>
      </c>
    </row>
    <row r="42" spans="1:76" ht="12.75">
      <c r="A42" s="1" t="s">
        <v>13</v>
      </c>
      <c r="B42" s="28">
        <v>2.29</v>
      </c>
      <c r="C42" s="25">
        <v>0.3</v>
      </c>
      <c r="D42">
        <v>0.27</v>
      </c>
      <c r="E42" s="2">
        <v>0.41</v>
      </c>
      <c r="F42" s="2"/>
      <c r="G42" s="28">
        <v>0.37</v>
      </c>
      <c r="H42" s="28">
        <v>0.11</v>
      </c>
      <c r="I42" s="70">
        <f t="shared" si="0"/>
        <v>0.24333333333333337</v>
      </c>
      <c r="J42" s="91">
        <f t="shared" si="1"/>
        <v>0.4201680672268907</v>
      </c>
      <c r="K42" s="92"/>
      <c r="L42" s="99"/>
      <c r="M42" s="99"/>
      <c r="N42" s="1">
        <v>1</v>
      </c>
      <c r="O42" s="99"/>
      <c r="Q42" s="99"/>
      <c r="R42" s="99"/>
      <c r="W42" s="1">
        <v>5</v>
      </c>
      <c r="Z42" s="1">
        <v>10</v>
      </c>
      <c r="AX42" s="1">
        <v>1</v>
      </c>
      <c r="BF42" s="74">
        <v>1</v>
      </c>
      <c r="BP42" s="96">
        <f t="shared" si="2"/>
        <v>17</v>
      </c>
      <c r="BQ42" s="102"/>
      <c r="BR42" s="102"/>
      <c r="BT42" s="98">
        <v>0</v>
      </c>
      <c r="BU42" s="2">
        <f t="shared" si="3"/>
        <v>0</v>
      </c>
      <c r="BV42" s="37"/>
      <c r="BW42" s="37"/>
      <c r="BX42" s="37">
        <f t="shared" si="8"/>
        <v>0</v>
      </c>
    </row>
    <row r="43" spans="1:76" ht="12.75">
      <c r="A43" s="1" t="s">
        <v>168</v>
      </c>
      <c r="B43" s="28">
        <v>0.24</v>
      </c>
      <c r="C43" s="25"/>
      <c r="E43" s="2"/>
      <c r="F43" s="2"/>
      <c r="G43" s="28"/>
      <c r="H43" s="28">
        <v>0.14</v>
      </c>
      <c r="I43" s="70">
        <f t="shared" si="0"/>
        <v>0.023333333333333334</v>
      </c>
      <c r="J43" s="91">
        <f t="shared" si="1"/>
        <v>0</v>
      </c>
      <c r="K43" s="92"/>
      <c r="L43" s="99"/>
      <c r="M43" s="99"/>
      <c r="O43" s="99"/>
      <c r="Q43" s="99"/>
      <c r="R43" s="99"/>
      <c r="BP43" s="96">
        <f t="shared" si="2"/>
        <v>0</v>
      </c>
      <c r="BQ43" s="102"/>
      <c r="BR43" s="102"/>
      <c r="BT43" s="98">
        <v>0</v>
      </c>
      <c r="BU43" s="2">
        <f t="shared" si="3"/>
        <v>0</v>
      </c>
      <c r="BV43" s="37"/>
      <c r="BW43" s="37"/>
      <c r="BX43" s="37">
        <f t="shared" si="8"/>
        <v>0</v>
      </c>
    </row>
    <row r="44" spans="1:76" ht="12.75">
      <c r="A44" s="1" t="s">
        <v>65</v>
      </c>
      <c r="B44" s="28">
        <v>0.03</v>
      </c>
      <c r="C44" s="24">
        <v>0.02</v>
      </c>
      <c r="E44" s="2"/>
      <c r="F44" s="2">
        <v>0.02</v>
      </c>
      <c r="G44" s="28"/>
      <c r="H44" s="28">
        <v>0.02</v>
      </c>
      <c r="I44" s="70">
        <f t="shared" si="0"/>
        <v>0.01</v>
      </c>
      <c r="J44" s="91">
        <f t="shared" si="1"/>
        <v>0</v>
      </c>
      <c r="K44" s="92"/>
      <c r="L44" s="99"/>
      <c r="M44" s="99"/>
      <c r="O44" s="99"/>
      <c r="Q44" s="99"/>
      <c r="R44" s="99"/>
      <c r="BP44" s="96">
        <f t="shared" si="2"/>
        <v>0</v>
      </c>
      <c r="BQ44" s="102"/>
      <c r="BR44" s="102"/>
      <c r="BT44" s="98">
        <v>0</v>
      </c>
      <c r="BU44" s="2">
        <f t="shared" si="3"/>
        <v>0</v>
      </c>
      <c r="BV44" s="37"/>
      <c r="BW44" s="37"/>
      <c r="BX44" s="37">
        <f t="shared" si="8"/>
        <v>0</v>
      </c>
    </row>
    <row r="45" spans="1:76" ht="12.75">
      <c r="A45" s="1" t="s">
        <v>14</v>
      </c>
      <c r="B45" s="28">
        <v>1.57</v>
      </c>
      <c r="C45" s="24">
        <v>0.82</v>
      </c>
      <c r="D45" s="2">
        <v>0.74</v>
      </c>
      <c r="E45" s="2">
        <v>0.95</v>
      </c>
      <c r="F45" s="2">
        <v>1.03</v>
      </c>
      <c r="G45" s="28">
        <v>2.03</v>
      </c>
      <c r="H45" s="28">
        <v>2.69</v>
      </c>
      <c r="I45" s="70">
        <f t="shared" si="0"/>
        <v>1.3766666666666667</v>
      </c>
      <c r="J45" s="91">
        <f t="shared" si="1"/>
        <v>0.3460207612456747</v>
      </c>
      <c r="K45" s="92">
        <v>6</v>
      </c>
      <c r="L45" s="99"/>
      <c r="M45" s="99"/>
      <c r="O45" s="73"/>
      <c r="Q45" s="99"/>
      <c r="R45" s="99">
        <v>1</v>
      </c>
      <c r="AC45" s="1">
        <v>1</v>
      </c>
      <c r="AD45" s="1">
        <v>3</v>
      </c>
      <c r="AM45" s="1">
        <v>3</v>
      </c>
      <c r="BD45" s="74">
        <v>5</v>
      </c>
      <c r="BM45" s="74">
        <v>1</v>
      </c>
      <c r="BN45" s="74">
        <v>1</v>
      </c>
      <c r="BP45" s="96">
        <f t="shared" si="2"/>
        <v>14</v>
      </c>
      <c r="BQ45" s="102"/>
      <c r="BR45" s="102"/>
      <c r="BS45" s="75">
        <v>8</v>
      </c>
      <c r="BT45" s="98">
        <v>0.4166666666666667</v>
      </c>
      <c r="BU45" s="2">
        <f t="shared" si="3"/>
        <v>0.1388888888888889</v>
      </c>
      <c r="BV45" s="37"/>
      <c r="BW45" s="37"/>
      <c r="BX45" s="37">
        <f t="shared" si="8"/>
        <v>0.4166666666666667</v>
      </c>
    </row>
    <row r="46" spans="1:76" ht="12.75">
      <c r="A46" s="1" t="s">
        <v>15</v>
      </c>
      <c r="B46" s="28">
        <v>0.13</v>
      </c>
      <c r="C46" s="24">
        <v>1.13</v>
      </c>
      <c r="D46" s="2">
        <v>0.37</v>
      </c>
      <c r="E46" s="2">
        <v>1.02</v>
      </c>
      <c r="F46" s="2">
        <v>0.22</v>
      </c>
      <c r="G46" s="28">
        <v>0.02</v>
      </c>
      <c r="H46" s="28">
        <v>0.14</v>
      </c>
      <c r="I46" s="70">
        <f t="shared" si="0"/>
        <v>0.4833333333333334</v>
      </c>
      <c r="J46" s="91">
        <f t="shared" si="1"/>
        <v>0.09886307464162135</v>
      </c>
      <c r="K46" s="92"/>
      <c r="L46" s="99"/>
      <c r="M46" s="99"/>
      <c r="O46" s="99"/>
      <c r="Q46" s="99"/>
      <c r="R46" s="99"/>
      <c r="AL46" s="1">
        <v>1</v>
      </c>
      <c r="AQ46" s="1">
        <v>3</v>
      </c>
      <c r="AY46" s="74">
        <v>1</v>
      </c>
      <c r="BP46" s="96">
        <f t="shared" si="2"/>
        <v>4</v>
      </c>
      <c r="BQ46" s="102">
        <v>25</v>
      </c>
      <c r="BR46" s="102">
        <v>46</v>
      </c>
      <c r="BS46" s="75">
        <v>57</v>
      </c>
      <c r="BT46" s="98">
        <v>2.96875</v>
      </c>
      <c r="BU46" s="2">
        <f t="shared" si="3"/>
        <v>2.2222222222222223</v>
      </c>
      <c r="BV46" s="37">
        <f>BQ46*10/$BV$4</f>
        <v>1.3020833333333333</v>
      </c>
      <c r="BW46" s="37">
        <f>BR46*10/$BV$4</f>
        <v>2.3958333333333335</v>
      </c>
      <c r="BX46" s="37">
        <f t="shared" si="8"/>
        <v>2.96875</v>
      </c>
    </row>
    <row r="47" spans="1:76" ht="12.75">
      <c r="A47" s="1" t="s">
        <v>225</v>
      </c>
      <c r="B47" s="28">
        <v>0</v>
      </c>
      <c r="C47" s="24"/>
      <c r="D47" s="2"/>
      <c r="E47" s="2"/>
      <c r="F47" s="2"/>
      <c r="G47" s="28"/>
      <c r="H47" s="28"/>
      <c r="I47" s="70">
        <f t="shared" si="0"/>
        <v>0</v>
      </c>
      <c r="J47" s="91">
        <f t="shared" si="1"/>
        <v>0</v>
      </c>
      <c r="K47" s="92"/>
      <c r="L47" s="99"/>
      <c r="M47" s="99"/>
      <c r="O47" s="99"/>
      <c r="Q47" s="99"/>
      <c r="R47" s="99"/>
      <c r="BN47" s="74">
        <v>1</v>
      </c>
      <c r="BP47" s="96">
        <f t="shared" si="2"/>
        <v>0</v>
      </c>
      <c r="BQ47" s="102"/>
      <c r="BR47" s="102"/>
      <c r="BS47" s="75">
        <v>2</v>
      </c>
      <c r="BT47" s="98">
        <v>0.10416666666666667</v>
      </c>
      <c r="BU47" s="2">
        <f t="shared" si="3"/>
        <v>0.034722222222222224</v>
      </c>
      <c r="BV47" s="37"/>
      <c r="BW47" s="37"/>
      <c r="BX47" s="37">
        <f t="shared" si="8"/>
        <v>0.10416666666666667</v>
      </c>
    </row>
    <row r="48" spans="1:76" ht="12.75">
      <c r="A48" s="1" t="s">
        <v>96</v>
      </c>
      <c r="B48" s="28">
        <v>0</v>
      </c>
      <c r="C48" s="24"/>
      <c r="D48" s="2">
        <v>0.05</v>
      </c>
      <c r="E48" s="2"/>
      <c r="F48" s="2"/>
      <c r="G48" s="28"/>
      <c r="H48" s="28"/>
      <c r="I48" s="70">
        <f t="shared" si="0"/>
        <v>0.008333333333333333</v>
      </c>
      <c r="J48" s="91">
        <f t="shared" si="1"/>
        <v>0</v>
      </c>
      <c r="K48" s="92"/>
      <c r="L48" s="99"/>
      <c r="M48" s="99"/>
      <c r="O48" s="99"/>
      <c r="Q48" s="99"/>
      <c r="R48" s="99"/>
      <c r="BP48" s="96">
        <f t="shared" si="2"/>
        <v>0</v>
      </c>
      <c r="BQ48" s="102">
        <v>1</v>
      </c>
      <c r="BR48" s="102">
        <v>1</v>
      </c>
      <c r="BS48" s="75">
        <v>5</v>
      </c>
      <c r="BT48" s="98">
        <v>0.2604166666666667</v>
      </c>
      <c r="BU48" s="2">
        <f t="shared" si="3"/>
        <v>0.12152777777777779</v>
      </c>
      <c r="BV48" s="37">
        <f>BQ48*10/$BV$4</f>
        <v>0.052083333333333336</v>
      </c>
      <c r="BW48" s="37">
        <f>BR48*10/$BV$4</f>
        <v>0.052083333333333336</v>
      </c>
      <c r="BX48" s="37">
        <f t="shared" si="8"/>
        <v>0.2604166666666667</v>
      </c>
    </row>
    <row r="49" spans="1:76" ht="12.75">
      <c r="A49" s="1" t="s">
        <v>331</v>
      </c>
      <c r="B49" s="28">
        <v>0</v>
      </c>
      <c r="C49" s="24"/>
      <c r="D49" s="2"/>
      <c r="E49" s="2"/>
      <c r="F49" s="2"/>
      <c r="G49" s="28"/>
      <c r="H49" s="28"/>
      <c r="I49" s="70">
        <f t="shared" si="0"/>
        <v>0</v>
      </c>
      <c r="J49" s="91">
        <f t="shared" si="1"/>
        <v>0</v>
      </c>
      <c r="K49" s="92"/>
      <c r="L49" s="99"/>
      <c r="M49" s="99"/>
      <c r="O49" s="99"/>
      <c r="Q49" s="99"/>
      <c r="R49" s="99"/>
      <c r="BP49" s="96"/>
      <c r="BQ49" s="102"/>
      <c r="BR49" s="102"/>
      <c r="BS49" s="75">
        <v>1</v>
      </c>
      <c r="BT49" s="98">
        <v>0.052083333333333336</v>
      </c>
      <c r="BU49" s="2">
        <f t="shared" si="3"/>
        <v>0.017361111111111112</v>
      </c>
      <c r="BV49" s="37"/>
      <c r="BW49" s="37"/>
      <c r="BX49" s="37">
        <f t="shared" si="8"/>
        <v>0.052083333333333336</v>
      </c>
    </row>
    <row r="50" spans="1:76" ht="12.75">
      <c r="A50" s="1" t="s">
        <v>162</v>
      </c>
      <c r="B50" s="28">
        <v>0</v>
      </c>
      <c r="C50" s="24"/>
      <c r="D50" s="2"/>
      <c r="E50" s="2"/>
      <c r="F50" s="2"/>
      <c r="G50" s="28"/>
      <c r="H50" s="28"/>
      <c r="I50" s="70">
        <f t="shared" si="0"/>
        <v>0</v>
      </c>
      <c r="J50" s="91">
        <f t="shared" si="1"/>
        <v>0</v>
      </c>
      <c r="K50" s="92"/>
      <c r="L50" s="99"/>
      <c r="M50" s="99"/>
      <c r="O50" s="99"/>
      <c r="Q50" s="99"/>
      <c r="R50" s="99"/>
      <c r="BP50" s="96">
        <f t="shared" si="2"/>
        <v>0</v>
      </c>
      <c r="BQ50" s="102"/>
      <c r="BR50" s="102">
        <v>1</v>
      </c>
      <c r="BS50" s="75">
        <v>4</v>
      </c>
      <c r="BT50" s="98">
        <v>0.20833333333333334</v>
      </c>
      <c r="BU50" s="2">
        <f t="shared" si="3"/>
        <v>0.08680555555555557</v>
      </c>
      <c r="BV50" s="37"/>
      <c r="BW50" s="37">
        <f>BR50*10/$BV$4</f>
        <v>0.052083333333333336</v>
      </c>
      <c r="BX50" s="37">
        <f t="shared" si="8"/>
        <v>0.20833333333333334</v>
      </c>
    </row>
    <row r="51" spans="1:76" ht="12.75">
      <c r="A51" s="1" t="s">
        <v>111</v>
      </c>
      <c r="B51" s="28">
        <v>0</v>
      </c>
      <c r="C51" s="24"/>
      <c r="D51" s="2"/>
      <c r="E51" s="2">
        <v>0.28</v>
      </c>
      <c r="F51" s="2"/>
      <c r="G51" s="28"/>
      <c r="H51" s="28"/>
      <c r="I51" s="70">
        <f t="shared" si="0"/>
        <v>0.04666666666666667</v>
      </c>
      <c r="J51" s="91">
        <f t="shared" si="1"/>
        <v>0</v>
      </c>
      <c r="K51" s="92"/>
      <c r="L51" s="99"/>
      <c r="M51" s="99"/>
      <c r="O51" s="99"/>
      <c r="Q51" s="99"/>
      <c r="R51" s="99"/>
      <c r="BP51" s="96">
        <f t="shared" si="2"/>
        <v>0</v>
      </c>
      <c r="BQ51" s="102">
        <v>1</v>
      </c>
      <c r="BR51" s="102">
        <v>19</v>
      </c>
      <c r="BS51" s="75">
        <v>40</v>
      </c>
      <c r="BT51" s="98">
        <v>2.0833333333333335</v>
      </c>
      <c r="BU51" s="2">
        <f t="shared" si="3"/>
        <v>1.0416666666666667</v>
      </c>
      <c r="BV51" s="37">
        <f>BQ51*10/$BV$4</f>
        <v>0.052083333333333336</v>
      </c>
      <c r="BW51" s="37">
        <f>BR51*10/$BV$4</f>
        <v>0.9895833333333334</v>
      </c>
      <c r="BX51" s="37">
        <f t="shared" si="8"/>
        <v>2.0833333333333335</v>
      </c>
    </row>
    <row r="52" spans="1:76" ht="12.75">
      <c r="A52" s="1" t="s">
        <v>112</v>
      </c>
      <c r="B52" s="28">
        <v>0</v>
      </c>
      <c r="C52" s="24"/>
      <c r="D52" s="2"/>
      <c r="E52" s="2">
        <v>0.02</v>
      </c>
      <c r="F52" s="2"/>
      <c r="G52" s="28"/>
      <c r="H52" s="28"/>
      <c r="I52" s="70">
        <f t="shared" si="0"/>
        <v>0.0033333333333333335</v>
      </c>
      <c r="J52" s="91">
        <f t="shared" si="1"/>
        <v>0</v>
      </c>
      <c r="K52" s="92"/>
      <c r="L52" s="99"/>
      <c r="M52" s="99"/>
      <c r="O52" s="99"/>
      <c r="Q52" s="99"/>
      <c r="R52" s="99"/>
      <c r="BP52" s="96">
        <f t="shared" si="2"/>
        <v>0</v>
      </c>
      <c r="BQ52" s="102"/>
      <c r="BR52" s="102"/>
      <c r="BT52" s="98">
        <v>0</v>
      </c>
      <c r="BU52" s="2">
        <f t="shared" si="3"/>
        <v>0</v>
      </c>
      <c r="BV52" s="37"/>
      <c r="BW52" s="37"/>
      <c r="BX52" s="37">
        <f t="shared" si="8"/>
        <v>0</v>
      </c>
    </row>
    <row r="53" spans="1:76" ht="12.75">
      <c r="A53" s="1" t="s">
        <v>97</v>
      </c>
      <c r="B53" s="28">
        <v>0.04</v>
      </c>
      <c r="C53" s="24">
        <v>0.04</v>
      </c>
      <c r="D53" s="2">
        <v>0.02</v>
      </c>
      <c r="E53" s="2">
        <v>0.02</v>
      </c>
      <c r="F53" s="2"/>
      <c r="G53" s="28">
        <v>0.05</v>
      </c>
      <c r="H53" s="28">
        <v>0.07</v>
      </c>
      <c r="I53" s="70">
        <f t="shared" si="0"/>
        <v>0.03333333333333333</v>
      </c>
      <c r="J53" s="91">
        <f t="shared" si="1"/>
        <v>0</v>
      </c>
      <c r="K53" s="92"/>
      <c r="L53" s="99"/>
      <c r="M53" s="99"/>
      <c r="O53" s="99"/>
      <c r="Q53" s="99"/>
      <c r="R53" s="99"/>
      <c r="BP53" s="96">
        <f t="shared" si="2"/>
        <v>0</v>
      </c>
      <c r="BQ53" s="102"/>
      <c r="BR53" s="102"/>
      <c r="BT53" s="98">
        <v>0</v>
      </c>
      <c r="BU53" s="2">
        <f t="shared" si="3"/>
        <v>0</v>
      </c>
      <c r="BV53" s="37"/>
      <c r="BW53" s="37"/>
      <c r="BX53" s="37">
        <f t="shared" si="8"/>
        <v>0</v>
      </c>
    </row>
    <row r="54" spans="1:76" ht="12.75">
      <c r="A54" s="1" t="s">
        <v>66</v>
      </c>
      <c r="B54" s="28">
        <v>0.71</v>
      </c>
      <c r="C54" s="24">
        <v>1.41</v>
      </c>
      <c r="D54" s="2">
        <v>0.07</v>
      </c>
      <c r="E54" s="2">
        <v>0.71</v>
      </c>
      <c r="F54" s="2">
        <v>0.24</v>
      </c>
      <c r="G54" s="28">
        <v>1.28</v>
      </c>
      <c r="H54" s="28">
        <v>0.84</v>
      </c>
      <c r="I54" s="70">
        <f t="shared" si="0"/>
        <v>0.7583333333333333</v>
      </c>
      <c r="J54" s="91">
        <f t="shared" si="1"/>
        <v>0.17301038062283736</v>
      </c>
      <c r="K54" s="92"/>
      <c r="L54" s="99"/>
      <c r="M54" s="99"/>
      <c r="O54" s="99"/>
      <c r="Q54" s="99"/>
      <c r="R54" s="99"/>
      <c r="AL54" s="1">
        <v>3</v>
      </c>
      <c r="AQ54" s="1">
        <v>2</v>
      </c>
      <c r="AR54" s="1">
        <v>2</v>
      </c>
      <c r="BF54" s="74">
        <v>8</v>
      </c>
      <c r="BP54" s="96">
        <f t="shared" si="2"/>
        <v>7</v>
      </c>
      <c r="BQ54" s="102">
        <v>277</v>
      </c>
      <c r="BR54" s="102">
        <v>444</v>
      </c>
      <c r="BS54" s="75">
        <v>200</v>
      </c>
      <c r="BT54" s="98">
        <v>10.416666666666666</v>
      </c>
      <c r="BU54" s="2">
        <f t="shared" si="3"/>
        <v>15.989583333333334</v>
      </c>
      <c r="BV54" s="37">
        <f>BQ54*10/$BV$4</f>
        <v>14.427083333333334</v>
      </c>
      <c r="BW54" s="37">
        <f>BR54*10/$BV$4</f>
        <v>23.125</v>
      </c>
      <c r="BX54" s="37">
        <f t="shared" si="8"/>
        <v>10.416666666666666</v>
      </c>
    </row>
    <row r="55" spans="1:76" ht="12.75">
      <c r="A55" s="1" t="s">
        <v>153</v>
      </c>
      <c r="B55" s="28">
        <v>0</v>
      </c>
      <c r="C55" s="24"/>
      <c r="D55" s="2"/>
      <c r="E55" s="2"/>
      <c r="F55" s="2"/>
      <c r="G55" s="28"/>
      <c r="H55" s="28">
        <v>0.02</v>
      </c>
      <c r="I55" s="70">
        <f t="shared" si="0"/>
        <v>0.0033333333333333335</v>
      </c>
      <c r="J55" s="91">
        <f t="shared" si="1"/>
        <v>0</v>
      </c>
      <c r="K55" s="92"/>
      <c r="L55" s="99"/>
      <c r="M55" s="99"/>
      <c r="O55" s="99"/>
      <c r="Q55" s="99"/>
      <c r="R55" s="99"/>
      <c r="BP55" s="96">
        <f t="shared" si="2"/>
        <v>0</v>
      </c>
      <c r="BQ55" s="102"/>
      <c r="BR55" s="102"/>
      <c r="BT55" s="98">
        <v>0</v>
      </c>
      <c r="BU55" s="2">
        <f t="shared" si="3"/>
        <v>0</v>
      </c>
      <c r="BV55" s="37"/>
      <c r="BW55" s="37"/>
      <c r="BX55" s="37">
        <f t="shared" si="8"/>
        <v>0</v>
      </c>
    </row>
    <row r="56" spans="1:76" ht="12.75">
      <c r="A56" s="1" t="s">
        <v>16</v>
      </c>
      <c r="B56" s="28">
        <v>7.16</v>
      </c>
      <c r="C56" s="24">
        <v>46.19</v>
      </c>
      <c r="D56" s="2">
        <v>26.18</v>
      </c>
      <c r="E56" s="2">
        <v>10.95</v>
      </c>
      <c r="F56" s="2">
        <v>4.74</v>
      </c>
      <c r="G56" s="28">
        <v>43.93</v>
      </c>
      <c r="H56" s="28">
        <v>44.75</v>
      </c>
      <c r="I56" s="70">
        <f t="shared" si="0"/>
        <v>29.456666666666667</v>
      </c>
      <c r="J56" s="91">
        <f t="shared" si="1"/>
        <v>41.07760751359367</v>
      </c>
      <c r="K56" s="92"/>
      <c r="L56" s="99"/>
      <c r="M56" s="99"/>
      <c r="O56" s="73"/>
      <c r="Q56" s="99"/>
      <c r="R56" s="99"/>
      <c r="V56" s="1">
        <v>13</v>
      </c>
      <c r="W56" s="1">
        <v>31</v>
      </c>
      <c r="X56" s="1">
        <v>2</v>
      </c>
      <c r="Z56" s="1">
        <v>2</v>
      </c>
      <c r="AD56" s="1">
        <v>10</v>
      </c>
      <c r="AE56" s="1">
        <v>7</v>
      </c>
      <c r="AG56" s="1">
        <v>3</v>
      </c>
      <c r="AH56" s="1">
        <v>3</v>
      </c>
      <c r="AJ56" s="1">
        <v>6</v>
      </c>
      <c r="AL56" s="1">
        <v>226</v>
      </c>
      <c r="AM56" s="1">
        <v>1</v>
      </c>
      <c r="AN56" s="1">
        <v>3</v>
      </c>
      <c r="AP56" s="1">
        <v>13</v>
      </c>
      <c r="AQ56" s="1">
        <v>4</v>
      </c>
      <c r="AR56" s="1">
        <v>770</v>
      </c>
      <c r="AT56" s="1">
        <v>2</v>
      </c>
      <c r="AU56" s="1">
        <v>504</v>
      </c>
      <c r="AV56" s="1">
        <v>62</v>
      </c>
      <c r="AY56" s="74">
        <v>78</v>
      </c>
      <c r="BE56" s="74">
        <v>2</v>
      </c>
      <c r="BF56" s="74">
        <v>55</v>
      </c>
      <c r="BM56" s="74">
        <v>23</v>
      </c>
      <c r="BN56" s="74">
        <v>9</v>
      </c>
      <c r="BP56" s="96">
        <f t="shared" si="2"/>
        <v>1662</v>
      </c>
      <c r="BQ56" s="102">
        <v>865</v>
      </c>
      <c r="BR56" s="102">
        <v>768</v>
      </c>
      <c r="BS56" s="75">
        <v>322</v>
      </c>
      <c r="BT56" s="98">
        <v>16.770833333333332</v>
      </c>
      <c r="BU56" s="2">
        <f t="shared" si="3"/>
        <v>33.94097222222222</v>
      </c>
      <c r="BV56" s="37">
        <f>BQ56*10/$BV$4</f>
        <v>45.052083333333336</v>
      </c>
      <c r="BW56" s="37">
        <f>BR56*10/$BV$4</f>
        <v>40</v>
      </c>
      <c r="BX56" s="37">
        <f t="shared" si="8"/>
        <v>16.770833333333332</v>
      </c>
    </row>
    <row r="57" spans="1:76" ht="12.75">
      <c r="A57" s="1" t="s">
        <v>17</v>
      </c>
      <c r="B57" s="28">
        <v>0.25</v>
      </c>
      <c r="C57" s="24">
        <v>3.96</v>
      </c>
      <c r="D57" s="2">
        <v>3.48</v>
      </c>
      <c r="E57" s="2">
        <v>2.76</v>
      </c>
      <c r="F57" s="2">
        <v>2.36</v>
      </c>
      <c r="G57" s="28">
        <v>2.78</v>
      </c>
      <c r="H57" s="28">
        <v>3.16</v>
      </c>
      <c r="I57" s="70">
        <f t="shared" si="0"/>
        <v>3.0833333333333335</v>
      </c>
      <c r="J57" s="91">
        <f t="shared" si="1"/>
        <v>4.003954522985665</v>
      </c>
      <c r="K57" s="92"/>
      <c r="L57" s="99"/>
      <c r="M57" s="99"/>
      <c r="O57" s="73"/>
      <c r="Q57" s="99"/>
      <c r="R57" s="99"/>
      <c r="V57" s="1">
        <v>2</v>
      </c>
      <c r="W57" s="1">
        <v>6</v>
      </c>
      <c r="X57" s="1">
        <v>2</v>
      </c>
      <c r="Z57" s="1">
        <v>2</v>
      </c>
      <c r="AA57" s="1">
        <v>2</v>
      </c>
      <c r="AD57" s="1">
        <v>4</v>
      </c>
      <c r="AE57" s="1">
        <v>1</v>
      </c>
      <c r="AF57" s="1">
        <v>9</v>
      </c>
      <c r="AG57" s="1">
        <v>2</v>
      </c>
      <c r="AH57" s="1">
        <v>4</v>
      </c>
      <c r="AI57" s="1">
        <v>3</v>
      </c>
      <c r="AJ57" s="1">
        <v>1</v>
      </c>
      <c r="AL57" s="1">
        <v>23</v>
      </c>
      <c r="AP57" s="1">
        <v>17</v>
      </c>
      <c r="AQ57" s="1">
        <v>12</v>
      </c>
      <c r="AR57" s="1">
        <v>30</v>
      </c>
      <c r="AU57" s="1">
        <v>30</v>
      </c>
      <c r="AV57" s="1">
        <v>12</v>
      </c>
      <c r="AY57" s="74">
        <v>4</v>
      </c>
      <c r="BB57" s="74">
        <v>4</v>
      </c>
      <c r="BF57" s="74">
        <v>45</v>
      </c>
      <c r="BP57" s="96">
        <f t="shared" si="2"/>
        <v>162</v>
      </c>
      <c r="BQ57" s="102">
        <v>109</v>
      </c>
      <c r="BR57" s="102">
        <v>52</v>
      </c>
      <c r="BS57" s="75">
        <v>124</v>
      </c>
      <c r="BT57" s="98">
        <v>6.458333333333333</v>
      </c>
      <c r="BU57" s="2">
        <f t="shared" si="3"/>
        <v>4.947916666666667</v>
      </c>
      <c r="BV57" s="37">
        <f>BQ57*10/$BV$4</f>
        <v>5.677083333333333</v>
      </c>
      <c r="BW57" s="37">
        <f>BR57*10/$BV$4</f>
        <v>2.7083333333333335</v>
      </c>
      <c r="BX57" s="37">
        <f t="shared" si="8"/>
        <v>6.458333333333333</v>
      </c>
    </row>
    <row r="58" spans="1:76" ht="12.75">
      <c r="A58" s="1" t="s">
        <v>235</v>
      </c>
      <c r="B58" s="28">
        <v>0</v>
      </c>
      <c r="C58" s="24"/>
      <c r="D58" s="2"/>
      <c r="E58" s="2"/>
      <c r="F58" s="2"/>
      <c r="G58" s="28"/>
      <c r="H58" s="28"/>
      <c r="I58" s="70">
        <f t="shared" si="0"/>
        <v>0</v>
      </c>
      <c r="J58" s="91">
        <f t="shared" si="1"/>
        <v>0.024715768660405337</v>
      </c>
      <c r="K58" s="92"/>
      <c r="L58" s="99"/>
      <c r="M58" s="99"/>
      <c r="O58" s="73"/>
      <c r="Q58" s="99"/>
      <c r="R58" s="99"/>
      <c r="AR58" s="1">
        <v>1</v>
      </c>
      <c r="BP58" s="96">
        <f t="shared" si="2"/>
        <v>1</v>
      </c>
      <c r="BQ58" s="102"/>
      <c r="BR58" s="102"/>
      <c r="BT58" s="98">
        <v>0</v>
      </c>
      <c r="BU58" s="2">
        <f t="shared" si="3"/>
        <v>0</v>
      </c>
      <c r="BV58" s="37"/>
      <c r="BW58" s="37"/>
      <c r="BX58" s="37">
        <f t="shared" si="8"/>
        <v>0</v>
      </c>
    </row>
    <row r="59" spans="1:76" ht="12.75">
      <c r="A59" s="1" t="s">
        <v>109</v>
      </c>
      <c r="B59" s="28">
        <v>0</v>
      </c>
      <c r="C59" s="24"/>
      <c r="D59" s="2"/>
      <c r="E59" s="2">
        <v>0.09</v>
      </c>
      <c r="F59" s="2"/>
      <c r="G59" s="28">
        <v>0.07</v>
      </c>
      <c r="H59" s="28">
        <v>0.09</v>
      </c>
      <c r="I59" s="70">
        <f t="shared" si="0"/>
        <v>0.041666666666666664</v>
      </c>
      <c r="J59" s="91">
        <f t="shared" si="1"/>
        <v>0</v>
      </c>
      <c r="K59" s="92"/>
      <c r="L59" s="99"/>
      <c r="M59" s="99"/>
      <c r="O59" s="99"/>
      <c r="Q59" s="99"/>
      <c r="R59" s="99"/>
      <c r="BP59" s="96">
        <f t="shared" si="2"/>
        <v>0</v>
      </c>
      <c r="BQ59" s="102">
        <v>17</v>
      </c>
      <c r="BR59" s="102">
        <v>29</v>
      </c>
      <c r="BS59" s="75">
        <v>60</v>
      </c>
      <c r="BT59" s="98">
        <v>3.125</v>
      </c>
      <c r="BU59" s="2">
        <f t="shared" si="3"/>
        <v>1.840277777777778</v>
      </c>
      <c r="BV59" s="37">
        <f>BQ59*10/$BV$4</f>
        <v>0.8854166666666666</v>
      </c>
      <c r="BW59" s="37">
        <f>BR59*10/$BV$4</f>
        <v>1.5104166666666667</v>
      </c>
      <c r="BX59" s="37">
        <f t="shared" si="8"/>
        <v>3.125</v>
      </c>
    </row>
    <row r="60" spans="1:76" ht="12.75">
      <c r="A60" s="1" t="s">
        <v>18</v>
      </c>
      <c r="B60" s="28">
        <v>15.2</v>
      </c>
      <c r="C60" s="25">
        <v>15.5</v>
      </c>
      <c r="D60" s="2">
        <v>15.37</v>
      </c>
      <c r="E60" s="2">
        <v>14.56</v>
      </c>
      <c r="F60" s="2">
        <v>13.55</v>
      </c>
      <c r="G60" s="28">
        <v>12.52</v>
      </c>
      <c r="H60" s="28">
        <v>13.67</v>
      </c>
      <c r="I60" s="70">
        <f t="shared" si="0"/>
        <v>14.195</v>
      </c>
      <c r="J60" s="91">
        <f t="shared" si="1"/>
        <v>8.526940187839841</v>
      </c>
      <c r="K60" s="92"/>
      <c r="L60" s="99"/>
      <c r="M60" s="99"/>
      <c r="O60" s="99"/>
      <c r="Q60" s="99"/>
      <c r="R60" s="99"/>
      <c r="V60" s="1">
        <v>3</v>
      </c>
      <c r="AD60" s="1">
        <v>28</v>
      </c>
      <c r="AL60" s="1">
        <v>261</v>
      </c>
      <c r="AP60" s="1">
        <v>2</v>
      </c>
      <c r="AT60" s="1">
        <v>22</v>
      </c>
      <c r="AU60" s="1">
        <v>3</v>
      </c>
      <c r="AV60" s="1">
        <v>26</v>
      </c>
      <c r="BD60" s="74">
        <v>24</v>
      </c>
      <c r="BG60" s="74">
        <v>75</v>
      </c>
      <c r="BH60" s="74">
        <v>7</v>
      </c>
      <c r="BK60" s="74">
        <v>2</v>
      </c>
      <c r="BM60" s="74">
        <v>66</v>
      </c>
      <c r="BN60" s="74">
        <v>8</v>
      </c>
      <c r="BP60" s="96">
        <f t="shared" si="2"/>
        <v>345</v>
      </c>
      <c r="BQ60" s="102">
        <v>6</v>
      </c>
      <c r="BR60" s="102">
        <v>10</v>
      </c>
      <c r="BT60" s="98">
        <v>0</v>
      </c>
      <c r="BU60" s="2">
        <f t="shared" si="3"/>
        <v>0.2777777777777778</v>
      </c>
      <c r="BV60" s="37">
        <f>BQ60*10/$BV$4</f>
        <v>0.3125</v>
      </c>
      <c r="BW60" s="37">
        <f>BR60*10/$BV$4</f>
        <v>0.5208333333333334</v>
      </c>
      <c r="BX60" s="37">
        <f t="shared" si="8"/>
        <v>0</v>
      </c>
    </row>
    <row r="61" spans="1:76" ht="12.75">
      <c r="A61" s="1" t="s">
        <v>19</v>
      </c>
      <c r="B61" s="28">
        <v>0</v>
      </c>
      <c r="C61" s="24"/>
      <c r="D61" s="2"/>
      <c r="E61" s="2"/>
      <c r="F61" s="2">
        <v>0.02</v>
      </c>
      <c r="G61" s="28"/>
      <c r="H61" s="28">
        <v>0.05</v>
      </c>
      <c r="I61" s="70">
        <f t="shared" si="0"/>
        <v>0.011666666666666667</v>
      </c>
      <c r="J61" s="91">
        <f t="shared" si="1"/>
        <v>0</v>
      </c>
      <c r="K61" s="92"/>
      <c r="L61" s="99"/>
      <c r="M61" s="99"/>
      <c r="O61" s="99"/>
      <c r="Q61" s="99"/>
      <c r="R61" s="99"/>
      <c r="BP61" s="96">
        <f t="shared" si="2"/>
        <v>0</v>
      </c>
      <c r="BQ61" s="102"/>
      <c r="BR61" s="102"/>
      <c r="BT61" s="98">
        <v>0</v>
      </c>
      <c r="BU61" s="2">
        <f t="shared" si="3"/>
        <v>0</v>
      </c>
      <c r="BV61" s="37"/>
      <c r="BW61" s="37"/>
      <c r="BX61" s="37">
        <f t="shared" si="8"/>
        <v>0</v>
      </c>
    </row>
    <row r="62" spans="1:76" ht="12.75">
      <c r="A62" s="1" t="s">
        <v>67</v>
      </c>
      <c r="B62" s="28">
        <v>0</v>
      </c>
      <c r="C62" s="24">
        <v>0.02</v>
      </c>
      <c r="D62" s="2"/>
      <c r="E62" s="2"/>
      <c r="F62" s="2">
        <v>0.02</v>
      </c>
      <c r="G62" s="28">
        <v>0.02</v>
      </c>
      <c r="H62" s="28"/>
      <c r="I62" s="70">
        <f t="shared" si="0"/>
        <v>0.01</v>
      </c>
      <c r="J62" s="91">
        <f t="shared" si="1"/>
        <v>0</v>
      </c>
      <c r="K62" s="92"/>
      <c r="L62" s="99"/>
      <c r="M62" s="99"/>
      <c r="O62" s="99"/>
      <c r="Q62" s="99"/>
      <c r="R62" s="99"/>
      <c r="BP62" s="96">
        <f t="shared" si="2"/>
        <v>0</v>
      </c>
      <c r="BQ62" s="102"/>
      <c r="BR62" s="102"/>
      <c r="BS62" s="75">
        <v>1</v>
      </c>
      <c r="BT62" s="98">
        <v>0.052083333333333336</v>
      </c>
      <c r="BU62" s="2">
        <f t="shared" si="3"/>
        <v>0.017361111111111112</v>
      </c>
      <c r="BV62" s="37"/>
      <c r="BW62" s="37"/>
      <c r="BX62" s="37">
        <f t="shared" si="8"/>
        <v>0.052083333333333336</v>
      </c>
    </row>
    <row r="63" spans="1:76" ht="12.75">
      <c r="A63" s="1" t="s">
        <v>20</v>
      </c>
      <c r="B63" s="28">
        <v>0.09</v>
      </c>
      <c r="C63" s="24">
        <v>0.06</v>
      </c>
      <c r="D63" s="2"/>
      <c r="E63" s="2">
        <v>0.28</v>
      </c>
      <c r="F63" s="2">
        <v>0.16</v>
      </c>
      <c r="G63" s="28">
        <v>0.11</v>
      </c>
      <c r="H63" s="28">
        <v>0.25</v>
      </c>
      <c r="I63" s="70">
        <f t="shared" si="0"/>
        <v>0.14333333333333334</v>
      </c>
      <c r="J63" s="91">
        <f t="shared" si="1"/>
        <v>0</v>
      </c>
      <c r="K63" s="92"/>
      <c r="L63" s="99"/>
      <c r="M63" s="99"/>
      <c r="O63" s="99"/>
      <c r="Q63" s="99"/>
      <c r="R63" s="99"/>
      <c r="BD63" s="74">
        <v>6</v>
      </c>
      <c r="BP63" s="96">
        <f t="shared" si="2"/>
        <v>0</v>
      </c>
      <c r="BQ63" s="102">
        <v>11</v>
      </c>
      <c r="BR63" s="102">
        <v>4</v>
      </c>
      <c r="BS63" s="75">
        <v>2</v>
      </c>
      <c r="BT63" s="98">
        <v>0.10416666666666667</v>
      </c>
      <c r="BU63" s="2">
        <f t="shared" si="3"/>
        <v>0.2951388888888889</v>
      </c>
      <c r="BV63" s="37">
        <f>BQ63*10/$BV$4</f>
        <v>0.5729166666666666</v>
      </c>
      <c r="BW63" s="37">
        <f>BR63*10/$BV$4</f>
        <v>0.20833333333333334</v>
      </c>
      <c r="BX63" s="37">
        <f t="shared" si="8"/>
        <v>0.10416666666666667</v>
      </c>
    </row>
    <row r="64" spans="1:76" ht="12.75">
      <c r="A64" s="1" t="s">
        <v>120</v>
      </c>
      <c r="B64" s="28">
        <v>0</v>
      </c>
      <c r="C64" s="24"/>
      <c r="D64" s="2"/>
      <c r="E64" s="2"/>
      <c r="F64" s="2">
        <v>0.02</v>
      </c>
      <c r="G64" s="28">
        <v>0.04</v>
      </c>
      <c r="H64" s="28"/>
      <c r="I64" s="70">
        <f t="shared" si="0"/>
        <v>0.01</v>
      </c>
      <c r="J64" s="91">
        <f t="shared" si="1"/>
        <v>0.024715768660405337</v>
      </c>
      <c r="K64" s="92">
        <v>1</v>
      </c>
      <c r="L64" s="99"/>
      <c r="M64" s="99"/>
      <c r="O64" s="99"/>
      <c r="Q64" s="99"/>
      <c r="R64" s="99"/>
      <c r="BP64" s="96">
        <f t="shared" si="2"/>
        <v>1</v>
      </c>
      <c r="BQ64" s="102"/>
      <c r="BR64" s="102"/>
      <c r="BS64" s="75">
        <v>3</v>
      </c>
      <c r="BT64" s="98">
        <v>0.15625</v>
      </c>
      <c r="BU64" s="2">
        <f t="shared" si="3"/>
        <v>0.052083333333333336</v>
      </c>
      <c r="BV64" s="37"/>
      <c r="BW64" s="37"/>
      <c r="BX64" s="37">
        <f t="shared" si="8"/>
        <v>0.15625</v>
      </c>
    </row>
    <row r="65" spans="1:76" ht="12.75">
      <c r="A65" s="1" t="s">
        <v>78</v>
      </c>
      <c r="B65" s="28">
        <v>0</v>
      </c>
      <c r="C65" s="24"/>
      <c r="D65" s="2"/>
      <c r="E65" s="2">
        <v>0.02</v>
      </c>
      <c r="F65" s="2"/>
      <c r="G65" s="28"/>
      <c r="H65" s="28"/>
      <c r="I65" s="70">
        <f t="shared" si="0"/>
        <v>0.0033333333333333335</v>
      </c>
      <c r="J65" s="91">
        <f t="shared" si="1"/>
        <v>0</v>
      </c>
      <c r="K65" s="92"/>
      <c r="L65" s="99"/>
      <c r="M65" s="99"/>
      <c r="O65" s="99"/>
      <c r="Q65" s="99"/>
      <c r="R65" s="99"/>
      <c r="BP65" s="96">
        <f t="shared" si="2"/>
        <v>0</v>
      </c>
      <c r="BQ65" s="102">
        <v>1</v>
      </c>
      <c r="BR65" s="102"/>
      <c r="BT65" s="98">
        <v>0</v>
      </c>
      <c r="BU65" s="2">
        <f t="shared" si="3"/>
        <v>0.017361111111111112</v>
      </c>
      <c r="BV65" s="37">
        <f>BQ65*10/$BV$4</f>
        <v>0.052083333333333336</v>
      </c>
      <c r="BW65" s="37"/>
      <c r="BX65" s="37">
        <f t="shared" si="8"/>
        <v>0</v>
      </c>
    </row>
    <row r="66" spans="1:76" ht="12.75">
      <c r="A66" s="1" t="s">
        <v>68</v>
      </c>
      <c r="B66" s="28">
        <v>0.02</v>
      </c>
      <c r="C66" s="24">
        <v>0.04</v>
      </c>
      <c r="D66" s="2"/>
      <c r="E66" s="2">
        <v>0.02</v>
      </c>
      <c r="F66" s="2">
        <v>0.06</v>
      </c>
      <c r="G66" s="28">
        <v>0.33</v>
      </c>
      <c r="H66" s="28"/>
      <c r="I66" s="70">
        <f t="shared" si="0"/>
        <v>0.075</v>
      </c>
      <c r="J66" s="91">
        <f t="shared" si="1"/>
        <v>0</v>
      </c>
      <c r="K66" s="92"/>
      <c r="L66" s="99"/>
      <c r="M66" s="99"/>
      <c r="O66" s="99"/>
      <c r="Q66" s="99"/>
      <c r="R66" s="99"/>
      <c r="BP66" s="96">
        <f t="shared" si="2"/>
        <v>0</v>
      </c>
      <c r="BQ66" s="102">
        <v>6</v>
      </c>
      <c r="BR66" s="102"/>
      <c r="BS66" s="75">
        <v>1</v>
      </c>
      <c r="BT66" s="98">
        <v>0.052083333333333336</v>
      </c>
      <c r="BU66" s="2">
        <f t="shared" si="3"/>
        <v>0.12152777777777778</v>
      </c>
      <c r="BV66" s="37">
        <f>BQ66*10/$BV$4</f>
        <v>0.3125</v>
      </c>
      <c r="BW66" s="37"/>
      <c r="BX66" s="37">
        <f t="shared" si="8"/>
        <v>0.052083333333333336</v>
      </c>
    </row>
    <row r="67" spans="1:76" ht="12.75">
      <c r="A67" s="1" t="s">
        <v>21</v>
      </c>
      <c r="B67" s="28">
        <v>0</v>
      </c>
      <c r="C67" s="24">
        <v>0.02</v>
      </c>
      <c r="D67" s="2"/>
      <c r="E67" s="2">
        <v>0.02</v>
      </c>
      <c r="F67" s="2"/>
      <c r="G67" s="28"/>
      <c r="H67" s="28"/>
      <c r="I67" s="70">
        <f t="shared" si="0"/>
        <v>0.006666666666666667</v>
      </c>
      <c r="J67" s="91">
        <f t="shared" si="1"/>
        <v>0</v>
      </c>
      <c r="K67" s="92"/>
      <c r="L67" s="99"/>
      <c r="M67" s="99"/>
      <c r="O67" s="99"/>
      <c r="Q67" s="99"/>
      <c r="R67" s="99"/>
      <c r="BP67" s="96">
        <f t="shared" si="2"/>
        <v>0</v>
      </c>
      <c r="BQ67" s="102"/>
      <c r="BR67" s="102"/>
      <c r="BT67" s="98">
        <v>0</v>
      </c>
      <c r="BU67" s="2">
        <f t="shared" si="3"/>
        <v>0</v>
      </c>
      <c r="BV67" s="37"/>
      <c r="BW67" s="37"/>
      <c r="BX67" s="37">
        <f t="shared" si="8"/>
        <v>0</v>
      </c>
    </row>
    <row r="68" spans="1:76" ht="12.75">
      <c r="A68" s="1" t="s">
        <v>146</v>
      </c>
      <c r="B68" s="28">
        <v>0</v>
      </c>
      <c r="C68" s="24"/>
      <c r="D68" s="2"/>
      <c r="E68" s="2"/>
      <c r="F68" s="2"/>
      <c r="G68" s="28">
        <v>0.02</v>
      </c>
      <c r="H68" s="28"/>
      <c r="I68" s="70">
        <f t="shared" si="0"/>
        <v>0.0033333333333333335</v>
      </c>
      <c r="J68" s="91">
        <f t="shared" si="1"/>
        <v>0</v>
      </c>
      <c r="K68" s="92"/>
      <c r="L68" s="99"/>
      <c r="M68" s="99"/>
      <c r="O68" s="99"/>
      <c r="Q68" s="99"/>
      <c r="R68" s="99"/>
      <c r="BP68" s="96">
        <f t="shared" si="2"/>
        <v>0</v>
      </c>
      <c r="BQ68" s="102"/>
      <c r="BR68" s="102"/>
      <c r="BT68" s="98">
        <v>0</v>
      </c>
      <c r="BU68" s="2">
        <f t="shared" si="3"/>
        <v>0</v>
      </c>
      <c r="BV68" s="37"/>
      <c r="BW68" s="37"/>
      <c r="BX68" s="37">
        <f t="shared" si="8"/>
        <v>0</v>
      </c>
    </row>
    <row r="69" spans="1:76" ht="12.75">
      <c r="A69" s="1" t="s">
        <v>22</v>
      </c>
      <c r="B69" s="28">
        <v>0.15</v>
      </c>
      <c r="C69" s="24">
        <v>0.11</v>
      </c>
      <c r="D69" s="2">
        <v>0.2</v>
      </c>
      <c r="E69" s="2">
        <v>0.17</v>
      </c>
      <c r="F69" s="2">
        <v>0.36</v>
      </c>
      <c r="G69" s="28">
        <v>0.27</v>
      </c>
      <c r="H69" s="28">
        <v>0.19</v>
      </c>
      <c r="I69" s="70">
        <f aca="true" t="shared" si="9" ref="I69:I127">(C69+D69+E69+F69+G69+H69)/6</f>
        <v>0.21666666666666665</v>
      </c>
      <c r="J69" s="91">
        <f t="shared" si="1"/>
        <v>0.2718734552644587</v>
      </c>
      <c r="K69" s="92"/>
      <c r="L69" s="99">
        <v>1</v>
      </c>
      <c r="M69" s="99"/>
      <c r="O69" s="99">
        <v>1</v>
      </c>
      <c r="Q69" s="99"/>
      <c r="R69" s="99"/>
      <c r="S69" s="1">
        <v>2</v>
      </c>
      <c r="X69" s="1">
        <v>1</v>
      </c>
      <c r="AD69" s="1">
        <v>2</v>
      </c>
      <c r="AF69" s="1">
        <v>1</v>
      </c>
      <c r="AK69" s="1">
        <v>1</v>
      </c>
      <c r="AR69" s="1">
        <v>1</v>
      </c>
      <c r="AW69" s="1">
        <v>1</v>
      </c>
      <c r="BB69" s="74">
        <v>1</v>
      </c>
      <c r="BN69" s="74">
        <v>1</v>
      </c>
      <c r="BP69" s="96">
        <f t="shared" si="2"/>
        <v>11</v>
      </c>
      <c r="BQ69" s="102">
        <v>1</v>
      </c>
      <c r="BR69" s="102">
        <v>2</v>
      </c>
      <c r="BS69" s="75">
        <v>2</v>
      </c>
      <c r="BT69" s="98">
        <v>0.10416666666666667</v>
      </c>
      <c r="BU69" s="2">
        <f t="shared" si="3"/>
        <v>0.08680555555555557</v>
      </c>
      <c r="BV69" s="37">
        <f aca="true" t="shared" si="10" ref="BV69:BW72">BQ69*10/$BV$4</f>
        <v>0.052083333333333336</v>
      </c>
      <c r="BW69" s="37">
        <f t="shared" si="10"/>
        <v>0.10416666666666667</v>
      </c>
      <c r="BX69" s="37">
        <f t="shared" si="8"/>
        <v>0.10416666666666667</v>
      </c>
    </row>
    <row r="70" spans="1:76" ht="12.75">
      <c r="A70" s="1" t="s">
        <v>23</v>
      </c>
      <c r="B70" s="28">
        <v>0.28</v>
      </c>
      <c r="C70" s="24">
        <v>0.39</v>
      </c>
      <c r="D70" s="2">
        <v>0.66</v>
      </c>
      <c r="E70" s="2">
        <v>0.48</v>
      </c>
      <c r="F70" s="2">
        <v>0.22</v>
      </c>
      <c r="G70" s="28">
        <v>0.53</v>
      </c>
      <c r="H70" s="28">
        <v>0.46</v>
      </c>
      <c r="I70" s="70">
        <f t="shared" si="9"/>
        <v>0.4566666666666667</v>
      </c>
      <c r="J70" s="91">
        <f t="shared" si="1"/>
        <v>0.6178942165101334</v>
      </c>
      <c r="K70" s="92">
        <v>1</v>
      </c>
      <c r="L70" s="99"/>
      <c r="M70" s="99">
        <v>1</v>
      </c>
      <c r="O70" s="99">
        <v>2</v>
      </c>
      <c r="Q70" s="99"/>
      <c r="R70" s="99"/>
      <c r="S70" s="1">
        <v>1</v>
      </c>
      <c r="U70" s="1">
        <v>2</v>
      </c>
      <c r="W70" s="1">
        <v>2</v>
      </c>
      <c r="X70" s="1">
        <v>2</v>
      </c>
      <c r="Y70" s="1">
        <v>2</v>
      </c>
      <c r="AA70" s="1">
        <v>2</v>
      </c>
      <c r="AF70" s="1">
        <v>1</v>
      </c>
      <c r="AG70" s="1">
        <v>1</v>
      </c>
      <c r="AH70" s="1">
        <v>1</v>
      </c>
      <c r="AI70" s="1">
        <v>1</v>
      </c>
      <c r="AK70" s="1">
        <v>1</v>
      </c>
      <c r="AN70" s="1">
        <v>1</v>
      </c>
      <c r="AP70" s="1">
        <v>1</v>
      </c>
      <c r="AQ70" s="1">
        <v>2</v>
      </c>
      <c r="AW70" s="1">
        <v>1</v>
      </c>
      <c r="BB70" s="74">
        <v>1</v>
      </c>
      <c r="BC70" s="74">
        <v>1</v>
      </c>
      <c r="BN70" s="74">
        <v>1</v>
      </c>
      <c r="BP70" s="96">
        <f t="shared" si="2"/>
        <v>25</v>
      </c>
      <c r="BQ70" s="102">
        <v>18</v>
      </c>
      <c r="BR70" s="102">
        <v>6</v>
      </c>
      <c r="BS70" s="75">
        <v>17</v>
      </c>
      <c r="BT70" s="98">
        <v>0.8854166666666666</v>
      </c>
      <c r="BU70" s="2">
        <f aca="true" t="shared" si="11" ref="BU70:BU127">(BV70+BW70+BX70)/3</f>
        <v>0.7118055555555555</v>
      </c>
      <c r="BV70" s="37">
        <f t="shared" si="10"/>
        <v>0.9375</v>
      </c>
      <c r="BW70" s="37">
        <f t="shared" si="10"/>
        <v>0.3125</v>
      </c>
      <c r="BX70" s="37">
        <f t="shared" si="8"/>
        <v>0.8854166666666666</v>
      </c>
    </row>
    <row r="71" spans="1:76" ht="12.75">
      <c r="A71" s="1" t="s">
        <v>24</v>
      </c>
      <c r="B71" s="28">
        <v>1.71</v>
      </c>
      <c r="C71" s="24">
        <v>1.77</v>
      </c>
      <c r="D71" s="2">
        <v>2.57</v>
      </c>
      <c r="E71" s="2">
        <v>2.51</v>
      </c>
      <c r="F71" s="2">
        <v>4.11</v>
      </c>
      <c r="G71" s="28">
        <v>4.44</v>
      </c>
      <c r="H71" s="28">
        <v>7.33</v>
      </c>
      <c r="I71" s="70">
        <f t="shared" si="9"/>
        <v>3.788333333333334</v>
      </c>
      <c r="J71" s="91">
        <f t="shared" si="1"/>
        <v>3.3366287691547205</v>
      </c>
      <c r="K71" s="92">
        <v>4</v>
      </c>
      <c r="L71" s="99">
        <v>1</v>
      </c>
      <c r="M71" s="99">
        <v>2</v>
      </c>
      <c r="N71" s="73">
        <v>1</v>
      </c>
      <c r="O71" s="99">
        <v>8</v>
      </c>
      <c r="P71" s="73">
        <v>3</v>
      </c>
      <c r="Q71" s="73">
        <v>1</v>
      </c>
      <c r="R71" s="73">
        <v>4</v>
      </c>
      <c r="S71" s="73">
        <v>1</v>
      </c>
      <c r="T71" s="73">
        <v>3</v>
      </c>
      <c r="U71" s="73">
        <v>1</v>
      </c>
      <c r="V71" s="73">
        <v>9</v>
      </c>
      <c r="W71" s="73">
        <v>3</v>
      </c>
      <c r="X71" s="73">
        <v>4</v>
      </c>
      <c r="Y71" s="73">
        <v>5</v>
      </c>
      <c r="Z71" s="73">
        <v>1</v>
      </c>
      <c r="AA71" s="73">
        <v>4</v>
      </c>
      <c r="AB71" s="73">
        <v>3</v>
      </c>
      <c r="AC71" s="73">
        <v>2</v>
      </c>
      <c r="AD71" s="1">
        <v>8</v>
      </c>
      <c r="AE71" s="1">
        <v>2</v>
      </c>
      <c r="AF71" s="1">
        <v>1</v>
      </c>
      <c r="AG71" s="1">
        <v>2</v>
      </c>
      <c r="AH71" s="1">
        <v>2</v>
      </c>
      <c r="AI71" s="1">
        <v>5</v>
      </c>
      <c r="AJ71" s="1">
        <v>2</v>
      </c>
      <c r="AK71" s="1">
        <v>7</v>
      </c>
      <c r="AM71" s="1">
        <v>3</v>
      </c>
      <c r="AN71" s="1">
        <v>10</v>
      </c>
      <c r="AO71" s="1">
        <v>3</v>
      </c>
      <c r="AP71" s="1">
        <v>3</v>
      </c>
      <c r="AQ71" s="1">
        <v>6</v>
      </c>
      <c r="AR71" s="1">
        <v>12</v>
      </c>
      <c r="AS71" s="1">
        <v>1</v>
      </c>
      <c r="AU71" s="1">
        <v>5</v>
      </c>
      <c r="AW71" s="1">
        <v>3</v>
      </c>
      <c r="AY71" s="74">
        <v>2</v>
      </c>
      <c r="AZ71" s="74">
        <v>4</v>
      </c>
      <c r="BA71" s="74">
        <v>3</v>
      </c>
      <c r="BB71" s="74">
        <v>20</v>
      </c>
      <c r="BC71" s="74">
        <v>3</v>
      </c>
      <c r="BD71" s="74">
        <v>3</v>
      </c>
      <c r="BE71" s="74">
        <v>4</v>
      </c>
      <c r="BF71" s="74">
        <v>1</v>
      </c>
      <c r="BG71" s="74">
        <v>1</v>
      </c>
      <c r="BH71" s="74">
        <v>2</v>
      </c>
      <c r="BI71" s="74">
        <v>1</v>
      </c>
      <c r="BJ71" s="74">
        <v>1</v>
      </c>
      <c r="BK71" s="74">
        <v>1</v>
      </c>
      <c r="BL71" s="74">
        <v>5</v>
      </c>
      <c r="BN71" s="74">
        <v>3</v>
      </c>
      <c r="BO71" s="74">
        <v>3</v>
      </c>
      <c r="BP71" s="96">
        <f t="shared" si="2"/>
        <v>135</v>
      </c>
      <c r="BQ71" s="102">
        <v>129</v>
      </c>
      <c r="BR71" s="102">
        <v>181</v>
      </c>
      <c r="BS71" s="75">
        <v>203</v>
      </c>
      <c r="BT71" s="98">
        <v>10.572916666666666</v>
      </c>
      <c r="BU71" s="2">
        <f t="shared" si="11"/>
        <v>8.90625</v>
      </c>
      <c r="BV71" s="37">
        <f t="shared" si="10"/>
        <v>6.71875</v>
      </c>
      <c r="BW71" s="37">
        <f t="shared" si="10"/>
        <v>9.427083333333334</v>
      </c>
      <c r="BX71" s="37">
        <f aca="true" t="shared" si="12" ref="BX71:BX102">BS71*10/$BV$4</f>
        <v>10.572916666666666</v>
      </c>
    </row>
    <row r="72" spans="1:76" ht="12.75">
      <c r="A72" s="1" t="s">
        <v>76</v>
      </c>
      <c r="B72" s="28">
        <v>0.04</v>
      </c>
      <c r="C72" s="24">
        <v>0.06</v>
      </c>
      <c r="D72" s="2">
        <v>0.02</v>
      </c>
      <c r="E72" s="2">
        <v>0.02</v>
      </c>
      <c r="F72" s="2">
        <v>0.08</v>
      </c>
      <c r="G72" s="28">
        <v>0.04</v>
      </c>
      <c r="H72" s="28">
        <v>0.07</v>
      </c>
      <c r="I72" s="70">
        <f t="shared" si="9"/>
        <v>0.04833333333333334</v>
      </c>
      <c r="J72" s="91">
        <f t="shared" si="1"/>
        <v>0.07414730598121601</v>
      </c>
      <c r="K72" s="92"/>
      <c r="L72" s="99"/>
      <c r="M72" s="99"/>
      <c r="O72" s="99"/>
      <c r="Q72" s="99"/>
      <c r="R72" s="99"/>
      <c r="Z72" s="1">
        <v>2</v>
      </c>
      <c r="AQ72" s="1">
        <v>1</v>
      </c>
      <c r="AY72" s="74">
        <v>1</v>
      </c>
      <c r="BP72" s="96">
        <f t="shared" si="2"/>
        <v>3</v>
      </c>
      <c r="BQ72" s="102">
        <v>1</v>
      </c>
      <c r="BR72" s="102">
        <v>1</v>
      </c>
      <c r="BS72" s="75">
        <v>2</v>
      </c>
      <c r="BT72" s="98">
        <v>0.10416666666666667</v>
      </c>
      <c r="BU72" s="2">
        <f t="shared" si="11"/>
        <v>0.06944444444444445</v>
      </c>
      <c r="BV72" s="37">
        <f t="shared" si="10"/>
        <v>0.052083333333333336</v>
      </c>
      <c r="BW72" s="37">
        <f t="shared" si="10"/>
        <v>0.052083333333333336</v>
      </c>
      <c r="BX72" s="37">
        <f t="shared" si="12"/>
        <v>0.10416666666666667</v>
      </c>
    </row>
    <row r="73" spans="1:76" ht="12.75">
      <c r="A73" s="1" t="s">
        <v>127</v>
      </c>
      <c r="B73" s="28">
        <v>0.02</v>
      </c>
      <c r="C73" s="24"/>
      <c r="D73" s="2"/>
      <c r="E73" s="2"/>
      <c r="F73" s="2"/>
      <c r="G73" s="28">
        <v>0.07</v>
      </c>
      <c r="H73" s="28">
        <v>0.09</v>
      </c>
      <c r="I73" s="70">
        <f t="shared" si="9"/>
        <v>0.02666666666666667</v>
      </c>
      <c r="J73" s="91">
        <f t="shared" si="1"/>
        <v>0</v>
      </c>
      <c r="K73" s="92"/>
      <c r="L73" s="99"/>
      <c r="M73" s="99"/>
      <c r="O73" s="99"/>
      <c r="Q73" s="99"/>
      <c r="R73" s="99"/>
      <c r="BP73" s="96">
        <f aca="true" t="shared" si="13" ref="BP73:BP126">SUM(K73:AX73)</f>
        <v>0</v>
      </c>
      <c r="BQ73" s="102"/>
      <c r="BR73" s="102"/>
      <c r="BT73" s="98">
        <v>0</v>
      </c>
      <c r="BU73" s="2">
        <f t="shared" si="11"/>
        <v>0</v>
      </c>
      <c r="BV73" s="37"/>
      <c r="BW73" s="37"/>
      <c r="BX73" s="37">
        <f t="shared" si="12"/>
        <v>0</v>
      </c>
    </row>
    <row r="74" spans="1:76" ht="12.75">
      <c r="A74" s="1" t="s">
        <v>169</v>
      </c>
      <c r="B74" s="28">
        <v>0</v>
      </c>
      <c r="C74" s="24"/>
      <c r="D74" s="2"/>
      <c r="E74" s="2"/>
      <c r="F74" s="2"/>
      <c r="G74" s="28"/>
      <c r="H74" s="28">
        <v>0.02</v>
      </c>
      <c r="I74" s="70">
        <f t="shared" si="9"/>
        <v>0.0033333333333333335</v>
      </c>
      <c r="J74" s="91">
        <f t="shared" si="1"/>
        <v>0</v>
      </c>
      <c r="K74" s="92"/>
      <c r="L74" s="99"/>
      <c r="M74" s="99"/>
      <c r="O74" s="99"/>
      <c r="Q74" s="99"/>
      <c r="R74" s="99"/>
      <c r="BP74" s="96">
        <f t="shared" si="13"/>
        <v>0</v>
      </c>
      <c r="BQ74" s="102"/>
      <c r="BR74" s="102"/>
      <c r="BS74" s="75">
        <v>1</v>
      </c>
      <c r="BT74" s="98">
        <v>0.052083333333333336</v>
      </c>
      <c r="BU74" s="2">
        <f t="shared" si="11"/>
        <v>0.017361111111111112</v>
      </c>
      <c r="BV74" s="37"/>
      <c r="BW74" s="37"/>
      <c r="BX74" s="37">
        <f t="shared" si="12"/>
        <v>0.052083333333333336</v>
      </c>
    </row>
    <row r="75" spans="1:76" ht="12.75">
      <c r="A75" s="1" t="s">
        <v>99</v>
      </c>
      <c r="B75" s="28">
        <v>0</v>
      </c>
      <c r="C75" s="24"/>
      <c r="D75" s="2">
        <v>0.05</v>
      </c>
      <c r="E75" s="2"/>
      <c r="F75" s="2"/>
      <c r="G75" s="28"/>
      <c r="H75" s="28">
        <v>0.04</v>
      </c>
      <c r="I75" s="70">
        <f t="shared" si="9"/>
        <v>0.015</v>
      </c>
      <c r="J75" s="91">
        <f t="shared" si="1"/>
        <v>0</v>
      </c>
      <c r="K75" s="92"/>
      <c r="L75" s="99"/>
      <c r="M75" s="99"/>
      <c r="O75" s="99"/>
      <c r="Q75" s="99"/>
      <c r="R75" s="99"/>
      <c r="BP75" s="96">
        <f t="shared" si="13"/>
        <v>0</v>
      </c>
      <c r="BQ75" s="102"/>
      <c r="BR75" s="102"/>
      <c r="BT75" s="98">
        <v>0</v>
      </c>
      <c r="BU75" s="2">
        <f t="shared" si="11"/>
        <v>0</v>
      </c>
      <c r="BV75" s="37"/>
      <c r="BW75" s="37"/>
      <c r="BX75" s="37">
        <f t="shared" si="12"/>
        <v>0</v>
      </c>
    </row>
    <row r="76" spans="1:76" ht="12.75">
      <c r="A76" s="1" t="s">
        <v>98</v>
      </c>
      <c r="B76" s="28">
        <v>0</v>
      </c>
      <c r="C76" s="24"/>
      <c r="D76" s="2">
        <v>0.02</v>
      </c>
      <c r="E76" s="2"/>
      <c r="F76" s="2"/>
      <c r="G76" s="28"/>
      <c r="H76" s="28">
        <v>0.02</v>
      </c>
      <c r="I76" s="70">
        <f t="shared" si="9"/>
        <v>0.006666666666666667</v>
      </c>
      <c r="J76" s="91">
        <f t="shared" si="1"/>
        <v>0</v>
      </c>
      <c r="K76" s="92"/>
      <c r="L76" s="99"/>
      <c r="M76" s="99"/>
      <c r="O76" s="99"/>
      <c r="Q76" s="99"/>
      <c r="R76" s="99"/>
      <c r="BP76" s="96">
        <f t="shared" si="13"/>
        <v>0</v>
      </c>
      <c r="BQ76" s="102"/>
      <c r="BR76" s="102"/>
      <c r="BT76" s="98">
        <v>0</v>
      </c>
      <c r="BU76" s="2">
        <f t="shared" si="11"/>
        <v>0</v>
      </c>
      <c r="BV76" s="37"/>
      <c r="BW76" s="37"/>
      <c r="BX76" s="37">
        <f t="shared" si="12"/>
        <v>0</v>
      </c>
    </row>
    <row r="77" spans="1:76" ht="12.75">
      <c r="A77" s="1" t="s">
        <v>25</v>
      </c>
      <c r="B77" s="28">
        <v>0.5</v>
      </c>
      <c r="C77" s="24">
        <v>0.09</v>
      </c>
      <c r="D77" s="2">
        <v>48.5</v>
      </c>
      <c r="E77" s="2">
        <v>0.19</v>
      </c>
      <c r="F77" s="2">
        <v>9.42</v>
      </c>
      <c r="G77" s="28">
        <v>3.69</v>
      </c>
      <c r="H77" s="28">
        <v>0.49</v>
      </c>
      <c r="I77" s="70">
        <f t="shared" si="9"/>
        <v>10.396666666666667</v>
      </c>
      <c r="J77" s="91">
        <f t="shared" si="1"/>
        <v>3.015323776569451</v>
      </c>
      <c r="K77" s="92">
        <v>15</v>
      </c>
      <c r="L77" s="99"/>
      <c r="M77" s="99"/>
      <c r="O77" s="99">
        <v>2</v>
      </c>
      <c r="Q77" s="99"/>
      <c r="R77" s="99"/>
      <c r="S77" s="1">
        <v>1</v>
      </c>
      <c r="U77" s="1">
        <v>8</v>
      </c>
      <c r="V77" s="1">
        <v>42</v>
      </c>
      <c r="X77" s="1">
        <v>4</v>
      </c>
      <c r="Y77" s="1">
        <v>2</v>
      </c>
      <c r="AA77" s="1">
        <v>15</v>
      </c>
      <c r="AC77" s="1">
        <v>8</v>
      </c>
      <c r="AD77" s="1">
        <v>11</v>
      </c>
      <c r="AE77" s="1">
        <v>3</v>
      </c>
      <c r="AQ77" s="1">
        <v>2</v>
      </c>
      <c r="AR77" s="1">
        <v>9</v>
      </c>
      <c r="BE77" s="74">
        <v>1</v>
      </c>
      <c r="BF77" s="74">
        <v>3</v>
      </c>
      <c r="BH77" s="74">
        <v>19</v>
      </c>
      <c r="BK77" s="74">
        <v>10</v>
      </c>
      <c r="BN77" s="74">
        <v>69</v>
      </c>
      <c r="BP77" s="96">
        <f t="shared" si="13"/>
        <v>122</v>
      </c>
      <c r="BQ77" s="102">
        <v>8</v>
      </c>
      <c r="BR77" s="102">
        <v>363</v>
      </c>
      <c r="BS77" s="75">
        <v>599</v>
      </c>
      <c r="BT77" s="98">
        <v>31.197916666666668</v>
      </c>
      <c r="BU77" s="2">
        <f t="shared" si="11"/>
        <v>16.84027777777778</v>
      </c>
      <c r="BV77" s="37">
        <f>BQ77*10/$BV$4</f>
        <v>0.4166666666666667</v>
      </c>
      <c r="BW77" s="37">
        <f>BR77*10/$BV$4</f>
        <v>18.90625</v>
      </c>
      <c r="BX77" s="37">
        <f t="shared" si="12"/>
        <v>31.197916666666668</v>
      </c>
    </row>
    <row r="78" spans="1:76" ht="12.75">
      <c r="A78" s="1" t="s">
        <v>26</v>
      </c>
      <c r="B78" s="28">
        <v>0.04</v>
      </c>
      <c r="C78" s="24">
        <v>0.09</v>
      </c>
      <c r="D78" s="2"/>
      <c r="E78" s="2">
        <v>0.32</v>
      </c>
      <c r="F78" s="2">
        <v>0.04</v>
      </c>
      <c r="G78" s="28">
        <v>0.04</v>
      </c>
      <c r="H78" s="28">
        <v>0.04</v>
      </c>
      <c r="I78" s="70">
        <f t="shared" si="9"/>
        <v>0.08833333333333333</v>
      </c>
      <c r="J78" s="91">
        <f t="shared" si="1"/>
        <v>0.09886307464162135</v>
      </c>
      <c r="K78" s="92"/>
      <c r="L78" s="99"/>
      <c r="M78" s="99"/>
      <c r="O78" s="99"/>
      <c r="P78" s="1">
        <v>2</v>
      </c>
      <c r="Q78" s="99"/>
      <c r="R78" s="99"/>
      <c r="AB78" s="1">
        <v>2</v>
      </c>
      <c r="BP78" s="96">
        <f t="shared" si="13"/>
        <v>4</v>
      </c>
      <c r="BQ78" s="102"/>
      <c r="BR78" s="102">
        <v>1</v>
      </c>
      <c r="BS78" s="75">
        <v>2</v>
      </c>
      <c r="BT78" s="98">
        <v>0.10416666666666667</v>
      </c>
      <c r="BU78" s="2">
        <f t="shared" si="11"/>
        <v>0.052083333333333336</v>
      </c>
      <c r="BV78" s="37"/>
      <c r="BW78" s="37">
        <f aca="true" t="shared" si="14" ref="BW78:BW84">BR78*10/$BV$4</f>
        <v>0.052083333333333336</v>
      </c>
      <c r="BX78" s="37">
        <f t="shared" si="12"/>
        <v>0.10416666666666667</v>
      </c>
    </row>
    <row r="79" spans="1:76" ht="12.75">
      <c r="A79" s="1" t="s">
        <v>27</v>
      </c>
      <c r="B79" s="28">
        <v>0</v>
      </c>
      <c r="C79" s="24">
        <v>0.02</v>
      </c>
      <c r="D79" s="2">
        <v>0.1</v>
      </c>
      <c r="E79" s="2"/>
      <c r="F79" s="2"/>
      <c r="G79" s="28"/>
      <c r="H79" s="28"/>
      <c r="I79" s="70">
        <f t="shared" si="9"/>
        <v>0.02</v>
      </c>
      <c r="J79" s="91">
        <f t="shared" si="1"/>
        <v>0</v>
      </c>
      <c r="K79" s="92"/>
      <c r="L79" s="99"/>
      <c r="M79" s="99"/>
      <c r="O79" s="99"/>
      <c r="Q79" s="99"/>
      <c r="R79" s="99"/>
      <c r="BP79" s="96">
        <f t="shared" si="13"/>
        <v>0</v>
      </c>
      <c r="BQ79" s="102">
        <v>11</v>
      </c>
      <c r="BR79" s="102">
        <v>20</v>
      </c>
      <c r="BS79" s="75">
        <v>31</v>
      </c>
      <c r="BT79" s="98">
        <v>1.6145833333333333</v>
      </c>
      <c r="BU79" s="2">
        <f t="shared" si="11"/>
        <v>1.076388888888889</v>
      </c>
      <c r="BV79" s="37">
        <f>BQ79*10/$BV$4</f>
        <v>0.5729166666666666</v>
      </c>
      <c r="BW79" s="37">
        <f t="shared" si="14"/>
        <v>1.0416666666666667</v>
      </c>
      <c r="BX79" s="37">
        <f t="shared" si="12"/>
        <v>1.6145833333333333</v>
      </c>
    </row>
    <row r="80" spans="1:76" ht="12.75">
      <c r="A80" s="1" t="s">
        <v>121</v>
      </c>
      <c r="B80" s="28">
        <v>0</v>
      </c>
      <c r="C80" s="24"/>
      <c r="D80" s="2"/>
      <c r="E80" s="2"/>
      <c r="F80" s="2">
        <v>0.02</v>
      </c>
      <c r="G80" s="28"/>
      <c r="H80" s="28">
        <v>0.02</v>
      </c>
      <c r="I80" s="70">
        <f t="shared" si="9"/>
        <v>0.006666666666666667</v>
      </c>
      <c r="J80" s="91">
        <f t="shared" si="1"/>
        <v>0.024715768660405337</v>
      </c>
      <c r="K80" s="92"/>
      <c r="L80" s="99"/>
      <c r="M80" s="99">
        <v>1</v>
      </c>
      <c r="O80" s="99"/>
      <c r="Q80" s="99"/>
      <c r="R80" s="99"/>
      <c r="BP80" s="96">
        <f t="shared" si="13"/>
        <v>1</v>
      </c>
      <c r="BQ80" s="102"/>
      <c r="BR80" s="102">
        <v>1</v>
      </c>
      <c r="BS80" s="75">
        <v>2</v>
      </c>
      <c r="BT80" s="98">
        <v>0.10416666666666667</v>
      </c>
      <c r="BU80" s="2">
        <f t="shared" si="11"/>
        <v>0.052083333333333336</v>
      </c>
      <c r="BV80" s="37"/>
      <c r="BW80" s="37">
        <f t="shared" si="14"/>
        <v>0.052083333333333336</v>
      </c>
      <c r="BX80" s="37">
        <f t="shared" si="12"/>
        <v>0.10416666666666667</v>
      </c>
    </row>
    <row r="81" spans="1:76" ht="12.75">
      <c r="A81" s="1" t="s">
        <v>28</v>
      </c>
      <c r="B81" s="28">
        <v>0</v>
      </c>
      <c r="C81" s="24"/>
      <c r="D81" s="2">
        <v>0.02</v>
      </c>
      <c r="E81" s="2"/>
      <c r="F81" s="2">
        <v>0.16</v>
      </c>
      <c r="G81" s="28"/>
      <c r="H81" s="28"/>
      <c r="I81" s="70">
        <f t="shared" si="9"/>
        <v>0.03</v>
      </c>
      <c r="J81" s="91">
        <f t="shared" si="1"/>
        <v>0</v>
      </c>
      <c r="K81" s="92"/>
      <c r="L81" s="99"/>
      <c r="M81" s="99"/>
      <c r="O81" s="99"/>
      <c r="Q81" s="99"/>
      <c r="R81" s="99"/>
      <c r="BP81" s="96">
        <f t="shared" si="13"/>
        <v>0</v>
      </c>
      <c r="BQ81" s="102">
        <v>1</v>
      </c>
      <c r="BR81" s="102">
        <v>4</v>
      </c>
      <c r="BS81" s="75">
        <v>4</v>
      </c>
      <c r="BT81" s="98">
        <v>0.20833333333333334</v>
      </c>
      <c r="BU81" s="2">
        <f t="shared" si="11"/>
        <v>0.15625</v>
      </c>
      <c r="BV81" s="37">
        <f>BQ81*10/$BV$4</f>
        <v>0.052083333333333336</v>
      </c>
      <c r="BW81" s="37">
        <f t="shared" si="14"/>
        <v>0.20833333333333334</v>
      </c>
      <c r="BX81" s="37">
        <f t="shared" si="12"/>
        <v>0.20833333333333334</v>
      </c>
    </row>
    <row r="82" spans="1:76" ht="12.75">
      <c r="A82" s="1" t="s">
        <v>29</v>
      </c>
      <c r="B82" s="28">
        <v>0.44</v>
      </c>
      <c r="C82" s="24">
        <v>0.26</v>
      </c>
      <c r="D82" s="2">
        <v>6.5</v>
      </c>
      <c r="E82" s="2">
        <v>1.6</v>
      </c>
      <c r="F82" s="2">
        <v>4.76</v>
      </c>
      <c r="G82" s="28">
        <v>1.01</v>
      </c>
      <c r="H82" s="28">
        <v>1.65</v>
      </c>
      <c r="I82" s="70">
        <f t="shared" si="9"/>
        <v>2.63</v>
      </c>
      <c r="J82" s="91">
        <f t="shared" si="1"/>
        <v>3.0647553138902617</v>
      </c>
      <c r="K82" s="92"/>
      <c r="L82" s="99">
        <v>7</v>
      </c>
      <c r="M82" s="99">
        <v>1</v>
      </c>
      <c r="N82" s="73">
        <v>1</v>
      </c>
      <c r="O82" s="99">
        <v>2</v>
      </c>
      <c r="Q82" s="73">
        <v>2</v>
      </c>
      <c r="R82" s="73">
        <v>17</v>
      </c>
      <c r="T82" s="1">
        <v>7</v>
      </c>
      <c r="V82" s="1">
        <v>2</v>
      </c>
      <c r="X82" s="1">
        <v>3</v>
      </c>
      <c r="Y82" s="1">
        <v>6</v>
      </c>
      <c r="AC82" s="1">
        <v>1</v>
      </c>
      <c r="AD82" s="1">
        <v>17</v>
      </c>
      <c r="AE82" s="1">
        <v>2</v>
      </c>
      <c r="AG82" s="1">
        <v>5</v>
      </c>
      <c r="AH82" s="1">
        <v>1</v>
      </c>
      <c r="AK82" s="1">
        <v>1</v>
      </c>
      <c r="AL82" s="1">
        <v>1</v>
      </c>
      <c r="AM82" s="1">
        <v>9</v>
      </c>
      <c r="AN82" s="1">
        <v>15</v>
      </c>
      <c r="AO82" s="1">
        <v>2</v>
      </c>
      <c r="AP82" s="1">
        <v>4</v>
      </c>
      <c r="AQ82" s="1">
        <v>3</v>
      </c>
      <c r="AR82" s="1">
        <v>10</v>
      </c>
      <c r="AS82" s="1">
        <v>3</v>
      </c>
      <c r="AT82" s="1">
        <v>2</v>
      </c>
      <c r="AZ82" s="74">
        <v>2</v>
      </c>
      <c r="BB82" s="74">
        <v>9</v>
      </c>
      <c r="BD82" s="74">
        <v>4</v>
      </c>
      <c r="BE82" s="74">
        <v>1</v>
      </c>
      <c r="BF82" s="74">
        <v>1</v>
      </c>
      <c r="BG82" s="74">
        <v>4</v>
      </c>
      <c r="BH82" s="74">
        <v>3</v>
      </c>
      <c r="BI82" s="74">
        <v>2</v>
      </c>
      <c r="BJ82" s="74">
        <v>4</v>
      </c>
      <c r="BK82" s="74">
        <v>5</v>
      </c>
      <c r="BL82" s="74">
        <v>2</v>
      </c>
      <c r="BN82" s="74">
        <v>8</v>
      </c>
      <c r="BO82" s="74">
        <v>1</v>
      </c>
      <c r="BP82" s="96">
        <f t="shared" si="13"/>
        <v>124</v>
      </c>
      <c r="BQ82" s="102">
        <v>183</v>
      </c>
      <c r="BR82" s="102">
        <v>167</v>
      </c>
      <c r="BS82" s="75">
        <v>337</v>
      </c>
      <c r="BT82" s="98">
        <v>17.552083333333332</v>
      </c>
      <c r="BU82" s="2">
        <f t="shared" si="11"/>
        <v>11.927083333333334</v>
      </c>
      <c r="BV82" s="37">
        <f>BQ82*10/$BV$4</f>
        <v>9.53125</v>
      </c>
      <c r="BW82" s="37">
        <f t="shared" si="14"/>
        <v>8.697916666666666</v>
      </c>
      <c r="BX82" s="37">
        <f t="shared" si="12"/>
        <v>17.552083333333332</v>
      </c>
    </row>
    <row r="83" spans="1:76" ht="12.75">
      <c r="A83" s="1" t="s">
        <v>30</v>
      </c>
      <c r="B83" s="28">
        <v>0.67</v>
      </c>
      <c r="C83" s="24"/>
      <c r="D83" s="2">
        <v>40.59</v>
      </c>
      <c r="E83" s="2">
        <v>0.15</v>
      </c>
      <c r="F83" s="2">
        <v>104.33</v>
      </c>
      <c r="G83" s="28">
        <v>0.15</v>
      </c>
      <c r="H83" s="28">
        <v>0.84</v>
      </c>
      <c r="I83" s="70">
        <f t="shared" si="9"/>
        <v>24.343333333333334</v>
      </c>
      <c r="J83" s="91">
        <f t="shared" si="1"/>
        <v>3.682649530400395</v>
      </c>
      <c r="K83" s="92">
        <v>1</v>
      </c>
      <c r="L83" s="99">
        <v>3</v>
      </c>
      <c r="M83" s="99"/>
      <c r="O83" s="99"/>
      <c r="Q83" s="73">
        <v>2</v>
      </c>
      <c r="R83" s="73">
        <v>1</v>
      </c>
      <c r="T83" s="1">
        <v>4</v>
      </c>
      <c r="W83" s="1">
        <v>1</v>
      </c>
      <c r="X83" s="1">
        <v>4</v>
      </c>
      <c r="Y83" s="1">
        <v>13</v>
      </c>
      <c r="Z83" s="1">
        <v>1</v>
      </c>
      <c r="AA83" s="1">
        <v>54</v>
      </c>
      <c r="AC83" s="1">
        <v>1</v>
      </c>
      <c r="AD83" s="1">
        <v>13</v>
      </c>
      <c r="AE83" s="1">
        <v>1</v>
      </c>
      <c r="AF83" s="1">
        <v>3</v>
      </c>
      <c r="AG83" s="1">
        <v>1</v>
      </c>
      <c r="AL83" s="1">
        <v>2</v>
      </c>
      <c r="AM83" s="1">
        <v>6</v>
      </c>
      <c r="AR83" s="1">
        <v>1</v>
      </c>
      <c r="AT83" s="1">
        <v>35</v>
      </c>
      <c r="AU83" s="1">
        <v>2</v>
      </c>
      <c r="BB83" s="74">
        <v>5</v>
      </c>
      <c r="BC83" s="74">
        <v>4</v>
      </c>
      <c r="BD83" s="74">
        <v>4</v>
      </c>
      <c r="BF83" s="74">
        <v>18</v>
      </c>
      <c r="BG83" s="74">
        <v>130</v>
      </c>
      <c r="BH83" s="74">
        <v>1</v>
      </c>
      <c r="BJ83" s="74">
        <v>62</v>
      </c>
      <c r="BK83" s="74">
        <v>14</v>
      </c>
      <c r="BL83" s="74">
        <v>1</v>
      </c>
      <c r="BM83" s="74">
        <v>7</v>
      </c>
      <c r="BN83" s="74">
        <v>178</v>
      </c>
      <c r="BO83" s="74">
        <v>1</v>
      </c>
      <c r="BP83" s="96">
        <f t="shared" si="13"/>
        <v>149</v>
      </c>
      <c r="BQ83" s="102">
        <v>40</v>
      </c>
      <c r="BR83" s="102">
        <v>136</v>
      </c>
      <c r="BS83" s="75">
        <v>1496</v>
      </c>
      <c r="BT83" s="98">
        <v>77.91666666666667</v>
      </c>
      <c r="BU83" s="2">
        <f t="shared" si="11"/>
        <v>29.027777777777782</v>
      </c>
      <c r="BV83" s="37">
        <f>BQ83*10/$BV$4</f>
        <v>2.0833333333333335</v>
      </c>
      <c r="BW83" s="37">
        <f t="shared" si="14"/>
        <v>7.083333333333333</v>
      </c>
      <c r="BX83" s="37">
        <f t="shared" si="12"/>
        <v>77.91666666666667</v>
      </c>
    </row>
    <row r="84" spans="1:76" ht="12.75">
      <c r="A84" s="1" t="s">
        <v>100</v>
      </c>
      <c r="B84" s="28">
        <v>0</v>
      </c>
      <c r="C84" s="24"/>
      <c r="D84" s="2">
        <v>0.02</v>
      </c>
      <c r="E84" s="2"/>
      <c r="F84" s="2"/>
      <c r="G84" s="28"/>
      <c r="H84" s="28"/>
      <c r="I84" s="70">
        <f t="shared" si="9"/>
        <v>0.0033333333333333335</v>
      </c>
      <c r="J84" s="91">
        <f t="shared" si="1"/>
        <v>0</v>
      </c>
      <c r="K84" s="92"/>
      <c r="L84" s="99"/>
      <c r="M84" s="99"/>
      <c r="O84" s="99"/>
      <c r="Q84" s="99"/>
      <c r="R84" s="99"/>
      <c r="BP84" s="96">
        <f t="shared" si="13"/>
        <v>0</v>
      </c>
      <c r="BQ84" s="102"/>
      <c r="BR84" s="102">
        <v>2</v>
      </c>
      <c r="BS84" s="75">
        <v>1</v>
      </c>
      <c r="BT84" s="98">
        <v>0.052083333333333336</v>
      </c>
      <c r="BU84" s="2">
        <f t="shared" si="11"/>
        <v>0.052083333333333336</v>
      </c>
      <c r="BV84" s="37"/>
      <c r="BW84" s="37">
        <f t="shared" si="14"/>
        <v>0.10416666666666667</v>
      </c>
      <c r="BX84" s="37">
        <f t="shared" si="12"/>
        <v>0.052083333333333336</v>
      </c>
    </row>
    <row r="85" spans="1:76" ht="12.75">
      <c r="A85" s="1" t="s">
        <v>31</v>
      </c>
      <c r="B85" s="28">
        <v>0</v>
      </c>
      <c r="C85" s="24"/>
      <c r="D85" s="2"/>
      <c r="E85" s="2"/>
      <c r="F85" s="2">
        <v>0.04</v>
      </c>
      <c r="G85" s="28"/>
      <c r="H85" s="28"/>
      <c r="I85" s="70">
        <f t="shared" si="9"/>
        <v>0.006666666666666667</v>
      </c>
      <c r="J85" s="91">
        <f t="shared" si="1"/>
        <v>0</v>
      </c>
      <c r="K85" s="92"/>
      <c r="L85" s="99"/>
      <c r="M85" s="99"/>
      <c r="O85" s="99"/>
      <c r="Q85" s="99"/>
      <c r="R85" s="99"/>
      <c r="BP85" s="96">
        <f t="shared" si="13"/>
        <v>0</v>
      </c>
      <c r="BQ85" s="102"/>
      <c r="BR85" s="102"/>
      <c r="BS85" s="75">
        <v>1</v>
      </c>
      <c r="BT85" s="98">
        <v>0.052083333333333336</v>
      </c>
      <c r="BU85" s="2">
        <f t="shared" si="11"/>
        <v>0.017361111111111112</v>
      </c>
      <c r="BV85" s="37"/>
      <c r="BW85" s="37"/>
      <c r="BX85" s="37">
        <f t="shared" si="12"/>
        <v>0.052083333333333336</v>
      </c>
    </row>
    <row r="86" spans="1:76" ht="12.75">
      <c r="A86" s="1" t="s">
        <v>101</v>
      </c>
      <c r="B86" s="28">
        <v>0</v>
      </c>
      <c r="C86" s="24"/>
      <c r="D86" s="2">
        <v>0.02</v>
      </c>
      <c r="E86" s="2"/>
      <c r="F86" s="2"/>
      <c r="G86" s="28"/>
      <c r="H86" s="28"/>
      <c r="I86" s="70">
        <f t="shared" si="9"/>
        <v>0.0033333333333333335</v>
      </c>
      <c r="J86" s="91">
        <f t="shared" si="1"/>
        <v>0</v>
      </c>
      <c r="K86" s="92"/>
      <c r="L86" s="99"/>
      <c r="M86" s="99"/>
      <c r="O86" s="99"/>
      <c r="Q86" s="99"/>
      <c r="R86" s="99"/>
      <c r="BP86" s="96">
        <f t="shared" si="13"/>
        <v>0</v>
      </c>
      <c r="BQ86" s="102"/>
      <c r="BR86" s="102">
        <v>1</v>
      </c>
      <c r="BS86" s="75">
        <v>1</v>
      </c>
      <c r="BT86" s="98">
        <v>0.052083333333333336</v>
      </c>
      <c r="BU86" s="2">
        <f t="shared" si="11"/>
        <v>0.034722222222222224</v>
      </c>
      <c r="BV86" s="37"/>
      <c r="BW86" s="37">
        <f aca="true" t="shared" si="15" ref="BW86:BW95">BR86*10/$BV$4</f>
        <v>0.052083333333333336</v>
      </c>
      <c r="BX86" s="37">
        <f t="shared" si="12"/>
        <v>0.052083333333333336</v>
      </c>
    </row>
    <row r="87" spans="1:76" ht="12.75">
      <c r="A87" s="1" t="s">
        <v>122</v>
      </c>
      <c r="B87" s="28">
        <v>0</v>
      </c>
      <c r="C87" s="24"/>
      <c r="D87" s="2"/>
      <c r="E87" s="2"/>
      <c r="F87" s="2">
        <v>0.04</v>
      </c>
      <c r="G87" s="28"/>
      <c r="H87" s="28"/>
      <c r="I87" s="70">
        <f t="shared" si="9"/>
        <v>0.006666666666666667</v>
      </c>
      <c r="J87" s="91">
        <f t="shared" si="1"/>
        <v>0</v>
      </c>
      <c r="K87" s="92"/>
      <c r="L87" s="99"/>
      <c r="M87" s="99"/>
      <c r="O87" s="99"/>
      <c r="Q87" s="99"/>
      <c r="R87" s="99"/>
      <c r="BP87" s="96">
        <f t="shared" si="13"/>
        <v>0</v>
      </c>
      <c r="BQ87" s="102"/>
      <c r="BR87" s="102">
        <v>1</v>
      </c>
      <c r="BS87" s="75">
        <v>2</v>
      </c>
      <c r="BT87" s="98">
        <v>0.10416666666666667</v>
      </c>
      <c r="BU87" s="2">
        <f t="shared" si="11"/>
        <v>0.052083333333333336</v>
      </c>
      <c r="BV87" s="37"/>
      <c r="BW87" s="37">
        <f t="shared" si="15"/>
        <v>0.052083333333333336</v>
      </c>
      <c r="BX87" s="37">
        <f t="shared" si="12"/>
        <v>0.10416666666666667</v>
      </c>
    </row>
    <row r="88" spans="1:76" ht="12.75">
      <c r="A88" s="1" t="s">
        <v>32</v>
      </c>
      <c r="B88" s="28">
        <v>9.64</v>
      </c>
      <c r="C88" s="24">
        <v>8.27</v>
      </c>
      <c r="D88" s="2">
        <v>9.31</v>
      </c>
      <c r="E88" s="2">
        <v>4.71</v>
      </c>
      <c r="F88" s="2">
        <v>8.02</v>
      </c>
      <c r="G88" s="28">
        <v>6.31</v>
      </c>
      <c r="H88" s="28">
        <v>6.41</v>
      </c>
      <c r="I88" s="70">
        <f t="shared" si="9"/>
        <v>7.171666666666667</v>
      </c>
      <c r="J88" s="91">
        <f t="shared" si="1"/>
        <v>5.289174493326742</v>
      </c>
      <c r="K88" s="92">
        <v>2</v>
      </c>
      <c r="L88" s="99">
        <v>2</v>
      </c>
      <c r="M88" s="99"/>
      <c r="N88" s="1">
        <v>1</v>
      </c>
      <c r="O88" s="99"/>
      <c r="P88" s="73">
        <v>2</v>
      </c>
      <c r="Q88" s="73">
        <v>1</v>
      </c>
      <c r="R88" s="73">
        <v>2</v>
      </c>
      <c r="S88" s="73">
        <v>10</v>
      </c>
      <c r="T88" s="73">
        <v>9</v>
      </c>
      <c r="U88" s="73">
        <v>26</v>
      </c>
      <c r="V88" s="73">
        <v>5</v>
      </c>
      <c r="W88" s="73">
        <v>2</v>
      </c>
      <c r="X88" s="73">
        <v>5</v>
      </c>
      <c r="Z88" s="73">
        <v>6</v>
      </c>
      <c r="AA88" s="73">
        <v>12</v>
      </c>
      <c r="AB88" s="1">
        <v>9</v>
      </c>
      <c r="AC88" s="1">
        <v>2</v>
      </c>
      <c r="AD88" s="1">
        <v>2</v>
      </c>
      <c r="AE88" s="1">
        <v>10</v>
      </c>
      <c r="AG88" s="1">
        <v>23</v>
      </c>
      <c r="AH88" s="1">
        <v>5</v>
      </c>
      <c r="AI88" s="1">
        <v>1</v>
      </c>
      <c r="AN88" s="1">
        <v>11</v>
      </c>
      <c r="AO88" s="1">
        <v>11</v>
      </c>
      <c r="AP88" s="1">
        <v>5</v>
      </c>
      <c r="AQ88" s="1">
        <v>25</v>
      </c>
      <c r="AR88" s="1">
        <v>3</v>
      </c>
      <c r="AU88" s="1">
        <v>3</v>
      </c>
      <c r="AW88" s="1">
        <v>17</v>
      </c>
      <c r="AX88" s="1">
        <v>2</v>
      </c>
      <c r="AY88" s="74">
        <v>1</v>
      </c>
      <c r="AZ88" s="74">
        <v>1</v>
      </c>
      <c r="BA88" s="74">
        <v>2</v>
      </c>
      <c r="BB88" s="74">
        <v>7</v>
      </c>
      <c r="BC88" s="74">
        <v>23</v>
      </c>
      <c r="BD88" s="74">
        <v>5</v>
      </c>
      <c r="BE88" s="74">
        <v>15</v>
      </c>
      <c r="BG88" s="74">
        <v>2</v>
      </c>
      <c r="BH88" s="74">
        <v>5</v>
      </c>
      <c r="BN88" s="74">
        <v>15</v>
      </c>
      <c r="BO88" s="74">
        <v>3</v>
      </c>
      <c r="BP88" s="96">
        <f t="shared" si="13"/>
        <v>214</v>
      </c>
      <c r="BQ88" s="102">
        <v>270</v>
      </c>
      <c r="BR88" s="102">
        <v>319</v>
      </c>
      <c r="BS88" s="75">
        <v>320</v>
      </c>
      <c r="BT88" s="98">
        <v>16.666666666666668</v>
      </c>
      <c r="BU88" s="2">
        <f t="shared" si="11"/>
        <v>15.78125</v>
      </c>
      <c r="BV88" s="37">
        <f aca="true" t="shared" si="16" ref="BV88:BV95">BQ88*10/$BV$4</f>
        <v>14.0625</v>
      </c>
      <c r="BW88" s="37">
        <f t="shared" si="15"/>
        <v>16.614583333333332</v>
      </c>
      <c r="BX88" s="37">
        <f t="shared" si="12"/>
        <v>16.666666666666668</v>
      </c>
    </row>
    <row r="89" spans="1:76" ht="12.75">
      <c r="A89" s="1" t="s">
        <v>33</v>
      </c>
      <c r="B89" s="28">
        <v>0</v>
      </c>
      <c r="C89" s="25">
        <f>5/46.2</f>
        <v>0.10822510822510822</v>
      </c>
      <c r="D89" s="2">
        <v>0.02</v>
      </c>
      <c r="E89" s="2">
        <v>0.02</v>
      </c>
      <c r="F89" s="2">
        <v>0.06</v>
      </c>
      <c r="G89" s="28">
        <v>0.2</v>
      </c>
      <c r="H89" s="28">
        <v>0.04</v>
      </c>
      <c r="I89" s="70">
        <f t="shared" si="9"/>
        <v>0.0747041847041847</v>
      </c>
      <c r="J89" s="91">
        <f t="shared" si="1"/>
        <v>0.2718734552644587</v>
      </c>
      <c r="K89" s="92"/>
      <c r="L89" s="99"/>
      <c r="M89" s="99"/>
      <c r="O89" s="99"/>
      <c r="Q89" s="99"/>
      <c r="R89" s="99"/>
      <c r="AD89" s="1">
        <v>11</v>
      </c>
      <c r="BP89" s="96">
        <f t="shared" si="13"/>
        <v>11</v>
      </c>
      <c r="BQ89" s="102">
        <v>4</v>
      </c>
      <c r="BR89" s="102">
        <v>7</v>
      </c>
      <c r="BS89" s="75">
        <v>27</v>
      </c>
      <c r="BT89" s="98">
        <v>1.40625</v>
      </c>
      <c r="BU89" s="2">
        <f t="shared" si="11"/>
        <v>0.6597222222222222</v>
      </c>
      <c r="BV89" s="37">
        <f t="shared" si="16"/>
        <v>0.20833333333333334</v>
      </c>
      <c r="BW89" s="37">
        <f t="shared" si="15"/>
        <v>0.3645833333333333</v>
      </c>
      <c r="BX89" s="37">
        <f t="shared" si="12"/>
        <v>1.40625</v>
      </c>
    </row>
    <row r="90" spans="1:76" ht="12.75">
      <c r="A90" s="1" t="s">
        <v>34</v>
      </c>
      <c r="B90" s="28">
        <v>0.49</v>
      </c>
      <c r="C90" s="24">
        <v>0.28</v>
      </c>
      <c r="D90" s="2">
        <v>2.06</v>
      </c>
      <c r="E90" s="2">
        <v>5.1</v>
      </c>
      <c r="F90" s="2">
        <v>0.26</v>
      </c>
      <c r="G90" s="28">
        <v>1.33</v>
      </c>
      <c r="H90" s="28">
        <v>2.16</v>
      </c>
      <c r="I90" s="70">
        <f t="shared" si="9"/>
        <v>1.865</v>
      </c>
      <c r="J90" s="91">
        <f t="shared" si="1"/>
        <v>1.458230350963915</v>
      </c>
      <c r="K90" s="92"/>
      <c r="L90" s="99"/>
      <c r="M90" s="99"/>
      <c r="O90" s="99"/>
      <c r="Q90" s="99"/>
      <c r="R90" s="99"/>
      <c r="S90" s="99">
        <v>6</v>
      </c>
      <c r="U90" s="1">
        <v>14</v>
      </c>
      <c r="V90" s="1">
        <v>5</v>
      </c>
      <c r="W90" s="1">
        <v>6</v>
      </c>
      <c r="Z90" s="1">
        <v>3</v>
      </c>
      <c r="AB90" s="1">
        <v>11</v>
      </c>
      <c r="AD90" s="1">
        <v>2</v>
      </c>
      <c r="AQ90" s="1">
        <v>12</v>
      </c>
      <c r="AZ90" s="74">
        <v>15</v>
      </c>
      <c r="BP90" s="96">
        <f t="shared" si="13"/>
        <v>59</v>
      </c>
      <c r="BQ90" s="102">
        <v>25</v>
      </c>
      <c r="BR90" s="102">
        <v>89</v>
      </c>
      <c r="BS90" s="75">
        <v>55</v>
      </c>
      <c r="BT90" s="98">
        <v>2.8645833333333335</v>
      </c>
      <c r="BU90" s="2">
        <f t="shared" si="11"/>
        <v>2.934027777777778</v>
      </c>
      <c r="BV90" s="37">
        <f t="shared" si="16"/>
        <v>1.3020833333333333</v>
      </c>
      <c r="BW90" s="37">
        <f t="shared" si="15"/>
        <v>4.635416666666667</v>
      </c>
      <c r="BX90" s="37">
        <f t="shared" si="12"/>
        <v>2.8645833333333335</v>
      </c>
    </row>
    <row r="91" spans="1:76" ht="12.75">
      <c r="A91" s="1" t="s">
        <v>35</v>
      </c>
      <c r="B91" s="28">
        <v>7.06</v>
      </c>
      <c r="C91" s="24">
        <v>3.25</v>
      </c>
      <c r="D91" s="2">
        <v>2.57</v>
      </c>
      <c r="E91" s="2">
        <v>3.41</v>
      </c>
      <c r="F91" s="2">
        <v>4.21</v>
      </c>
      <c r="G91" s="28">
        <v>4.66</v>
      </c>
      <c r="H91" s="28">
        <v>4.94</v>
      </c>
      <c r="I91" s="70">
        <f t="shared" si="9"/>
        <v>3.8400000000000003</v>
      </c>
      <c r="J91" s="91">
        <f t="shared" si="1"/>
        <v>4.498269896193771</v>
      </c>
      <c r="K91" s="92">
        <v>8</v>
      </c>
      <c r="L91" s="99">
        <v>12</v>
      </c>
      <c r="M91" s="99">
        <v>8</v>
      </c>
      <c r="N91" s="73">
        <v>1</v>
      </c>
      <c r="O91" s="99">
        <v>6</v>
      </c>
      <c r="P91" s="73">
        <v>13</v>
      </c>
      <c r="Q91" s="99"/>
      <c r="R91" s="99"/>
      <c r="S91" s="99">
        <v>1</v>
      </c>
      <c r="T91" s="99">
        <v>16</v>
      </c>
      <c r="U91" s="1">
        <v>21</v>
      </c>
      <c r="V91" s="99">
        <v>1</v>
      </c>
      <c r="W91" s="99">
        <v>7</v>
      </c>
      <c r="X91" s="99">
        <v>5</v>
      </c>
      <c r="Y91" s="1">
        <v>1</v>
      </c>
      <c r="Z91" s="99">
        <v>7</v>
      </c>
      <c r="AA91" s="99">
        <v>2</v>
      </c>
      <c r="AB91" s="99">
        <v>19</v>
      </c>
      <c r="AC91" s="99">
        <v>7</v>
      </c>
      <c r="AD91" s="1">
        <v>5</v>
      </c>
      <c r="AE91" s="1">
        <v>3</v>
      </c>
      <c r="AF91" s="1">
        <v>1</v>
      </c>
      <c r="AG91" s="1">
        <v>3</v>
      </c>
      <c r="AI91" s="1">
        <v>1</v>
      </c>
      <c r="AK91" s="1">
        <v>7</v>
      </c>
      <c r="AM91" s="1">
        <v>2</v>
      </c>
      <c r="AN91" s="1">
        <v>7</v>
      </c>
      <c r="AP91" s="1">
        <v>1</v>
      </c>
      <c r="AQ91" s="1">
        <v>4</v>
      </c>
      <c r="AU91" s="1">
        <v>2</v>
      </c>
      <c r="AW91" s="1">
        <v>9</v>
      </c>
      <c r="AX91" s="1">
        <v>2</v>
      </c>
      <c r="AY91" s="74">
        <v>1</v>
      </c>
      <c r="AZ91" s="74">
        <v>2</v>
      </c>
      <c r="BB91" s="74">
        <v>8</v>
      </c>
      <c r="BC91" s="74">
        <v>20</v>
      </c>
      <c r="BD91" s="74">
        <v>1</v>
      </c>
      <c r="BG91" s="74">
        <v>1</v>
      </c>
      <c r="BH91" s="74">
        <v>8</v>
      </c>
      <c r="BL91" s="74">
        <v>2</v>
      </c>
      <c r="BO91" s="74">
        <v>7</v>
      </c>
      <c r="BP91" s="96">
        <f t="shared" si="13"/>
        <v>182</v>
      </c>
      <c r="BQ91" s="102">
        <v>94</v>
      </c>
      <c r="BR91" s="102">
        <v>63</v>
      </c>
      <c r="BS91" s="75">
        <v>84</v>
      </c>
      <c r="BT91" s="98">
        <v>4.375</v>
      </c>
      <c r="BU91" s="2">
        <f t="shared" si="11"/>
        <v>4.184027777777778</v>
      </c>
      <c r="BV91" s="37">
        <f t="shared" si="16"/>
        <v>4.895833333333333</v>
      </c>
      <c r="BW91" s="37">
        <f t="shared" si="15"/>
        <v>3.28125</v>
      </c>
      <c r="BX91" s="37">
        <f t="shared" si="12"/>
        <v>4.375</v>
      </c>
    </row>
    <row r="92" spans="1:76" ht="12.75">
      <c r="A92" s="1" t="s">
        <v>36</v>
      </c>
      <c r="B92" s="28">
        <v>4.19</v>
      </c>
      <c r="C92" s="24">
        <v>3.01</v>
      </c>
      <c r="D92" s="2">
        <v>2.97</v>
      </c>
      <c r="E92" s="2">
        <v>2.92</v>
      </c>
      <c r="F92" s="2">
        <v>3.25</v>
      </c>
      <c r="G92" s="28">
        <v>4.5</v>
      </c>
      <c r="H92" s="28">
        <v>4.32</v>
      </c>
      <c r="I92" s="70">
        <f t="shared" si="9"/>
        <v>3.4949999999999997</v>
      </c>
      <c r="J92" s="91">
        <f aca="true" t="shared" si="17" ref="J92:J125">BP92*10/$J$4</f>
        <v>4.201680672268908</v>
      </c>
      <c r="K92" s="92">
        <v>5</v>
      </c>
      <c r="L92" s="99">
        <v>10</v>
      </c>
      <c r="M92" s="99">
        <v>3</v>
      </c>
      <c r="O92" s="99">
        <v>6</v>
      </c>
      <c r="P92" s="73">
        <v>6</v>
      </c>
      <c r="Q92" s="99"/>
      <c r="R92" s="99">
        <v>2</v>
      </c>
      <c r="S92" s="99">
        <v>6</v>
      </c>
      <c r="T92" s="99">
        <v>13</v>
      </c>
      <c r="U92" s="1">
        <v>12</v>
      </c>
      <c r="W92" s="99">
        <v>6</v>
      </c>
      <c r="X92" s="99">
        <v>7</v>
      </c>
      <c r="Y92" s="99">
        <v>5</v>
      </c>
      <c r="Z92" s="99">
        <v>12</v>
      </c>
      <c r="AA92" s="99">
        <v>2</v>
      </c>
      <c r="AB92" s="99">
        <v>7</v>
      </c>
      <c r="AC92" s="99">
        <v>5</v>
      </c>
      <c r="AD92" s="1">
        <v>4</v>
      </c>
      <c r="AE92" s="1">
        <v>2</v>
      </c>
      <c r="AF92" s="1">
        <v>3</v>
      </c>
      <c r="AG92" s="1">
        <v>4</v>
      </c>
      <c r="AH92" s="1">
        <v>2</v>
      </c>
      <c r="AI92" s="1">
        <v>5</v>
      </c>
      <c r="AJ92" s="1">
        <v>4</v>
      </c>
      <c r="AK92" s="1">
        <v>1</v>
      </c>
      <c r="AM92" s="1">
        <v>1</v>
      </c>
      <c r="AN92" s="1">
        <v>11</v>
      </c>
      <c r="AO92" s="1">
        <v>3</v>
      </c>
      <c r="AP92" s="1">
        <v>3</v>
      </c>
      <c r="AQ92" s="1">
        <v>4</v>
      </c>
      <c r="AR92" s="1">
        <v>4</v>
      </c>
      <c r="AU92" s="1">
        <v>1</v>
      </c>
      <c r="AW92" s="1">
        <v>9</v>
      </c>
      <c r="AX92" s="1">
        <v>2</v>
      </c>
      <c r="AY92" s="74">
        <v>9</v>
      </c>
      <c r="AZ92" s="74">
        <v>2</v>
      </c>
      <c r="BA92" s="74">
        <v>4</v>
      </c>
      <c r="BB92" s="74">
        <v>9</v>
      </c>
      <c r="BC92" s="74">
        <v>19</v>
      </c>
      <c r="BD92" s="74">
        <v>4</v>
      </c>
      <c r="BE92" s="74">
        <v>8</v>
      </c>
      <c r="BH92" s="74">
        <v>6</v>
      </c>
      <c r="BJ92" s="74">
        <v>4</v>
      </c>
      <c r="BL92" s="74">
        <v>5</v>
      </c>
      <c r="BM92" s="74">
        <v>1</v>
      </c>
      <c r="BN92" s="74">
        <v>2</v>
      </c>
      <c r="BO92" s="74">
        <v>1</v>
      </c>
      <c r="BP92" s="96">
        <f t="shared" si="13"/>
        <v>170</v>
      </c>
      <c r="BQ92" s="102">
        <v>23</v>
      </c>
      <c r="BR92" s="102">
        <v>18</v>
      </c>
      <c r="BS92" s="75">
        <v>35</v>
      </c>
      <c r="BT92" s="98">
        <v>1.8229166666666667</v>
      </c>
      <c r="BU92" s="2">
        <f t="shared" si="11"/>
        <v>1.3194444444444446</v>
      </c>
      <c r="BV92" s="37">
        <f t="shared" si="16"/>
        <v>1.1979166666666667</v>
      </c>
      <c r="BW92" s="37">
        <f t="shared" si="15"/>
        <v>0.9375</v>
      </c>
      <c r="BX92" s="37">
        <f t="shared" si="12"/>
        <v>1.8229166666666667</v>
      </c>
    </row>
    <row r="93" spans="1:76" ht="12.75">
      <c r="A93" s="1" t="s">
        <v>37</v>
      </c>
      <c r="B93" s="28">
        <v>1.68</v>
      </c>
      <c r="C93" s="24">
        <v>1.28</v>
      </c>
      <c r="D93" s="2">
        <v>1.79</v>
      </c>
      <c r="E93" s="2">
        <v>1.23</v>
      </c>
      <c r="F93" s="2">
        <v>3.04</v>
      </c>
      <c r="G93" s="28">
        <v>1.46</v>
      </c>
      <c r="H93" s="28">
        <v>2.69</v>
      </c>
      <c r="I93" s="70">
        <f t="shared" si="9"/>
        <v>1.915</v>
      </c>
      <c r="J93" s="91">
        <f t="shared" si="17"/>
        <v>2.570439940682155</v>
      </c>
      <c r="K93" s="92">
        <v>1</v>
      </c>
      <c r="L93" s="99">
        <v>13</v>
      </c>
      <c r="M93" s="99">
        <v>6</v>
      </c>
      <c r="N93" s="73">
        <v>1</v>
      </c>
      <c r="O93" s="99">
        <v>6</v>
      </c>
      <c r="P93" s="73">
        <v>2</v>
      </c>
      <c r="Q93" s="99">
        <v>2</v>
      </c>
      <c r="R93" s="99">
        <v>6</v>
      </c>
      <c r="S93" s="99">
        <v>1</v>
      </c>
      <c r="T93" s="99">
        <v>4</v>
      </c>
      <c r="U93" s="99">
        <v>2</v>
      </c>
      <c r="V93" s="99"/>
      <c r="W93" s="99">
        <v>2</v>
      </c>
      <c r="X93" s="99">
        <v>4</v>
      </c>
      <c r="Y93" s="99">
        <v>6</v>
      </c>
      <c r="Z93" s="99">
        <v>3</v>
      </c>
      <c r="AA93" s="99">
        <v>1</v>
      </c>
      <c r="AC93" s="1">
        <v>1</v>
      </c>
      <c r="AD93" s="1">
        <v>3</v>
      </c>
      <c r="AE93" s="1">
        <v>1</v>
      </c>
      <c r="AG93" s="1">
        <v>2</v>
      </c>
      <c r="AI93" s="1">
        <v>1</v>
      </c>
      <c r="AJ93" s="1">
        <v>1</v>
      </c>
      <c r="AK93" s="1">
        <v>5</v>
      </c>
      <c r="AM93" s="1">
        <v>2</v>
      </c>
      <c r="AN93" s="1">
        <v>9</v>
      </c>
      <c r="AP93" s="1">
        <v>1</v>
      </c>
      <c r="AQ93" s="1">
        <v>7</v>
      </c>
      <c r="AR93" s="1">
        <v>4</v>
      </c>
      <c r="AW93" s="1">
        <v>7</v>
      </c>
      <c r="AZ93" s="74">
        <v>6</v>
      </c>
      <c r="BA93" s="74">
        <v>4</v>
      </c>
      <c r="BB93" s="74">
        <v>7</v>
      </c>
      <c r="BC93" s="74">
        <v>4</v>
      </c>
      <c r="BH93" s="74">
        <v>1</v>
      </c>
      <c r="BJ93" s="74">
        <v>2</v>
      </c>
      <c r="BL93" s="74">
        <v>1</v>
      </c>
      <c r="BM93" s="74">
        <v>2</v>
      </c>
      <c r="BN93" s="74">
        <v>2</v>
      </c>
      <c r="BP93" s="96">
        <f t="shared" si="13"/>
        <v>104</v>
      </c>
      <c r="BQ93" s="102">
        <v>111</v>
      </c>
      <c r="BR93" s="102">
        <v>123</v>
      </c>
      <c r="BS93" s="75">
        <v>131</v>
      </c>
      <c r="BT93" s="98">
        <v>6.822916666666667</v>
      </c>
      <c r="BU93" s="2">
        <f t="shared" si="11"/>
        <v>6.336805555555556</v>
      </c>
      <c r="BV93" s="37">
        <f t="shared" si="16"/>
        <v>5.78125</v>
      </c>
      <c r="BW93" s="37">
        <f t="shared" si="15"/>
        <v>6.40625</v>
      </c>
      <c r="BX93" s="37">
        <f t="shared" si="12"/>
        <v>6.822916666666667</v>
      </c>
    </row>
    <row r="94" spans="1:76" ht="12.75">
      <c r="A94" s="1" t="s">
        <v>38</v>
      </c>
      <c r="B94" s="28">
        <v>6.25</v>
      </c>
      <c r="C94" s="24">
        <v>30.17</v>
      </c>
      <c r="D94" s="2">
        <v>37.25</v>
      </c>
      <c r="E94" s="2">
        <v>39.55</v>
      </c>
      <c r="F94" s="2">
        <v>36.17</v>
      </c>
      <c r="G94" s="28">
        <v>40.46</v>
      </c>
      <c r="H94" s="28">
        <v>38.75</v>
      </c>
      <c r="I94" s="70">
        <f t="shared" si="9"/>
        <v>37.05833333333333</v>
      </c>
      <c r="J94" s="91">
        <f t="shared" si="17"/>
        <v>40.583292140385566</v>
      </c>
      <c r="K94" s="92">
        <v>52</v>
      </c>
      <c r="L94" s="99">
        <v>95</v>
      </c>
      <c r="M94" s="99">
        <v>59</v>
      </c>
      <c r="N94" s="73">
        <v>6</v>
      </c>
      <c r="O94" s="99">
        <v>168</v>
      </c>
      <c r="P94" s="73">
        <v>34</v>
      </c>
      <c r="Q94" s="99">
        <v>60</v>
      </c>
      <c r="R94" s="99">
        <v>54</v>
      </c>
      <c r="S94" s="99">
        <v>17</v>
      </c>
      <c r="T94" s="99">
        <v>95</v>
      </c>
      <c r="U94" s="99">
        <v>9</v>
      </c>
      <c r="V94" s="99">
        <v>8</v>
      </c>
      <c r="W94" s="99">
        <v>30</v>
      </c>
      <c r="X94" s="99">
        <v>19</v>
      </c>
      <c r="Y94" s="99">
        <v>13</v>
      </c>
      <c r="Z94" s="99"/>
      <c r="AA94" s="99">
        <v>30</v>
      </c>
      <c r="AB94" s="99">
        <v>16</v>
      </c>
      <c r="AC94" s="99">
        <v>13</v>
      </c>
      <c r="AD94" s="1">
        <v>123</v>
      </c>
      <c r="AE94" s="1">
        <v>131</v>
      </c>
      <c r="AF94" s="1">
        <v>9</v>
      </c>
      <c r="AG94" s="1">
        <v>17</v>
      </c>
      <c r="AI94" s="1">
        <v>7</v>
      </c>
      <c r="AJ94" s="1">
        <v>36</v>
      </c>
      <c r="AK94" s="1">
        <v>51</v>
      </c>
      <c r="AL94" s="1">
        <v>16</v>
      </c>
      <c r="AM94" s="1">
        <v>32</v>
      </c>
      <c r="AN94" s="1">
        <v>121</v>
      </c>
      <c r="AO94" s="1">
        <v>44</v>
      </c>
      <c r="AP94" s="1">
        <v>125</v>
      </c>
      <c r="AQ94" s="1">
        <v>15</v>
      </c>
      <c r="AR94" s="1">
        <v>93</v>
      </c>
      <c r="AS94" s="1">
        <v>3</v>
      </c>
      <c r="AT94" s="1">
        <v>3</v>
      </c>
      <c r="AU94" s="1">
        <v>15</v>
      </c>
      <c r="AV94" s="1">
        <v>4</v>
      </c>
      <c r="AW94" s="1">
        <v>7</v>
      </c>
      <c r="AX94" s="1">
        <v>12</v>
      </c>
      <c r="AY94" s="74">
        <v>18</v>
      </c>
      <c r="AZ94" s="74">
        <v>15</v>
      </c>
      <c r="BA94" s="74">
        <v>21</v>
      </c>
      <c r="BB94" s="74">
        <v>108</v>
      </c>
      <c r="BC94" s="74">
        <v>12</v>
      </c>
      <c r="BD94" s="74">
        <v>72</v>
      </c>
      <c r="BE94" s="74">
        <v>3</v>
      </c>
      <c r="BF94" s="74">
        <v>3</v>
      </c>
      <c r="BG94" s="74">
        <v>11</v>
      </c>
      <c r="BH94" s="74">
        <v>23</v>
      </c>
      <c r="BJ94" s="74">
        <v>33</v>
      </c>
      <c r="BK94" s="74">
        <v>54</v>
      </c>
      <c r="BL94" s="74">
        <v>7</v>
      </c>
      <c r="BM94" s="74">
        <v>9</v>
      </c>
      <c r="BN94" s="74">
        <v>97</v>
      </c>
      <c r="BO94" s="74">
        <v>15</v>
      </c>
      <c r="BP94" s="96">
        <f t="shared" si="13"/>
        <v>1642</v>
      </c>
      <c r="BQ94" s="102">
        <v>1678</v>
      </c>
      <c r="BR94" s="102">
        <v>2069</v>
      </c>
      <c r="BS94" s="75">
        <v>1934</v>
      </c>
      <c r="BT94" s="98">
        <v>100.72916666666667</v>
      </c>
      <c r="BU94" s="2">
        <f t="shared" si="11"/>
        <v>98.62847222222223</v>
      </c>
      <c r="BV94" s="37">
        <f t="shared" si="16"/>
        <v>87.39583333333333</v>
      </c>
      <c r="BW94" s="37">
        <f t="shared" si="15"/>
        <v>107.76041666666667</v>
      </c>
      <c r="BX94" s="37">
        <f t="shared" si="12"/>
        <v>100.72916666666667</v>
      </c>
    </row>
    <row r="95" spans="1:76" ht="12.75">
      <c r="A95" s="1" t="s">
        <v>39</v>
      </c>
      <c r="B95" s="28">
        <v>40.48</v>
      </c>
      <c r="C95" s="24">
        <v>49.05</v>
      </c>
      <c r="D95" s="2">
        <v>42.99</v>
      </c>
      <c r="E95" s="2">
        <v>43.97</v>
      </c>
      <c r="F95" s="2">
        <v>49.38</v>
      </c>
      <c r="G95" s="28">
        <v>49.87</v>
      </c>
      <c r="H95" s="28">
        <v>54.24</v>
      </c>
      <c r="I95" s="70">
        <f t="shared" si="9"/>
        <v>48.25</v>
      </c>
      <c r="J95" s="91">
        <f t="shared" si="17"/>
        <v>71.65101334651507</v>
      </c>
      <c r="K95" s="92">
        <v>22</v>
      </c>
      <c r="L95" s="99">
        <v>122</v>
      </c>
      <c r="M95" s="99">
        <v>75</v>
      </c>
      <c r="N95" s="73">
        <v>26</v>
      </c>
      <c r="O95" s="99">
        <v>207</v>
      </c>
      <c r="P95" s="73">
        <v>47</v>
      </c>
      <c r="Q95" s="99">
        <v>78</v>
      </c>
      <c r="R95" s="99">
        <v>128</v>
      </c>
      <c r="S95" s="99">
        <v>25</v>
      </c>
      <c r="T95" s="99">
        <v>120</v>
      </c>
      <c r="U95" s="99">
        <v>66</v>
      </c>
      <c r="V95" s="99">
        <v>55</v>
      </c>
      <c r="W95" s="99">
        <v>21</v>
      </c>
      <c r="X95" s="99">
        <v>100</v>
      </c>
      <c r="Y95" s="99">
        <v>29</v>
      </c>
      <c r="Z95" s="99"/>
      <c r="AA95" s="99">
        <v>76</v>
      </c>
      <c r="AB95" s="99">
        <v>27</v>
      </c>
      <c r="AC95" s="99">
        <v>60</v>
      </c>
      <c r="AD95" s="1">
        <v>220</v>
      </c>
      <c r="AE95" s="1">
        <v>408</v>
      </c>
      <c r="AF95" s="1">
        <v>59</v>
      </c>
      <c r="AG95" s="1">
        <v>63</v>
      </c>
      <c r="AH95" s="1">
        <v>11</v>
      </c>
      <c r="AI95" s="1">
        <v>17</v>
      </c>
      <c r="AJ95" s="1">
        <v>51</v>
      </c>
      <c r="AK95" s="1">
        <v>84</v>
      </c>
      <c r="AL95" s="1">
        <v>11</v>
      </c>
      <c r="AM95" s="1">
        <v>64</v>
      </c>
      <c r="AN95" s="1">
        <v>103</v>
      </c>
      <c r="AO95" s="1">
        <v>118</v>
      </c>
      <c r="AP95" s="1">
        <v>115</v>
      </c>
      <c r="AQ95" s="1">
        <v>29</v>
      </c>
      <c r="AR95" s="1">
        <v>111</v>
      </c>
      <c r="AS95" s="1">
        <v>31</v>
      </c>
      <c r="AT95" s="1">
        <v>36</v>
      </c>
      <c r="AU95" s="1">
        <v>38</v>
      </c>
      <c r="AV95" s="1">
        <v>19</v>
      </c>
      <c r="AW95" s="1">
        <v>22</v>
      </c>
      <c r="AX95" s="1">
        <v>5</v>
      </c>
      <c r="AY95" s="74">
        <v>14</v>
      </c>
      <c r="AZ95" s="74">
        <v>26</v>
      </c>
      <c r="BA95" s="74">
        <v>37</v>
      </c>
      <c r="BB95" s="74">
        <v>176</v>
      </c>
      <c r="BC95" s="74">
        <v>33</v>
      </c>
      <c r="BD95" s="74">
        <v>133</v>
      </c>
      <c r="BE95" s="74">
        <v>16</v>
      </c>
      <c r="BF95" s="74">
        <v>16</v>
      </c>
      <c r="BG95" s="74">
        <v>108</v>
      </c>
      <c r="BH95" s="74">
        <v>88</v>
      </c>
      <c r="BI95" s="74">
        <v>3</v>
      </c>
      <c r="BJ95" s="74">
        <v>169</v>
      </c>
      <c r="BK95" s="74">
        <v>108</v>
      </c>
      <c r="BL95" s="74">
        <v>27</v>
      </c>
      <c r="BM95" s="74">
        <v>86</v>
      </c>
      <c r="BN95" s="74">
        <v>114</v>
      </c>
      <c r="BO95" s="74">
        <v>29</v>
      </c>
      <c r="BP95" s="96">
        <f t="shared" si="13"/>
        <v>2899</v>
      </c>
      <c r="BQ95" s="102">
        <v>2795</v>
      </c>
      <c r="BR95" s="102">
        <v>2938</v>
      </c>
      <c r="BS95" s="75">
        <v>3124</v>
      </c>
      <c r="BT95" s="98">
        <v>162.70833333333334</v>
      </c>
      <c r="BU95" s="2">
        <f t="shared" si="11"/>
        <v>153.76736111111111</v>
      </c>
      <c r="BV95" s="37">
        <f t="shared" si="16"/>
        <v>145.57291666666666</v>
      </c>
      <c r="BW95" s="37">
        <f t="shared" si="15"/>
        <v>153.02083333333334</v>
      </c>
      <c r="BX95" s="37">
        <f t="shared" si="12"/>
        <v>162.70833333333334</v>
      </c>
    </row>
    <row r="96" spans="1:76" ht="12.75">
      <c r="A96" s="1" t="s">
        <v>69</v>
      </c>
      <c r="B96" s="28">
        <v>0</v>
      </c>
      <c r="C96" s="24"/>
      <c r="D96" s="2"/>
      <c r="E96" s="2">
        <v>0.04</v>
      </c>
      <c r="F96" s="2">
        <v>0.08</v>
      </c>
      <c r="G96" s="28">
        <v>0.02</v>
      </c>
      <c r="H96" s="28">
        <v>0.04</v>
      </c>
      <c r="I96" s="70">
        <f t="shared" si="9"/>
        <v>0.03</v>
      </c>
      <c r="J96" s="91">
        <f t="shared" si="17"/>
        <v>0</v>
      </c>
      <c r="K96" s="92"/>
      <c r="L96" s="99"/>
      <c r="M96" s="99"/>
      <c r="O96" s="99"/>
      <c r="Q96" s="99"/>
      <c r="R96" s="99"/>
      <c r="BP96" s="96">
        <f t="shared" si="13"/>
        <v>0</v>
      </c>
      <c r="BQ96" s="102"/>
      <c r="BR96" s="102"/>
      <c r="BT96" s="98">
        <v>0</v>
      </c>
      <c r="BU96" s="2">
        <f t="shared" si="11"/>
        <v>0</v>
      </c>
      <c r="BV96" s="37"/>
      <c r="BW96" s="37"/>
      <c r="BX96" s="37">
        <f t="shared" si="12"/>
        <v>0</v>
      </c>
    </row>
    <row r="97" spans="1:76" ht="12.75">
      <c r="A97" s="1" t="s">
        <v>40</v>
      </c>
      <c r="B97" s="28">
        <v>1.05</v>
      </c>
      <c r="C97" s="24">
        <v>1.23</v>
      </c>
      <c r="D97" s="2">
        <v>1.25</v>
      </c>
      <c r="E97" s="2">
        <v>0.86</v>
      </c>
      <c r="F97" s="2">
        <v>0.89</v>
      </c>
      <c r="G97" s="28">
        <v>1.04</v>
      </c>
      <c r="H97" s="28">
        <v>1.69</v>
      </c>
      <c r="I97" s="70">
        <f t="shared" si="9"/>
        <v>1.16</v>
      </c>
      <c r="J97" s="91">
        <f t="shared" si="17"/>
        <v>1.606524962926347</v>
      </c>
      <c r="K97" s="92"/>
      <c r="L97" s="99"/>
      <c r="M97" s="99"/>
      <c r="O97" s="99"/>
      <c r="P97" s="73">
        <v>1</v>
      </c>
      <c r="Q97" s="99">
        <v>1</v>
      </c>
      <c r="R97" s="99">
        <v>2</v>
      </c>
      <c r="S97" s="99">
        <v>6</v>
      </c>
      <c r="T97" s="99">
        <v>2</v>
      </c>
      <c r="W97" s="99">
        <v>1</v>
      </c>
      <c r="X97" s="99">
        <v>1</v>
      </c>
      <c r="Y97" s="99">
        <v>4</v>
      </c>
      <c r="Z97" s="99">
        <v>4</v>
      </c>
      <c r="AA97" s="99">
        <v>4</v>
      </c>
      <c r="AB97" s="99">
        <v>2</v>
      </c>
      <c r="AC97" s="99"/>
      <c r="AD97" s="1">
        <v>3</v>
      </c>
      <c r="AE97" s="1">
        <v>1</v>
      </c>
      <c r="AG97" s="1">
        <v>4</v>
      </c>
      <c r="AI97" s="1">
        <v>3</v>
      </c>
      <c r="AK97" s="1">
        <v>1</v>
      </c>
      <c r="AN97" s="1">
        <v>1</v>
      </c>
      <c r="AP97" s="1">
        <v>3</v>
      </c>
      <c r="AQ97" s="1">
        <v>11</v>
      </c>
      <c r="AR97" s="1">
        <v>4</v>
      </c>
      <c r="AU97" s="1">
        <v>1</v>
      </c>
      <c r="AW97" s="1">
        <v>4</v>
      </c>
      <c r="AX97" s="1">
        <v>1</v>
      </c>
      <c r="BA97" s="74">
        <v>2</v>
      </c>
      <c r="BB97" s="74">
        <v>2</v>
      </c>
      <c r="BC97" s="74">
        <v>4</v>
      </c>
      <c r="BD97" s="74">
        <v>1</v>
      </c>
      <c r="BE97" s="74">
        <v>4</v>
      </c>
      <c r="BH97" s="74">
        <v>1</v>
      </c>
      <c r="BL97" s="74">
        <v>1</v>
      </c>
      <c r="BN97" s="74">
        <v>2</v>
      </c>
      <c r="BO97" s="74">
        <v>1</v>
      </c>
      <c r="BP97" s="96">
        <f t="shared" si="13"/>
        <v>65</v>
      </c>
      <c r="BQ97" s="102">
        <v>9</v>
      </c>
      <c r="BR97" s="102">
        <v>84</v>
      </c>
      <c r="BS97" s="75">
        <v>68</v>
      </c>
      <c r="BT97" s="98">
        <v>3.5416666666666665</v>
      </c>
      <c r="BU97" s="2">
        <f t="shared" si="11"/>
        <v>2.795138888888889</v>
      </c>
      <c r="BV97" s="37">
        <f>BQ97*10/$BV$4</f>
        <v>0.46875</v>
      </c>
      <c r="BW97" s="37">
        <f>BR97*10/$BV$4</f>
        <v>4.375</v>
      </c>
      <c r="BX97" s="37">
        <f t="shared" si="12"/>
        <v>3.5416666666666665</v>
      </c>
    </row>
    <row r="98" spans="1:76" ht="12.75">
      <c r="A98" s="1" t="s">
        <v>41</v>
      </c>
      <c r="B98" s="28">
        <v>0.07</v>
      </c>
      <c r="C98" s="24">
        <v>0.19</v>
      </c>
      <c r="D98" s="2">
        <v>0.32</v>
      </c>
      <c r="E98" s="2">
        <v>0.22</v>
      </c>
      <c r="F98" s="2">
        <v>0.06</v>
      </c>
      <c r="G98" s="28">
        <v>0.05</v>
      </c>
      <c r="H98" s="28">
        <v>0.26</v>
      </c>
      <c r="I98" s="70">
        <f t="shared" si="9"/>
        <v>0.18333333333333335</v>
      </c>
      <c r="J98" s="91">
        <f t="shared" si="17"/>
        <v>0.22244191794364804</v>
      </c>
      <c r="K98" s="92"/>
      <c r="L98" s="99"/>
      <c r="M98" s="99"/>
      <c r="O98" s="99"/>
      <c r="Q98" s="99"/>
      <c r="R98" s="99"/>
      <c r="W98" s="99">
        <v>2</v>
      </c>
      <c r="AA98" s="99">
        <v>1</v>
      </c>
      <c r="AC98" s="99">
        <v>1</v>
      </c>
      <c r="AD98" s="1">
        <v>1</v>
      </c>
      <c r="AK98" s="1">
        <v>1</v>
      </c>
      <c r="AM98" s="1">
        <v>1</v>
      </c>
      <c r="AR98" s="1">
        <v>1</v>
      </c>
      <c r="AU98" s="1">
        <v>1</v>
      </c>
      <c r="BP98" s="96">
        <f t="shared" si="13"/>
        <v>9</v>
      </c>
      <c r="BQ98" s="102"/>
      <c r="BR98" s="102">
        <v>3</v>
      </c>
      <c r="BT98" s="98">
        <v>0</v>
      </c>
      <c r="BU98" s="2">
        <f t="shared" si="11"/>
        <v>0.052083333333333336</v>
      </c>
      <c r="BV98" s="37"/>
      <c r="BW98" s="37">
        <f aca="true" t="shared" si="18" ref="BW98:BW114">BR98*10/$BV$4</f>
        <v>0.15625</v>
      </c>
      <c r="BX98" s="37">
        <f t="shared" si="12"/>
        <v>0</v>
      </c>
    </row>
    <row r="99" spans="1:76" ht="12.75">
      <c r="A99" s="1" t="s">
        <v>42</v>
      </c>
      <c r="B99" s="28">
        <v>1.85</v>
      </c>
      <c r="C99" s="24">
        <v>1.77</v>
      </c>
      <c r="D99" s="2">
        <v>1.62</v>
      </c>
      <c r="E99" s="2">
        <v>3.28</v>
      </c>
      <c r="F99" s="2">
        <v>3.37</v>
      </c>
      <c r="G99" s="28">
        <v>2.16</v>
      </c>
      <c r="H99" s="28">
        <v>1.44</v>
      </c>
      <c r="I99" s="70">
        <f t="shared" si="9"/>
        <v>2.273333333333333</v>
      </c>
      <c r="J99" s="91">
        <f t="shared" si="17"/>
        <v>2.051408798813643</v>
      </c>
      <c r="K99" s="92">
        <v>4</v>
      </c>
      <c r="L99" s="99">
        <v>4</v>
      </c>
      <c r="M99" s="99">
        <v>1</v>
      </c>
      <c r="O99" s="99">
        <v>2</v>
      </c>
      <c r="P99" s="73">
        <v>2</v>
      </c>
      <c r="Q99" s="99"/>
      <c r="R99" s="99">
        <v>4</v>
      </c>
      <c r="S99" s="99">
        <v>7</v>
      </c>
      <c r="T99" s="99">
        <v>1</v>
      </c>
      <c r="U99" s="1">
        <v>3</v>
      </c>
      <c r="V99" s="99">
        <v>1</v>
      </c>
      <c r="W99" s="99">
        <v>2</v>
      </c>
      <c r="X99" s="99">
        <v>1</v>
      </c>
      <c r="Z99" s="99">
        <v>2</v>
      </c>
      <c r="AA99" s="99"/>
      <c r="AB99" s="99">
        <v>1</v>
      </c>
      <c r="AC99" s="99">
        <v>1</v>
      </c>
      <c r="AD99" s="1">
        <v>5</v>
      </c>
      <c r="AE99" s="1">
        <v>3</v>
      </c>
      <c r="AF99" s="1">
        <v>1</v>
      </c>
      <c r="AJ99" s="1">
        <v>1</v>
      </c>
      <c r="AK99" s="1">
        <v>1</v>
      </c>
      <c r="AM99" s="1">
        <v>2</v>
      </c>
      <c r="AN99" s="1">
        <v>2</v>
      </c>
      <c r="AO99" s="1">
        <v>5</v>
      </c>
      <c r="AP99" s="1">
        <v>3</v>
      </c>
      <c r="AQ99" s="1">
        <v>1</v>
      </c>
      <c r="AR99" s="1">
        <v>11</v>
      </c>
      <c r="AU99" s="1">
        <v>2</v>
      </c>
      <c r="AW99" s="1">
        <v>8</v>
      </c>
      <c r="AX99" s="1">
        <v>2</v>
      </c>
      <c r="AY99" s="74">
        <v>2</v>
      </c>
      <c r="BA99" s="74">
        <v>2</v>
      </c>
      <c r="BB99" s="74">
        <v>4</v>
      </c>
      <c r="BC99" s="74">
        <v>5</v>
      </c>
      <c r="BD99" s="74">
        <v>1</v>
      </c>
      <c r="BE99" s="74">
        <v>2</v>
      </c>
      <c r="BH99" s="74">
        <v>6</v>
      </c>
      <c r="BJ99" s="74">
        <v>1</v>
      </c>
      <c r="BN99" s="74">
        <v>7</v>
      </c>
      <c r="BO99" s="74">
        <v>2</v>
      </c>
      <c r="BP99" s="96">
        <f t="shared" si="13"/>
        <v>83</v>
      </c>
      <c r="BQ99" s="102">
        <v>26</v>
      </c>
      <c r="BR99" s="102">
        <v>12</v>
      </c>
      <c r="BS99" s="75">
        <v>33</v>
      </c>
      <c r="BT99" s="98">
        <v>1.71875</v>
      </c>
      <c r="BU99" s="2">
        <f t="shared" si="11"/>
        <v>1.232638888888889</v>
      </c>
      <c r="BV99" s="37">
        <f>BQ99*10/$BV$4</f>
        <v>1.3541666666666667</v>
      </c>
      <c r="BW99" s="37">
        <f t="shared" si="18"/>
        <v>0.625</v>
      </c>
      <c r="BX99" s="37">
        <f t="shared" si="12"/>
        <v>1.71875</v>
      </c>
    </row>
    <row r="100" spans="1:76" ht="12.75">
      <c r="A100" s="1" t="s">
        <v>43</v>
      </c>
      <c r="B100" s="28">
        <v>7.92</v>
      </c>
      <c r="C100" s="24">
        <v>12.51</v>
      </c>
      <c r="D100" s="2">
        <v>12.08</v>
      </c>
      <c r="E100" s="2">
        <v>11.56</v>
      </c>
      <c r="F100" s="2">
        <v>9.33</v>
      </c>
      <c r="G100" s="28">
        <v>10.62</v>
      </c>
      <c r="H100" s="28">
        <v>9.02</v>
      </c>
      <c r="I100" s="70">
        <f t="shared" si="9"/>
        <v>10.853333333333332</v>
      </c>
      <c r="J100" s="91">
        <f t="shared" si="17"/>
        <v>10.009886307464162</v>
      </c>
      <c r="K100" s="92">
        <v>16</v>
      </c>
      <c r="L100" s="99">
        <v>11</v>
      </c>
      <c r="M100" s="99">
        <v>23</v>
      </c>
      <c r="N100" s="73">
        <v>1</v>
      </c>
      <c r="O100" s="99">
        <v>19</v>
      </c>
      <c r="P100" s="1">
        <v>1</v>
      </c>
      <c r="Q100" s="99">
        <v>16</v>
      </c>
      <c r="R100" s="99">
        <v>35</v>
      </c>
      <c r="S100" s="99">
        <v>25</v>
      </c>
      <c r="T100" s="99">
        <v>15</v>
      </c>
      <c r="U100" s="99">
        <v>3</v>
      </c>
      <c r="V100" s="99">
        <v>17</v>
      </c>
      <c r="W100" s="99">
        <v>4</v>
      </c>
      <c r="X100" s="99"/>
      <c r="Y100" s="99">
        <v>3</v>
      </c>
      <c r="Z100" s="99"/>
      <c r="AA100" s="99">
        <v>8</v>
      </c>
      <c r="AB100" s="99">
        <v>2</v>
      </c>
      <c r="AC100" s="99">
        <v>23</v>
      </c>
      <c r="AD100" s="1">
        <v>30</v>
      </c>
      <c r="AE100" s="1">
        <v>23</v>
      </c>
      <c r="AF100" s="1">
        <v>8</v>
      </c>
      <c r="AG100" s="1">
        <v>3</v>
      </c>
      <c r="AI100" s="1">
        <v>6</v>
      </c>
      <c r="AJ100" s="1">
        <v>4</v>
      </c>
      <c r="AK100" s="1">
        <v>3</v>
      </c>
      <c r="AL100" s="1">
        <v>5</v>
      </c>
      <c r="AM100" s="1">
        <v>15</v>
      </c>
      <c r="AN100" s="1">
        <v>12</v>
      </c>
      <c r="AO100" s="1">
        <v>3</v>
      </c>
      <c r="AP100" s="1">
        <v>2</v>
      </c>
      <c r="AR100" s="1">
        <v>12</v>
      </c>
      <c r="AS100" s="1">
        <v>6</v>
      </c>
      <c r="AT100" s="1">
        <v>39</v>
      </c>
      <c r="AU100" s="1">
        <v>1</v>
      </c>
      <c r="AV100" s="1">
        <v>1</v>
      </c>
      <c r="AW100" s="1">
        <v>10</v>
      </c>
      <c r="AY100" s="74">
        <v>2</v>
      </c>
      <c r="AZ100" s="74">
        <v>10</v>
      </c>
      <c r="BA100" s="74">
        <v>5</v>
      </c>
      <c r="BB100" s="74">
        <v>32</v>
      </c>
      <c r="BC100" s="74">
        <v>6</v>
      </c>
      <c r="BD100" s="74">
        <v>25</v>
      </c>
      <c r="BE100" s="74">
        <v>2</v>
      </c>
      <c r="BG100" s="74">
        <v>26</v>
      </c>
      <c r="BH100" s="74">
        <v>24</v>
      </c>
      <c r="BI100" s="74">
        <v>1</v>
      </c>
      <c r="BJ100" s="74">
        <v>17</v>
      </c>
      <c r="BK100" s="74">
        <v>18</v>
      </c>
      <c r="BL100" s="74">
        <v>12</v>
      </c>
      <c r="BM100" s="74">
        <v>39</v>
      </c>
      <c r="BN100" s="74">
        <v>16</v>
      </c>
      <c r="BO100" s="74">
        <v>12</v>
      </c>
      <c r="BP100" s="96">
        <f t="shared" si="13"/>
        <v>405</v>
      </c>
      <c r="BQ100" s="102">
        <v>565</v>
      </c>
      <c r="BR100" s="102">
        <v>432</v>
      </c>
      <c r="BS100" s="75">
        <v>606</v>
      </c>
      <c r="BT100" s="98">
        <v>31.5625</v>
      </c>
      <c r="BU100" s="2">
        <f t="shared" si="11"/>
        <v>27.82986111111111</v>
      </c>
      <c r="BV100" s="37">
        <f>BQ100*10/$BV$4</f>
        <v>29.427083333333332</v>
      </c>
      <c r="BW100" s="37">
        <f t="shared" si="18"/>
        <v>22.5</v>
      </c>
      <c r="BX100" s="37">
        <f t="shared" si="12"/>
        <v>31.5625</v>
      </c>
    </row>
    <row r="101" spans="1:76" ht="12.75">
      <c r="A101" s="1" t="s">
        <v>118</v>
      </c>
      <c r="B101" s="28">
        <v>0</v>
      </c>
      <c r="C101" s="24"/>
      <c r="D101" s="2"/>
      <c r="E101" s="2"/>
      <c r="F101" s="2">
        <v>0.04</v>
      </c>
      <c r="G101" s="28">
        <v>0.02</v>
      </c>
      <c r="H101" s="28"/>
      <c r="I101" s="70">
        <f t="shared" si="9"/>
        <v>0.01</v>
      </c>
      <c r="J101" s="91">
        <f t="shared" si="17"/>
        <v>0.024715768660405337</v>
      </c>
      <c r="K101" s="92"/>
      <c r="L101" s="99">
        <v>1</v>
      </c>
      <c r="M101" s="99"/>
      <c r="O101" s="99"/>
      <c r="Q101" s="99"/>
      <c r="R101" s="99"/>
      <c r="BP101" s="96">
        <f t="shared" si="13"/>
        <v>1</v>
      </c>
      <c r="BQ101" s="102">
        <v>2</v>
      </c>
      <c r="BR101" s="102">
        <v>4</v>
      </c>
      <c r="BS101" s="75">
        <v>16</v>
      </c>
      <c r="BT101" s="98">
        <v>0.8333333333333334</v>
      </c>
      <c r="BU101" s="2">
        <f t="shared" si="11"/>
        <v>0.3819444444444445</v>
      </c>
      <c r="BV101" s="37">
        <f>BQ101*10/$BV$4</f>
        <v>0.10416666666666667</v>
      </c>
      <c r="BW101" s="37">
        <f t="shared" si="18"/>
        <v>0.20833333333333334</v>
      </c>
      <c r="BX101" s="37">
        <f t="shared" si="12"/>
        <v>0.8333333333333334</v>
      </c>
    </row>
    <row r="102" spans="1:76" ht="12.75">
      <c r="A102" s="1" t="s">
        <v>44</v>
      </c>
      <c r="B102" s="28">
        <v>17.52</v>
      </c>
      <c r="C102" s="24">
        <v>43.92</v>
      </c>
      <c r="D102" s="2">
        <v>48.82</v>
      </c>
      <c r="E102" s="2">
        <v>39.16</v>
      </c>
      <c r="F102" s="2">
        <v>31.13</v>
      </c>
      <c r="G102" s="28">
        <v>44</v>
      </c>
      <c r="H102" s="28">
        <v>39.1</v>
      </c>
      <c r="I102" s="70">
        <f t="shared" si="9"/>
        <v>41.02166666666667</v>
      </c>
      <c r="J102" s="91">
        <f t="shared" si="17"/>
        <v>30.573405832921402</v>
      </c>
      <c r="K102" s="92">
        <v>2</v>
      </c>
      <c r="L102" s="99">
        <v>1</v>
      </c>
      <c r="M102" s="99">
        <v>4</v>
      </c>
      <c r="O102" s="99"/>
      <c r="Q102" s="99">
        <v>7</v>
      </c>
      <c r="R102" s="99">
        <v>9</v>
      </c>
      <c r="S102" s="99">
        <v>49</v>
      </c>
      <c r="T102" s="99">
        <v>4</v>
      </c>
      <c r="V102" s="99">
        <v>50</v>
      </c>
      <c r="W102" s="99">
        <v>42</v>
      </c>
      <c r="X102" s="99"/>
      <c r="AA102" s="99">
        <v>55</v>
      </c>
      <c r="AC102" s="99">
        <v>32</v>
      </c>
      <c r="AD102" s="1">
        <v>350</v>
      </c>
      <c r="AL102" s="1">
        <v>286</v>
      </c>
      <c r="AM102" s="1">
        <v>2</v>
      </c>
      <c r="AP102" s="1">
        <v>29</v>
      </c>
      <c r="AR102" s="1">
        <v>30</v>
      </c>
      <c r="AT102" s="1">
        <v>48</v>
      </c>
      <c r="AU102" s="1">
        <v>17</v>
      </c>
      <c r="AW102" s="1">
        <v>220</v>
      </c>
      <c r="AZ102" s="74">
        <v>9</v>
      </c>
      <c r="BA102" s="74">
        <v>3</v>
      </c>
      <c r="BC102" s="74">
        <v>5</v>
      </c>
      <c r="BD102" s="74">
        <v>102</v>
      </c>
      <c r="BG102" s="74">
        <v>90</v>
      </c>
      <c r="BH102" s="74">
        <v>10</v>
      </c>
      <c r="BJ102" s="74">
        <v>1</v>
      </c>
      <c r="BK102" s="74">
        <v>8</v>
      </c>
      <c r="BM102" s="74">
        <v>71</v>
      </c>
      <c r="BN102" s="74">
        <v>22</v>
      </c>
      <c r="BO102" s="74">
        <v>10</v>
      </c>
      <c r="BP102" s="96">
        <f t="shared" si="13"/>
        <v>1237</v>
      </c>
      <c r="BQ102" s="102">
        <v>280</v>
      </c>
      <c r="BR102" s="102">
        <v>337</v>
      </c>
      <c r="BS102" s="75">
        <v>411</v>
      </c>
      <c r="BT102" s="98">
        <v>21.40625</v>
      </c>
      <c r="BU102" s="2">
        <f t="shared" si="11"/>
        <v>17.84722222222222</v>
      </c>
      <c r="BV102" s="37">
        <f>BQ102*10/$BV$4</f>
        <v>14.583333333333334</v>
      </c>
      <c r="BW102" s="37">
        <f t="shared" si="18"/>
        <v>17.552083333333332</v>
      </c>
      <c r="BX102" s="37">
        <f t="shared" si="12"/>
        <v>21.40625</v>
      </c>
    </row>
    <row r="103" spans="1:76" ht="12.75">
      <c r="A103" s="1" t="s">
        <v>102</v>
      </c>
      <c r="B103" s="28">
        <v>0</v>
      </c>
      <c r="C103" s="24"/>
      <c r="D103" s="2">
        <v>0.02</v>
      </c>
      <c r="E103" s="2"/>
      <c r="F103" s="2"/>
      <c r="G103" s="28"/>
      <c r="H103" s="28"/>
      <c r="I103" s="70">
        <f t="shared" si="9"/>
        <v>0.0033333333333333335</v>
      </c>
      <c r="J103" s="91">
        <f t="shared" si="17"/>
        <v>0</v>
      </c>
      <c r="K103" s="92"/>
      <c r="L103" s="99"/>
      <c r="M103" s="99"/>
      <c r="O103" s="99"/>
      <c r="Q103" s="99"/>
      <c r="R103" s="99"/>
      <c r="BP103" s="96">
        <f t="shared" si="13"/>
        <v>0</v>
      </c>
      <c r="BQ103" s="102"/>
      <c r="BR103" s="102">
        <v>1</v>
      </c>
      <c r="BT103" s="98">
        <v>0</v>
      </c>
      <c r="BU103" s="2">
        <f t="shared" si="11"/>
        <v>0.017361111111111112</v>
      </c>
      <c r="BV103" s="37"/>
      <c r="BW103" s="37">
        <f t="shared" si="18"/>
        <v>0.052083333333333336</v>
      </c>
      <c r="BX103" s="37">
        <f aca="true" t="shared" si="19" ref="BX103:BX126">BS103*10/$BV$4</f>
        <v>0</v>
      </c>
    </row>
    <row r="104" spans="1:76" ht="12.75">
      <c r="A104" s="1" t="s">
        <v>45</v>
      </c>
      <c r="B104" s="28">
        <v>39.26</v>
      </c>
      <c r="C104" s="24">
        <v>22.49</v>
      </c>
      <c r="D104" s="2">
        <v>18.65</v>
      </c>
      <c r="E104" s="2">
        <v>29.18</v>
      </c>
      <c r="F104" s="2">
        <v>27.04</v>
      </c>
      <c r="G104" s="28">
        <v>20.59</v>
      </c>
      <c r="H104" s="28">
        <v>17.24</v>
      </c>
      <c r="I104" s="70">
        <f t="shared" si="9"/>
        <v>22.531666666666666</v>
      </c>
      <c r="J104" s="91">
        <f t="shared" si="17"/>
        <v>18.80869995056846</v>
      </c>
      <c r="K104" s="92">
        <v>24</v>
      </c>
      <c r="L104" s="99">
        <v>1</v>
      </c>
      <c r="M104" s="99">
        <v>3</v>
      </c>
      <c r="N104" s="73">
        <v>1</v>
      </c>
      <c r="O104" s="99">
        <v>2</v>
      </c>
      <c r="P104" s="1">
        <v>2</v>
      </c>
      <c r="Q104" s="99">
        <v>8</v>
      </c>
      <c r="R104" s="99">
        <v>21</v>
      </c>
      <c r="S104" s="99">
        <v>13</v>
      </c>
      <c r="T104" s="99">
        <v>9</v>
      </c>
      <c r="U104" s="99">
        <v>2</v>
      </c>
      <c r="V104" s="99">
        <v>35</v>
      </c>
      <c r="W104" s="99">
        <v>6</v>
      </c>
      <c r="X104" s="99">
        <v>1</v>
      </c>
      <c r="Y104" s="99">
        <v>9</v>
      </c>
      <c r="Z104" s="99"/>
      <c r="AA104" s="99">
        <v>18</v>
      </c>
      <c r="AB104" s="99">
        <v>8</v>
      </c>
      <c r="AC104" s="99">
        <v>26</v>
      </c>
      <c r="AD104" s="1">
        <v>125</v>
      </c>
      <c r="AE104" s="1">
        <v>81</v>
      </c>
      <c r="AF104" s="1">
        <v>2</v>
      </c>
      <c r="AG104" s="1">
        <v>6</v>
      </c>
      <c r="AH104" s="1">
        <v>13</v>
      </c>
      <c r="AJ104" s="1">
        <v>6</v>
      </c>
      <c r="AK104" s="1">
        <v>10</v>
      </c>
      <c r="AL104" s="1">
        <v>49</v>
      </c>
      <c r="AM104" s="1">
        <v>8</v>
      </c>
      <c r="AN104" s="1">
        <v>7</v>
      </c>
      <c r="AP104" s="1">
        <v>55</v>
      </c>
      <c r="AQ104" s="1">
        <v>41</v>
      </c>
      <c r="AR104" s="1">
        <v>28</v>
      </c>
      <c r="AS104" s="1">
        <v>13</v>
      </c>
      <c r="AT104" s="1">
        <v>41</v>
      </c>
      <c r="AU104" s="1">
        <v>31</v>
      </c>
      <c r="AV104" s="1">
        <v>16</v>
      </c>
      <c r="AW104" s="1">
        <v>38</v>
      </c>
      <c r="AX104" s="1">
        <v>2</v>
      </c>
      <c r="AZ104" s="74">
        <v>6</v>
      </c>
      <c r="BA104" s="74">
        <v>18</v>
      </c>
      <c r="BB104" s="74">
        <v>12</v>
      </c>
      <c r="BC104" s="74">
        <v>9</v>
      </c>
      <c r="BD104" s="74">
        <v>18</v>
      </c>
      <c r="BE104" s="74">
        <v>2</v>
      </c>
      <c r="BF104" s="74">
        <v>3</v>
      </c>
      <c r="BG104" s="74">
        <v>8</v>
      </c>
      <c r="BH104" s="74">
        <v>5</v>
      </c>
      <c r="BI104" s="74">
        <v>1</v>
      </c>
      <c r="BJ104" s="74">
        <v>33</v>
      </c>
      <c r="BK104" s="74">
        <v>44</v>
      </c>
      <c r="BL104" s="74">
        <v>5</v>
      </c>
      <c r="BM104" s="74">
        <v>26</v>
      </c>
      <c r="BN104" s="74">
        <v>60</v>
      </c>
      <c r="BO104" s="74">
        <v>49</v>
      </c>
      <c r="BP104" s="96">
        <f t="shared" si="13"/>
        <v>761</v>
      </c>
      <c r="BQ104" s="102">
        <v>800</v>
      </c>
      <c r="BR104" s="102">
        <v>787</v>
      </c>
      <c r="BS104" s="75">
        <v>687</v>
      </c>
      <c r="BT104" s="98">
        <v>35.78125</v>
      </c>
      <c r="BU104" s="2">
        <f t="shared" si="11"/>
        <v>39.479166666666664</v>
      </c>
      <c r="BV104" s="37">
        <f aca="true" t="shared" si="20" ref="BV104:BV110">BQ104*10/$BV$4</f>
        <v>41.666666666666664</v>
      </c>
      <c r="BW104" s="37">
        <f t="shared" si="18"/>
        <v>40.989583333333336</v>
      </c>
      <c r="BX104" s="37">
        <f t="shared" si="19"/>
        <v>35.78125</v>
      </c>
    </row>
    <row r="105" spans="1:76" ht="12.75">
      <c r="A105" s="1" t="s">
        <v>46</v>
      </c>
      <c r="B105" s="28">
        <v>0.43</v>
      </c>
      <c r="C105" s="24">
        <v>1.19</v>
      </c>
      <c r="D105" s="2">
        <v>1.42</v>
      </c>
      <c r="E105" s="2">
        <v>2.2</v>
      </c>
      <c r="F105" s="2">
        <v>2.38</v>
      </c>
      <c r="G105" s="28">
        <v>2.82</v>
      </c>
      <c r="H105" s="28">
        <v>2.32</v>
      </c>
      <c r="I105" s="70">
        <f t="shared" si="9"/>
        <v>2.055</v>
      </c>
      <c r="J105" s="91">
        <f t="shared" si="17"/>
        <v>2.125556104794859</v>
      </c>
      <c r="K105" s="92">
        <v>2</v>
      </c>
      <c r="L105" s="99"/>
      <c r="M105" s="99">
        <v>18</v>
      </c>
      <c r="N105" s="1">
        <v>1</v>
      </c>
      <c r="O105" s="99">
        <v>1</v>
      </c>
      <c r="P105" s="1">
        <v>2</v>
      </c>
      <c r="Q105" s="99"/>
      <c r="R105" s="99"/>
      <c r="S105" s="99"/>
      <c r="T105" s="1">
        <v>2</v>
      </c>
      <c r="U105" s="1">
        <v>3</v>
      </c>
      <c r="W105" s="1">
        <v>4</v>
      </c>
      <c r="X105" s="1">
        <v>4</v>
      </c>
      <c r="Y105" s="1">
        <v>8</v>
      </c>
      <c r="Z105" s="1">
        <v>3</v>
      </c>
      <c r="AA105" s="1">
        <v>1</v>
      </c>
      <c r="AB105" s="1">
        <v>2</v>
      </c>
      <c r="AG105" s="1">
        <v>3</v>
      </c>
      <c r="AH105" s="1">
        <v>2</v>
      </c>
      <c r="AI105" s="1">
        <v>2</v>
      </c>
      <c r="AK105" s="1">
        <v>2</v>
      </c>
      <c r="AN105" s="1">
        <v>3</v>
      </c>
      <c r="AR105" s="1">
        <v>9</v>
      </c>
      <c r="AU105" s="1">
        <v>3</v>
      </c>
      <c r="AV105" s="1">
        <v>2</v>
      </c>
      <c r="AW105" s="1">
        <v>5</v>
      </c>
      <c r="AX105" s="1">
        <v>4</v>
      </c>
      <c r="AY105" s="74">
        <v>2</v>
      </c>
      <c r="BC105" s="74">
        <v>1</v>
      </c>
      <c r="BD105" s="74">
        <v>1</v>
      </c>
      <c r="BF105" s="74">
        <v>9</v>
      </c>
      <c r="BG105" s="74">
        <v>2</v>
      </c>
      <c r="BH105" s="74">
        <v>3</v>
      </c>
      <c r="BI105" s="74">
        <v>1</v>
      </c>
      <c r="BL105" s="74">
        <v>4</v>
      </c>
      <c r="BO105" s="74">
        <v>72</v>
      </c>
      <c r="BP105" s="96">
        <f t="shared" si="13"/>
        <v>86</v>
      </c>
      <c r="BQ105" s="102">
        <v>144</v>
      </c>
      <c r="BR105" s="102">
        <v>94</v>
      </c>
      <c r="BS105" s="75">
        <v>81</v>
      </c>
      <c r="BT105" s="98">
        <v>4.21875</v>
      </c>
      <c r="BU105" s="2">
        <f t="shared" si="11"/>
        <v>5.538194444444444</v>
      </c>
      <c r="BV105" s="37">
        <f t="shared" si="20"/>
        <v>7.5</v>
      </c>
      <c r="BW105" s="37">
        <f t="shared" si="18"/>
        <v>4.895833333333333</v>
      </c>
      <c r="BX105" s="37">
        <f t="shared" si="19"/>
        <v>4.21875</v>
      </c>
    </row>
    <row r="106" spans="1:76" ht="12.75">
      <c r="A106" s="1" t="s">
        <v>47</v>
      </c>
      <c r="B106" s="28">
        <v>0.16</v>
      </c>
      <c r="C106" s="24"/>
      <c r="D106" s="2">
        <v>0.44</v>
      </c>
      <c r="E106" s="2"/>
      <c r="F106" s="2">
        <v>0.04</v>
      </c>
      <c r="G106" s="28"/>
      <c r="H106" s="28">
        <v>0.37</v>
      </c>
      <c r="I106" s="70">
        <f t="shared" si="9"/>
        <v>0.14166666666666666</v>
      </c>
      <c r="J106" s="91">
        <f t="shared" si="17"/>
        <v>0</v>
      </c>
      <c r="K106" s="92"/>
      <c r="L106" s="99"/>
      <c r="M106" s="99"/>
      <c r="O106" s="99"/>
      <c r="Q106" s="99"/>
      <c r="R106" s="99"/>
      <c r="BP106" s="96">
        <f t="shared" si="13"/>
        <v>0</v>
      </c>
      <c r="BQ106" s="102">
        <v>7</v>
      </c>
      <c r="BR106" s="102">
        <v>1</v>
      </c>
      <c r="BS106" s="75">
        <v>10</v>
      </c>
      <c r="BT106" s="98">
        <v>0.5208333333333334</v>
      </c>
      <c r="BU106" s="2">
        <f t="shared" si="11"/>
        <v>0.3125</v>
      </c>
      <c r="BV106" s="37">
        <f t="shared" si="20"/>
        <v>0.3645833333333333</v>
      </c>
      <c r="BW106" s="37">
        <f t="shared" si="18"/>
        <v>0.052083333333333336</v>
      </c>
      <c r="BX106" s="37">
        <f t="shared" si="19"/>
        <v>0.5208333333333334</v>
      </c>
    </row>
    <row r="107" spans="1:76" ht="12.75">
      <c r="A107" s="1" t="s">
        <v>48</v>
      </c>
      <c r="B107" s="28">
        <v>36.63</v>
      </c>
      <c r="C107" s="25">
        <v>14.5</v>
      </c>
      <c r="D107" s="2">
        <v>9.95</v>
      </c>
      <c r="E107" s="2">
        <v>8.57</v>
      </c>
      <c r="F107" s="2">
        <v>8.29</v>
      </c>
      <c r="G107" s="28">
        <v>10.24</v>
      </c>
      <c r="H107" s="28">
        <v>8.75</v>
      </c>
      <c r="I107" s="70">
        <f t="shared" si="9"/>
        <v>10.049999999999999</v>
      </c>
      <c r="J107" s="91">
        <f t="shared" si="17"/>
        <v>9.515570934256054</v>
      </c>
      <c r="K107" s="92">
        <v>4</v>
      </c>
      <c r="L107" s="99">
        <v>11</v>
      </c>
      <c r="M107" s="99"/>
      <c r="O107" s="99">
        <v>35</v>
      </c>
      <c r="Q107" s="99">
        <v>26</v>
      </c>
      <c r="R107" s="99">
        <v>63</v>
      </c>
      <c r="V107" s="1">
        <v>13</v>
      </c>
      <c r="W107" s="1">
        <v>14</v>
      </c>
      <c r="AB107" s="1">
        <v>5</v>
      </c>
      <c r="AC107" s="1">
        <v>50</v>
      </c>
      <c r="AD107" s="1">
        <v>45</v>
      </c>
      <c r="AE107" s="1">
        <v>2</v>
      </c>
      <c r="AF107" s="1">
        <v>3</v>
      </c>
      <c r="AI107" s="1">
        <v>8</v>
      </c>
      <c r="AJ107" s="1">
        <v>7</v>
      </c>
      <c r="AL107" s="1">
        <v>2</v>
      </c>
      <c r="AM107" s="1">
        <v>17</v>
      </c>
      <c r="AP107" s="1">
        <v>12</v>
      </c>
      <c r="AR107" s="1">
        <v>11</v>
      </c>
      <c r="AS107" s="1">
        <v>6</v>
      </c>
      <c r="AT107" s="1">
        <v>50</v>
      </c>
      <c r="AW107" s="1">
        <v>1</v>
      </c>
      <c r="AZ107" s="74">
        <v>6</v>
      </c>
      <c r="BA107" s="74">
        <v>8</v>
      </c>
      <c r="BB107" s="74">
        <v>14</v>
      </c>
      <c r="BD107" s="74">
        <v>41</v>
      </c>
      <c r="BF107" s="74">
        <v>10</v>
      </c>
      <c r="BG107" s="74">
        <v>1</v>
      </c>
      <c r="BH107" s="74">
        <v>2</v>
      </c>
      <c r="BJ107" s="74">
        <v>17</v>
      </c>
      <c r="BK107" s="74">
        <v>27</v>
      </c>
      <c r="BL107" s="74">
        <v>2</v>
      </c>
      <c r="BM107" s="74">
        <v>88</v>
      </c>
      <c r="BN107" s="74">
        <v>28</v>
      </c>
      <c r="BO107" s="74">
        <v>12</v>
      </c>
      <c r="BP107" s="96">
        <f t="shared" si="13"/>
        <v>385</v>
      </c>
      <c r="BQ107" s="102">
        <v>167</v>
      </c>
      <c r="BR107" s="102">
        <v>141</v>
      </c>
      <c r="BS107" s="75">
        <v>220</v>
      </c>
      <c r="BT107" s="98">
        <v>11.458333333333334</v>
      </c>
      <c r="BU107" s="2">
        <f t="shared" si="11"/>
        <v>9.166666666666666</v>
      </c>
      <c r="BV107" s="37">
        <f t="shared" si="20"/>
        <v>8.697916666666666</v>
      </c>
      <c r="BW107" s="37">
        <f t="shared" si="18"/>
        <v>7.34375</v>
      </c>
      <c r="BX107" s="37">
        <f t="shared" si="19"/>
        <v>11.458333333333334</v>
      </c>
    </row>
    <row r="108" spans="1:76" ht="12.75">
      <c r="A108" s="1" t="s">
        <v>49</v>
      </c>
      <c r="B108" s="28">
        <v>0</v>
      </c>
      <c r="C108" s="24">
        <v>0.17</v>
      </c>
      <c r="D108" s="2">
        <v>0.32</v>
      </c>
      <c r="E108" s="2">
        <v>0.37</v>
      </c>
      <c r="F108" s="2">
        <v>0.4</v>
      </c>
      <c r="G108" s="28">
        <v>0.8</v>
      </c>
      <c r="H108" s="28">
        <v>0.97</v>
      </c>
      <c r="I108" s="70">
        <f t="shared" si="9"/>
        <v>0.505</v>
      </c>
      <c r="J108" s="91">
        <f t="shared" si="17"/>
        <v>1.828966880869995</v>
      </c>
      <c r="K108" s="92"/>
      <c r="L108" s="99"/>
      <c r="M108" s="99"/>
      <c r="O108" s="99"/>
      <c r="Q108" s="99">
        <v>11</v>
      </c>
      <c r="R108" s="99">
        <v>6</v>
      </c>
      <c r="T108" s="1">
        <v>6</v>
      </c>
      <c r="AC108" s="1">
        <v>16</v>
      </c>
      <c r="AD108" s="1">
        <v>35</v>
      </c>
      <c r="BA108" s="74">
        <v>2</v>
      </c>
      <c r="BD108" s="74">
        <v>37</v>
      </c>
      <c r="BG108" s="74">
        <v>17</v>
      </c>
      <c r="BJ108" s="74">
        <v>2</v>
      </c>
      <c r="BK108" s="74">
        <v>1</v>
      </c>
      <c r="BO108" s="74">
        <v>3</v>
      </c>
      <c r="BP108" s="96">
        <f t="shared" si="13"/>
        <v>74</v>
      </c>
      <c r="BQ108" s="102">
        <v>765</v>
      </c>
      <c r="BR108" s="102">
        <v>541</v>
      </c>
      <c r="BS108" s="75">
        <v>814</v>
      </c>
      <c r="BT108" s="98">
        <v>42.395833333333336</v>
      </c>
      <c r="BU108" s="2">
        <f t="shared" si="11"/>
        <v>36.80555555555555</v>
      </c>
      <c r="BV108" s="37">
        <f t="shared" si="20"/>
        <v>39.84375</v>
      </c>
      <c r="BW108" s="37">
        <f t="shared" si="18"/>
        <v>28.177083333333332</v>
      </c>
      <c r="BX108" s="37">
        <f t="shared" si="19"/>
        <v>42.395833333333336</v>
      </c>
    </row>
    <row r="109" spans="1:76" ht="12.75">
      <c r="A109" s="1" t="s">
        <v>50</v>
      </c>
      <c r="B109" s="28">
        <v>0.73</v>
      </c>
      <c r="C109" s="24">
        <v>0.04</v>
      </c>
      <c r="D109" s="2">
        <v>0.29</v>
      </c>
      <c r="E109" s="2">
        <v>0.15</v>
      </c>
      <c r="F109" s="2">
        <v>0.12</v>
      </c>
      <c r="G109" s="28">
        <v>0.22</v>
      </c>
      <c r="H109" s="28">
        <v>0.39</v>
      </c>
      <c r="I109" s="70">
        <f t="shared" si="9"/>
        <v>0.20166666666666666</v>
      </c>
      <c r="J109" s="91">
        <f t="shared" si="17"/>
        <v>0.6673257538309441</v>
      </c>
      <c r="K109" s="92"/>
      <c r="L109" s="99"/>
      <c r="M109" s="99">
        <v>3</v>
      </c>
      <c r="O109" s="99">
        <v>5</v>
      </c>
      <c r="Q109" s="99"/>
      <c r="R109" s="99"/>
      <c r="T109" s="1">
        <v>3</v>
      </c>
      <c r="V109" s="1">
        <v>3</v>
      </c>
      <c r="Y109" s="1">
        <v>1</v>
      </c>
      <c r="AD109" s="1">
        <v>2</v>
      </c>
      <c r="AE109" s="1">
        <v>5</v>
      </c>
      <c r="AG109" s="1">
        <v>2</v>
      </c>
      <c r="AR109" s="1">
        <v>1</v>
      </c>
      <c r="AW109" s="1">
        <v>2</v>
      </c>
      <c r="BG109" s="74">
        <v>3</v>
      </c>
      <c r="BJ109" s="74">
        <v>1</v>
      </c>
      <c r="BP109" s="96">
        <f t="shared" si="13"/>
        <v>27</v>
      </c>
      <c r="BQ109" s="102">
        <v>77</v>
      </c>
      <c r="BR109" s="102">
        <v>42</v>
      </c>
      <c r="BS109" s="75">
        <v>236</v>
      </c>
      <c r="BT109" s="98">
        <v>12.291666666666666</v>
      </c>
      <c r="BU109" s="2">
        <f t="shared" si="11"/>
        <v>6.163194444444444</v>
      </c>
      <c r="BV109" s="37">
        <f t="shared" si="20"/>
        <v>4.010416666666667</v>
      </c>
      <c r="BW109" s="37">
        <f t="shared" si="18"/>
        <v>2.1875</v>
      </c>
      <c r="BX109" s="37">
        <f t="shared" si="19"/>
        <v>12.291666666666666</v>
      </c>
    </row>
    <row r="110" spans="1:76" ht="12.75">
      <c r="A110" s="1" t="s">
        <v>51</v>
      </c>
      <c r="B110" s="28">
        <v>0.47</v>
      </c>
      <c r="C110" s="24">
        <v>0.11</v>
      </c>
      <c r="D110" s="2">
        <v>1.99</v>
      </c>
      <c r="E110" s="2">
        <v>0.22</v>
      </c>
      <c r="F110" s="2">
        <v>0.04</v>
      </c>
      <c r="G110" s="28">
        <v>0.02</v>
      </c>
      <c r="H110" s="28">
        <v>0.04</v>
      </c>
      <c r="I110" s="70">
        <f t="shared" si="9"/>
        <v>0.4033333333333334</v>
      </c>
      <c r="J110" s="91">
        <f t="shared" si="17"/>
        <v>0.22244191794364804</v>
      </c>
      <c r="K110" s="92"/>
      <c r="L110" s="99"/>
      <c r="M110" s="99"/>
      <c r="O110" s="99">
        <v>1</v>
      </c>
      <c r="Q110" s="99"/>
      <c r="R110" s="99"/>
      <c r="AA110" s="1">
        <v>1</v>
      </c>
      <c r="AD110" s="1">
        <v>1</v>
      </c>
      <c r="AE110" s="1">
        <v>1</v>
      </c>
      <c r="AF110" s="1">
        <v>1</v>
      </c>
      <c r="AM110" s="1">
        <v>2</v>
      </c>
      <c r="AR110" s="1">
        <v>2</v>
      </c>
      <c r="BB110" s="74">
        <v>7</v>
      </c>
      <c r="BG110" s="74">
        <v>1</v>
      </c>
      <c r="BP110" s="96">
        <f t="shared" si="13"/>
        <v>9</v>
      </c>
      <c r="BQ110" s="102">
        <v>8</v>
      </c>
      <c r="BR110" s="102">
        <v>17</v>
      </c>
      <c r="BS110" s="75">
        <v>52</v>
      </c>
      <c r="BT110" s="98">
        <v>2.7083333333333335</v>
      </c>
      <c r="BU110" s="2">
        <f t="shared" si="11"/>
        <v>1.3368055555555556</v>
      </c>
      <c r="BV110" s="37">
        <f t="shared" si="20"/>
        <v>0.4166666666666667</v>
      </c>
      <c r="BW110" s="37">
        <f t="shared" si="18"/>
        <v>0.8854166666666666</v>
      </c>
      <c r="BX110" s="37">
        <f t="shared" si="19"/>
        <v>2.7083333333333335</v>
      </c>
    </row>
    <row r="111" spans="1:76" ht="12.75">
      <c r="A111" s="1" t="s">
        <v>163</v>
      </c>
      <c r="B111" s="28">
        <v>0</v>
      </c>
      <c r="C111" s="24"/>
      <c r="D111" s="2"/>
      <c r="E111" s="2"/>
      <c r="F111" s="2"/>
      <c r="G111" s="28"/>
      <c r="H111" s="28"/>
      <c r="I111" s="70">
        <f t="shared" si="9"/>
        <v>0</v>
      </c>
      <c r="J111" s="91">
        <f t="shared" si="17"/>
        <v>0</v>
      </c>
      <c r="K111" s="92"/>
      <c r="L111" s="99"/>
      <c r="M111" s="99"/>
      <c r="O111" s="99"/>
      <c r="Q111" s="99"/>
      <c r="R111" s="99"/>
      <c r="BP111" s="96">
        <f t="shared" si="13"/>
        <v>0</v>
      </c>
      <c r="BQ111" s="102"/>
      <c r="BR111" s="102">
        <v>7</v>
      </c>
      <c r="BS111" s="75">
        <v>3</v>
      </c>
      <c r="BT111" s="98">
        <v>0.15625</v>
      </c>
      <c r="BU111" s="2">
        <f t="shared" si="11"/>
        <v>0.17361111111111108</v>
      </c>
      <c r="BV111" s="37"/>
      <c r="BW111" s="37">
        <f t="shared" si="18"/>
        <v>0.3645833333333333</v>
      </c>
      <c r="BX111" s="37">
        <f t="shared" si="19"/>
        <v>0.15625</v>
      </c>
    </row>
    <row r="112" spans="1:76" ht="12.75">
      <c r="A112" s="1" t="s">
        <v>52</v>
      </c>
      <c r="B112" s="28">
        <v>10.8</v>
      </c>
      <c r="C112" s="24">
        <v>47.88</v>
      </c>
      <c r="D112" s="2">
        <v>61.32</v>
      </c>
      <c r="E112" s="2">
        <v>62.29</v>
      </c>
      <c r="F112" s="2">
        <v>47.02</v>
      </c>
      <c r="G112" s="28">
        <v>76.54</v>
      </c>
      <c r="H112" s="28">
        <v>84.22</v>
      </c>
      <c r="I112" s="70">
        <f t="shared" si="9"/>
        <v>63.211666666666666</v>
      </c>
      <c r="J112" s="91">
        <f t="shared" si="17"/>
        <v>78.44784972812654</v>
      </c>
      <c r="K112" s="92">
        <v>56</v>
      </c>
      <c r="L112" s="99">
        <v>126</v>
      </c>
      <c r="M112" s="99">
        <v>73</v>
      </c>
      <c r="N112" s="73">
        <v>11</v>
      </c>
      <c r="O112" s="99">
        <v>185</v>
      </c>
      <c r="P112" s="73">
        <v>2</v>
      </c>
      <c r="Q112" s="99">
        <v>151</v>
      </c>
      <c r="R112" s="99">
        <v>144</v>
      </c>
      <c r="S112" s="99">
        <v>63</v>
      </c>
      <c r="T112" s="99">
        <v>62</v>
      </c>
      <c r="U112" s="99">
        <v>46</v>
      </c>
      <c r="V112" s="99">
        <v>215</v>
      </c>
      <c r="W112" s="99">
        <v>45</v>
      </c>
      <c r="X112" s="99">
        <v>2</v>
      </c>
      <c r="Y112" s="99">
        <v>38</v>
      </c>
      <c r="Z112" s="99">
        <v>4</v>
      </c>
      <c r="AA112" s="99">
        <v>108</v>
      </c>
      <c r="AB112" s="99">
        <v>19</v>
      </c>
      <c r="AC112" s="99">
        <v>215</v>
      </c>
      <c r="AD112" s="1">
        <v>327</v>
      </c>
      <c r="AE112" s="1">
        <v>180</v>
      </c>
      <c r="AF112" s="1">
        <v>64</v>
      </c>
      <c r="AG112" s="1">
        <v>24</v>
      </c>
      <c r="AH112" s="1">
        <v>13</v>
      </c>
      <c r="AI112" s="1">
        <v>29</v>
      </c>
      <c r="AJ112" s="1">
        <v>92</v>
      </c>
      <c r="AK112" s="1">
        <v>97</v>
      </c>
      <c r="AL112" s="1">
        <v>67</v>
      </c>
      <c r="AM112" s="1">
        <v>94</v>
      </c>
      <c r="AN112" s="1">
        <v>105</v>
      </c>
      <c r="AO112" s="1">
        <v>1</v>
      </c>
      <c r="AP112" s="1">
        <v>162</v>
      </c>
      <c r="AQ112" s="1">
        <v>7</v>
      </c>
      <c r="AR112" s="1">
        <v>158</v>
      </c>
      <c r="AS112" s="1">
        <v>81</v>
      </c>
      <c r="AT112" s="1">
        <v>48</v>
      </c>
      <c r="AU112" s="1">
        <v>28</v>
      </c>
      <c r="AV112" s="1">
        <v>6</v>
      </c>
      <c r="AW112" s="1">
        <v>26</v>
      </c>
      <c r="AY112" s="74">
        <v>54</v>
      </c>
      <c r="AZ112" s="74">
        <v>57</v>
      </c>
      <c r="BA112" s="74">
        <v>161</v>
      </c>
      <c r="BB112" s="74">
        <v>398</v>
      </c>
      <c r="BC112" s="74">
        <v>13</v>
      </c>
      <c r="BD112" s="74">
        <v>115</v>
      </c>
      <c r="BE112" s="74">
        <v>2</v>
      </c>
      <c r="BF112" s="74">
        <v>10</v>
      </c>
      <c r="BG112" s="74">
        <v>271</v>
      </c>
      <c r="BH112" s="74">
        <v>31</v>
      </c>
      <c r="BI112" s="74">
        <v>5</v>
      </c>
      <c r="BJ112" s="74">
        <v>90</v>
      </c>
      <c r="BK112" s="74">
        <v>50</v>
      </c>
      <c r="BL112" s="74">
        <v>36</v>
      </c>
      <c r="BM112" s="74">
        <v>237</v>
      </c>
      <c r="BN112" s="74">
        <v>134</v>
      </c>
      <c r="BO112" s="74">
        <v>31</v>
      </c>
      <c r="BP112" s="96">
        <f t="shared" si="13"/>
        <v>3174</v>
      </c>
      <c r="BQ112" s="102">
        <v>2032</v>
      </c>
      <c r="BR112" s="102">
        <v>1713</v>
      </c>
      <c r="BS112" s="75">
        <v>3942</v>
      </c>
      <c r="BT112" s="98">
        <v>205.3125</v>
      </c>
      <c r="BU112" s="2">
        <f t="shared" si="11"/>
        <v>133.45486111111111</v>
      </c>
      <c r="BV112" s="37">
        <f>BQ112*10/$BV$4</f>
        <v>105.83333333333333</v>
      </c>
      <c r="BW112" s="37">
        <f t="shared" si="18"/>
        <v>89.21875</v>
      </c>
      <c r="BX112" s="37">
        <f t="shared" si="19"/>
        <v>205.3125</v>
      </c>
    </row>
    <row r="113" spans="1:76" ht="12.75">
      <c r="A113" s="1" t="s">
        <v>53</v>
      </c>
      <c r="B113" s="28">
        <v>0.62</v>
      </c>
      <c r="C113" s="24">
        <v>0.09</v>
      </c>
      <c r="D113" s="2">
        <v>1.57</v>
      </c>
      <c r="E113" s="2">
        <v>0.37</v>
      </c>
      <c r="F113" s="2">
        <v>0.5</v>
      </c>
      <c r="G113" s="28">
        <v>0.55</v>
      </c>
      <c r="H113" s="28">
        <v>1.02</v>
      </c>
      <c r="I113" s="70">
        <f t="shared" si="9"/>
        <v>0.6833333333333332</v>
      </c>
      <c r="J113" s="91">
        <f t="shared" si="17"/>
        <v>0.24715768660405338</v>
      </c>
      <c r="K113" s="92"/>
      <c r="L113" s="99"/>
      <c r="M113" s="99"/>
      <c r="O113" s="99"/>
      <c r="Q113" s="99"/>
      <c r="R113" s="99"/>
      <c r="V113" s="1">
        <v>6</v>
      </c>
      <c r="AM113" s="1">
        <v>4</v>
      </c>
      <c r="BG113" s="74">
        <v>11</v>
      </c>
      <c r="BM113" s="74">
        <v>1</v>
      </c>
      <c r="BN113" s="74">
        <v>7</v>
      </c>
      <c r="BP113" s="96">
        <f t="shared" si="13"/>
        <v>10</v>
      </c>
      <c r="BQ113" s="102">
        <v>37</v>
      </c>
      <c r="BR113" s="102">
        <v>38</v>
      </c>
      <c r="BS113" s="75">
        <v>19</v>
      </c>
      <c r="BT113" s="98">
        <v>0.9895833333333334</v>
      </c>
      <c r="BU113" s="2">
        <f t="shared" si="11"/>
        <v>1.6319444444444444</v>
      </c>
      <c r="BV113" s="37">
        <f>BQ113*10/$BV$4</f>
        <v>1.9270833333333333</v>
      </c>
      <c r="BW113" s="37">
        <f t="shared" si="18"/>
        <v>1.9791666666666667</v>
      </c>
      <c r="BX113" s="37">
        <f t="shared" si="19"/>
        <v>0.9895833333333334</v>
      </c>
    </row>
    <row r="114" spans="1:76" ht="12.75">
      <c r="A114" s="1" t="s">
        <v>54</v>
      </c>
      <c r="B114" s="28">
        <v>2.14</v>
      </c>
      <c r="C114" s="24">
        <v>0.58</v>
      </c>
      <c r="D114" s="2">
        <v>52.13</v>
      </c>
      <c r="E114" s="2">
        <v>0.24</v>
      </c>
      <c r="F114" s="2">
        <v>16.09</v>
      </c>
      <c r="G114" s="28">
        <v>0.51</v>
      </c>
      <c r="H114" s="28">
        <v>11.2</v>
      </c>
      <c r="I114" s="70">
        <f t="shared" si="9"/>
        <v>13.458333333333336</v>
      </c>
      <c r="J114" s="91">
        <f t="shared" si="17"/>
        <v>0.3213049925852694</v>
      </c>
      <c r="K114" s="92"/>
      <c r="L114" s="99"/>
      <c r="M114" s="99"/>
      <c r="O114" s="99"/>
      <c r="Q114" s="99"/>
      <c r="R114" s="99"/>
      <c r="AA114" s="1">
        <v>1</v>
      </c>
      <c r="AI114" s="1">
        <v>9</v>
      </c>
      <c r="AJ114" s="1">
        <v>1</v>
      </c>
      <c r="AP114" s="1">
        <v>2</v>
      </c>
      <c r="BP114" s="96">
        <f t="shared" si="13"/>
        <v>13</v>
      </c>
      <c r="BQ114" s="102">
        <v>22</v>
      </c>
      <c r="BR114" s="102">
        <v>1252</v>
      </c>
      <c r="BS114" s="75">
        <v>57</v>
      </c>
      <c r="BT114" s="98">
        <v>2.96875</v>
      </c>
      <c r="BU114" s="2">
        <f t="shared" si="11"/>
        <v>23.107638888888886</v>
      </c>
      <c r="BV114" s="37">
        <f>BQ114*10/$BV$4</f>
        <v>1.1458333333333333</v>
      </c>
      <c r="BW114" s="37">
        <f t="shared" si="18"/>
        <v>65.20833333333333</v>
      </c>
      <c r="BX114" s="37">
        <f t="shared" si="19"/>
        <v>2.96875</v>
      </c>
    </row>
    <row r="115" spans="1:76" ht="12.75">
      <c r="A115" s="1" t="s">
        <v>55</v>
      </c>
      <c r="B115" s="28">
        <v>0.07</v>
      </c>
      <c r="C115" s="24">
        <v>0.02</v>
      </c>
      <c r="D115" s="2">
        <v>0.22</v>
      </c>
      <c r="E115" s="2">
        <v>0.04</v>
      </c>
      <c r="F115" s="2"/>
      <c r="G115" s="28"/>
      <c r="H115" s="28"/>
      <c r="I115" s="70">
        <f t="shared" si="9"/>
        <v>0.04666666666666666</v>
      </c>
      <c r="J115" s="91">
        <f t="shared" si="17"/>
        <v>0</v>
      </c>
      <c r="K115" s="92"/>
      <c r="L115" s="99"/>
      <c r="M115" s="99"/>
      <c r="O115" s="99"/>
      <c r="Q115" s="99"/>
      <c r="R115" s="99"/>
      <c r="BP115" s="96">
        <f t="shared" si="13"/>
        <v>0</v>
      </c>
      <c r="BQ115" s="102">
        <v>1</v>
      </c>
      <c r="BR115" s="102"/>
      <c r="BT115" s="98">
        <v>0</v>
      </c>
      <c r="BU115" s="2">
        <f t="shared" si="11"/>
        <v>0.017361111111111112</v>
      </c>
      <c r="BV115" s="37">
        <f>BQ115*10/$BV$4</f>
        <v>0.052083333333333336</v>
      </c>
      <c r="BW115" s="37"/>
      <c r="BX115" s="37">
        <f t="shared" si="19"/>
        <v>0</v>
      </c>
    </row>
    <row r="116" spans="1:76" ht="12.75">
      <c r="A116" s="1" t="s">
        <v>103</v>
      </c>
      <c r="B116" s="28">
        <v>0.02</v>
      </c>
      <c r="C116" s="24"/>
      <c r="D116" s="2">
        <v>0.61</v>
      </c>
      <c r="E116" s="2"/>
      <c r="F116" s="2"/>
      <c r="G116" s="28"/>
      <c r="H116" s="28"/>
      <c r="I116" s="70">
        <f t="shared" si="9"/>
        <v>0.10166666666666667</v>
      </c>
      <c r="J116" s="91">
        <f t="shared" si="17"/>
        <v>0</v>
      </c>
      <c r="K116" s="92"/>
      <c r="L116" s="99"/>
      <c r="M116" s="99"/>
      <c r="O116" s="99"/>
      <c r="Q116" s="99"/>
      <c r="R116" s="99"/>
      <c r="BP116" s="96">
        <f t="shared" si="13"/>
        <v>0</v>
      </c>
      <c r="BQ116" s="102"/>
      <c r="BR116" s="102"/>
      <c r="BT116" s="98">
        <v>0</v>
      </c>
      <c r="BU116" s="2">
        <f t="shared" si="11"/>
        <v>0</v>
      </c>
      <c r="BV116" s="37"/>
      <c r="BW116" s="37"/>
      <c r="BX116" s="37">
        <f t="shared" si="19"/>
        <v>0</v>
      </c>
    </row>
    <row r="117" spans="1:76" ht="12.75">
      <c r="A117" s="1" t="s">
        <v>56</v>
      </c>
      <c r="B117" s="28">
        <v>6.36</v>
      </c>
      <c r="C117" s="24">
        <v>2.08</v>
      </c>
      <c r="D117" s="2">
        <v>30.83</v>
      </c>
      <c r="E117" s="2">
        <v>3.56</v>
      </c>
      <c r="F117" s="2">
        <v>18.08</v>
      </c>
      <c r="G117" s="28">
        <v>3.42</v>
      </c>
      <c r="H117" s="28">
        <v>20.09</v>
      </c>
      <c r="I117" s="70">
        <f t="shared" si="9"/>
        <v>13.01</v>
      </c>
      <c r="J117" s="91">
        <f t="shared" si="17"/>
        <v>15.818091942659416</v>
      </c>
      <c r="K117" s="92">
        <v>2</v>
      </c>
      <c r="L117" s="99">
        <v>12</v>
      </c>
      <c r="M117" s="99">
        <v>8</v>
      </c>
      <c r="O117" s="99">
        <v>3</v>
      </c>
      <c r="P117" s="73"/>
      <c r="Q117" s="99">
        <v>4</v>
      </c>
      <c r="R117" s="99">
        <v>50</v>
      </c>
      <c r="S117" s="99">
        <v>3</v>
      </c>
      <c r="T117" s="99">
        <v>13</v>
      </c>
      <c r="V117" s="99">
        <v>40</v>
      </c>
      <c r="W117" s="99">
        <v>1</v>
      </c>
      <c r="X117" s="99">
        <v>3</v>
      </c>
      <c r="Y117" s="99">
        <v>13</v>
      </c>
      <c r="Z117" s="99"/>
      <c r="AA117" s="99">
        <v>42</v>
      </c>
      <c r="AC117" s="1">
        <v>33</v>
      </c>
      <c r="AD117" s="1">
        <v>10</v>
      </c>
      <c r="AE117" s="1">
        <v>151</v>
      </c>
      <c r="AG117" s="1">
        <v>66</v>
      </c>
      <c r="AH117" s="1">
        <v>1</v>
      </c>
      <c r="AI117" s="1">
        <v>2</v>
      </c>
      <c r="AL117" s="1">
        <v>8</v>
      </c>
      <c r="AM117" s="1">
        <v>22</v>
      </c>
      <c r="AN117" s="1">
        <v>1</v>
      </c>
      <c r="AO117" s="1">
        <v>3</v>
      </c>
      <c r="AP117" s="1">
        <v>38</v>
      </c>
      <c r="AQ117" s="1">
        <v>24</v>
      </c>
      <c r="AR117" s="1">
        <v>5</v>
      </c>
      <c r="AS117" s="1">
        <v>24</v>
      </c>
      <c r="AU117" s="1">
        <v>6</v>
      </c>
      <c r="AV117" s="1">
        <v>50</v>
      </c>
      <c r="AW117" s="1">
        <v>2</v>
      </c>
      <c r="BA117" s="74">
        <v>2</v>
      </c>
      <c r="BB117" s="74">
        <v>31</v>
      </c>
      <c r="BC117" s="74">
        <v>3</v>
      </c>
      <c r="BD117" s="74">
        <v>22</v>
      </c>
      <c r="BF117" s="74">
        <v>1</v>
      </c>
      <c r="BH117" s="74">
        <v>1</v>
      </c>
      <c r="BJ117" s="74">
        <v>75</v>
      </c>
      <c r="BK117" s="74">
        <v>14</v>
      </c>
      <c r="BM117" s="74">
        <v>27</v>
      </c>
      <c r="BN117" s="74">
        <v>1</v>
      </c>
      <c r="BP117" s="96">
        <f t="shared" si="13"/>
        <v>640</v>
      </c>
      <c r="BQ117" s="102">
        <v>110</v>
      </c>
      <c r="BR117" s="102">
        <v>326</v>
      </c>
      <c r="BS117" s="75">
        <v>647</v>
      </c>
      <c r="BT117" s="98">
        <v>33.697916666666664</v>
      </c>
      <c r="BU117" s="2">
        <f t="shared" si="11"/>
        <v>18.802083333333332</v>
      </c>
      <c r="BV117" s="37">
        <f>BQ117*10/$BV$4</f>
        <v>5.729166666666667</v>
      </c>
      <c r="BW117" s="37">
        <f>BR117*10/$BV$4</f>
        <v>16.979166666666668</v>
      </c>
      <c r="BX117" s="37">
        <f t="shared" si="19"/>
        <v>33.697916666666664</v>
      </c>
    </row>
    <row r="118" spans="1:76" ht="12.75">
      <c r="A118" s="1" t="s">
        <v>57</v>
      </c>
      <c r="B118" s="28">
        <v>0</v>
      </c>
      <c r="C118" s="24">
        <v>0.02</v>
      </c>
      <c r="E118" s="2"/>
      <c r="F118" s="2">
        <v>0.06</v>
      </c>
      <c r="G118" s="28"/>
      <c r="H118" s="28">
        <v>0.02</v>
      </c>
      <c r="I118" s="70">
        <f t="shared" si="9"/>
        <v>0.016666666666666666</v>
      </c>
      <c r="J118" s="91">
        <f t="shared" si="17"/>
        <v>0.024715768660405337</v>
      </c>
      <c r="K118" s="92"/>
      <c r="L118" s="99"/>
      <c r="M118" s="99"/>
      <c r="O118" s="99"/>
      <c r="Q118" s="99"/>
      <c r="R118" s="99"/>
      <c r="Y118" s="1">
        <v>1</v>
      </c>
      <c r="BP118" s="96">
        <f t="shared" si="13"/>
        <v>1</v>
      </c>
      <c r="BQ118" s="102"/>
      <c r="BR118" s="102">
        <v>7</v>
      </c>
      <c r="BT118" s="98">
        <v>0</v>
      </c>
      <c r="BU118" s="2">
        <f t="shared" si="11"/>
        <v>0.12152777777777778</v>
      </c>
      <c r="BV118" s="37"/>
      <c r="BW118" s="37">
        <f>BR118*10/$BV$4</f>
        <v>0.3645833333333333</v>
      </c>
      <c r="BX118" s="37">
        <f t="shared" si="19"/>
        <v>0</v>
      </c>
    </row>
    <row r="119" spans="1:76" ht="12.75">
      <c r="A119" s="1" t="s">
        <v>58</v>
      </c>
      <c r="B119" s="28">
        <v>0.6</v>
      </c>
      <c r="C119" s="24">
        <v>0.15</v>
      </c>
      <c r="D119" s="2">
        <v>0.07</v>
      </c>
      <c r="E119" s="2"/>
      <c r="F119" s="2">
        <v>1.63</v>
      </c>
      <c r="G119" s="28"/>
      <c r="H119" s="28">
        <v>3.76</v>
      </c>
      <c r="I119" s="70">
        <f t="shared" si="9"/>
        <v>0.9349999999999999</v>
      </c>
      <c r="J119" s="91">
        <f t="shared" si="17"/>
        <v>0</v>
      </c>
      <c r="K119" s="92"/>
      <c r="L119" s="99"/>
      <c r="M119" s="99"/>
      <c r="O119" s="99"/>
      <c r="Q119" s="99"/>
      <c r="R119" s="99"/>
      <c r="BP119" s="96">
        <f t="shared" si="13"/>
        <v>0</v>
      </c>
      <c r="BQ119" s="102">
        <v>12</v>
      </c>
      <c r="BR119" s="102">
        <v>599</v>
      </c>
      <c r="BS119" s="75">
        <v>14</v>
      </c>
      <c r="BT119" s="98">
        <v>0.7291666666666666</v>
      </c>
      <c r="BU119" s="2">
        <f t="shared" si="11"/>
        <v>10.850694444444445</v>
      </c>
      <c r="BV119" s="37">
        <f>BQ119*10/$BV$4</f>
        <v>0.625</v>
      </c>
      <c r="BW119" s="37">
        <f>BR119*10/$BV$4</f>
        <v>31.197916666666668</v>
      </c>
      <c r="BX119" s="37">
        <f t="shared" si="19"/>
        <v>0.7291666666666666</v>
      </c>
    </row>
    <row r="120" spans="1:76" ht="12.75">
      <c r="A120" s="1" t="s">
        <v>59</v>
      </c>
      <c r="B120" s="28">
        <v>0.67</v>
      </c>
      <c r="C120" s="24">
        <v>0.35</v>
      </c>
      <c r="D120" s="2">
        <v>0.27</v>
      </c>
      <c r="E120" s="2">
        <v>0.04</v>
      </c>
      <c r="F120" s="2">
        <v>2.52</v>
      </c>
      <c r="G120" s="28">
        <v>0.09</v>
      </c>
      <c r="H120" s="28">
        <v>6.45</v>
      </c>
      <c r="I120" s="70">
        <f t="shared" si="9"/>
        <v>1.62</v>
      </c>
      <c r="J120" s="91">
        <f t="shared" si="17"/>
        <v>0.07414730598121601</v>
      </c>
      <c r="K120" s="92"/>
      <c r="L120" s="99"/>
      <c r="M120" s="99"/>
      <c r="O120" s="99"/>
      <c r="Q120" s="99"/>
      <c r="R120" s="99"/>
      <c r="S120" s="99"/>
      <c r="AN120" s="1">
        <v>3</v>
      </c>
      <c r="BP120" s="96">
        <f t="shared" si="13"/>
        <v>3</v>
      </c>
      <c r="BQ120" s="102">
        <v>4</v>
      </c>
      <c r="BR120" s="102">
        <v>20</v>
      </c>
      <c r="BS120" s="75">
        <v>49</v>
      </c>
      <c r="BT120" s="98">
        <v>2.5520833333333335</v>
      </c>
      <c r="BU120" s="2">
        <f t="shared" si="11"/>
        <v>1.2673611111111112</v>
      </c>
      <c r="BV120" s="37">
        <f>BQ120*10/$BV$4</f>
        <v>0.20833333333333334</v>
      </c>
      <c r="BW120" s="37">
        <f>BR120*10/$BV$4</f>
        <v>1.0416666666666667</v>
      </c>
      <c r="BX120" s="37">
        <f t="shared" si="19"/>
        <v>2.5520833333333335</v>
      </c>
    </row>
    <row r="121" spans="1:76" ht="12.75">
      <c r="A121" s="1" t="s">
        <v>60</v>
      </c>
      <c r="B121" s="28">
        <v>0</v>
      </c>
      <c r="C121" s="24"/>
      <c r="D121" s="2">
        <v>0.05</v>
      </c>
      <c r="E121" s="2"/>
      <c r="F121" s="2">
        <v>0.06</v>
      </c>
      <c r="G121" s="28">
        <v>0.07</v>
      </c>
      <c r="H121" s="28">
        <v>0.04</v>
      </c>
      <c r="I121" s="70">
        <f t="shared" si="9"/>
        <v>0.03666666666666667</v>
      </c>
      <c r="J121" s="91">
        <f t="shared" si="17"/>
        <v>0</v>
      </c>
      <c r="K121" s="92"/>
      <c r="L121" s="99"/>
      <c r="M121" s="99"/>
      <c r="O121" s="99"/>
      <c r="Q121" s="99"/>
      <c r="R121" s="99"/>
      <c r="BP121" s="96">
        <f t="shared" si="13"/>
        <v>0</v>
      </c>
      <c r="BQ121" s="102">
        <v>18</v>
      </c>
      <c r="BR121" s="102">
        <v>29</v>
      </c>
      <c r="BS121" s="75">
        <v>16</v>
      </c>
      <c r="BT121" s="98">
        <v>0.8333333333333334</v>
      </c>
      <c r="BU121" s="2">
        <f t="shared" si="11"/>
        <v>1.0937500000000002</v>
      </c>
      <c r="BV121" s="37">
        <f>BQ121*10/$BV$4</f>
        <v>0.9375</v>
      </c>
      <c r="BW121" s="37">
        <f>BR121*10/$BV$4</f>
        <v>1.5104166666666667</v>
      </c>
      <c r="BX121" s="37">
        <f t="shared" si="19"/>
        <v>0.8333333333333334</v>
      </c>
    </row>
    <row r="122" spans="1:76" ht="12.75">
      <c r="A122" s="1" t="s">
        <v>104</v>
      </c>
      <c r="B122" s="28">
        <v>0.02</v>
      </c>
      <c r="C122" s="24"/>
      <c r="D122" s="2">
        <v>0.56</v>
      </c>
      <c r="E122" s="2"/>
      <c r="F122" s="2"/>
      <c r="G122" s="28"/>
      <c r="H122" s="28"/>
      <c r="I122" s="70">
        <f t="shared" si="9"/>
        <v>0.09333333333333334</v>
      </c>
      <c r="J122" s="91">
        <f t="shared" si="17"/>
        <v>0</v>
      </c>
      <c r="K122" s="92"/>
      <c r="L122" s="99"/>
      <c r="M122" s="99"/>
      <c r="O122" s="99"/>
      <c r="Q122" s="99"/>
      <c r="R122" s="99"/>
      <c r="BP122" s="96">
        <f t="shared" si="13"/>
        <v>0</v>
      </c>
      <c r="BQ122" s="102"/>
      <c r="BR122" s="102"/>
      <c r="BT122" s="98">
        <v>0</v>
      </c>
      <c r="BU122" s="2">
        <f t="shared" si="11"/>
        <v>0</v>
      </c>
      <c r="BV122" s="37"/>
      <c r="BW122" s="37"/>
      <c r="BX122" s="37">
        <f t="shared" si="19"/>
        <v>0</v>
      </c>
    </row>
    <row r="123" spans="1:76" ht="12.75">
      <c r="A123" s="1" t="s">
        <v>61</v>
      </c>
      <c r="B123" s="28">
        <v>15.97</v>
      </c>
      <c r="C123" s="24">
        <v>7.27</v>
      </c>
      <c r="D123" s="2">
        <v>17.25</v>
      </c>
      <c r="E123" s="2">
        <v>11.21</v>
      </c>
      <c r="F123" s="2">
        <v>22.16</v>
      </c>
      <c r="G123" s="28">
        <v>11.13</v>
      </c>
      <c r="H123" s="28">
        <v>14.34</v>
      </c>
      <c r="I123" s="70">
        <f t="shared" si="9"/>
        <v>13.893333333333333</v>
      </c>
      <c r="J123" s="91">
        <f t="shared" si="17"/>
        <v>4.671280276816609</v>
      </c>
      <c r="K123" s="92">
        <v>11</v>
      </c>
      <c r="L123" s="99">
        <v>9</v>
      </c>
      <c r="M123" s="99">
        <v>2</v>
      </c>
      <c r="N123" s="73">
        <v>17</v>
      </c>
      <c r="O123" s="99">
        <v>2</v>
      </c>
      <c r="P123" s="73"/>
      <c r="Q123" s="99">
        <v>7</v>
      </c>
      <c r="R123" s="99">
        <v>2</v>
      </c>
      <c r="S123" s="99">
        <v>18</v>
      </c>
      <c r="T123" s="99">
        <v>14</v>
      </c>
      <c r="U123" s="99">
        <v>3</v>
      </c>
      <c r="V123" s="99"/>
      <c r="W123" s="99">
        <v>2</v>
      </c>
      <c r="X123" s="99"/>
      <c r="AA123" s="99">
        <v>12</v>
      </c>
      <c r="AB123" s="1">
        <v>1</v>
      </c>
      <c r="AC123" s="1">
        <v>6</v>
      </c>
      <c r="AD123" s="1">
        <v>10</v>
      </c>
      <c r="AG123" s="1">
        <v>13</v>
      </c>
      <c r="AK123" s="1">
        <v>5</v>
      </c>
      <c r="AM123" s="1">
        <v>9</v>
      </c>
      <c r="AN123" s="1">
        <v>1</v>
      </c>
      <c r="AO123" s="1">
        <v>2</v>
      </c>
      <c r="AP123" s="1">
        <v>4</v>
      </c>
      <c r="AR123" s="1">
        <v>5</v>
      </c>
      <c r="AS123" s="1">
        <v>21</v>
      </c>
      <c r="AT123" s="1">
        <v>1</v>
      </c>
      <c r="AW123" s="1">
        <v>12</v>
      </c>
      <c r="AZ123" s="74">
        <v>1</v>
      </c>
      <c r="BA123" s="74">
        <v>2</v>
      </c>
      <c r="BB123" s="74">
        <v>10</v>
      </c>
      <c r="BC123" s="74">
        <v>8</v>
      </c>
      <c r="BD123" s="74">
        <v>5</v>
      </c>
      <c r="BG123" s="74">
        <v>8</v>
      </c>
      <c r="BH123" s="74">
        <v>11</v>
      </c>
      <c r="BJ123" s="74">
        <v>7</v>
      </c>
      <c r="BK123" s="74">
        <v>2</v>
      </c>
      <c r="BM123" s="74">
        <v>14</v>
      </c>
      <c r="BN123" s="74">
        <v>14</v>
      </c>
      <c r="BP123" s="96">
        <f t="shared" si="13"/>
        <v>189</v>
      </c>
      <c r="BQ123" s="102">
        <v>262</v>
      </c>
      <c r="BR123" s="102">
        <v>359</v>
      </c>
      <c r="BS123" s="75">
        <v>440</v>
      </c>
      <c r="BT123" s="98">
        <v>22.916666666666668</v>
      </c>
      <c r="BU123" s="2">
        <f t="shared" si="11"/>
        <v>18.42013888888889</v>
      </c>
      <c r="BV123" s="37">
        <f>BQ123*10/$BV$4</f>
        <v>13.645833333333334</v>
      </c>
      <c r="BW123" s="37">
        <f>BR123*10/$BV$4</f>
        <v>18.697916666666668</v>
      </c>
      <c r="BX123" s="37">
        <f t="shared" si="19"/>
        <v>22.916666666666668</v>
      </c>
    </row>
    <row r="124" spans="1:76" ht="12.75">
      <c r="A124" s="1" t="s">
        <v>110</v>
      </c>
      <c r="B124" s="28">
        <v>0</v>
      </c>
      <c r="C124" s="24"/>
      <c r="D124" s="2"/>
      <c r="E124" s="2">
        <v>0.04</v>
      </c>
      <c r="F124" s="2"/>
      <c r="G124" s="28"/>
      <c r="H124" s="28"/>
      <c r="I124" s="70">
        <f t="shared" si="9"/>
        <v>0.006666666666666667</v>
      </c>
      <c r="J124" s="91">
        <f t="shared" si="17"/>
        <v>0</v>
      </c>
      <c r="K124" s="92"/>
      <c r="L124" s="99"/>
      <c r="M124" s="99"/>
      <c r="O124" s="99"/>
      <c r="Q124" s="99"/>
      <c r="R124" s="99"/>
      <c r="BP124" s="96">
        <f t="shared" si="13"/>
        <v>0</v>
      </c>
      <c r="BQ124" s="102"/>
      <c r="BR124" s="102"/>
      <c r="BT124" s="98">
        <v>0</v>
      </c>
      <c r="BU124" s="2">
        <f t="shared" si="11"/>
        <v>0</v>
      </c>
      <c r="BV124" s="37"/>
      <c r="BW124" s="37"/>
      <c r="BX124" s="37">
        <f t="shared" si="19"/>
        <v>0</v>
      </c>
    </row>
    <row r="125" spans="1:76" ht="12.75">
      <c r="A125" s="1" t="s">
        <v>62</v>
      </c>
      <c r="B125" s="28">
        <v>66.79</v>
      </c>
      <c r="C125" s="24">
        <v>35.84</v>
      </c>
      <c r="D125" s="2">
        <v>34.19</v>
      </c>
      <c r="E125" s="2">
        <v>61.32</v>
      </c>
      <c r="F125" s="2">
        <v>67.3</v>
      </c>
      <c r="G125" s="28">
        <v>70.64</v>
      </c>
      <c r="H125" s="28">
        <v>33.08</v>
      </c>
      <c r="I125" s="70">
        <f t="shared" si="9"/>
        <v>50.39499999999999</v>
      </c>
      <c r="J125" s="91">
        <f t="shared" si="17"/>
        <v>68.24023727137913</v>
      </c>
      <c r="K125" s="92">
        <v>156</v>
      </c>
      <c r="L125" s="99">
        <v>115</v>
      </c>
      <c r="M125" s="99">
        <v>69</v>
      </c>
      <c r="N125" s="99">
        <v>147</v>
      </c>
      <c r="O125" s="99">
        <v>198</v>
      </c>
      <c r="P125" s="73">
        <v>151</v>
      </c>
      <c r="Q125" s="99">
        <v>13</v>
      </c>
      <c r="R125" s="99">
        <v>20</v>
      </c>
      <c r="S125" s="99">
        <v>28</v>
      </c>
      <c r="T125" s="99">
        <v>195</v>
      </c>
      <c r="U125" s="99">
        <v>69</v>
      </c>
      <c r="V125" s="99">
        <v>20</v>
      </c>
      <c r="W125" s="99">
        <v>53</v>
      </c>
      <c r="X125" s="99">
        <v>110</v>
      </c>
      <c r="Y125" s="99">
        <v>93</v>
      </c>
      <c r="Z125" s="99">
        <v>1</v>
      </c>
      <c r="AA125" s="99">
        <v>41</v>
      </c>
      <c r="AB125" s="99">
        <v>17</v>
      </c>
      <c r="AC125" s="99">
        <v>189</v>
      </c>
      <c r="AD125" s="1">
        <v>56</v>
      </c>
      <c r="AE125" s="1">
        <v>460</v>
      </c>
      <c r="AF125" s="1">
        <v>27</v>
      </c>
      <c r="AG125" s="1">
        <v>43</v>
      </c>
      <c r="AI125" s="1">
        <v>31</v>
      </c>
      <c r="AJ125" s="1">
        <v>28</v>
      </c>
      <c r="AK125" s="1">
        <v>31</v>
      </c>
      <c r="AL125" s="1">
        <v>5</v>
      </c>
      <c r="AM125" s="1">
        <v>17</v>
      </c>
      <c r="AN125" s="1">
        <v>287</v>
      </c>
      <c r="AO125" s="1">
        <v>13</v>
      </c>
      <c r="AP125" s="1">
        <v>6</v>
      </c>
      <c r="AQ125" s="1">
        <v>16</v>
      </c>
      <c r="AR125" s="1">
        <v>40</v>
      </c>
      <c r="AS125" s="1">
        <v>1</v>
      </c>
      <c r="AU125" s="1">
        <v>2</v>
      </c>
      <c r="AW125" s="1">
        <v>13</v>
      </c>
      <c r="AZ125" s="74">
        <v>136</v>
      </c>
      <c r="BA125" s="74">
        <v>23</v>
      </c>
      <c r="BB125" s="74">
        <v>55</v>
      </c>
      <c r="BC125" s="74">
        <v>17</v>
      </c>
      <c r="BD125" s="74">
        <v>209</v>
      </c>
      <c r="BE125" s="74">
        <v>61</v>
      </c>
      <c r="BG125" s="74">
        <v>42</v>
      </c>
      <c r="BH125" s="74">
        <v>195</v>
      </c>
      <c r="BI125" s="74">
        <v>6</v>
      </c>
      <c r="BJ125" s="74">
        <v>1</v>
      </c>
      <c r="BK125" s="74">
        <v>29</v>
      </c>
      <c r="BL125" s="74">
        <v>66</v>
      </c>
      <c r="BM125" s="74">
        <v>20</v>
      </c>
      <c r="BN125" s="74">
        <v>62</v>
      </c>
      <c r="BO125" s="74">
        <v>89</v>
      </c>
      <c r="BP125" s="96">
        <f t="shared" si="13"/>
        <v>2761</v>
      </c>
      <c r="BQ125" s="102">
        <v>3568</v>
      </c>
      <c r="BR125" s="102">
        <v>1499</v>
      </c>
      <c r="BS125" s="75">
        <v>3681</v>
      </c>
      <c r="BT125" s="98">
        <v>191.71875</v>
      </c>
      <c r="BU125" s="2">
        <f t="shared" si="11"/>
        <v>151.875</v>
      </c>
      <c r="BV125" s="37">
        <f>BQ125*10/$BV$4</f>
        <v>185.83333333333334</v>
      </c>
      <c r="BW125" s="37">
        <f>BR125*10/$BV$4</f>
        <v>78.07291666666667</v>
      </c>
      <c r="BX125" s="37">
        <f t="shared" si="19"/>
        <v>191.71875</v>
      </c>
    </row>
    <row r="126" spans="1:76" ht="12.75">
      <c r="A126" s="1" t="s">
        <v>105</v>
      </c>
      <c r="B126" s="28">
        <v>0.1</v>
      </c>
      <c r="C126" s="24">
        <v>0.28</v>
      </c>
      <c r="D126" s="2">
        <v>0.05</v>
      </c>
      <c r="E126" s="2"/>
      <c r="F126" s="2">
        <v>0.14</v>
      </c>
      <c r="G126" s="28">
        <v>0.05</v>
      </c>
      <c r="H126" s="28">
        <v>0.02</v>
      </c>
      <c r="I126" s="70">
        <f t="shared" si="9"/>
        <v>0.09000000000000001</v>
      </c>
      <c r="J126" s="91">
        <f>BP126*10/$J$4</f>
        <v>0.07414730598121601</v>
      </c>
      <c r="K126" s="92"/>
      <c r="L126" s="92"/>
      <c r="M126" s="92"/>
      <c r="N126" s="92"/>
      <c r="O126" s="99"/>
      <c r="Q126" s="99"/>
      <c r="R126" s="99"/>
      <c r="AD126" s="1">
        <v>2</v>
      </c>
      <c r="AR126" s="1">
        <v>1</v>
      </c>
      <c r="BP126" s="96">
        <f t="shared" si="13"/>
        <v>3</v>
      </c>
      <c r="BQ126" s="102">
        <v>6</v>
      </c>
      <c r="BR126" s="102">
        <v>1</v>
      </c>
      <c r="BS126" s="75">
        <v>1</v>
      </c>
      <c r="BT126" s="98">
        <v>0.052083333333333336</v>
      </c>
      <c r="BU126" s="2">
        <f t="shared" si="11"/>
        <v>0.13888888888888887</v>
      </c>
      <c r="BV126" s="37">
        <f>BQ126*10/$BV$4</f>
        <v>0.3125</v>
      </c>
      <c r="BW126" s="37">
        <f>BR126*10/$BV$4</f>
        <v>0.052083333333333336</v>
      </c>
      <c r="BX126" s="37">
        <f t="shared" si="19"/>
        <v>0.052083333333333336</v>
      </c>
    </row>
    <row r="127" spans="1:76" ht="12.75">
      <c r="A127" s="1" t="s">
        <v>180</v>
      </c>
      <c r="B127" s="20">
        <f aca="true" t="shared" si="21" ref="B127:BK127">SUM(B5:B126)</f>
        <v>336.18000000000006</v>
      </c>
      <c r="C127" s="20">
        <f t="shared" si="21"/>
        <v>425.58822510822506</v>
      </c>
      <c r="D127" s="20">
        <f t="shared" si="21"/>
        <v>601.81</v>
      </c>
      <c r="E127" s="20">
        <f t="shared" si="21"/>
        <v>437.85</v>
      </c>
      <c r="F127" s="20">
        <f t="shared" si="21"/>
        <v>580.1499999999999</v>
      </c>
      <c r="G127" s="20">
        <f t="shared" si="21"/>
        <v>491.15000000000003</v>
      </c>
      <c r="H127" s="20">
        <f t="shared" si="21"/>
        <v>503.68999999999994</v>
      </c>
      <c r="I127" s="42">
        <f t="shared" si="9"/>
        <v>506.7063708513708</v>
      </c>
      <c r="J127" s="103">
        <f t="shared" si="21"/>
        <v>509.391992090954</v>
      </c>
      <c r="K127" s="99">
        <f t="shared" si="21"/>
        <v>396</v>
      </c>
      <c r="L127" s="99">
        <f t="shared" si="21"/>
        <v>561</v>
      </c>
      <c r="M127" s="99">
        <f t="shared" si="21"/>
        <v>362</v>
      </c>
      <c r="N127" s="99">
        <f t="shared" si="21"/>
        <v>216</v>
      </c>
      <c r="O127" s="99">
        <f t="shared" si="21"/>
        <v>863</v>
      </c>
      <c r="P127" s="99">
        <f t="shared" si="21"/>
        <v>270</v>
      </c>
      <c r="Q127" s="99">
        <f t="shared" si="21"/>
        <v>392</v>
      </c>
      <c r="R127" s="99">
        <f t="shared" si="21"/>
        <v>571</v>
      </c>
      <c r="S127" s="99">
        <f t="shared" si="21"/>
        <v>285</v>
      </c>
      <c r="T127" s="99">
        <f t="shared" si="21"/>
        <v>598</v>
      </c>
      <c r="U127" s="99">
        <f t="shared" si="21"/>
        <v>290</v>
      </c>
      <c r="V127" s="99">
        <f t="shared" si="21"/>
        <v>859</v>
      </c>
      <c r="W127" s="99">
        <f t="shared" si="21"/>
        <v>320</v>
      </c>
      <c r="X127" s="99">
        <f t="shared" si="21"/>
        <v>351</v>
      </c>
      <c r="Y127" s="99">
        <f t="shared" si="21"/>
        <v>253</v>
      </c>
      <c r="Z127" s="99">
        <f t="shared" si="21"/>
        <v>79</v>
      </c>
      <c r="AA127" s="99">
        <f t="shared" si="21"/>
        <v>507</v>
      </c>
      <c r="AB127" s="99">
        <f t="shared" si="21"/>
        <v>152</v>
      </c>
      <c r="AC127" s="99">
        <f t="shared" si="21"/>
        <v>694</v>
      </c>
      <c r="AD127" s="99">
        <f t="shared" si="21"/>
        <v>1544</v>
      </c>
      <c r="AE127" s="99">
        <f t="shared" si="21"/>
        <v>1567</v>
      </c>
      <c r="AF127" s="99">
        <f t="shared" si="21"/>
        <v>229</v>
      </c>
      <c r="AG127" s="99">
        <f t="shared" si="21"/>
        <v>326</v>
      </c>
      <c r="AH127" s="99">
        <f t="shared" si="21"/>
        <v>274</v>
      </c>
      <c r="AI127" s="99">
        <f t="shared" si="21"/>
        <v>163</v>
      </c>
      <c r="AJ127" s="99">
        <f t="shared" si="21"/>
        <v>295</v>
      </c>
      <c r="AK127" s="99">
        <f t="shared" si="21"/>
        <v>311</v>
      </c>
      <c r="AL127" s="99">
        <f t="shared" si="21"/>
        <v>2049</v>
      </c>
      <c r="AM127" s="99">
        <f t="shared" si="21"/>
        <v>316</v>
      </c>
      <c r="AN127" s="99">
        <f t="shared" si="21"/>
        <v>713</v>
      </c>
      <c r="AO127" s="99">
        <f t="shared" si="21"/>
        <v>208</v>
      </c>
      <c r="AP127" s="99">
        <f t="shared" si="21"/>
        <v>762</v>
      </c>
      <c r="AQ127" s="99">
        <f t="shared" si="21"/>
        <v>307</v>
      </c>
      <c r="AR127" s="99">
        <f t="shared" si="21"/>
        <v>1397</v>
      </c>
      <c r="AS127" s="99">
        <f t="shared" si="21"/>
        <v>190</v>
      </c>
      <c r="AT127" s="99">
        <f t="shared" si="21"/>
        <v>327</v>
      </c>
      <c r="AU127" s="99">
        <f t="shared" si="21"/>
        <v>695</v>
      </c>
      <c r="AV127" s="99">
        <f t="shared" si="21"/>
        <v>456</v>
      </c>
      <c r="AW127" s="99">
        <f t="shared" si="21"/>
        <v>428</v>
      </c>
      <c r="AX127" s="99">
        <f t="shared" si="21"/>
        <v>34</v>
      </c>
      <c r="AY127" s="104">
        <f t="shared" si="21"/>
        <v>333</v>
      </c>
      <c r="AZ127" s="104">
        <f t="shared" si="21"/>
        <v>298</v>
      </c>
      <c r="BA127" s="104">
        <f t="shared" si="21"/>
        <v>305</v>
      </c>
      <c r="BB127" s="104">
        <f t="shared" si="21"/>
        <v>924</v>
      </c>
      <c r="BC127" s="104">
        <f t="shared" si="21"/>
        <v>191</v>
      </c>
      <c r="BD127" s="104">
        <f t="shared" si="21"/>
        <v>838</v>
      </c>
      <c r="BE127" s="104">
        <f t="shared" si="21"/>
        <v>135</v>
      </c>
      <c r="BF127" s="104">
        <f t="shared" si="21"/>
        <v>1065</v>
      </c>
      <c r="BG127" s="104">
        <f t="shared" si="21"/>
        <v>813</v>
      </c>
      <c r="BH127" s="104">
        <f t="shared" si="21"/>
        <v>453</v>
      </c>
      <c r="BI127" s="104">
        <f t="shared" si="21"/>
        <v>20</v>
      </c>
      <c r="BJ127" s="104">
        <f t="shared" si="21"/>
        <v>520</v>
      </c>
      <c r="BK127" s="104">
        <f t="shared" si="21"/>
        <v>388</v>
      </c>
      <c r="BL127" s="104">
        <f>SUM(BL5:BL126)</f>
        <v>176</v>
      </c>
      <c r="BM127" s="104">
        <f>SUM(BM5:BM126)</f>
        <v>719</v>
      </c>
      <c r="BN127" s="104">
        <f>SUM(BN5:BN126)</f>
        <v>997</v>
      </c>
      <c r="BO127" s="104">
        <f>SUM(BO5:BO126)</f>
        <v>346</v>
      </c>
      <c r="BP127" s="105"/>
      <c r="BT127" s="75">
        <v>2079.84375</v>
      </c>
      <c r="BU127" s="2">
        <f t="shared" si="11"/>
        <v>1593.1770833333337</v>
      </c>
      <c r="BV127" s="40">
        <f>SUM(BV5:BV126)</f>
        <v>1438.6979166666667</v>
      </c>
      <c r="BW127" s="40">
        <f>SUM(BW5:BW126)</f>
        <v>1260.989583333334</v>
      </c>
      <c r="BX127" s="40">
        <f>SUM(BX5:BX126)</f>
        <v>2079.84375</v>
      </c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2006-01-13T16:19:28Z</cp:lastPrinted>
  <dcterms:created xsi:type="dcterms:W3CDTF">2003-02-25T10:48:46Z</dcterms:created>
  <dcterms:modified xsi:type="dcterms:W3CDTF">2006-01-25T16:11:52Z</dcterms:modified>
  <cp:category/>
  <cp:version/>
  <cp:contentType/>
  <cp:contentStatus/>
</cp:coreProperties>
</file>