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495" activeTab="0"/>
  </bookViews>
  <sheets>
    <sheet name="1999-2000" sheetId="1" r:id="rId1"/>
    <sheet name="2002-2003" sheetId="2" r:id="rId2"/>
  </sheets>
  <definedNames>
    <definedName name="_xlnm.Print_Titles" localSheetId="0">'1999-2000'!$A:$A,'1999-2000'!$3:$4</definedName>
  </definedNames>
  <calcPr fullCalcOnLoad="1"/>
</workbook>
</file>

<file path=xl/sharedStrings.xml><?xml version="1.0" encoding="utf-8"?>
<sst xmlns="http://schemas.openxmlformats.org/spreadsheetml/2006/main" count="327" uniqueCount="116">
  <si>
    <t>Turun omakotialueiden linnusto vuodenvaihteessa 1999-2000</t>
  </si>
  <si>
    <t>AS</t>
  </si>
  <si>
    <t>JS</t>
  </si>
  <si>
    <t>Pahaniemi</t>
  </si>
  <si>
    <t>Pläkkikaupunki</t>
  </si>
  <si>
    <t>Mälikkälä</t>
  </si>
  <si>
    <t>Iso-Heikkilä</t>
  </si>
  <si>
    <t>Muhkuri</t>
  </si>
  <si>
    <t>Pitkämäki</t>
  </si>
  <si>
    <t>Ruohonpää</t>
  </si>
  <si>
    <t>Teräsrautela</t>
  </si>
  <si>
    <t>Pohjola</t>
  </si>
  <si>
    <t>Kähäri</t>
  </si>
  <si>
    <t>Raunistula</t>
  </si>
  <si>
    <t>Kastu</t>
  </si>
  <si>
    <t>Kaerla</t>
  </si>
  <si>
    <t>Palli</t>
  </si>
  <si>
    <t>Takakirves</t>
  </si>
  <si>
    <t>Kärsämäki</t>
  </si>
  <si>
    <t>Räntämäki</t>
  </si>
  <si>
    <t>Korppolaismäki</t>
  </si>
  <si>
    <t>Uittamo</t>
  </si>
  <si>
    <t>Vähä-Heikkilä</t>
  </si>
  <si>
    <t>Ispoinen</t>
  </si>
  <si>
    <t>Puistomäki</t>
  </si>
  <si>
    <t>Pajamäki</t>
  </si>
  <si>
    <t>Luolavuori</t>
  </si>
  <si>
    <t>Kupittaa</t>
  </si>
  <si>
    <t>Peltola</t>
  </si>
  <si>
    <t>Vasaramäki</t>
  </si>
  <si>
    <t>Mikkolanmäki</t>
  </si>
  <si>
    <t>Nummenmäki</t>
  </si>
  <si>
    <t>Kuuvuori</t>
  </si>
  <si>
    <t>Koivula</t>
  </si>
  <si>
    <t>Huhkola</t>
  </si>
  <si>
    <t>Hurttivuori</t>
  </si>
  <si>
    <t>Pääskyvuori</t>
  </si>
  <si>
    <t>Vaala</t>
  </si>
  <si>
    <t>Yhteensä</t>
  </si>
  <si>
    <t>Yksilöä / Km2</t>
  </si>
  <si>
    <t>Yksilöä / km</t>
  </si>
  <si>
    <t>Päivämäärä</t>
  </si>
  <si>
    <t>28.12.</t>
  </si>
  <si>
    <t>6.1.</t>
  </si>
  <si>
    <t>29.12.</t>
  </si>
  <si>
    <t>3.1.</t>
  </si>
  <si>
    <t>5.1.</t>
  </si>
  <si>
    <t>1.1.</t>
  </si>
  <si>
    <t>4.1.</t>
  </si>
  <si>
    <t>19.12.</t>
  </si>
  <si>
    <t>27.12.</t>
  </si>
  <si>
    <t>2.1.</t>
  </si>
  <si>
    <t>30.12.</t>
  </si>
  <si>
    <t>5-6.1.</t>
  </si>
  <si>
    <t>Pinta-ala ha</t>
  </si>
  <si>
    <t>Reitti km</t>
  </si>
  <si>
    <t>Minuuttia</t>
  </si>
  <si>
    <t>Varpushaukka</t>
  </si>
  <si>
    <t>Kanahaukka</t>
  </si>
  <si>
    <t>Fasaani</t>
  </si>
  <si>
    <t>Kesykyyhky</t>
  </si>
  <si>
    <t>Turkinkyyhky</t>
  </si>
  <si>
    <t>Käpytikka</t>
  </si>
  <si>
    <t>Palokärki</t>
  </si>
  <si>
    <t>Varis</t>
  </si>
  <si>
    <t>Naakka</t>
  </si>
  <si>
    <t>Harakka</t>
  </si>
  <si>
    <t>Närhi</t>
  </si>
  <si>
    <t>Talitiainen</t>
  </si>
  <si>
    <t>Sinitiainen</t>
  </si>
  <si>
    <t>Kuusitiainen</t>
  </si>
  <si>
    <t>Töyhtötiainen</t>
  </si>
  <si>
    <t>Hömötiainen</t>
  </si>
  <si>
    <t>Räkättirastas</t>
  </si>
  <si>
    <t>Mustarastas</t>
  </si>
  <si>
    <t>Punarinta</t>
  </si>
  <si>
    <t>Hippiäinen</t>
  </si>
  <si>
    <t>Tilhi</t>
  </si>
  <si>
    <t>Viherpeippo</t>
  </si>
  <si>
    <t>Tikli</t>
  </si>
  <si>
    <t>Vihervarpunen</t>
  </si>
  <si>
    <t>Urpiainen</t>
  </si>
  <si>
    <t>Punatulkku</t>
  </si>
  <si>
    <t>Peippo</t>
  </si>
  <si>
    <t>Järripeippo</t>
  </si>
  <si>
    <t>Keltasirkku</t>
  </si>
  <si>
    <t>Varpunen</t>
  </si>
  <si>
    <t>Pikkuvarpunen</t>
  </si>
  <si>
    <t>Yksilöä / ha</t>
  </si>
  <si>
    <t>Orava</t>
  </si>
  <si>
    <t>Sepelkyyhky</t>
  </si>
  <si>
    <t>Harmaapäätikka</t>
  </si>
  <si>
    <t>Pikkutikka</t>
  </si>
  <si>
    <t>Puukiipijä</t>
  </si>
  <si>
    <t>Laulurastas</t>
  </si>
  <si>
    <t>Punakylkirastas</t>
  </si>
  <si>
    <t>Isolepinkäinen</t>
  </si>
  <si>
    <t>Kottarainen</t>
  </si>
  <si>
    <t>Nokkavarpunen</t>
  </si>
  <si>
    <t>Vuorihemppo</t>
  </si>
  <si>
    <t>Tundraurpiainen</t>
  </si>
  <si>
    <t>Pikkukäpylintu</t>
  </si>
  <si>
    <t>Isokäpylintu</t>
  </si>
  <si>
    <t>yks/km</t>
  </si>
  <si>
    <t>Min / ha</t>
  </si>
  <si>
    <t>Turun omakotialueiden linnusto vuodenvaihteessa 2002-2003</t>
  </si>
  <si>
    <t>Laskija</t>
  </si>
  <si>
    <t>EG</t>
  </si>
  <si>
    <t>VP</t>
  </si>
  <si>
    <t>12.1.</t>
  </si>
  <si>
    <t>9.1.</t>
  </si>
  <si>
    <t>8.1.</t>
  </si>
  <si>
    <t>15.1.</t>
  </si>
  <si>
    <t>13.1.</t>
  </si>
  <si>
    <t>11.1.</t>
  </si>
  <si>
    <t>26.12.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</si>
</sst>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000"/>
    <numFmt numFmtId="174" formatCode="0.000"/>
    <numFmt numFmtId="175" formatCode="_-* #,##0.0\ _m_k_-;\-* #,##0.0\ _m_k_-;_-* &quot;-&quot;??\ _m_k_-;_-@_-"/>
    <numFmt numFmtId="176" formatCode="_-* #,##0\ _m_k_-;\-* #,##0\ _m_k_-;_-* &quot;-&quot;??\ _m_k_-;_-@_-"/>
    <numFmt numFmtId="177" formatCode="0.?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171" fontId="0" fillId="0" borderId="0" applyFont="0" applyFill="0" applyBorder="0" applyAlignment="0" applyProtection="0"/>
    <xf numFmtId="0" fontId="0" fillId="4" borderId="1" applyNumberFormat="0" applyFont="0" applyAlignment="0" applyProtection="0"/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14" fillId="16" borderId="2" applyNumberFormat="0" applyAlignment="0" applyProtection="0"/>
    <xf numFmtId="0" fontId="15" fillId="0" borderId="3" applyNumberFormat="0" applyFill="0" applyAlignment="0" applyProtection="0"/>
    <xf numFmtId="0" fontId="11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2" fillId="7" borderId="2" applyNumberFormat="0" applyAlignment="0" applyProtection="0"/>
    <xf numFmtId="0" fontId="16" fillId="17" borderId="8" applyNumberFormat="0" applyAlignment="0" applyProtection="0"/>
    <xf numFmtId="0" fontId="13" fillId="16" borderId="9" applyNumberFormat="0" applyAlignment="0" applyProtection="0"/>
    <xf numFmtId="170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textRotation="90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0" xfId="0" applyNumberFormat="1" applyAlignment="1">
      <alignment horizontal="center"/>
    </xf>
    <xf numFmtId="1" fontId="0" fillId="0" borderId="15" xfId="0" applyNumberFormat="1" applyBorder="1" applyAlignment="1">
      <alignment/>
    </xf>
    <xf numFmtId="172" fontId="0" fillId="0" borderId="0" xfId="0" applyNumberFormat="1" applyBorder="1" applyAlignment="1">
      <alignment/>
    </xf>
    <xf numFmtId="2" fontId="0" fillId="0" borderId="0" xfId="0" applyNumberFormat="1" applyAlignment="1">
      <alignment horizontal="center" textRotation="90"/>
    </xf>
    <xf numFmtId="2" fontId="0" fillId="0" borderId="0" xfId="0" applyNumberFormat="1" applyAlignment="1">
      <alignment/>
    </xf>
    <xf numFmtId="172" fontId="0" fillId="0" borderId="0" xfId="0" applyNumberFormat="1" applyAlignment="1">
      <alignment horizontal="right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3" xfId="0" applyFont="1" applyBorder="1" applyAlignment="1">
      <alignment/>
    </xf>
    <xf numFmtId="172" fontId="0" fillId="0" borderId="10" xfId="0" applyNumberFormat="1" applyBorder="1" applyAlignment="1">
      <alignment/>
    </xf>
    <xf numFmtId="2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18" xfId="0" applyBorder="1" applyAlignment="1">
      <alignment/>
    </xf>
    <xf numFmtId="1" fontId="0" fillId="0" borderId="19" xfId="0" applyNumberForma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textRotation="90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21" xfId="0" applyFont="1" applyBorder="1" applyAlignment="1">
      <alignment/>
    </xf>
    <xf numFmtId="172" fontId="1" fillId="0" borderId="11" xfId="0" applyNumberFormat="1" applyFont="1" applyBorder="1" applyAlignment="1">
      <alignment/>
    </xf>
    <xf numFmtId="172" fontId="1" fillId="0" borderId="20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172" fontId="0" fillId="0" borderId="10" xfId="0" applyNumberForma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9"/>
  <sheetViews>
    <sheetView tabSelected="1" zoomScale="75" zoomScaleNormal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F11" sqref="AF11"/>
    </sheetView>
  </sheetViews>
  <sheetFormatPr defaultColWidth="9.140625" defaultRowHeight="12.75"/>
  <cols>
    <col min="1" max="1" width="17.421875" style="0" customWidth="1"/>
    <col min="2" max="36" width="6.140625" style="0" customWidth="1"/>
    <col min="37" max="37" width="7.7109375" style="24" customWidth="1"/>
    <col min="38" max="38" width="7.7109375" style="14" customWidth="1"/>
    <col min="39" max="39" width="7.7109375" style="0" customWidth="1"/>
  </cols>
  <sheetData>
    <row r="1" ht="15.75">
      <c r="A1" s="1" t="s">
        <v>0</v>
      </c>
    </row>
    <row r="2" spans="2:38" s="9" customFormat="1" ht="12.75">
      <c r="B2" s="9" t="s">
        <v>1</v>
      </c>
      <c r="C2" s="9" t="s">
        <v>1</v>
      </c>
      <c r="D2" s="9" t="s">
        <v>1</v>
      </c>
      <c r="E2" s="9" t="s">
        <v>1</v>
      </c>
      <c r="F2" s="9" t="s">
        <v>1</v>
      </c>
      <c r="G2" s="9" t="s">
        <v>1</v>
      </c>
      <c r="H2" s="9" t="s">
        <v>1</v>
      </c>
      <c r="I2" s="9" t="s">
        <v>1</v>
      </c>
      <c r="J2" s="9" t="s">
        <v>1</v>
      </c>
      <c r="K2" s="9" t="s">
        <v>1</v>
      </c>
      <c r="L2" s="9" t="s">
        <v>1</v>
      </c>
      <c r="M2" s="9" t="s">
        <v>1</v>
      </c>
      <c r="N2" s="9" t="s">
        <v>1</v>
      </c>
      <c r="O2" s="9" t="s">
        <v>1</v>
      </c>
      <c r="P2" s="9" t="s">
        <v>1</v>
      </c>
      <c r="Q2" s="9" t="s">
        <v>1</v>
      </c>
      <c r="R2" s="9" t="s">
        <v>1</v>
      </c>
      <c r="S2" s="9" t="s">
        <v>1</v>
      </c>
      <c r="T2" s="9" t="s">
        <v>1</v>
      </c>
      <c r="U2" s="9" t="s">
        <v>1</v>
      </c>
      <c r="V2" s="9" t="s">
        <v>1</v>
      </c>
      <c r="W2" s="9" t="s">
        <v>1</v>
      </c>
      <c r="X2" s="9" t="s">
        <v>1</v>
      </c>
      <c r="Y2" s="9" t="s">
        <v>1</v>
      </c>
      <c r="Z2" s="9" t="s">
        <v>1</v>
      </c>
      <c r="AA2" s="9" t="s">
        <v>2</v>
      </c>
      <c r="AB2" s="9" t="s">
        <v>2</v>
      </c>
      <c r="AC2" s="9" t="s">
        <v>2</v>
      </c>
      <c r="AD2" s="9" t="s">
        <v>2</v>
      </c>
      <c r="AE2" s="9" t="s">
        <v>2</v>
      </c>
      <c r="AF2" s="9" t="s">
        <v>2</v>
      </c>
      <c r="AG2" s="9" t="s">
        <v>2</v>
      </c>
      <c r="AH2" s="9" t="s">
        <v>2</v>
      </c>
      <c r="AI2" s="9" t="s">
        <v>2</v>
      </c>
      <c r="AJ2" s="9" t="s">
        <v>2</v>
      </c>
      <c r="AK2" s="24"/>
      <c r="AL2" s="14"/>
    </row>
    <row r="3" spans="1:39" ht="72.75">
      <c r="A3" s="6"/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3" t="s">
        <v>22</v>
      </c>
      <c r="V3" s="3" t="s">
        <v>23</v>
      </c>
      <c r="W3" s="3" t="s">
        <v>24</v>
      </c>
      <c r="X3" s="3" t="s">
        <v>25</v>
      </c>
      <c r="Y3" s="3" t="s">
        <v>26</v>
      </c>
      <c r="Z3" s="3" t="s">
        <v>27</v>
      </c>
      <c r="AA3" s="3" t="s">
        <v>28</v>
      </c>
      <c r="AB3" s="3" t="s">
        <v>29</v>
      </c>
      <c r="AC3" s="3" t="s">
        <v>30</v>
      </c>
      <c r="AD3" s="3" t="s">
        <v>31</v>
      </c>
      <c r="AE3" s="3" t="s">
        <v>32</v>
      </c>
      <c r="AF3" s="3" t="s">
        <v>33</v>
      </c>
      <c r="AG3" s="3" t="s">
        <v>34</v>
      </c>
      <c r="AH3" s="3" t="s">
        <v>35</v>
      </c>
      <c r="AI3" s="3" t="s">
        <v>36</v>
      </c>
      <c r="AJ3" s="3" t="s">
        <v>37</v>
      </c>
      <c r="AK3" s="34" t="s">
        <v>38</v>
      </c>
      <c r="AL3" s="17" t="s">
        <v>39</v>
      </c>
      <c r="AM3" s="3" t="s">
        <v>40</v>
      </c>
    </row>
    <row r="4" spans="1:38" s="9" customFormat="1" ht="12.75">
      <c r="A4" s="7"/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  <c r="Q4" s="8">
        <v>16</v>
      </c>
      <c r="R4" s="8">
        <v>17</v>
      </c>
      <c r="S4" s="8">
        <v>18</v>
      </c>
      <c r="T4" s="8">
        <v>19</v>
      </c>
      <c r="U4" s="8">
        <v>20</v>
      </c>
      <c r="V4" s="8">
        <v>21</v>
      </c>
      <c r="W4" s="8">
        <v>22</v>
      </c>
      <c r="X4" s="8">
        <v>23</v>
      </c>
      <c r="Y4" s="8">
        <v>24</v>
      </c>
      <c r="Z4" s="8">
        <v>25</v>
      </c>
      <c r="AA4" s="8">
        <v>26</v>
      </c>
      <c r="AB4" s="8">
        <v>27</v>
      </c>
      <c r="AC4" s="8">
        <v>28</v>
      </c>
      <c r="AD4" s="8">
        <v>29</v>
      </c>
      <c r="AE4" s="8">
        <v>30</v>
      </c>
      <c r="AF4" s="8">
        <v>31</v>
      </c>
      <c r="AG4" s="8">
        <v>32</v>
      </c>
      <c r="AH4" s="8">
        <v>33</v>
      </c>
      <c r="AI4" s="8">
        <v>34</v>
      </c>
      <c r="AJ4" s="8">
        <v>35</v>
      </c>
      <c r="AK4" s="35"/>
      <c r="AL4" s="14"/>
    </row>
    <row r="5" spans="1:37" ht="12.75">
      <c r="A5" s="6" t="s">
        <v>41</v>
      </c>
      <c r="B5" s="4" t="s">
        <v>42</v>
      </c>
      <c r="C5" s="4" t="s">
        <v>43</v>
      </c>
      <c r="D5" s="4" t="s">
        <v>42</v>
      </c>
      <c r="E5" s="4" t="s">
        <v>42</v>
      </c>
      <c r="F5" s="4" t="s">
        <v>44</v>
      </c>
      <c r="G5" s="4" t="s">
        <v>44</v>
      </c>
      <c r="H5" s="4" t="s">
        <v>43</v>
      </c>
      <c r="I5" s="4" t="s">
        <v>45</v>
      </c>
      <c r="J5" s="4" t="s">
        <v>43</v>
      </c>
      <c r="K5" s="4" t="s">
        <v>44</v>
      </c>
      <c r="L5" s="4" t="s">
        <v>46</v>
      </c>
      <c r="M5" s="4" t="s">
        <v>46</v>
      </c>
      <c r="N5" s="4" t="s">
        <v>45</v>
      </c>
      <c r="O5" s="4" t="s">
        <v>45</v>
      </c>
      <c r="P5" s="4" t="s">
        <v>45</v>
      </c>
      <c r="Q5" s="4" t="s">
        <v>47</v>
      </c>
      <c r="R5" s="4" t="s">
        <v>47</v>
      </c>
      <c r="S5" s="4" t="s">
        <v>48</v>
      </c>
      <c r="T5" s="4" t="s">
        <v>48</v>
      </c>
      <c r="U5" s="4" t="s">
        <v>49</v>
      </c>
      <c r="V5" s="4" t="s">
        <v>48</v>
      </c>
      <c r="W5" s="4" t="s">
        <v>50</v>
      </c>
      <c r="X5" s="4" t="s">
        <v>50</v>
      </c>
      <c r="Y5" s="4" t="s">
        <v>48</v>
      </c>
      <c r="Z5" s="4" t="s">
        <v>51</v>
      </c>
      <c r="AA5" s="4" t="s">
        <v>52</v>
      </c>
      <c r="AB5" s="4" t="s">
        <v>46</v>
      </c>
      <c r="AC5" s="4" t="s">
        <v>43</v>
      </c>
      <c r="AD5" s="4" t="s">
        <v>53</v>
      </c>
      <c r="AE5" s="4" t="s">
        <v>43</v>
      </c>
      <c r="AF5" s="4" t="s">
        <v>52</v>
      </c>
      <c r="AG5" s="4" t="s">
        <v>44</v>
      </c>
      <c r="AH5" s="4" t="s">
        <v>44</v>
      </c>
      <c r="AI5" s="4" t="s">
        <v>44</v>
      </c>
      <c r="AJ5" s="4" t="s">
        <v>44</v>
      </c>
      <c r="AK5" s="36"/>
    </row>
    <row r="6" spans="1:37" ht="12.75">
      <c r="A6" s="6" t="s">
        <v>54</v>
      </c>
      <c r="B6" s="19">
        <v>23</v>
      </c>
      <c r="C6" s="4">
        <v>20.8</v>
      </c>
      <c r="D6" s="4">
        <v>39.5</v>
      </c>
      <c r="E6" s="19">
        <v>8</v>
      </c>
      <c r="F6" s="4">
        <v>15.9</v>
      </c>
      <c r="G6" s="19">
        <v>44.7</v>
      </c>
      <c r="H6" s="4">
        <v>18.1</v>
      </c>
      <c r="I6" s="4">
        <v>14.4</v>
      </c>
      <c r="J6" s="4">
        <v>31.2</v>
      </c>
      <c r="K6" s="4">
        <v>23.8</v>
      </c>
      <c r="L6" s="4">
        <v>42.2</v>
      </c>
      <c r="M6" s="4">
        <v>47.5</v>
      </c>
      <c r="N6" s="4">
        <v>17.8</v>
      </c>
      <c r="O6" s="4">
        <v>14.9</v>
      </c>
      <c r="P6" s="4">
        <v>33.4</v>
      </c>
      <c r="Q6" s="4">
        <v>29.6</v>
      </c>
      <c r="R6" s="4">
        <v>50.9</v>
      </c>
      <c r="S6" s="4">
        <v>15.1</v>
      </c>
      <c r="T6" s="4">
        <v>10.7</v>
      </c>
      <c r="U6" s="4">
        <v>42.1</v>
      </c>
      <c r="V6" s="4">
        <v>28.3</v>
      </c>
      <c r="W6" s="4">
        <v>16.2</v>
      </c>
      <c r="X6" s="4">
        <v>13.8</v>
      </c>
      <c r="Y6" s="4">
        <v>16.4</v>
      </c>
      <c r="Z6" s="4">
        <v>13.5</v>
      </c>
      <c r="AA6" s="19">
        <v>35.6</v>
      </c>
      <c r="AB6" s="4">
        <v>52.2</v>
      </c>
      <c r="AC6" s="4">
        <v>12.9</v>
      </c>
      <c r="AD6" s="4">
        <v>74.8</v>
      </c>
      <c r="AE6" s="4">
        <v>32.9</v>
      </c>
      <c r="AF6" s="4">
        <v>30.1</v>
      </c>
      <c r="AG6" s="4">
        <v>26.1</v>
      </c>
      <c r="AH6" s="4">
        <v>37.9</v>
      </c>
      <c r="AI6" s="19">
        <v>32</v>
      </c>
      <c r="AJ6" s="4">
        <v>28.4</v>
      </c>
      <c r="AK6" s="36">
        <f>SUM(B6:AJ6)</f>
        <v>994.6999999999999</v>
      </c>
    </row>
    <row r="7" spans="1:37" ht="12.75">
      <c r="A7" s="6" t="s">
        <v>55</v>
      </c>
      <c r="B7">
        <v>2.4</v>
      </c>
      <c r="C7" s="10">
        <v>2.3</v>
      </c>
      <c r="D7">
        <v>3.8</v>
      </c>
      <c r="E7">
        <v>1.1</v>
      </c>
      <c r="F7">
        <v>1.5</v>
      </c>
      <c r="G7">
        <v>4.6</v>
      </c>
      <c r="H7" s="10">
        <v>2</v>
      </c>
      <c r="I7">
        <v>1.7</v>
      </c>
      <c r="J7">
        <v>3.2</v>
      </c>
      <c r="K7">
        <v>2.2</v>
      </c>
      <c r="L7">
        <v>4.2</v>
      </c>
      <c r="M7" s="10">
        <v>5</v>
      </c>
      <c r="N7">
        <v>1.8</v>
      </c>
      <c r="O7">
        <v>2.2</v>
      </c>
      <c r="P7" s="10">
        <v>3</v>
      </c>
      <c r="Q7">
        <v>3.9</v>
      </c>
      <c r="R7">
        <v>5.9</v>
      </c>
      <c r="S7">
        <v>1.5</v>
      </c>
      <c r="T7">
        <v>1.5</v>
      </c>
      <c r="U7">
        <v>4.7</v>
      </c>
      <c r="V7">
        <v>2.4</v>
      </c>
      <c r="W7">
        <v>1.6</v>
      </c>
      <c r="X7">
        <v>1.5</v>
      </c>
      <c r="Y7">
        <v>1.6</v>
      </c>
      <c r="Z7">
        <v>1.7</v>
      </c>
      <c r="AA7">
        <v>3.6</v>
      </c>
      <c r="AB7">
        <v>5.4</v>
      </c>
      <c r="AC7">
        <v>1.3</v>
      </c>
      <c r="AD7">
        <v>8.2</v>
      </c>
      <c r="AE7">
        <v>3.7</v>
      </c>
      <c r="AF7">
        <v>3.1</v>
      </c>
      <c r="AG7">
        <v>2.8</v>
      </c>
      <c r="AH7" s="10">
        <v>4</v>
      </c>
      <c r="AI7">
        <v>2.8</v>
      </c>
      <c r="AJ7">
        <v>2.3</v>
      </c>
      <c r="AK7" s="36">
        <f>SUM(B7:AJ7)</f>
        <v>104.49999999999999</v>
      </c>
    </row>
    <row r="8" spans="1:37" ht="12.75">
      <c r="A8" s="6" t="s">
        <v>56</v>
      </c>
      <c r="B8">
        <v>70</v>
      </c>
      <c r="C8">
        <v>70</v>
      </c>
      <c r="D8">
        <v>90</v>
      </c>
      <c r="E8">
        <v>40</v>
      </c>
      <c r="F8">
        <v>70</v>
      </c>
      <c r="G8">
        <v>115</v>
      </c>
      <c r="H8">
        <v>55</v>
      </c>
      <c r="I8">
        <v>40</v>
      </c>
      <c r="J8">
        <v>90</v>
      </c>
      <c r="K8">
        <v>60</v>
      </c>
      <c r="L8">
        <v>110</v>
      </c>
      <c r="M8">
        <v>110</v>
      </c>
      <c r="N8">
        <v>40</v>
      </c>
      <c r="O8">
        <v>45</v>
      </c>
      <c r="P8">
        <v>70</v>
      </c>
      <c r="Q8">
        <v>75</v>
      </c>
      <c r="R8">
        <v>110</v>
      </c>
      <c r="S8">
        <v>55</v>
      </c>
      <c r="T8">
        <v>50</v>
      </c>
      <c r="U8">
        <v>125</v>
      </c>
      <c r="V8">
        <v>60</v>
      </c>
      <c r="W8">
        <v>40</v>
      </c>
      <c r="X8">
        <v>50</v>
      </c>
      <c r="Y8">
        <v>55</v>
      </c>
      <c r="Z8">
        <v>40</v>
      </c>
      <c r="AK8" s="36"/>
    </row>
    <row r="9" spans="1:37" ht="12.75">
      <c r="A9" s="25" t="s">
        <v>104</v>
      </c>
      <c r="B9" s="26">
        <f>B8/B6</f>
        <v>3.0434782608695654</v>
      </c>
      <c r="C9" s="26">
        <f aca="true" t="shared" si="0" ref="C9:Z9">C8/C6</f>
        <v>3.3653846153846154</v>
      </c>
      <c r="D9" s="26">
        <f t="shared" si="0"/>
        <v>2.278481012658228</v>
      </c>
      <c r="E9" s="26">
        <f t="shared" si="0"/>
        <v>5</v>
      </c>
      <c r="F9" s="26">
        <f t="shared" si="0"/>
        <v>4.40251572327044</v>
      </c>
      <c r="G9" s="26">
        <f t="shared" si="0"/>
        <v>2.5727069351230423</v>
      </c>
      <c r="H9" s="26">
        <f t="shared" si="0"/>
        <v>3.038674033149171</v>
      </c>
      <c r="I9" s="26">
        <f t="shared" si="0"/>
        <v>2.7777777777777777</v>
      </c>
      <c r="J9" s="26">
        <f t="shared" si="0"/>
        <v>2.8846153846153846</v>
      </c>
      <c r="K9" s="26">
        <f t="shared" si="0"/>
        <v>2.5210084033613445</v>
      </c>
      <c r="L9" s="26">
        <f t="shared" si="0"/>
        <v>2.6066350710900474</v>
      </c>
      <c r="M9" s="26">
        <f t="shared" si="0"/>
        <v>2.3157894736842106</v>
      </c>
      <c r="N9" s="26">
        <f t="shared" si="0"/>
        <v>2.2471910112359548</v>
      </c>
      <c r="O9" s="26">
        <f t="shared" si="0"/>
        <v>3.0201342281879193</v>
      </c>
      <c r="P9" s="26">
        <f t="shared" si="0"/>
        <v>2.095808383233533</v>
      </c>
      <c r="Q9" s="26">
        <f t="shared" si="0"/>
        <v>2.5337837837837838</v>
      </c>
      <c r="R9" s="26">
        <f t="shared" si="0"/>
        <v>2.1611001964636545</v>
      </c>
      <c r="S9" s="26">
        <f t="shared" si="0"/>
        <v>3.642384105960265</v>
      </c>
      <c r="T9" s="26">
        <f t="shared" si="0"/>
        <v>4.672897196261682</v>
      </c>
      <c r="U9" s="26">
        <f t="shared" si="0"/>
        <v>2.969121140142518</v>
      </c>
      <c r="V9" s="26">
        <f t="shared" si="0"/>
        <v>2.1201413427561837</v>
      </c>
      <c r="W9" s="26">
        <f t="shared" si="0"/>
        <v>2.469135802469136</v>
      </c>
      <c r="X9" s="26">
        <f t="shared" si="0"/>
        <v>3.623188405797101</v>
      </c>
      <c r="Y9" s="26">
        <f t="shared" si="0"/>
        <v>3.353658536585366</v>
      </c>
      <c r="Z9" s="26">
        <f t="shared" si="0"/>
        <v>2.962962962962963</v>
      </c>
      <c r="AA9" s="2"/>
      <c r="AB9" s="2"/>
      <c r="AC9" s="2"/>
      <c r="AD9" s="2"/>
      <c r="AE9" s="2"/>
      <c r="AF9" s="2"/>
      <c r="AG9" s="2"/>
      <c r="AH9" s="2"/>
      <c r="AI9" s="2"/>
      <c r="AJ9" s="2"/>
      <c r="AK9" s="39">
        <f>(SUM(B8:Z8))/SUM(B6:Z6)</f>
        <v>2.746122190566635</v>
      </c>
    </row>
    <row r="10" spans="1:39" ht="12.75">
      <c r="A10" s="22" t="s">
        <v>57</v>
      </c>
      <c r="B10">
        <v>1</v>
      </c>
      <c r="H10">
        <v>1</v>
      </c>
      <c r="K10">
        <v>1</v>
      </c>
      <c r="AC10">
        <v>1</v>
      </c>
      <c r="AH10">
        <v>1</v>
      </c>
      <c r="AK10" s="36">
        <f>SUM(B10:AJ10)</f>
        <v>5</v>
      </c>
      <c r="AL10" s="19">
        <f aca="true" t="shared" si="1" ref="AL10:AL20">AK10/AK$6*100</f>
        <v>0.5026641198351262</v>
      </c>
      <c r="AM10" s="18">
        <f>AK10/AK$7</f>
        <v>0.04784688995215312</v>
      </c>
    </row>
    <row r="11" spans="1:39" ht="12.75">
      <c r="A11" s="22" t="s">
        <v>58</v>
      </c>
      <c r="Q11">
        <v>1</v>
      </c>
      <c r="AK11" s="36">
        <f aca="true" t="shared" si="2" ref="AK11:AK30">SUM(B11:AJ11)</f>
        <v>1</v>
      </c>
      <c r="AL11" s="19">
        <f t="shared" si="1"/>
        <v>0.10053282396702524</v>
      </c>
      <c r="AM11" s="18">
        <f aca="true" t="shared" si="3" ref="AM11:AM54">AK11/AK$7</f>
        <v>0.009569377990430623</v>
      </c>
    </row>
    <row r="12" spans="1:39" ht="12.75">
      <c r="A12" s="22" t="s">
        <v>59</v>
      </c>
      <c r="C12">
        <v>3</v>
      </c>
      <c r="D12">
        <v>1</v>
      </c>
      <c r="F12">
        <v>1</v>
      </c>
      <c r="I12">
        <v>3</v>
      </c>
      <c r="K12">
        <v>10</v>
      </c>
      <c r="L12">
        <v>4</v>
      </c>
      <c r="M12">
        <v>3</v>
      </c>
      <c r="N12">
        <v>2</v>
      </c>
      <c r="R12">
        <v>2</v>
      </c>
      <c r="S12">
        <v>1</v>
      </c>
      <c r="AK12" s="36">
        <f t="shared" si="2"/>
        <v>30</v>
      </c>
      <c r="AL12" s="19">
        <f t="shared" si="1"/>
        <v>3.015984719010757</v>
      </c>
      <c r="AM12" s="18">
        <f t="shared" si="3"/>
        <v>0.2870813397129187</v>
      </c>
    </row>
    <row r="13" spans="1:39" ht="12.75">
      <c r="A13" s="22" t="s">
        <v>60</v>
      </c>
      <c r="E13">
        <v>2</v>
      </c>
      <c r="I13">
        <v>2</v>
      </c>
      <c r="J13">
        <v>30</v>
      </c>
      <c r="L13">
        <v>35</v>
      </c>
      <c r="Q13">
        <v>10</v>
      </c>
      <c r="U13">
        <v>25</v>
      </c>
      <c r="V13">
        <v>7</v>
      </c>
      <c r="X13">
        <v>1</v>
      </c>
      <c r="Z13">
        <v>20</v>
      </c>
      <c r="AA13">
        <v>1</v>
      </c>
      <c r="AB13">
        <v>2</v>
      </c>
      <c r="AD13">
        <v>7</v>
      </c>
      <c r="AE13">
        <v>7</v>
      </c>
      <c r="AK13" s="36">
        <f t="shared" si="2"/>
        <v>149</v>
      </c>
      <c r="AL13" s="19">
        <f t="shared" si="1"/>
        <v>14.979390771086761</v>
      </c>
      <c r="AM13" s="18">
        <f t="shared" si="3"/>
        <v>1.4258373205741628</v>
      </c>
    </row>
    <row r="14" spans="1:39" ht="12.75">
      <c r="A14" s="22" t="s">
        <v>90</v>
      </c>
      <c r="AK14" s="36"/>
      <c r="AL14" s="19"/>
      <c r="AM14" s="18"/>
    </row>
    <row r="15" spans="1:39" ht="12.75">
      <c r="A15" s="22" t="s">
        <v>61</v>
      </c>
      <c r="M15">
        <v>1</v>
      </c>
      <c r="AD15">
        <v>7</v>
      </c>
      <c r="AE15">
        <v>8</v>
      </c>
      <c r="AK15" s="36">
        <f t="shared" si="2"/>
        <v>16</v>
      </c>
      <c r="AL15" s="19">
        <f t="shared" si="1"/>
        <v>1.608525183472404</v>
      </c>
      <c r="AM15" s="18">
        <f t="shared" si="3"/>
        <v>0.15311004784688997</v>
      </c>
    </row>
    <row r="16" spans="1:39" ht="12.75">
      <c r="A16" s="22" t="s">
        <v>91</v>
      </c>
      <c r="AK16" s="36"/>
      <c r="AL16" s="19"/>
      <c r="AM16" s="18"/>
    </row>
    <row r="17" spans="1:39" ht="12.75">
      <c r="A17" s="22" t="s">
        <v>62</v>
      </c>
      <c r="D17">
        <v>3</v>
      </c>
      <c r="G17">
        <v>1</v>
      </c>
      <c r="I17">
        <v>1</v>
      </c>
      <c r="J17">
        <v>1</v>
      </c>
      <c r="K17">
        <v>1</v>
      </c>
      <c r="N17">
        <v>1</v>
      </c>
      <c r="O17">
        <v>1</v>
      </c>
      <c r="P17">
        <v>2</v>
      </c>
      <c r="Q17">
        <v>3</v>
      </c>
      <c r="X17">
        <v>1</v>
      </c>
      <c r="AB17">
        <v>3</v>
      </c>
      <c r="AI17">
        <v>1</v>
      </c>
      <c r="AJ17">
        <v>1</v>
      </c>
      <c r="AK17" s="36">
        <f t="shared" si="2"/>
        <v>20</v>
      </c>
      <c r="AL17" s="19">
        <f t="shared" si="1"/>
        <v>2.0106564793405046</v>
      </c>
      <c r="AM17" s="18">
        <f t="shared" si="3"/>
        <v>0.19138755980861247</v>
      </c>
    </row>
    <row r="18" spans="1:39" ht="12.75">
      <c r="A18" s="22" t="s">
        <v>92</v>
      </c>
      <c r="AK18" s="36"/>
      <c r="AL18" s="19"/>
      <c r="AM18" s="18"/>
    </row>
    <row r="19" spans="1:39" ht="12.75">
      <c r="A19" s="22" t="s">
        <v>63</v>
      </c>
      <c r="U19">
        <v>1</v>
      </c>
      <c r="AK19" s="36">
        <f t="shared" si="2"/>
        <v>1</v>
      </c>
      <c r="AL19" s="19">
        <f t="shared" si="1"/>
        <v>0.10053282396702524</v>
      </c>
      <c r="AM19" s="18">
        <f t="shared" si="3"/>
        <v>0.009569377990430623</v>
      </c>
    </row>
    <row r="20" spans="1:39" ht="12.75">
      <c r="A20" s="22" t="s">
        <v>64</v>
      </c>
      <c r="B20">
        <v>10</v>
      </c>
      <c r="C20">
        <v>10</v>
      </c>
      <c r="D20">
        <v>3</v>
      </c>
      <c r="E20">
        <v>1</v>
      </c>
      <c r="F20">
        <v>2</v>
      </c>
      <c r="G20">
        <v>15</v>
      </c>
      <c r="H20">
        <v>3</v>
      </c>
      <c r="I20">
        <v>3</v>
      </c>
      <c r="J20">
        <v>10</v>
      </c>
      <c r="K20">
        <v>5</v>
      </c>
      <c r="L20">
        <v>15</v>
      </c>
      <c r="M20">
        <v>10</v>
      </c>
      <c r="N20">
        <v>5</v>
      </c>
      <c r="O20">
        <v>5</v>
      </c>
      <c r="P20">
        <v>5</v>
      </c>
      <c r="Q20">
        <v>10</v>
      </c>
      <c r="R20">
        <v>15</v>
      </c>
      <c r="S20">
        <v>20</v>
      </c>
      <c r="T20">
        <v>5</v>
      </c>
      <c r="U20">
        <v>20</v>
      </c>
      <c r="V20">
        <v>10</v>
      </c>
      <c r="W20">
        <v>10</v>
      </c>
      <c r="X20">
        <v>8</v>
      </c>
      <c r="Y20">
        <v>1</v>
      </c>
      <c r="Z20">
        <v>5</v>
      </c>
      <c r="AA20">
        <v>4</v>
      </c>
      <c r="AB20">
        <v>18</v>
      </c>
      <c r="AC20">
        <v>3</v>
      </c>
      <c r="AD20">
        <v>23</v>
      </c>
      <c r="AE20">
        <v>4</v>
      </c>
      <c r="AF20">
        <v>5</v>
      </c>
      <c r="AG20">
        <v>5</v>
      </c>
      <c r="AH20">
        <v>14</v>
      </c>
      <c r="AI20">
        <v>12</v>
      </c>
      <c r="AJ20">
        <v>6</v>
      </c>
      <c r="AK20" s="36">
        <f t="shared" si="2"/>
        <v>300</v>
      </c>
      <c r="AL20" s="19">
        <f t="shared" si="1"/>
        <v>30.159847190107573</v>
      </c>
      <c r="AM20" s="18">
        <f t="shared" si="3"/>
        <v>2.870813397129187</v>
      </c>
    </row>
    <row r="21" spans="1:39" ht="12.75">
      <c r="A21" s="22" t="s">
        <v>65</v>
      </c>
      <c r="J21">
        <v>10</v>
      </c>
      <c r="M21">
        <v>2</v>
      </c>
      <c r="S21">
        <v>10</v>
      </c>
      <c r="U21">
        <v>30</v>
      </c>
      <c r="X21">
        <v>30</v>
      </c>
      <c r="Z21">
        <v>40</v>
      </c>
      <c r="AB21">
        <v>9</v>
      </c>
      <c r="AD21">
        <v>14</v>
      </c>
      <c r="AK21" s="36">
        <f t="shared" si="2"/>
        <v>145</v>
      </c>
      <c r="AL21" s="19">
        <f>AK21/AK$6*100</f>
        <v>14.577259475218659</v>
      </c>
      <c r="AM21" s="18">
        <f t="shared" si="3"/>
        <v>1.3875598086124403</v>
      </c>
    </row>
    <row r="22" spans="1:39" ht="12.75">
      <c r="A22" s="22" t="s">
        <v>66</v>
      </c>
      <c r="B22">
        <v>10</v>
      </c>
      <c r="C22">
        <v>30</v>
      </c>
      <c r="D22">
        <v>15</v>
      </c>
      <c r="E22">
        <v>10</v>
      </c>
      <c r="F22">
        <v>10</v>
      </c>
      <c r="G22">
        <v>25</v>
      </c>
      <c r="H22">
        <v>8</v>
      </c>
      <c r="I22">
        <v>5</v>
      </c>
      <c r="J22">
        <v>25</v>
      </c>
      <c r="K22">
        <v>15</v>
      </c>
      <c r="L22">
        <v>30</v>
      </c>
      <c r="M22">
        <v>20</v>
      </c>
      <c r="N22">
        <v>5</v>
      </c>
      <c r="O22">
        <v>25</v>
      </c>
      <c r="P22">
        <v>15</v>
      </c>
      <c r="Q22">
        <v>15</v>
      </c>
      <c r="R22">
        <v>25</v>
      </c>
      <c r="S22">
        <v>15</v>
      </c>
      <c r="T22">
        <v>2</v>
      </c>
      <c r="U22">
        <v>20</v>
      </c>
      <c r="V22">
        <v>5</v>
      </c>
      <c r="W22">
        <v>3</v>
      </c>
      <c r="X22">
        <v>10</v>
      </c>
      <c r="Y22">
        <v>8</v>
      </c>
      <c r="Z22">
        <v>10</v>
      </c>
      <c r="AA22">
        <v>17</v>
      </c>
      <c r="AB22">
        <v>64</v>
      </c>
      <c r="AC22">
        <v>9</v>
      </c>
      <c r="AD22">
        <v>42</v>
      </c>
      <c r="AE22">
        <v>20</v>
      </c>
      <c r="AF22">
        <v>17</v>
      </c>
      <c r="AG22">
        <v>12</v>
      </c>
      <c r="AH22">
        <v>15</v>
      </c>
      <c r="AI22">
        <v>9</v>
      </c>
      <c r="AJ22">
        <v>6</v>
      </c>
      <c r="AK22" s="36">
        <f t="shared" si="2"/>
        <v>572</v>
      </c>
      <c r="AL22" s="19">
        <f aca="true" t="shared" si="4" ref="AL22:AL54">AK22/AK$6*100</f>
        <v>57.50477530913843</v>
      </c>
      <c r="AM22" s="18">
        <f t="shared" si="3"/>
        <v>5.473684210526317</v>
      </c>
    </row>
    <row r="23" spans="1:39" ht="12.75">
      <c r="A23" s="22" t="s">
        <v>67</v>
      </c>
      <c r="B23">
        <v>5</v>
      </c>
      <c r="C23">
        <v>1</v>
      </c>
      <c r="D23">
        <v>2</v>
      </c>
      <c r="E23">
        <v>2</v>
      </c>
      <c r="F23">
        <v>1</v>
      </c>
      <c r="S23">
        <v>1</v>
      </c>
      <c r="V23">
        <v>3</v>
      </c>
      <c r="AF23">
        <v>5</v>
      </c>
      <c r="AG23">
        <v>1</v>
      </c>
      <c r="AJ23">
        <v>3</v>
      </c>
      <c r="AK23" s="36">
        <f t="shared" si="2"/>
        <v>24</v>
      </c>
      <c r="AL23" s="19">
        <f t="shared" si="4"/>
        <v>2.412787775208606</v>
      </c>
      <c r="AM23" s="18">
        <f t="shared" si="3"/>
        <v>0.22966507177033496</v>
      </c>
    </row>
    <row r="24" spans="1:39" ht="12.75">
      <c r="A24" s="22" t="s">
        <v>68</v>
      </c>
      <c r="B24">
        <v>55</v>
      </c>
      <c r="C24">
        <v>15</v>
      </c>
      <c r="D24">
        <v>70</v>
      </c>
      <c r="E24">
        <v>60</v>
      </c>
      <c r="F24">
        <v>60</v>
      </c>
      <c r="G24">
        <v>130</v>
      </c>
      <c r="H24">
        <v>60</v>
      </c>
      <c r="I24">
        <v>40</v>
      </c>
      <c r="J24">
        <v>70</v>
      </c>
      <c r="K24">
        <v>60</v>
      </c>
      <c r="L24">
        <v>120</v>
      </c>
      <c r="M24">
        <v>110</v>
      </c>
      <c r="N24">
        <v>50</v>
      </c>
      <c r="O24">
        <v>60</v>
      </c>
      <c r="P24">
        <v>95</v>
      </c>
      <c r="Q24">
        <v>65</v>
      </c>
      <c r="R24">
        <v>70</v>
      </c>
      <c r="S24">
        <v>45</v>
      </c>
      <c r="T24">
        <v>80</v>
      </c>
      <c r="U24">
        <v>80</v>
      </c>
      <c r="V24">
        <v>80</v>
      </c>
      <c r="W24">
        <v>55</v>
      </c>
      <c r="X24">
        <v>40</v>
      </c>
      <c r="Y24">
        <v>70</v>
      </c>
      <c r="Z24">
        <v>100</v>
      </c>
      <c r="AA24">
        <v>24</v>
      </c>
      <c r="AB24">
        <v>140</v>
      </c>
      <c r="AC24">
        <v>39</v>
      </c>
      <c r="AD24">
        <v>106</v>
      </c>
      <c r="AE24">
        <v>26</v>
      </c>
      <c r="AF24">
        <v>47</v>
      </c>
      <c r="AG24">
        <v>34</v>
      </c>
      <c r="AH24">
        <v>18</v>
      </c>
      <c r="AI24">
        <v>36</v>
      </c>
      <c r="AJ24">
        <v>42</v>
      </c>
      <c r="AK24" s="36">
        <f t="shared" si="2"/>
        <v>2252</v>
      </c>
      <c r="AL24" s="19">
        <f t="shared" si="4"/>
        <v>226.39991957374087</v>
      </c>
      <c r="AM24" s="18">
        <f t="shared" si="3"/>
        <v>21.550239234449762</v>
      </c>
    </row>
    <row r="25" spans="1:39" ht="12.75">
      <c r="A25" s="22" t="s">
        <v>69</v>
      </c>
      <c r="B25">
        <v>10</v>
      </c>
      <c r="C25">
        <v>5</v>
      </c>
      <c r="D25">
        <v>40</v>
      </c>
      <c r="E25">
        <v>20</v>
      </c>
      <c r="F25">
        <v>20</v>
      </c>
      <c r="G25">
        <v>70</v>
      </c>
      <c r="H25">
        <v>10</v>
      </c>
      <c r="I25">
        <v>15</v>
      </c>
      <c r="J25">
        <v>25</v>
      </c>
      <c r="K25">
        <v>30</v>
      </c>
      <c r="L25">
        <v>55</v>
      </c>
      <c r="M25">
        <v>35</v>
      </c>
      <c r="N25">
        <v>20</v>
      </c>
      <c r="O25">
        <v>35</v>
      </c>
      <c r="P25">
        <v>30</v>
      </c>
      <c r="Q25">
        <v>20</v>
      </c>
      <c r="R25">
        <v>20</v>
      </c>
      <c r="S25">
        <v>20</v>
      </c>
      <c r="T25">
        <v>40</v>
      </c>
      <c r="U25">
        <v>30</v>
      </c>
      <c r="V25">
        <v>50</v>
      </c>
      <c r="W25">
        <v>10</v>
      </c>
      <c r="X25">
        <v>10</v>
      </c>
      <c r="Y25">
        <v>40</v>
      </c>
      <c r="Z25">
        <v>15</v>
      </c>
      <c r="AA25">
        <v>6</v>
      </c>
      <c r="AB25">
        <v>70</v>
      </c>
      <c r="AC25">
        <v>25</v>
      </c>
      <c r="AD25">
        <v>67</v>
      </c>
      <c r="AE25">
        <v>7</v>
      </c>
      <c r="AF25">
        <v>23</v>
      </c>
      <c r="AG25">
        <v>17</v>
      </c>
      <c r="AH25">
        <v>24</v>
      </c>
      <c r="AI25">
        <v>22</v>
      </c>
      <c r="AJ25">
        <v>15</v>
      </c>
      <c r="AK25" s="36">
        <f t="shared" si="2"/>
        <v>951</v>
      </c>
      <c r="AL25" s="19">
        <f t="shared" si="4"/>
        <v>95.606715592641</v>
      </c>
      <c r="AM25" s="18">
        <f t="shared" si="3"/>
        <v>9.100478468899523</v>
      </c>
    </row>
    <row r="26" spans="1:39" ht="12.75">
      <c r="A26" s="22" t="s">
        <v>70</v>
      </c>
      <c r="D26">
        <v>1</v>
      </c>
      <c r="AD26">
        <v>1</v>
      </c>
      <c r="AG26">
        <v>1</v>
      </c>
      <c r="AI26">
        <v>1</v>
      </c>
      <c r="AJ26">
        <v>1</v>
      </c>
      <c r="AK26" s="36">
        <f t="shared" si="2"/>
        <v>5</v>
      </c>
      <c r="AL26" s="19">
        <f t="shared" si="4"/>
        <v>0.5026641198351262</v>
      </c>
      <c r="AM26" s="18">
        <f t="shared" si="3"/>
        <v>0.04784688995215312</v>
      </c>
    </row>
    <row r="27" spans="1:39" ht="12.75">
      <c r="A27" s="22" t="s">
        <v>71</v>
      </c>
      <c r="D27">
        <v>2</v>
      </c>
      <c r="AH27">
        <v>1</v>
      </c>
      <c r="AI27">
        <v>2</v>
      </c>
      <c r="AK27" s="36">
        <f t="shared" si="2"/>
        <v>5</v>
      </c>
      <c r="AL27" s="19">
        <f t="shared" si="4"/>
        <v>0.5026641198351262</v>
      </c>
      <c r="AM27" s="18">
        <f t="shared" si="3"/>
        <v>0.04784688995215312</v>
      </c>
    </row>
    <row r="28" spans="1:39" ht="12.75">
      <c r="A28" s="22" t="s">
        <v>72</v>
      </c>
      <c r="B28">
        <v>1</v>
      </c>
      <c r="G28">
        <v>2</v>
      </c>
      <c r="AD28">
        <v>1</v>
      </c>
      <c r="AG28">
        <v>1</v>
      </c>
      <c r="AK28" s="36">
        <f t="shared" si="2"/>
        <v>5</v>
      </c>
      <c r="AL28" s="19">
        <f t="shared" si="4"/>
        <v>0.5026641198351262</v>
      </c>
      <c r="AM28" s="18">
        <f t="shared" si="3"/>
        <v>0.04784688995215312</v>
      </c>
    </row>
    <row r="29" spans="1:39" ht="12.75">
      <c r="A29" s="22" t="s">
        <v>93</v>
      </c>
      <c r="AK29" s="36"/>
      <c r="AL29" s="19"/>
      <c r="AM29" s="18"/>
    </row>
    <row r="30" spans="1:39" ht="12.75">
      <c r="A30" s="22" t="s">
        <v>73</v>
      </c>
      <c r="G30">
        <v>1</v>
      </c>
      <c r="Q30">
        <v>1</v>
      </c>
      <c r="U30">
        <v>4</v>
      </c>
      <c r="X30">
        <v>1</v>
      </c>
      <c r="AD30">
        <v>3</v>
      </c>
      <c r="AK30" s="36">
        <f t="shared" si="2"/>
        <v>10</v>
      </c>
      <c r="AL30" s="19">
        <f t="shared" si="4"/>
        <v>1.0053282396702523</v>
      </c>
      <c r="AM30" s="18">
        <f t="shared" si="3"/>
        <v>0.09569377990430623</v>
      </c>
    </row>
    <row r="31" spans="1:39" ht="12.75">
      <c r="A31" s="22" t="s">
        <v>94</v>
      </c>
      <c r="AK31" s="36"/>
      <c r="AL31" s="19"/>
      <c r="AM31" s="18"/>
    </row>
    <row r="32" spans="1:39" ht="12.75">
      <c r="A32" s="22" t="s">
        <v>95</v>
      </c>
      <c r="AK32" s="36"/>
      <c r="AL32" s="19"/>
      <c r="AM32" s="18"/>
    </row>
    <row r="33" spans="1:39" ht="12.75">
      <c r="A33" s="22" t="s">
        <v>74</v>
      </c>
      <c r="B33">
        <v>7</v>
      </c>
      <c r="C33">
        <v>1</v>
      </c>
      <c r="D33">
        <v>1</v>
      </c>
      <c r="G33">
        <v>3</v>
      </c>
      <c r="H33">
        <v>1</v>
      </c>
      <c r="I33">
        <v>1</v>
      </c>
      <c r="K33">
        <v>1</v>
      </c>
      <c r="L33">
        <v>8</v>
      </c>
      <c r="N33">
        <v>1</v>
      </c>
      <c r="O33">
        <v>1</v>
      </c>
      <c r="P33">
        <v>2</v>
      </c>
      <c r="Q33">
        <v>1</v>
      </c>
      <c r="U33">
        <v>11</v>
      </c>
      <c r="W33">
        <v>1</v>
      </c>
      <c r="Y33">
        <v>1</v>
      </c>
      <c r="Z33">
        <v>1</v>
      </c>
      <c r="AC33">
        <v>1</v>
      </c>
      <c r="AD33">
        <v>5</v>
      </c>
      <c r="AF33">
        <v>2</v>
      </c>
      <c r="AG33">
        <v>6</v>
      </c>
      <c r="AI33">
        <v>5</v>
      </c>
      <c r="AK33" s="36">
        <f aca="true" t="shared" si="5" ref="AK33:AK53">SUM(B33:AJ33)</f>
        <v>61</v>
      </c>
      <c r="AL33" s="19">
        <f t="shared" si="4"/>
        <v>6.13250226198854</v>
      </c>
      <c r="AM33" s="18">
        <f t="shared" si="3"/>
        <v>0.583732057416268</v>
      </c>
    </row>
    <row r="34" spans="1:39" ht="12.75">
      <c r="A34" s="22" t="s">
        <v>75</v>
      </c>
      <c r="AB34">
        <v>1</v>
      </c>
      <c r="AK34" s="36">
        <f t="shared" si="5"/>
        <v>1</v>
      </c>
      <c r="AL34" s="19">
        <f t="shared" si="4"/>
        <v>0.10053282396702524</v>
      </c>
      <c r="AM34" s="18">
        <f t="shared" si="3"/>
        <v>0.009569377990430623</v>
      </c>
    </row>
    <row r="35" spans="1:39" ht="12.75">
      <c r="A35" s="22" t="s">
        <v>76</v>
      </c>
      <c r="B35">
        <v>3</v>
      </c>
      <c r="H35">
        <v>2</v>
      </c>
      <c r="AB35">
        <v>16</v>
      </c>
      <c r="AC35">
        <v>5</v>
      </c>
      <c r="AF35">
        <v>3</v>
      </c>
      <c r="AH35">
        <v>2</v>
      </c>
      <c r="AI35">
        <v>12</v>
      </c>
      <c r="AJ35">
        <v>5</v>
      </c>
      <c r="AK35" s="36">
        <f t="shared" si="5"/>
        <v>48</v>
      </c>
      <c r="AL35" s="19">
        <f t="shared" si="4"/>
        <v>4.825575550417212</v>
      </c>
      <c r="AM35" s="18">
        <f t="shared" si="3"/>
        <v>0.4593301435406699</v>
      </c>
    </row>
    <row r="36" spans="1:39" ht="12.75">
      <c r="A36" s="22" t="s">
        <v>96</v>
      </c>
      <c r="AK36" s="36"/>
      <c r="AL36" s="19"/>
      <c r="AM36" s="18"/>
    </row>
    <row r="37" spans="1:39" ht="12.75">
      <c r="A37" s="22" t="s">
        <v>77</v>
      </c>
      <c r="S37">
        <v>1</v>
      </c>
      <c r="W37">
        <v>1</v>
      </c>
      <c r="AB37">
        <v>5</v>
      </c>
      <c r="AD37">
        <v>3</v>
      </c>
      <c r="AK37" s="36">
        <f t="shared" si="5"/>
        <v>10</v>
      </c>
      <c r="AL37" s="19">
        <f t="shared" si="4"/>
        <v>1.0053282396702523</v>
      </c>
      <c r="AM37" s="18">
        <f t="shared" si="3"/>
        <v>0.09569377990430623</v>
      </c>
    </row>
    <row r="38" spans="1:39" ht="12.75">
      <c r="A38" s="22" t="s">
        <v>97</v>
      </c>
      <c r="AK38" s="36"/>
      <c r="AL38" s="19"/>
      <c r="AM38" s="18"/>
    </row>
    <row r="39" spans="1:39" ht="12.75">
      <c r="A39" s="22" t="s">
        <v>98</v>
      </c>
      <c r="AK39" s="36"/>
      <c r="AL39" s="19"/>
      <c r="AM39" s="18"/>
    </row>
    <row r="40" spans="1:39" ht="12.75">
      <c r="A40" s="22" t="s">
        <v>78</v>
      </c>
      <c r="B40">
        <v>180</v>
      </c>
      <c r="C40">
        <v>8</v>
      </c>
      <c r="D40">
        <v>50</v>
      </c>
      <c r="E40">
        <v>20</v>
      </c>
      <c r="F40">
        <v>100</v>
      </c>
      <c r="G40">
        <v>60</v>
      </c>
      <c r="H40">
        <v>70</v>
      </c>
      <c r="I40">
        <v>10</v>
      </c>
      <c r="J40">
        <v>20</v>
      </c>
      <c r="K40">
        <v>25</v>
      </c>
      <c r="L40">
        <v>60</v>
      </c>
      <c r="M40">
        <v>30</v>
      </c>
      <c r="N40">
        <v>60</v>
      </c>
      <c r="O40">
        <v>85</v>
      </c>
      <c r="P40">
        <v>80</v>
      </c>
      <c r="Q40">
        <v>50</v>
      </c>
      <c r="R40">
        <v>175</v>
      </c>
      <c r="S40">
        <v>50</v>
      </c>
      <c r="T40">
        <v>50</v>
      </c>
      <c r="U40">
        <v>120</v>
      </c>
      <c r="V40">
        <v>20</v>
      </c>
      <c r="X40">
        <v>80</v>
      </c>
      <c r="Y40">
        <v>5</v>
      </c>
      <c r="Z40">
        <v>5</v>
      </c>
      <c r="AA40">
        <v>3</v>
      </c>
      <c r="AB40">
        <v>90</v>
      </c>
      <c r="AC40">
        <v>38</v>
      </c>
      <c r="AD40">
        <v>120</v>
      </c>
      <c r="AE40">
        <v>43</v>
      </c>
      <c r="AF40">
        <v>13</v>
      </c>
      <c r="AG40">
        <v>62</v>
      </c>
      <c r="AH40">
        <v>97</v>
      </c>
      <c r="AI40">
        <v>13</v>
      </c>
      <c r="AJ40">
        <v>61</v>
      </c>
      <c r="AK40" s="36">
        <f t="shared" si="5"/>
        <v>1953</v>
      </c>
      <c r="AL40" s="19">
        <f t="shared" si="4"/>
        <v>196.3406052076003</v>
      </c>
      <c r="AM40" s="18">
        <f t="shared" si="3"/>
        <v>18.688995215311007</v>
      </c>
    </row>
    <row r="41" spans="1:39" ht="12.75">
      <c r="A41" s="22" t="s">
        <v>79</v>
      </c>
      <c r="F41">
        <v>3</v>
      </c>
      <c r="H41">
        <v>2</v>
      </c>
      <c r="S41">
        <v>2</v>
      </c>
      <c r="AD41">
        <v>3</v>
      </c>
      <c r="AK41" s="36">
        <f t="shared" si="5"/>
        <v>10</v>
      </c>
      <c r="AL41" s="19">
        <f t="shared" si="4"/>
        <v>1.0053282396702523</v>
      </c>
      <c r="AM41" s="18">
        <f t="shared" si="3"/>
        <v>0.09569377990430623</v>
      </c>
    </row>
    <row r="42" spans="1:39" ht="12.75">
      <c r="A42" s="22" t="s">
        <v>80</v>
      </c>
      <c r="F42">
        <v>2</v>
      </c>
      <c r="M42">
        <v>5</v>
      </c>
      <c r="O42">
        <v>1</v>
      </c>
      <c r="AG42">
        <v>1</v>
      </c>
      <c r="AH42">
        <v>11</v>
      </c>
      <c r="AK42" s="36">
        <f t="shared" si="5"/>
        <v>20</v>
      </c>
      <c r="AL42" s="19">
        <f t="shared" si="4"/>
        <v>2.0106564793405046</v>
      </c>
      <c r="AM42" s="18">
        <f t="shared" si="3"/>
        <v>0.19138755980861247</v>
      </c>
    </row>
    <row r="43" spans="1:39" ht="12.75">
      <c r="A43" s="22" t="s">
        <v>99</v>
      </c>
      <c r="AK43" s="36"/>
      <c r="AL43" s="19"/>
      <c r="AM43" s="18"/>
    </row>
    <row r="44" spans="1:39" ht="12.75">
      <c r="A44" s="22" t="s">
        <v>81</v>
      </c>
      <c r="P44">
        <v>1</v>
      </c>
      <c r="U44">
        <v>2</v>
      </c>
      <c r="AK44" s="36">
        <f t="shared" si="5"/>
        <v>3</v>
      </c>
      <c r="AL44" s="19">
        <f t="shared" si="4"/>
        <v>0.30159847190107575</v>
      </c>
      <c r="AM44" s="18">
        <f t="shared" si="3"/>
        <v>0.02870813397129187</v>
      </c>
    </row>
    <row r="45" spans="1:39" ht="12.75">
      <c r="A45" s="22" t="s">
        <v>100</v>
      </c>
      <c r="AK45" s="36"/>
      <c r="AL45" s="19"/>
      <c r="AM45" s="18"/>
    </row>
    <row r="46" spans="1:39" ht="12.75">
      <c r="A46" s="22" t="s">
        <v>82</v>
      </c>
      <c r="B46">
        <v>5</v>
      </c>
      <c r="C46">
        <v>2</v>
      </c>
      <c r="D46">
        <v>10</v>
      </c>
      <c r="E46">
        <v>5</v>
      </c>
      <c r="F46">
        <v>15</v>
      </c>
      <c r="G46">
        <v>15</v>
      </c>
      <c r="H46">
        <v>1</v>
      </c>
      <c r="I46">
        <v>1</v>
      </c>
      <c r="J46">
        <v>3</v>
      </c>
      <c r="K46">
        <v>4</v>
      </c>
      <c r="L46">
        <v>10</v>
      </c>
      <c r="M46">
        <v>4</v>
      </c>
      <c r="N46">
        <v>1</v>
      </c>
      <c r="O46">
        <v>3</v>
      </c>
      <c r="P46">
        <v>7</v>
      </c>
      <c r="Q46">
        <v>3</v>
      </c>
      <c r="R46">
        <v>5</v>
      </c>
      <c r="S46">
        <v>1</v>
      </c>
      <c r="T46">
        <v>1</v>
      </c>
      <c r="U46">
        <v>20</v>
      </c>
      <c r="V46">
        <v>5</v>
      </c>
      <c r="W46">
        <v>1</v>
      </c>
      <c r="X46">
        <v>4</v>
      </c>
      <c r="AA46">
        <v>1</v>
      </c>
      <c r="AB46">
        <v>16</v>
      </c>
      <c r="AD46">
        <v>24</v>
      </c>
      <c r="AG46">
        <v>10</v>
      </c>
      <c r="AH46">
        <v>17</v>
      </c>
      <c r="AJ46">
        <v>11</v>
      </c>
      <c r="AK46" s="36">
        <f t="shared" si="5"/>
        <v>205</v>
      </c>
      <c r="AL46" s="19">
        <f t="shared" si="4"/>
        <v>20.609228913240173</v>
      </c>
      <c r="AM46" s="18">
        <f t="shared" si="3"/>
        <v>1.9617224880382778</v>
      </c>
    </row>
    <row r="47" spans="1:39" ht="12.75">
      <c r="A47" s="22" t="s">
        <v>101</v>
      </c>
      <c r="AK47" s="36"/>
      <c r="AL47" s="19"/>
      <c r="AM47" s="18"/>
    </row>
    <row r="48" spans="1:39" ht="12.75">
      <c r="A48" s="22" t="s">
        <v>102</v>
      </c>
      <c r="AK48" s="36"/>
      <c r="AL48" s="19"/>
      <c r="AM48" s="18"/>
    </row>
    <row r="49" spans="1:39" ht="12.75">
      <c r="A49" s="22" t="s">
        <v>83</v>
      </c>
      <c r="M49">
        <v>3</v>
      </c>
      <c r="U49">
        <v>2</v>
      </c>
      <c r="AB49">
        <v>1</v>
      </c>
      <c r="AD49">
        <v>1</v>
      </c>
      <c r="AG49">
        <v>1</v>
      </c>
      <c r="AK49" s="36">
        <f t="shared" si="5"/>
        <v>8</v>
      </c>
      <c r="AL49" s="19">
        <f t="shared" si="4"/>
        <v>0.804262591736202</v>
      </c>
      <c r="AM49" s="18">
        <f t="shared" si="3"/>
        <v>0.07655502392344499</v>
      </c>
    </row>
    <row r="50" spans="1:39" ht="12.75">
      <c r="A50" s="22" t="s">
        <v>84</v>
      </c>
      <c r="G50">
        <v>1</v>
      </c>
      <c r="M50">
        <v>1</v>
      </c>
      <c r="AD50">
        <v>1</v>
      </c>
      <c r="AH50">
        <v>1</v>
      </c>
      <c r="AK50" s="36">
        <f t="shared" si="5"/>
        <v>4</v>
      </c>
      <c r="AL50" s="19">
        <f t="shared" si="4"/>
        <v>0.402131295868101</v>
      </c>
      <c r="AM50" s="18">
        <f t="shared" si="3"/>
        <v>0.038277511961722493</v>
      </c>
    </row>
    <row r="51" spans="1:39" ht="12.75">
      <c r="A51" s="22" t="s">
        <v>85</v>
      </c>
      <c r="B51">
        <v>10</v>
      </c>
      <c r="D51">
        <v>3</v>
      </c>
      <c r="F51">
        <v>10</v>
      </c>
      <c r="G51">
        <v>1</v>
      </c>
      <c r="I51">
        <v>2</v>
      </c>
      <c r="J51">
        <v>8</v>
      </c>
      <c r="L51">
        <v>5</v>
      </c>
      <c r="M51">
        <v>13</v>
      </c>
      <c r="N51">
        <v>3</v>
      </c>
      <c r="O51">
        <v>5</v>
      </c>
      <c r="P51">
        <v>6</v>
      </c>
      <c r="Q51">
        <v>20</v>
      </c>
      <c r="R51">
        <v>20</v>
      </c>
      <c r="S51">
        <v>5</v>
      </c>
      <c r="U51">
        <v>20</v>
      </c>
      <c r="W51">
        <v>2</v>
      </c>
      <c r="AB51">
        <v>48</v>
      </c>
      <c r="AC51">
        <v>25</v>
      </c>
      <c r="AD51">
        <v>20</v>
      </c>
      <c r="AF51">
        <v>32</v>
      </c>
      <c r="AG51">
        <v>30</v>
      </c>
      <c r="AH51">
        <v>2</v>
      </c>
      <c r="AJ51">
        <v>5</v>
      </c>
      <c r="AK51" s="36">
        <f t="shared" si="5"/>
        <v>295</v>
      </c>
      <c r="AL51" s="19">
        <f t="shared" si="4"/>
        <v>29.657183070272445</v>
      </c>
      <c r="AM51" s="18">
        <f t="shared" si="3"/>
        <v>2.822966507177034</v>
      </c>
    </row>
    <row r="52" spans="1:39" ht="12.75">
      <c r="A52" s="22" t="s">
        <v>86</v>
      </c>
      <c r="B52">
        <v>45</v>
      </c>
      <c r="C52">
        <v>45</v>
      </c>
      <c r="D52">
        <v>80</v>
      </c>
      <c r="E52">
        <v>90</v>
      </c>
      <c r="F52">
        <v>120</v>
      </c>
      <c r="G52">
        <v>60</v>
      </c>
      <c r="H52">
        <v>45</v>
      </c>
      <c r="I52">
        <v>20</v>
      </c>
      <c r="J52">
        <v>80</v>
      </c>
      <c r="K52">
        <v>60</v>
      </c>
      <c r="L52">
        <v>80</v>
      </c>
      <c r="M52">
        <v>140</v>
      </c>
      <c r="N52">
        <v>70</v>
      </c>
      <c r="O52">
        <v>25</v>
      </c>
      <c r="P52">
        <v>70</v>
      </c>
      <c r="Q52">
        <v>25</v>
      </c>
      <c r="R52">
        <v>140</v>
      </c>
      <c r="S52">
        <v>20</v>
      </c>
      <c r="T52">
        <v>10</v>
      </c>
      <c r="U52">
        <v>100</v>
      </c>
      <c r="V52">
        <v>5</v>
      </c>
      <c r="W52">
        <v>20</v>
      </c>
      <c r="X52">
        <v>30</v>
      </c>
      <c r="Y52">
        <v>15</v>
      </c>
      <c r="Z52">
        <v>170</v>
      </c>
      <c r="AA52">
        <v>40</v>
      </c>
      <c r="AB52">
        <v>119</v>
      </c>
      <c r="AC52">
        <v>77</v>
      </c>
      <c r="AD52">
        <v>170</v>
      </c>
      <c r="AE52">
        <v>85</v>
      </c>
      <c r="AF52">
        <v>79</v>
      </c>
      <c r="AG52">
        <v>39</v>
      </c>
      <c r="AH52">
        <v>87</v>
      </c>
      <c r="AI52">
        <v>15</v>
      </c>
      <c r="AJ52">
        <v>12</v>
      </c>
      <c r="AK52" s="36">
        <f t="shared" si="5"/>
        <v>2288</v>
      </c>
      <c r="AL52" s="19">
        <f t="shared" si="4"/>
        <v>230.01910123655372</v>
      </c>
      <c r="AM52" s="18">
        <f t="shared" si="3"/>
        <v>21.894736842105267</v>
      </c>
    </row>
    <row r="53" spans="1:39" ht="13.5" thickBot="1">
      <c r="A53" s="23" t="s">
        <v>87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>
        <v>1</v>
      </c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>
        <v>1</v>
      </c>
      <c r="AC53" s="13">
        <v>1</v>
      </c>
      <c r="AD53" s="13"/>
      <c r="AE53" s="13"/>
      <c r="AF53" s="13"/>
      <c r="AG53" s="13"/>
      <c r="AH53" s="13"/>
      <c r="AI53" s="13"/>
      <c r="AJ53" s="13"/>
      <c r="AK53" s="37">
        <f t="shared" si="5"/>
        <v>3</v>
      </c>
      <c r="AL53" s="19">
        <f t="shared" si="4"/>
        <v>0.30159847190107575</v>
      </c>
      <c r="AM53" s="18">
        <f t="shared" si="3"/>
        <v>0.02870813397129187</v>
      </c>
    </row>
    <row r="54" spans="1:39" ht="12.75">
      <c r="A54" s="6" t="s">
        <v>38</v>
      </c>
      <c r="B54" s="11">
        <f aca="true" t="shared" si="6" ref="B54:AJ54">SUM(B10:B53)</f>
        <v>342</v>
      </c>
      <c r="C54" s="11">
        <f t="shared" si="6"/>
        <v>120</v>
      </c>
      <c r="D54" s="11">
        <f t="shared" si="6"/>
        <v>281</v>
      </c>
      <c r="E54" s="11">
        <f t="shared" si="6"/>
        <v>210</v>
      </c>
      <c r="F54" s="11">
        <f t="shared" si="6"/>
        <v>344</v>
      </c>
      <c r="G54" s="11">
        <f t="shared" si="6"/>
        <v>384</v>
      </c>
      <c r="H54" s="11">
        <f t="shared" si="6"/>
        <v>203</v>
      </c>
      <c r="I54" s="11">
        <f t="shared" si="6"/>
        <v>103</v>
      </c>
      <c r="J54" s="11">
        <f t="shared" si="6"/>
        <v>282</v>
      </c>
      <c r="K54" s="11">
        <f t="shared" si="6"/>
        <v>212</v>
      </c>
      <c r="L54" s="11">
        <f t="shared" si="6"/>
        <v>422</v>
      </c>
      <c r="M54" s="11">
        <f t="shared" si="6"/>
        <v>377</v>
      </c>
      <c r="N54" s="11">
        <f t="shared" si="6"/>
        <v>218</v>
      </c>
      <c r="O54" s="11">
        <f t="shared" si="6"/>
        <v>246</v>
      </c>
      <c r="P54" s="11">
        <f t="shared" si="6"/>
        <v>314</v>
      </c>
      <c r="Q54" s="11">
        <f t="shared" si="6"/>
        <v>224</v>
      </c>
      <c r="R54" s="11">
        <f t="shared" si="6"/>
        <v>472</v>
      </c>
      <c r="S54" s="11">
        <f t="shared" si="6"/>
        <v>191</v>
      </c>
      <c r="T54" s="11">
        <f t="shared" si="6"/>
        <v>188</v>
      </c>
      <c r="U54" s="11">
        <f t="shared" si="6"/>
        <v>485</v>
      </c>
      <c r="V54" s="11">
        <f t="shared" si="6"/>
        <v>185</v>
      </c>
      <c r="W54" s="11">
        <f t="shared" si="6"/>
        <v>103</v>
      </c>
      <c r="X54" s="11">
        <f t="shared" si="6"/>
        <v>215</v>
      </c>
      <c r="Y54" s="11">
        <f t="shared" si="6"/>
        <v>140</v>
      </c>
      <c r="Z54" s="11">
        <f t="shared" si="6"/>
        <v>366</v>
      </c>
      <c r="AA54" s="11">
        <f t="shared" si="6"/>
        <v>96</v>
      </c>
      <c r="AB54" s="11">
        <f t="shared" si="6"/>
        <v>603</v>
      </c>
      <c r="AC54" s="11">
        <f t="shared" si="6"/>
        <v>224</v>
      </c>
      <c r="AD54" s="11">
        <f t="shared" si="6"/>
        <v>618</v>
      </c>
      <c r="AE54" s="11">
        <f t="shared" si="6"/>
        <v>200</v>
      </c>
      <c r="AF54" s="11">
        <f t="shared" si="6"/>
        <v>226</v>
      </c>
      <c r="AG54" s="11">
        <f t="shared" si="6"/>
        <v>220</v>
      </c>
      <c r="AH54" s="11">
        <f t="shared" si="6"/>
        <v>290</v>
      </c>
      <c r="AI54" s="11">
        <f t="shared" si="6"/>
        <v>128</v>
      </c>
      <c r="AJ54" s="11">
        <f t="shared" si="6"/>
        <v>168</v>
      </c>
      <c r="AK54" s="36">
        <f>SUM(AK10:AK53)</f>
        <v>9400</v>
      </c>
      <c r="AL54" s="19">
        <f t="shared" si="4"/>
        <v>945.0085452900373</v>
      </c>
      <c r="AM54" s="18">
        <f t="shared" si="3"/>
        <v>89.95215311004786</v>
      </c>
    </row>
    <row r="55" spans="1:37" ht="12.75">
      <c r="A55" s="6" t="s">
        <v>88</v>
      </c>
      <c r="B55" s="16">
        <f>B54/B6</f>
        <v>14.869565217391305</v>
      </c>
      <c r="C55" s="16">
        <f aca="true" t="shared" si="7" ref="C55:R55">C54/C6</f>
        <v>5.769230769230769</v>
      </c>
      <c r="D55" s="16">
        <f t="shared" si="7"/>
        <v>7.113924050632911</v>
      </c>
      <c r="E55" s="16">
        <f t="shared" si="7"/>
        <v>26.25</v>
      </c>
      <c r="F55" s="16">
        <f t="shared" si="7"/>
        <v>21.635220125786162</v>
      </c>
      <c r="G55" s="16">
        <f t="shared" si="7"/>
        <v>8.590604026845638</v>
      </c>
      <c r="H55" s="16">
        <f t="shared" si="7"/>
        <v>11.215469613259668</v>
      </c>
      <c r="I55" s="16">
        <f t="shared" si="7"/>
        <v>7.152777777777778</v>
      </c>
      <c r="J55" s="16">
        <f t="shared" si="7"/>
        <v>9.038461538461538</v>
      </c>
      <c r="K55" s="16">
        <f t="shared" si="7"/>
        <v>8.907563025210084</v>
      </c>
      <c r="L55" s="16">
        <f t="shared" si="7"/>
        <v>10</v>
      </c>
      <c r="M55" s="16">
        <f t="shared" si="7"/>
        <v>7.936842105263158</v>
      </c>
      <c r="N55" s="16">
        <f t="shared" si="7"/>
        <v>12.247191011235955</v>
      </c>
      <c r="O55" s="16">
        <f t="shared" si="7"/>
        <v>16.51006711409396</v>
      </c>
      <c r="P55" s="16">
        <f t="shared" si="7"/>
        <v>9.40119760479042</v>
      </c>
      <c r="Q55" s="16">
        <f t="shared" si="7"/>
        <v>7.5675675675675675</v>
      </c>
      <c r="R55" s="16">
        <f t="shared" si="7"/>
        <v>9.273084479371317</v>
      </c>
      <c r="S55" s="16">
        <f aca="true" t="shared" si="8" ref="S55:AH55">S54/S6</f>
        <v>12.649006622516557</v>
      </c>
      <c r="T55" s="16">
        <f t="shared" si="8"/>
        <v>17.570093457943926</v>
      </c>
      <c r="U55" s="16">
        <f t="shared" si="8"/>
        <v>11.520190023752969</v>
      </c>
      <c r="V55" s="16">
        <f t="shared" si="8"/>
        <v>6.5371024734982335</v>
      </c>
      <c r="W55" s="16">
        <f t="shared" si="8"/>
        <v>6.358024691358025</v>
      </c>
      <c r="X55" s="16">
        <f t="shared" si="8"/>
        <v>15.579710144927535</v>
      </c>
      <c r="Y55" s="16">
        <f t="shared" si="8"/>
        <v>8.536585365853659</v>
      </c>
      <c r="Z55" s="16">
        <f t="shared" si="8"/>
        <v>27.11111111111111</v>
      </c>
      <c r="AA55" s="16">
        <f t="shared" si="8"/>
        <v>2.696629213483146</v>
      </c>
      <c r="AB55" s="16">
        <f t="shared" si="8"/>
        <v>11.551724137931034</v>
      </c>
      <c r="AC55" s="16">
        <f t="shared" si="8"/>
        <v>17.364341085271317</v>
      </c>
      <c r="AD55" s="16">
        <f t="shared" si="8"/>
        <v>8.262032085561497</v>
      </c>
      <c r="AE55" s="16">
        <f t="shared" si="8"/>
        <v>6.079027355623101</v>
      </c>
      <c r="AF55" s="16">
        <f t="shared" si="8"/>
        <v>7.5083056478405314</v>
      </c>
      <c r="AG55" s="16">
        <f t="shared" si="8"/>
        <v>8.42911877394636</v>
      </c>
      <c r="AH55" s="16">
        <f t="shared" si="8"/>
        <v>7.651715039577836</v>
      </c>
      <c r="AI55" s="16">
        <f>AI54/AI6</f>
        <v>4</v>
      </c>
      <c r="AJ55" s="16">
        <f>AJ54/AJ6</f>
        <v>5.915492957746479</v>
      </c>
      <c r="AK55" s="38">
        <f>AK54/AK6</f>
        <v>9.450085452900373</v>
      </c>
    </row>
    <row r="56" spans="1:37" ht="13.5" thickBot="1">
      <c r="A56" s="12" t="s">
        <v>40</v>
      </c>
      <c r="B56" s="15">
        <f>B54/B7</f>
        <v>142.5</v>
      </c>
      <c r="C56" s="15">
        <f aca="true" t="shared" si="9" ref="C56:R56">C54/C7</f>
        <v>52.173913043478265</v>
      </c>
      <c r="D56" s="15">
        <f t="shared" si="9"/>
        <v>73.94736842105263</v>
      </c>
      <c r="E56" s="15">
        <f t="shared" si="9"/>
        <v>190.9090909090909</v>
      </c>
      <c r="F56" s="15">
        <f t="shared" si="9"/>
        <v>229.33333333333334</v>
      </c>
      <c r="G56" s="15">
        <f t="shared" si="9"/>
        <v>83.47826086956522</v>
      </c>
      <c r="H56" s="15">
        <f t="shared" si="9"/>
        <v>101.5</v>
      </c>
      <c r="I56" s="15">
        <f t="shared" si="9"/>
        <v>60.58823529411765</v>
      </c>
      <c r="J56" s="15">
        <f t="shared" si="9"/>
        <v>88.125</v>
      </c>
      <c r="K56" s="15">
        <f t="shared" si="9"/>
        <v>96.36363636363636</v>
      </c>
      <c r="L56" s="15">
        <f t="shared" si="9"/>
        <v>100.47619047619047</v>
      </c>
      <c r="M56" s="15">
        <f t="shared" si="9"/>
        <v>75.4</v>
      </c>
      <c r="N56" s="15">
        <f t="shared" si="9"/>
        <v>121.11111111111111</v>
      </c>
      <c r="O56" s="15">
        <f t="shared" si="9"/>
        <v>111.81818181818181</v>
      </c>
      <c r="P56" s="15">
        <f t="shared" si="9"/>
        <v>104.66666666666667</v>
      </c>
      <c r="Q56" s="15">
        <f>Q54/Q7</f>
        <v>57.43589743589744</v>
      </c>
      <c r="R56" s="15">
        <f t="shared" si="9"/>
        <v>80</v>
      </c>
      <c r="S56" s="15">
        <f aca="true" t="shared" si="10" ref="S56:AC56">S54/S7</f>
        <v>127.33333333333333</v>
      </c>
      <c r="T56" s="15">
        <f t="shared" si="10"/>
        <v>125.33333333333333</v>
      </c>
      <c r="U56" s="15">
        <f t="shared" si="10"/>
        <v>103.19148936170212</v>
      </c>
      <c r="V56" s="15">
        <f t="shared" si="10"/>
        <v>77.08333333333334</v>
      </c>
      <c r="W56" s="15">
        <f t="shared" si="10"/>
        <v>64.375</v>
      </c>
      <c r="X56" s="15">
        <f t="shared" si="10"/>
        <v>143.33333333333334</v>
      </c>
      <c r="Y56" s="15">
        <f t="shared" si="10"/>
        <v>87.5</v>
      </c>
      <c r="Z56" s="15">
        <f t="shared" si="10"/>
        <v>215.29411764705884</v>
      </c>
      <c r="AA56" s="15">
        <f t="shared" si="10"/>
        <v>26.666666666666664</v>
      </c>
      <c r="AB56" s="15">
        <f t="shared" si="10"/>
        <v>111.66666666666666</v>
      </c>
      <c r="AC56" s="15">
        <f t="shared" si="10"/>
        <v>172.3076923076923</v>
      </c>
      <c r="AD56" s="15">
        <f>AD54/AD7</f>
        <v>75.3658536585366</v>
      </c>
      <c r="AE56" s="15">
        <f aca="true" t="shared" si="11" ref="AE56:AK56">AE54/AE7</f>
        <v>54.05405405405405</v>
      </c>
      <c r="AF56" s="15">
        <f t="shared" si="11"/>
        <v>72.90322580645162</v>
      </c>
      <c r="AG56" s="15">
        <f t="shared" si="11"/>
        <v>78.57142857142857</v>
      </c>
      <c r="AH56" s="15">
        <f t="shared" si="11"/>
        <v>72.5</v>
      </c>
      <c r="AI56" s="15">
        <f t="shared" si="11"/>
        <v>45.714285714285715</v>
      </c>
      <c r="AJ56" s="15">
        <f t="shared" si="11"/>
        <v>73.04347826086958</v>
      </c>
      <c r="AK56" s="40">
        <f t="shared" si="11"/>
        <v>89.95215311004786</v>
      </c>
    </row>
    <row r="57" spans="1:38" ht="12.75">
      <c r="A57" s="24" t="s">
        <v>89</v>
      </c>
      <c r="B57" s="5">
        <v>3</v>
      </c>
      <c r="C57">
        <v>0</v>
      </c>
      <c r="D57">
        <v>1</v>
      </c>
      <c r="E57">
        <v>3</v>
      </c>
      <c r="F57">
        <v>3</v>
      </c>
      <c r="G57">
        <v>0</v>
      </c>
      <c r="H57">
        <v>2</v>
      </c>
      <c r="I57">
        <v>0</v>
      </c>
      <c r="J57">
        <v>2</v>
      </c>
      <c r="K57">
        <v>0</v>
      </c>
      <c r="L57">
        <v>4</v>
      </c>
      <c r="M57">
        <v>4</v>
      </c>
      <c r="N57">
        <v>0</v>
      </c>
      <c r="O57">
        <v>3</v>
      </c>
      <c r="P57">
        <v>1</v>
      </c>
      <c r="Q57">
        <v>1</v>
      </c>
      <c r="R57">
        <v>2</v>
      </c>
      <c r="S57">
        <v>1</v>
      </c>
      <c r="T57">
        <v>0</v>
      </c>
      <c r="U57">
        <v>0</v>
      </c>
      <c r="V57">
        <v>0</v>
      </c>
      <c r="W57">
        <v>1</v>
      </c>
      <c r="X57">
        <v>1</v>
      </c>
      <c r="Y57">
        <v>0</v>
      </c>
      <c r="Z57">
        <v>0</v>
      </c>
      <c r="AK57" s="36">
        <f>SUM(B57:Z57)</f>
        <v>32</v>
      </c>
      <c r="AL57"/>
    </row>
    <row r="58" spans="37:38" ht="12.75">
      <c r="AK58" s="20">
        <f>SUM(B57:Z57)/SUM(B7:Z7)</f>
        <v>0.47548291233283807</v>
      </c>
      <c r="AL58"/>
    </row>
    <row r="59" ht="12.75">
      <c r="AK59" s="21" t="s">
        <v>103</v>
      </c>
    </row>
  </sheetData>
  <sheetProtection/>
  <printOptions gridLines="1" horizontalCentered="1" verticalCentered="1"/>
  <pageMargins left="0.7874015748031497" right="0.7874015748031497" top="1.5748031496062993" bottom="0.984251968503937" header="0.5118110236220472" footer="0.5118110236220472"/>
  <pageSetup fitToWidth="2" fitToHeight="1" horizontalDpi="600" verticalDpi="600" orientation="portrait" paperSize="9" scale="66" r:id="rId1"/>
  <headerFooter alignWithMargins="0">
    <oddHeader>&amp;LAsko Suoranta&amp;COMA99-00.xls&amp;R&amp;D</oddHeader>
    <oddFooter>&amp;CSivu &amp;P 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59"/>
  <sheetViews>
    <sheetView zoomScale="75" zoomScaleNormal="75" zoomScalePageLayoutView="0" workbookViewId="0" topLeftCell="A1">
      <pane xSplit="1" ySplit="9" topLeftCell="O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17.421875" style="0" customWidth="1"/>
    <col min="2" max="36" width="6.140625" style="0" customWidth="1"/>
    <col min="37" max="37" width="7.7109375" style="24" customWidth="1"/>
    <col min="38" max="38" width="7.7109375" style="27" customWidth="1"/>
    <col min="39" max="39" width="7.7109375" style="4" customWidth="1"/>
  </cols>
  <sheetData>
    <row r="1" ht="15.75">
      <c r="A1" s="1" t="s">
        <v>105</v>
      </c>
    </row>
    <row r="2" spans="1:39" s="9" customFormat="1" ht="12.75">
      <c r="A2" s="9" t="s">
        <v>106</v>
      </c>
      <c r="B2" s="9" t="s">
        <v>1</v>
      </c>
      <c r="C2" s="9" t="s">
        <v>1</v>
      </c>
      <c r="D2" s="9" t="s">
        <v>1</v>
      </c>
      <c r="E2" s="9" t="s">
        <v>1</v>
      </c>
      <c r="F2" s="9" t="s">
        <v>1</v>
      </c>
      <c r="G2" s="9" t="s">
        <v>1</v>
      </c>
      <c r="H2" s="9" t="s">
        <v>1</v>
      </c>
      <c r="I2" s="9" t="s">
        <v>1</v>
      </c>
      <c r="J2" s="9" t="s">
        <v>107</v>
      </c>
      <c r="K2" s="9" t="s">
        <v>107</v>
      </c>
      <c r="L2" s="9" t="s">
        <v>1</v>
      </c>
      <c r="M2" s="9" t="s">
        <v>1</v>
      </c>
      <c r="N2" s="9" t="s">
        <v>107</v>
      </c>
      <c r="O2" s="9" t="s">
        <v>107</v>
      </c>
      <c r="P2" s="9" t="s">
        <v>107</v>
      </c>
      <c r="Q2" s="9" t="s">
        <v>107</v>
      </c>
      <c r="R2" s="9" t="s">
        <v>107</v>
      </c>
      <c r="S2" s="9" t="s">
        <v>1</v>
      </c>
      <c r="T2" s="9" t="s">
        <v>1</v>
      </c>
      <c r="U2" s="9" t="s">
        <v>1</v>
      </c>
      <c r="V2" s="9" t="s">
        <v>1</v>
      </c>
      <c r="W2" s="9" t="s">
        <v>1</v>
      </c>
      <c r="X2" s="9" t="s">
        <v>1</v>
      </c>
      <c r="Y2" s="9" t="s">
        <v>1</v>
      </c>
      <c r="Z2" s="9" t="s">
        <v>1</v>
      </c>
      <c r="AA2" s="9" t="s">
        <v>1</v>
      </c>
      <c r="AB2" s="9" t="s">
        <v>1</v>
      </c>
      <c r="AC2" s="9" t="s">
        <v>108</v>
      </c>
      <c r="AD2" s="9" t="s">
        <v>108</v>
      </c>
      <c r="AE2" s="9" t="s">
        <v>108</v>
      </c>
      <c r="AF2" s="9" t="s">
        <v>1</v>
      </c>
      <c r="AG2" s="9" t="s">
        <v>2</v>
      </c>
      <c r="AH2" s="9" t="s">
        <v>2</v>
      </c>
      <c r="AI2" s="9" t="s">
        <v>2</v>
      </c>
      <c r="AJ2" s="9" t="s">
        <v>2</v>
      </c>
      <c r="AK2" s="33"/>
      <c r="AL2" s="27"/>
      <c r="AM2" s="4"/>
    </row>
    <row r="3" spans="1:39" ht="72.75">
      <c r="A3" s="6"/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3" t="s">
        <v>22</v>
      </c>
      <c r="V3" s="3" t="s">
        <v>23</v>
      </c>
      <c r="W3" s="3" t="s">
        <v>24</v>
      </c>
      <c r="X3" s="3" t="s">
        <v>25</v>
      </c>
      <c r="Y3" s="3" t="s">
        <v>26</v>
      </c>
      <c r="Z3" s="3" t="s">
        <v>27</v>
      </c>
      <c r="AA3" s="3" t="s">
        <v>28</v>
      </c>
      <c r="AB3" s="3" t="s">
        <v>29</v>
      </c>
      <c r="AC3" s="3" t="s">
        <v>30</v>
      </c>
      <c r="AD3" s="3" t="s">
        <v>31</v>
      </c>
      <c r="AE3" s="3" t="s">
        <v>32</v>
      </c>
      <c r="AF3" s="3" t="s">
        <v>33</v>
      </c>
      <c r="AG3" s="3" t="s">
        <v>34</v>
      </c>
      <c r="AH3" s="3" t="s">
        <v>35</v>
      </c>
      <c r="AI3" s="3" t="s">
        <v>36</v>
      </c>
      <c r="AJ3" s="3" t="s">
        <v>37</v>
      </c>
      <c r="AK3" s="34" t="s">
        <v>38</v>
      </c>
      <c r="AL3" s="17" t="s">
        <v>39</v>
      </c>
      <c r="AM3" s="3" t="s">
        <v>40</v>
      </c>
    </row>
    <row r="4" spans="1:39" s="9" customFormat="1" ht="12.75">
      <c r="A4" s="7"/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  <c r="Q4" s="8">
        <v>16</v>
      </c>
      <c r="R4" s="8">
        <v>17</v>
      </c>
      <c r="S4" s="8">
        <v>18</v>
      </c>
      <c r="T4" s="8">
        <v>19</v>
      </c>
      <c r="U4" s="8">
        <v>20</v>
      </c>
      <c r="V4" s="8">
        <v>21</v>
      </c>
      <c r="W4" s="8">
        <v>22</v>
      </c>
      <c r="X4" s="8">
        <v>23</v>
      </c>
      <c r="Y4" s="8">
        <v>24</v>
      </c>
      <c r="Z4" s="8">
        <v>25</v>
      </c>
      <c r="AA4" s="8">
        <v>26</v>
      </c>
      <c r="AB4" s="8">
        <v>27</v>
      </c>
      <c r="AC4" s="8">
        <v>28</v>
      </c>
      <c r="AD4" s="8">
        <v>29</v>
      </c>
      <c r="AE4" s="8">
        <v>30</v>
      </c>
      <c r="AF4" s="8">
        <v>31</v>
      </c>
      <c r="AG4" s="8">
        <v>32</v>
      </c>
      <c r="AH4" s="8">
        <v>33</v>
      </c>
      <c r="AI4" s="8">
        <v>34</v>
      </c>
      <c r="AJ4" s="8">
        <v>35</v>
      </c>
      <c r="AK4" s="35"/>
      <c r="AL4" s="27"/>
      <c r="AM4" s="4"/>
    </row>
    <row r="5" spans="1:37" ht="12.75">
      <c r="A5" s="6" t="s">
        <v>41</v>
      </c>
      <c r="B5" s="4" t="s">
        <v>109</v>
      </c>
      <c r="C5" s="4" t="s">
        <v>43</v>
      </c>
      <c r="D5" s="4" t="s">
        <v>110</v>
      </c>
      <c r="E5" s="4" t="s">
        <v>111</v>
      </c>
      <c r="F5" s="4" t="s">
        <v>112</v>
      </c>
      <c r="G5" s="4" t="s">
        <v>110</v>
      </c>
      <c r="H5" s="4" t="s">
        <v>109</v>
      </c>
      <c r="I5" s="4" t="s">
        <v>113</v>
      </c>
      <c r="J5" s="4" t="s">
        <v>47</v>
      </c>
      <c r="K5" s="4" t="s">
        <v>47</v>
      </c>
      <c r="L5" s="4" t="s">
        <v>114</v>
      </c>
      <c r="M5" s="4" t="s">
        <v>109</v>
      </c>
      <c r="N5" s="4" t="s">
        <v>44</v>
      </c>
      <c r="O5" s="4" t="s">
        <v>44</v>
      </c>
      <c r="P5" s="4" t="s">
        <v>109</v>
      </c>
      <c r="Q5" s="4" t="s">
        <v>50</v>
      </c>
      <c r="R5" s="4" t="s">
        <v>109</v>
      </c>
      <c r="S5" s="4" t="s">
        <v>46</v>
      </c>
      <c r="T5" s="4" t="s">
        <v>46</v>
      </c>
      <c r="U5" s="4" t="s">
        <v>44</v>
      </c>
      <c r="V5" s="4" t="s">
        <v>46</v>
      </c>
      <c r="W5" s="4" t="s">
        <v>44</v>
      </c>
      <c r="X5" s="28" t="s">
        <v>44</v>
      </c>
      <c r="Y5" s="4" t="s">
        <v>51</v>
      </c>
      <c r="Z5" s="4" t="s">
        <v>52</v>
      </c>
      <c r="AA5" s="4" t="s">
        <v>111</v>
      </c>
      <c r="AB5" s="4" t="s">
        <v>115</v>
      </c>
      <c r="AC5" s="4" t="s">
        <v>43</v>
      </c>
      <c r="AD5" s="4" t="s">
        <v>109</v>
      </c>
      <c r="AE5" s="4" t="s">
        <v>47</v>
      </c>
      <c r="AF5" s="4" t="s">
        <v>111</v>
      </c>
      <c r="AG5" s="4" t="s">
        <v>52</v>
      </c>
      <c r="AH5" s="4" t="s">
        <v>112</v>
      </c>
      <c r="AI5" s="4" t="s">
        <v>112</v>
      </c>
      <c r="AJ5" s="4" t="s">
        <v>112</v>
      </c>
      <c r="AK5" s="36"/>
    </row>
    <row r="6" spans="1:37" ht="12.75">
      <c r="A6" s="6" t="s">
        <v>54</v>
      </c>
      <c r="B6" s="19">
        <v>23</v>
      </c>
      <c r="C6" s="4">
        <v>20.8</v>
      </c>
      <c r="D6" s="4">
        <v>39.5</v>
      </c>
      <c r="E6" s="19">
        <v>8</v>
      </c>
      <c r="F6" s="4">
        <v>15.9</v>
      </c>
      <c r="G6" s="19">
        <v>44.7</v>
      </c>
      <c r="H6" s="4">
        <v>18.1</v>
      </c>
      <c r="I6" s="4">
        <v>14.4</v>
      </c>
      <c r="J6" s="4">
        <v>31.2</v>
      </c>
      <c r="K6" s="4">
        <v>23.8</v>
      </c>
      <c r="L6" s="4">
        <v>42.2</v>
      </c>
      <c r="M6" s="4">
        <v>47.5</v>
      </c>
      <c r="N6" s="4">
        <v>17.8</v>
      </c>
      <c r="O6" s="4">
        <v>14.9</v>
      </c>
      <c r="P6" s="4">
        <v>33.4</v>
      </c>
      <c r="Q6" s="4">
        <v>29.6</v>
      </c>
      <c r="R6" s="4">
        <v>50.9</v>
      </c>
      <c r="S6" s="4">
        <v>15.1</v>
      </c>
      <c r="T6" s="4">
        <v>10.7</v>
      </c>
      <c r="U6" s="4">
        <v>42.1</v>
      </c>
      <c r="V6" s="4">
        <v>28.3</v>
      </c>
      <c r="W6" s="4">
        <v>16.2</v>
      </c>
      <c r="X6" s="4">
        <v>13.8</v>
      </c>
      <c r="Y6" s="4">
        <v>16.4</v>
      </c>
      <c r="Z6" s="4">
        <v>13.5</v>
      </c>
      <c r="AA6" s="19">
        <v>35.6</v>
      </c>
      <c r="AB6" s="4">
        <v>52.2</v>
      </c>
      <c r="AC6" s="4">
        <v>12.9</v>
      </c>
      <c r="AD6" s="4">
        <v>74.8</v>
      </c>
      <c r="AE6" s="4">
        <v>32.9</v>
      </c>
      <c r="AF6" s="4">
        <v>30.1</v>
      </c>
      <c r="AG6" s="4">
        <v>26.1</v>
      </c>
      <c r="AH6" s="4">
        <v>37.9</v>
      </c>
      <c r="AI6" s="19">
        <v>32</v>
      </c>
      <c r="AJ6" s="4">
        <v>28.4</v>
      </c>
      <c r="AK6" s="36">
        <f>SUM(B6:AJ6)</f>
        <v>994.6999999999999</v>
      </c>
    </row>
    <row r="7" spans="1:37" ht="12.75">
      <c r="A7" s="6" t="s">
        <v>55</v>
      </c>
      <c r="B7">
        <v>2.4</v>
      </c>
      <c r="C7" s="10">
        <v>2.3</v>
      </c>
      <c r="D7">
        <v>3.8</v>
      </c>
      <c r="E7">
        <v>1.1</v>
      </c>
      <c r="F7">
        <v>1.5</v>
      </c>
      <c r="G7">
        <v>4.6</v>
      </c>
      <c r="H7" s="10">
        <v>2</v>
      </c>
      <c r="I7">
        <v>1.7</v>
      </c>
      <c r="J7">
        <v>3.2</v>
      </c>
      <c r="K7">
        <v>2.2</v>
      </c>
      <c r="L7">
        <v>4.2</v>
      </c>
      <c r="M7" s="10">
        <v>5</v>
      </c>
      <c r="N7">
        <v>1.8</v>
      </c>
      <c r="O7">
        <v>2.2</v>
      </c>
      <c r="P7" s="10">
        <v>3</v>
      </c>
      <c r="Q7">
        <v>3.9</v>
      </c>
      <c r="R7">
        <v>5.9</v>
      </c>
      <c r="S7">
        <v>1.5</v>
      </c>
      <c r="T7">
        <v>1.5</v>
      </c>
      <c r="U7">
        <v>4.7</v>
      </c>
      <c r="V7">
        <v>2.4</v>
      </c>
      <c r="W7">
        <v>1.6</v>
      </c>
      <c r="X7">
        <v>1.5</v>
      </c>
      <c r="Y7">
        <v>1.6</v>
      </c>
      <c r="Z7">
        <v>1.7</v>
      </c>
      <c r="AA7">
        <v>3.6</v>
      </c>
      <c r="AB7">
        <v>5.4</v>
      </c>
      <c r="AC7">
        <v>1.3</v>
      </c>
      <c r="AD7">
        <v>8.2</v>
      </c>
      <c r="AE7">
        <v>3.7</v>
      </c>
      <c r="AF7">
        <v>3.1</v>
      </c>
      <c r="AG7">
        <v>2.8</v>
      </c>
      <c r="AH7" s="10">
        <v>4</v>
      </c>
      <c r="AI7">
        <v>2.8</v>
      </c>
      <c r="AJ7">
        <v>2.3</v>
      </c>
      <c r="AK7" s="36">
        <f>SUM(B7:AJ7)</f>
        <v>104.49999999999999</v>
      </c>
    </row>
    <row r="8" spans="1:37" ht="12.75">
      <c r="A8" s="6" t="s">
        <v>56</v>
      </c>
      <c r="B8">
        <v>85</v>
      </c>
      <c r="C8">
        <v>90</v>
      </c>
      <c r="D8">
        <v>135</v>
      </c>
      <c r="E8">
        <v>55</v>
      </c>
      <c r="F8">
        <v>100</v>
      </c>
      <c r="G8">
        <v>180</v>
      </c>
      <c r="H8">
        <v>60</v>
      </c>
      <c r="I8">
        <v>95</v>
      </c>
      <c r="J8">
        <v>70</v>
      </c>
      <c r="K8">
        <v>60</v>
      </c>
      <c r="L8">
        <v>155</v>
      </c>
      <c r="M8">
        <v>210</v>
      </c>
      <c r="N8">
        <v>55</v>
      </c>
      <c r="O8">
        <v>60</v>
      </c>
      <c r="P8">
        <v>80</v>
      </c>
      <c r="Q8">
        <v>100</v>
      </c>
      <c r="R8">
        <v>160</v>
      </c>
      <c r="S8">
        <v>85</v>
      </c>
      <c r="T8">
        <v>50</v>
      </c>
      <c r="U8">
        <v>180</v>
      </c>
      <c r="V8">
        <v>95</v>
      </c>
      <c r="W8">
        <v>65</v>
      </c>
      <c r="X8">
        <v>50</v>
      </c>
      <c r="Y8">
        <v>45</v>
      </c>
      <c r="Z8">
        <v>65</v>
      </c>
      <c r="AA8">
        <v>120</v>
      </c>
      <c r="AB8">
        <v>200</v>
      </c>
      <c r="AC8">
        <v>48</v>
      </c>
      <c r="AD8">
        <v>295</v>
      </c>
      <c r="AE8">
        <v>100</v>
      </c>
      <c r="AF8">
        <v>135</v>
      </c>
      <c r="AG8">
        <v>70</v>
      </c>
      <c r="AH8">
        <v>95</v>
      </c>
      <c r="AI8">
        <v>75</v>
      </c>
      <c r="AJ8">
        <v>110</v>
      </c>
      <c r="AK8" s="36">
        <f>SUM(B8:AJ8)</f>
        <v>3633</v>
      </c>
    </row>
    <row r="9" spans="1:37" ht="12.75">
      <c r="A9" s="25" t="s">
        <v>104</v>
      </c>
      <c r="B9" s="26">
        <f>B8/B6</f>
        <v>3.6956521739130435</v>
      </c>
      <c r="C9" s="26">
        <f aca="true" t="shared" si="0" ref="C9:AK9">C8/C6</f>
        <v>4.326923076923077</v>
      </c>
      <c r="D9" s="26">
        <f t="shared" si="0"/>
        <v>3.4177215189873418</v>
      </c>
      <c r="E9" s="26">
        <f t="shared" si="0"/>
        <v>6.875</v>
      </c>
      <c r="F9" s="26">
        <f t="shared" si="0"/>
        <v>6.289308176100628</v>
      </c>
      <c r="G9" s="26">
        <f t="shared" si="0"/>
        <v>4.026845637583892</v>
      </c>
      <c r="H9" s="26">
        <f t="shared" si="0"/>
        <v>3.3149171270718227</v>
      </c>
      <c r="I9" s="26">
        <f t="shared" si="0"/>
        <v>6.597222222222222</v>
      </c>
      <c r="J9" s="26">
        <f t="shared" si="0"/>
        <v>2.2435897435897436</v>
      </c>
      <c r="K9" s="26">
        <f t="shared" si="0"/>
        <v>2.5210084033613445</v>
      </c>
      <c r="L9" s="26">
        <f t="shared" si="0"/>
        <v>3.672985781990521</v>
      </c>
      <c r="M9" s="26">
        <f t="shared" si="0"/>
        <v>4.421052631578948</v>
      </c>
      <c r="N9" s="26">
        <f t="shared" si="0"/>
        <v>3.089887640449438</v>
      </c>
      <c r="O9" s="26">
        <f t="shared" si="0"/>
        <v>4.026845637583892</v>
      </c>
      <c r="P9" s="26">
        <f t="shared" si="0"/>
        <v>2.3952095808383236</v>
      </c>
      <c r="Q9" s="26">
        <f t="shared" si="0"/>
        <v>3.378378378378378</v>
      </c>
      <c r="R9" s="26">
        <f t="shared" si="0"/>
        <v>3.1434184675834973</v>
      </c>
      <c r="S9" s="26">
        <f t="shared" si="0"/>
        <v>5.629139072847682</v>
      </c>
      <c r="T9" s="26">
        <f t="shared" si="0"/>
        <v>4.672897196261682</v>
      </c>
      <c r="U9" s="26">
        <f t="shared" si="0"/>
        <v>4.275534441805226</v>
      </c>
      <c r="V9" s="26">
        <f t="shared" si="0"/>
        <v>3.3568904593639575</v>
      </c>
      <c r="W9" s="26">
        <f t="shared" si="0"/>
        <v>4.012345679012346</v>
      </c>
      <c r="X9" s="26">
        <f t="shared" si="0"/>
        <v>3.623188405797101</v>
      </c>
      <c r="Y9" s="26">
        <f t="shared" si="0"/>
        <v>2.7439024390243905</v>
      </c>
      <c r="Z9" s="26">
        <f t="shared" si="0"/>
        <v>4.814814814814815</v>
      </c>
      <c r="AA9" s="26">
        <f t="shared" si="0"/>
        <v>3.3707865168539324</v>
      </c>
      <c r="AB9" s="26">
        <f t="shared" si="0"/>
        <v>3.8314176245210727</v>
      </c>
      <c r="AC9" s="26">
        <f t="shared" si="0"/>
        <v>3.7209302325581395</v>
      </c>
      <c r="AD9" s="26">
        <f t="shared" si="0"/>
        <v>3.943850267379679</v>
      </c>
      <c r="AE9" s="26">
        <f t="shared" si="0"/>
        <v>3.0395136778115504</v>
      </c>
      <c r="AF9" s="26">
        <f t="shared" si="0"/>
        <v>4.485049833887043</v>
      </c>
      <c r="AG9" s="26">
        <f t="shared" si="0"/>
        <v>2.681992337164751</v>
      </c>
      <c r="AH9" s="26">
        <f t="shared" si="0"/>
        <v>2.5065963060686016</v>
      </c>
      <c r="AI9" s="41">
        <f t="shared" si="0"/>
        <v>2.34375</v>
      </c>
      <c r="AJ9" s="26">
        <f t="shared" si="0"/>
        <v>3.8732394366197185</v>
      </c>
      <c r="AK9" s="39">
        <f t="shared" si="0"/>
        <v>3.652357494722027</v>
      </c>
    </row>
    <row r="10" spans="1:39" ht="12.75">
      <c r="A10" s="22" t="s">
        <v>57</v>
      </c>
      <c r="C10">
        <v>1</v>
      </c>
      <c r="M10">
        <v>1</v>
      </c>
      <c r="R10">
        <v>1</v>
      </c>
      <c r="V10">
        <v>1</v>
      </c>
      <c r="AG10">
        <v>1</v>
      </c>
      <c r="AK10" s="36">
        <f>SUM(B10:AJ10)</f>
        <v>5</v>
      </c>
      <c r="AL10" s="19">
        <f>AK10/AK$6*100</f>
        <v>0.5026641198351262</v>
      </c>
      <c r="AM10" s="27">
        <f>AK10/AK$7</f>
        <v>0.04784688995215312</v>
      </c>
    </row>
    <row r="11" spans="1:39" ht="12.75">
      <c r="A11" s="22" t="s">
        <v>58</v>
      </c>
      <c r="K11">
        <v>1</v>
      </c>
      <c r="P11">
        <v>1</v>
      </c>
      <c r="U11">
        <v>1</v>
      </c>
      <c r="V11">
        <v>1</v>
      </c>
      <c r="AB11">
        <v>1</v>
      </c>
      <c r="AK11" s="36">
        <f aca="true" t="shared" si="1" ref="AK11:AK53">SUM(B11:AJ11)</f>
        <v>5</v>
      </c>
      <c r="AL11" s="19">
        <f aca="true" t="shared" si="2" ref="AL11:AL54">AK11/AK$6*100</f>
        <v>0.5026641198351262</v>
      </c>
      <c r="AM11" s="27">
        <f aca="true" t="shared" si="3" ref="AM11:AM53">AK11/AK$7</f>
        <v>0.04784688995215312</v>
      </c>
    </row>
    <row r="12" spans="1:39" ht="12.75">
      <c r="A12" s="22" t="s">
        <v>59</v>
      </c>
      <c r="C12">
        <v>5</v>
      </c>
      <c r="E12">
        <v>1</v>
      </c>
      <c r="I12">
        <v>2</v>
      </c>
      <c r="L12">
        <v>4</v>
      </c>
      <c r="M12">
        <v>11</v>
      </c>
      <c r="Q12">
        <v>1</v>
      </c>
      <c r="R12">
        <v>5</v>
      </c>
      <c r="U12">
        <v>1</v>
      </c>
      <c r="AA12">
        <v>2</v>
      </c>
      <c r="AD12">
        <v>1</v>
      </c>
      <c r="AE12">
        <v>8</v>
      </c>
      <c r="AF12">
        <v>1</v>
      </c>
      <c r="AG12">
        <v>3</v>
      </c>
      <c r="AK12" s="36">
        <f t="shared" si="1"/>
        <v>45</v>
      </c>
      <c r="AL12" s="19">
        <f t="shared" si="2"/>
        <v>4.523977078516136</v>
      </c>
      <c r="AM12" s="27">
        <f t="shared" si="3"/>
        <v>0.4306220095693781</v>
      </c>
    </row>
    <row r="13" spans="1:39" ht="12.75">
      <c r="A13" s="22" t="s">
        <v>60</v>
      </c>
      <c r="E13">
        <v>1</v>
      </c>
      <c r="G13">
        <v>3</v>
      </c>
      <c r="J13">
        <v>3</v>
      </c>
      <c r="K13">
        <v>3</v>
      </c>
      <c r="L13">
        <v>8</v>
      </c>
      <c r="O13">
        <v>4</v>
      </c>
      <c r="R13">
        <v>10</v>
      </c>
      <c r="U13">
        <v>41</v>
      </c>
      <c r="AB13">
        <v>22</v>
      </c>
      <c r="AD13">
        <v>8</v>
      </c>
      <c r="AI13">
        <v>14</v>
      </c>
      <c r="AK13" s="36">
        <f t="shared" si="1"/>
        <v>117</v>
      </c>
      <c r="AL13" s="19">
        <f t="shared" si="2"/>
        <v>11.762340404141954</v>
      </c>
      <c r="AM13" s="27">
        <f t="shared" si="3"/>
        <v>1.1196172248803828</v>
      </c>
    </row>
    <row r="14" spans="1:39" ht="12.75">
      <c r="A14" s="22" t="s">
        <v>90</v>
      </c>
      <c r="P14">
        <v>1</v>
      </c>
      <c r="AK14" s="36">
        <f t="shared" si="1"/>
        <v>1</v>
      </c>
      <c r="AL14" s="19">
        <f t="shared" si="2"/>
        <v>0.10053282396702524</v>
      </c>
      <c r="AM14" s="27">
        <f t="shared" si="3"/>
        <v>0.009569377990430623</v>
      </c>
    </row>
    <row r="15" spans="1:39" ht="12.75">
      <c r="A15" s="22" t="s">
        <v>61</v>
      </c>
      <c r="AD15">
        <v>1</v>
      </c>
      <c r="AE15">
        <v>7</v>
      </c>
      <c r="AK15" s="36">
        <f t="shared" si="1"/>
        <v>8</v>
      </c>
      <c r="AL15" s="19">
        <f t="shared" si="2"/>
        <v>0.804262591736202</v>
      </c>
      <c r="AM15" s="27">
        <f t="shared" si="3"/>
        <v>0.07655502392344499</v>
      </c>
    </row>
    <row r="16" spans="1:39" ht="12.75">
      <c r="A16" s="22" t="s">
        <v>91</v>
      </c>
      <c r="V16">
        <v>1</v>
      </c>
      <c r="AK16" s="36">
        <f t="shared" si="1"/>
        <v>1</v>
      </c>
      <c r="AL16" s="19">
        <f t="shared" si="2"/>
        <v>0.10053282396702524</v>
      </c>
      <c r="AM16" s="27">
        <f t="shared" si="3"/>
        <v>0.009569377990430623</v>
      </c>
    </row>
    <row r="17" spans="1:39" ht="12.75">
      <c r="A17" s="22" t="s">
        <v>62</v>
      </c>
      <c r="B17">
        <v>1</v>
      </c>
      <c r="D17">
        <v>2</v>
      </c>
      <c r="I17">
        <v>1</v>
      </c>
      <c r="Q17">
        <v>1</v>
      </c>
      <c r="T17">
        <v>1</v>
      </c>
      <c r="V17">
        <v>1</v>
      </c>
      <c r="W17">
        <v>1</v>
      </c>
      <c r="AB17">
        <v>1</v>
      </c>
      <c r="AD17">
        <v>1</v>
      </c>
      <c r="AE17">
        <v>1</v>
      </c>
      <c r="AF17">
        <v>1</v>
      </c>
      <c r="AG17">
        <v>3</v>
      </c>
      <c r="AI17">
        <v>5</v>
      </c>
      <c r="AJ17">
        <v>2</v>
      </c>
      <c r="AK17" s="36">
        <f t="shared" si="1"/>
        <v>22</v>
      </c>
      <c r="AL17" s="19">
        <f t="shared" si="2"/>
        <v>2.2117221272745553</v>
      </c>
      <c r="AM17" s="27">
        <f t="shared" si="3"/>
        <v>0.2105263157894737</v>
      </c>
    </row>
    <row r="18" spans="1:39" ht="12.75">
      <c r="A18" s="22" t="s">
        <v>92</v>
      </c>
      <c r="AJ18">
        <v>1</v>
      </c>
      <c r="AK18" s="36">
        <f t="shared" si="1"/>
        <v>1</v>
      </c>
      <c r="AL18" s="19">
        <f t="shared" si="2"/>
        <v>0.10053282396702524</v>
      </c>
      <c r="AM18" s="27">
        <f t="shared" si="3"/>
        <v>0.009569377990430623</v>
      </c>
    </row>
    <row r="19" spans="1:39" ht="12.75">
      <c r="A19" s="22" t="s">
        <v>63</v>
      </c>
      <c r="B19">
        <v>1</v>
      </c>
      <c r="AK19" s="36">
        <f t="shared" si="1"/>
        <v>1</v>
      </c>
      <c r="AL19" s="19">
        <f t="shared" si="2"/>
        <v>0.10053282396702524</v>
      </c>
      <c r="AM19" s="27">
        <f t="shared" si="3"/>
        <v>0.009569377990430623</v>
      </c>
    </row>
    <row r="20" spans="1:39" ht="12.75">
      <c r="A20" s="22" t="s">
        <v>64</v>
      </c>
      <c r="B20">
        <v>2</v>
      </c>
      <c r="C20">
        <v>55</v>
      </c>
      <c r="D20">
        <v>21</v>
      </c>
      <c r="F20">
        <v>3</v>
      </c>
      <c r="G20">
        <v>17</v>
      </c>
      <c r="H20">
        <v>1</v>
      </c>
      <c r="I20">
        <v>2</v>
      </c>
      <c r="J20">
        <v>10</v>
      </c>
      <c r="K20">
        <v>8</v>
      </c>
      <c r="L20">
        <v>8</v>
      </c>
      <c r="M20">
        <v>17</v>
      </c>
      <c r="N20">
        <v>4</v>
      </c>
      <c r="O20">
        <v>2</v>
      </c>
      <c r="P20">
        <v>5</v>
      </c>
      <c r="Q20">
        <v>3</v>
      </c>
      <c r="R20">
        <v>17</v>
      </c>
      <c r="S20">
        <v>15</v>
      </c>
      <c r="T20">
        <v>3</v>
      </c>
      <c r="U20">
        <v>16</v>
      </c>
      <c r="V20">
        <v>10</v>
      </c>
      <c r="W20">
        <v>3</v>
      </c>
      <c r="X20">
        <v>2</v>
      </c>
      <c r="Y20">
        <v>4</v>
      </c>
      <c r="Z20">
        <v>7</v>
      </c>
      <c r="AA20">
        <v>7</v>
      </c>
      <c r="AB20">
        <v>18</v>
      </c>
      <c r="AC20">
        <v>3</v>
      </c>
      <c r="AD20">
        <v>29</v>
      </c>
      <c r="AE20">
        <v>25</v>
      </c>
      <c r="AF20">
        <v>5</v>
      </c>
      <c r="AG20">
        <v>6</v>
      </c>
      <c r="AH20">
        <v>7</v>
      </c>
      <c r="AI20">
        <v>5</v>
      </c>
      <c r="AJ20">
        <v>13</v>
      </c>
      <c r="AK20" s="36">
        <f t="shared" si="1"/>
        <v>353</v>
      </c>
      <c r="AL20" s="19">
        <f t="shared" si="2"/>
        <v>35.48808686035991</v>
      </c>
      <c r="AM20" s="27">
        <f t="shared" si="3"/>
        <v>3.37799043062201</v>
      </c>
    </row>
    <row r="21" spans="1:39" ht="12.75">
      <c r="A21" s="22" t="s">
        <v>65</v>
      </c>
      <c r="J21">
        <v>1</v>
      </c>
      <c r="M21">
        <v>2</v>
      </c>
      <c r="N21">
        <v>2</v>
      </c>
      <c r="R21">
        <v>2</v>
      </c>
      <c r="S21">
        <v>1</v>
      </c>
      <c r="U21">
        <v>70</v>
      </c>
      <c r="V21">
        <v>2</v>
      </c>
      <c r="Z21">
        <v>2</v>
      </c>
      <c r="AB21">
        <v>104</v>
      </c>
      <c r="AD21">
        <v>32</v>
      </c>
      <c r="AE21">
        <v>19</v>
      </c>
      <c r="AF21">
        <v>4</v>
      </c>
      <c r="AJ21">
        <v>7</v>
      </c>
      <c r="AK21" s="36">
        <f t="shared" si="1"/>
        <v>248</v>
      </c>
      <c r="AL21" s="19">
        <f t="shared" si="2"/>
        <v>24.932140343822258</v>
      </c>
      <c r="AM21" s="27">
        <f t="shared" si="3"/>
        <v>2.3732057416267947</v>
      </c>
    </row>
    <row r="22" spans="1:39" ht="12.75">
      <c r="A22" s="22" t="s">
        <v>66</v>
      </c>
      <c r="B22">
        <v>4</v>
      </c>
      <c r="C22">
        <v>30</v>
      </c>
      <c r="D22">
        <v>6</v>
      </c>
      <c r="E22">
        <v>13</v>
      </c>
      <c r="F22">
        <v>4</v>
      </c>
      <c r="G22">
        <v>36</v>
      </c>
      <c r="H22">
        <v>5</v>
      </c>
      <c r="I22">
        <v>7</v>
      </c>
      <c r="J22">
        <v>11</v>
      </c>
      <c r="K22">
        <v>10</v>
      </c>
      <c r="L22">
        <v>23</v>
      </c>
      <c r="M22">
        <v>45</v>
      </c>
      <c r="N22">
        <v>19</v>
      </c>
      <c r="O22">
        <v>12</v>
      </c>
      <c r="P22">
        <v>22</v>
      </c>
      <c r="Q22">
        <v>10</v>
      </c>
      <c r="R22">
        <v>45</v>
      </c>
      <c r="S22">
        <v>11</v>
      </c>
      <c r="T22">
        <v>1</v>
      </c>
      <c r="U22">
        <v>27</v>
      </c>
      <c r="V22">
        <v>13</v>
      </c>
      <c r="W22">
        <v>1</v>
      </c>
      <c r="X22">
        <v>5</v>
      </c>
      <c r="Y22">
        <v>1</v>
      </c>
      <c r="Z22">
        <v>6</v>
      </c>
      <c r="AA22">
        <v>21</v>
      </c>
      <c r="AB22">
        <v>35</v>
      </c>
      <c r="AC22">
        <v>12</v>
      </c>
      <c r="AD22">
        <v>39</v>
      </c>
      <c r="AE22">
        <v>19</v>
      </c>
      <c r="AF22">
        <v>18</v>
      </c>
      <c r="AG22">
        <v>6</v>
      </c>
      <c r="AH22">
        <v>13</v>
      </c>
      <c r="AI22">
        <v>9</v>
      </c>
      <c r="AJ22">
        <v>27</v>
      </c>
      <c r="AK22" s="36">
        <f t="shared" si="1"/>
        <v>566</v>
      </c>
      <c r="AL22" s="19">
        <f t="shared" si="2"/>
        <v>56.90157836533629</v>
      </c>
      <c r="AM22" s="27">
        <f t="shared" si="3"/>
        <v>5.416267942583733</v>
      </c>
    </row>
    <row r="23" spans="1:39" ht="12.75">
      <c r="A23" s="22" t="s">
        <v>67</v>
      </c>
      <c r="D23">
        <v>8</v>
      </c>
      <c r="F23">
        <v>6</v>
      </c>
      <c r="V23">
        <v>2</v>
      </c>
      <c r="AI23">
        <v>10</v>
      </c>
      <c r="AJ23">
        <v>9</v>
      </c>
      <c r="AK23" s="36">
        <f t="shared" si="1"/>
        <v>35</v>
      </c>
      <c r="AL23" s="19">
        <f t="shared" si="2"/>
        <v>3.5186488388458836</v>
      </c>
      <c r="AM23" s="27">
        <f t="shared" si="3"/>
        <v>0.3349282296650718</v>
      </c>
    </row>
    <row r="24" spans="1:39" ht="12.75">
      <c r="A24" s="22" t="s">
        <v>68</v>
      </c>
      <c r="B24">
        <v>91</v>
      </c>
      <c r="C24">
        <v>35</v>
      </c>
      <c r="D24">
        <v>78</v>
      </c>
      <c r="E24">
        <v>58</v>
      </c>
      <c r="F24">
        <v>84</v>
      </c>
      <c r="G24">
        <v>136</v>
      </c>
      <c r="H24">
        <v>50</v>
      </c>
      <c r="I24">
        <v>70</v>
      </c>
      <c r="J24">
        <v>32</v>
      </c>
      <c r="K24">
        <v>30</v>
      </c>
      <c r="L24">
        <v>83</v>
      </c>
      <c r="M24">
        <v>125</v>
      </c>
      <c r="N24">
        <v>19</v>
      </c>
      <c r="O24">
        <v>34</v>
      </c>
      <c r="P24">
        <v>44</v>
      </c>
      <c r="Q24">
        <v>64</v>
      </c>
      <c r="R24">
        <v>88</v>
      </c>
      <c r="S24">
        <v>41</v>
      </c>
      <c r="T24">
        <v>24</v>
      </c>
      <c r="U24">
        <v>119</v>
      </c>
      <c r="V24">
        <v>70</v>
      </c>
      <c r="W24">
        <v>42</v>
      </c>
      <c r="X24">
        <v>24</v>
      </c>
      <c r="Y24">
        <v>41</v>
      </c>
      <c r="Z24">
        <v>43</v>
      </c>
      <c r="AA24">
        <v>66</v>
      </c>
      <c r="AB24">
        <v>173</v>
      </c>
      <c r="AC24">
        <v>26</v>
      </c>
      <c r="AD24">
        <v>164</v>
      </c>
      <c r="AE24">
        <v>31</v>
      </c>
      <c r="AF24">
        <v>98</v>
      </c>
      <c r="AG24">
        <v>40</v>
      </c>
      <c r="AH24">
        <v>135</v>
      </c>
      <c r="AI24">
        <v>129</v>
      </c>
      <c r="AJ24">
        <v>90</v>
      </c>
      <c r="AK24" s="36">
        <f t="shared" si="1"/>
        <v>2477</v>
      </c>
      <c r="AL24" s="19">
        <f t="shared" si="2"/>
        <v>249.01980496632152</v>
      </c>
      <c r="AM24" s="27">
        <f t="shared" si="3"/>
        <v>23.703349282296653</v>
      </c>
    </row>
    <row r="25" spans="1:39" ht="12.75">
      <c r="A25" s="22" t="s">
        <v>69</v>
      </c>
      <c r="B25">
        <v>29</v>
      </c>
      <c r="C25">
        <v>1</v>
      </c>
      <c r="D25">
        <v>21</v>
      </c>
      <c r="E25">
        <v>9</v>
      </c>
      <c r="F25">
        <v>20</v>
      </c>
      <c r="G25">
        <v>21</v>
      </c>
      <c r="H25">
        <v>16</v>
      </c>
      <c r="I25">
        <v>16</v>
      </c>
      <c r="J25">
        <v>2</v>
      </c>
      <c r="K25">
        <v>15</v>
      </c>
      <c r="L25">
        <v>21</v>
      </c>
      <c r="M25">
        <v>41</v>
      </c>
      <c r="N25">
        <v>1</v>
      </c>
      <c r="O25">
        <v>5</v>
      </c>
      <c r="P25">
        <v>15</v>
      </c>
      <c r="Q25">
        <v>10</v>
      </c>
      <c r="R25">
        <v>32</v>
      </c>
      <c r="S25">
        <v>10</v>
      </c>
      <c r="T25">
        <v>8</v>
      </c>
      <c r="U25">
        <v>44</v>
      </c>
      <c r="V25">
        <v>24</v>
      </c>
      <c r="W25">
        <v>13</v>
      </c>
      <c r="X25">
        <v>19</v>
      </c>
      <c r="Y25">
        <v>13</v>
      </c>
      <c r="Z25">
        <v>19</v>
      </c>
      <c r="AA25">
        <v>20</v>
      </c>
      <c r="AB25">
        <v>36</v>
      </c>
      <c r="AC25">
        <v>2</v>
      </c>
      <c r="AD25">
        <v>39</v>
      </c>
      <c r="AE25">
        <v>10</v>
      </c>
      <c r="AF25">
        <v>41</v>
      </c>
      <c r="AG25">
        <v>22</v>
      </c>
      <c r="AH25">
        <v>47</v>
      </c>
      <c r="AI25">
        <v>33</v>
      </c>
      <c r="AJ25">
        <v>47</v>
      </c>
      <c r="AK25" s="36">
        <f t="shared" si="1"/>
        <v>722</v>
      </c>
      <c r="AL25" s="19">
        <f t="shared" si="2"/>
        <v>72.58469890419222</v>
      </c>
      <c r="AM25" s="27">
        <f t="shared" si="3"/>
        <v>6.90909090909091</v>
      </c>
    </row>
    <row r="26" spans="1:39" ht="12.75">
      <c r="A26" s="22" t="s">
        <v>70</v>
      </c>
      <c r="B26">
        <v>1</v>
      </c>
      <c r="C26">
        <v>2</v>
      </c>
      <c r="D26">
        <v>3</v>
      </c>
      <c r="F26">
        <v>1</v>
      </c>
      <c r="G26">
        <v>1</v>
      </c>
      <c r="K26">
        <v>1</v>
      </c>
      <c r="M26">
        <v>7</v>
      </c>
      <c r="N26">
        <v>2</v>
      </c>
      <c r="O26">
        <v>1</v>
      </c>
      <c r="U26">
        <v>4</v>
      </c>
      <c r="Z26">
        <v>1</v>
      </c>
      <c r="AB26">
        <v>2</v>
      </c>
      <c r="AD26">
        <v>2</v>
      </c>
      <c r="AF26">
        <v>1</v>
      </c>
      <c r="AG26">
        <v>3</v>
      </c>
      <c r="AH26">
        <v>3</v>
      </c>
      <c r="AI26">
        <v>9</v>
      </c>
      <c r="AJ26">
        <v>9</v>
      </c>
      <c r="AK26" s="36">
        <f t="shared" si="1"/>
        <v>53</v>
      </c>
      <c r="AL26" s="19">
        <f t="shared" si="2"/>
        <v>5.328239670252337</v>
      </c>
      <c r="AM26" s="27">
        <f t="shared" si="3"/>
        <v>0.5071770334928231</v>
      </c>
    </row>
    <row r="27" spans="1:39" ht="12.75">
      <c r="A27" s="22" t="s">
        <v>71</v>
      </c>
      <c r="B27">
        <v>2</v>
      </c>
      <c r="D27">
        <v>1</v>
      </c>
      <c r="G27">
        <v>1</v>
      </c>
      <c r="AH27">
        <v>1</v>
      </c>
      <c r="AI27">
        <v>2</v>
      </c>
      <c r="AK27" s="36">
        <f t="shared" si="1"/>
        <v>7</v>
      </c>
      <c r="AL27" s="19">
        <f t="shared" si="2"/>
        <v>0.7037297677691767</v>
      </c>
      <c r="AM27" s="27">
        <f t="shared" si="3"/>
        <v>0.06698564593301436</v>
      </c>
    </row>
    <row r="28" spans="1:39" ht="12.75">
      <c r="A28" s="22" t="s">
        <v>72</v>
      </c>
      <c r="D28">
        <v>1</v>
      </c>
      <c r="H28">
        <v>2</v>
      </c>
      <c r="T28">
        <v>1</v>
      </c>
      <c r="U28">
        <v>2</v>
      </c>
      <c r="W28">
        <v>1</v>
      </c>
      <c r="AB28">
        <v>2</v>
      </c>
      <c r="AG28">
        <v>1</v>
      </c>
      <c r="AI28">
        <v>1</v>
      </c>
      <c r="AJ28">
        <v>1</v>
      </c>
      <c r="AK28" s="36">
        <f t="shared" si="1"/>
        <v>12</v>
      </c>
      <c r="AL28" s="19">
        <f t="shared" si="2"/>
        <v>1.206393887604303</v>
      </c>
      <c r="AM28" s="27">
        <f t="shared" si="3"/>
        <v>0.11483253588516748</v>
      </c>
    </row>
    <row r="29" spans="1:39" ht="12.75">
      <c r="A29" s="22" t="s">
        <v>93</v>
      </c>
      <c r="B29">
        <v>1</v>
      </c>
      <c r="AF29">
        <v>2</v>
      </c>
      <c r="AJ29">
        <v>1</v>
      </c>
      <c r="AK29" s="36">
        <f t="shared" si="1"/>
        <v>4</v>
      </c>
      <c r="AL29" s="19">
        <f t="shared" si="2"/>
        <v>0.402131295868101</v>
      </c>
      <c r="AM29" s="27">
        <f t="shared" si="3"/>
        <v>0.038277511961722493</v>
      </c>
    </row>
    <row r="30" spans="1:39" ht="12.75">
      <c r="A30" s="22" t="s">
        <v>73</v>
      </c>
      <c r="B30">
        <v>130</v>
      </c>
      <c r="C30">
        <v>200</v>
      </c>
      <c r="D30">
        <v>150</v>
      </c>
      <c r="E30">
        <v>33</v>
      </c>
      <c r="F30">
        <v>2000</v>
      </c>
      <c r="G30">
        <v>600</v>
      </c>
      <c r="H30">
        <v>200</v>
      </c>
      <c r="I30">
        <v>400</v>
      </c>
      <c r="J30">
        <v>660</v>
      </c>
      <c r="K30">
        <v>3</v>
      </c>
      <c r="L30">
        <v>115</v>
      </c>
      <c r="M30">
        <v>3000</v>
      </c>
      <c r="N30">
        <v>45</v>
      </c>
      <c r="O30">
        <v>40</v>
      </c>
      <c r="P30">
        <v>464</v>
      </c>
      <c r="Q30">
        <v>125</v>
      </c>
      <c r="R30">
        <v>891</v>
      </c>
      <c r="S30">
        <v>300</v>
      </c>
      <c r="T30">
        <v>1200</v>
      </c>
      <c r="U30">
        <v>750</v>
      </c>
      <c r="V30">
        <v>75</v>
      </c>
      <c r="W30">
        <v>200</v>
      </c>
      <c r="X30">
        <v>80</v>
      </c>
      <c r="Y30">
        <v>65</v>
      </c>
      <c r="AA30">
        <v>90</v>
      </c>
      <c r="AB30">
        <v>106</v>
      </c>
      <c r="AC30">
        <v>24</v>
      </c>
      <c r="AD30">
        <v>900</v>
      </c>
      <c r="AE30">
        <v>49</v>
      </c>
      <c r="AF30">
        <v>110</v>
      </c>
      <c r="AG30">
        <v>149</v>
      </c>
      <c r="AH30">
        <v>609</v>
      </c>
      <c r="AI30">
        <v>170</v>
      </c>
      <c r="AJ30">
        <v>52</v>
      </c>
      <c r="AK30" s="36">
        <f t="shared" si="1"/>
        <v>13985</v>
      </c>
      <c r="AL30" s="19">
        <f t="shared" si="2"/>
        <v>1405.951543178848</v>
      </c>
      <c r="AM30" s="27">
        <f t="shared" si="3"/>
        <v>133.82775119617227</v>
      </c>
    </row>
    <row r="31" spans="1:39" ht="12.75">
      <c r="A31" s="22" t="s">
        <v>94</v>
      </c>
      <c r="AJ31">
        <v>1</v>
      </c>
      <c r="AK31" s="36">
        <f t="shared" si="1"/>
        <v>1</v>
      </c>
      <c r="AL31" s="19">
        <f t="shared" si="2"/>
        <v>0.10053282396702524</v>
      </c>
      <c r="AM31" s="27">
        <f t="shared" si="3"/>
        <v>0.009569377990430623</v>
      </c>
    </row>
    <row r="32" spans="1:39" ht="12.75">
      <c r="A32" s="22" t="s">
        <v>95</v>
      </c>
      <c r="B32">
        <v>1</v>
      </c>
      <c r="AI32">
        <v>1</v>
      </c>
      <c r="AK32" s="36">
        <f t="shared" si="1"/>
        <v>2</v>
      </c>
      <c r="AL32" s="19">
        <f t="shared" si="2"/>
        <v>0.2010656479340505</v>
      </c>
      <c r="AM32" s="27">
        <f t="shared" si="3"/>
        <v>0.019138755980861247</v>
      </c>
    </row>
    <row r="33" spans="1:39" ht="12.75">
      <c r="A33" s="22" t="s">
        <v>74</v>
      </c>
      <c r="B33">
        <v>32</v>
      </c>
      <c r="C33">
        <v>5</v>
      </c>
      <c r="D33">
        <v>16</v>
      </c>
      <c r="E33">
        <v>5</v>
      </c>
      <c r="F33">
        <v>14</v>
      </c>
      <c r="G33">
        <v>15</v>
      </c>
      <c r="H33">
        <v>5</v>
      </c>
      <c r="I33">
        <v>9</v>
      </c>
      <c r="J33">
        <v>5</v>
      </c>
      <c r="K33">
        <v>3</v>
      </c>
      <c r="L33">
        <v>3</v>
      </c>
      <c r="M33">
        <v>33</v>
      </c>
      <c r="N33">
        <v>1</v>
      </c>
      <c r="O33">
        <v>9</v>
      </c>
      <c r="P33">
        <v>3</v>
      </c>
      <c r="Q33">
        <v>16</v>
      </c>
      <c r="R33">
        <v>31</v>
      </c>
      <c r="S33">
        <v>14</v>
      </c>
      <c r="T33">
        <v>4</v>
      </c>
      <c r="U33">
        <v>18</v>
      </c>
      <c r="V33">
        <v>19</v>
      </c>
      <c r="W33">
        <v>1</v>
      </c>
      <c r="X33">
        <v>10</v>
      </c>
      <c r="Y33">
        <v>1</v>
      </c>
      <c r="Z33">
        <v>2</v>
      </c>
      <c r="AA33">
        <v>12</v>
      </c>
      <c r="AB33">
        <v>21</v>
      </c>
      <c r="AC33">
        <v>2</v>
      </c>
      <c r="AD33">
        <v>46</v>
      </c>
      <c r="AE33">
        <v>9</v>
      </c>
      <c r="AF33">
        <v>18</v>
      </c>
      <c r="AG33">
        <v>19</v>
      </c>
      <c r="AH33">
        <v>11</v>
      </c>
      <c r="AI33">
        <v>22</v>
      </c>
      <c r="AJ33">
        <v>18</v>
      </c>
      <c r="AK33" s="36">
        <f t="shared" si="1"/>
        <v>452</v>
      </c>
      <c r="AL33" s="19">
        <f t="shared" si="2"/>
        <v>45.44083643309541</v>
      </c>
      <c r="AM33" s="27">
        <f t="shared" si="3"/>
        <v>4.3253588516746415</v>
      </c>
    </row>
    <row r="34" spans="1:39" ht="12.75">
      <c r="A34" s="22" t="s">
        <v>75</v>
      </c>
      <c r="I34">
        <v>1</v>
      </c>
      <c r="L34">
        <v>1</v>
      </c>
      <c r="R34">
        <v>1</v>
      </c>
      <c r="T34">
        <v>1</v>
      </c>
      <c r="U34">
        <v>1</v>
      </c>
      <c r="W34">
        <v>1</v>
      </c>
      <c r="AH34">
        <v>1</v>
      </c>
      <c r="AJ34">
        <v>2</v>
      </c>
      <c r="AK34" s="36">
        <f t="shared" si="1"/>
        <v>9</v>
      </c>
      <c r="AL34" s="19">
        <f t="shared" si="2"/>
        <v>0.9047954157032271</v>
      </c>
      <c r="AM34" s="27">
        <f t="shared" si="3"/>
        <v>0.0861244019138756</v>
      </c>
    </row>
    <row r="35" spans="1:39" ht="12.75">
      <c r="A35" s="22" t="s">
        <v>76</v>
      </c>
      <c r="D35">
        <v>1</v>
      </c>
      <c r="W35">
        <v>1</v>
      </c>
      <c r="AJ35">
        <v>8</v>
      </c>
      <c r="AK35" s="36">
        <f t="shared" si="1"/>
        <v>10</v>
      </c>
      <c r="AL35" s="19">
        <f t="shared" si="2"/>
        <v>1.0053282396702523</v>
      </c>
      <c r="AM35" s="27">
        <f t="shared" si="3"/>
        <v>0.09569377990430623</v>
      </c>
    </row>
    <row r="36" spans="1:39" ht="12.75">
      <c r="A36" s="22" t="s">
        <v>96</v>
      </c>
      <c r="B36">
        <v>1</v>
      </c>
      <c r="AK36" s="36">
        <f t="shared" si="1"/>
        <v>1</v>
      </c>
      <c r="AL36" s="19">
        <f t="shared" si="2"/>
        <v>0.10053282396702524</v>
      </c>
      <c r="AM36" s="27">
        <f t="shared" si="3"/>
        <v>0.009569377990430623</v>
      </c>
    </row>
    <row r="37" spans="1:39" ht="12.75">
      <c r="A37" s="22" t="s">
        <v>77</v>
      </c>
      <c r="B37">
        <v>20</v>
      </c>
      <c r="F37">
        <v>5</v>
      </c>
      <c r="G37">
        <v>150</v>
      </c>
      <c r="I37">
        <v>1</v>
      </c>
      <c r="J37">
        <v>41</v>
      </c>
      <c r="K37">
        <v>27</v>
      </c>
      <c r="L37">
        <v>110</v>
      </c>
      <c r="M37">
        <v>210</v>
      </c>
      <c r="P37">
        <v>50</v>
      </c>
      <c r="R37">
        <v>109</v>
      </c>
      <c r="S37">
        <v>1</v>
      </c>
      <c r="U37">
        <v>1</v>
      </c>
      <c r="AD37">
        <v>42</v>
      </c>
      <c r="AE37">
        <v>54</v>
      </c>
      <c r="AH37">
        <v>5</v>
      </c>
      <c r="AJ37">
        <v>2</v>
      </c>
      <c r="AK37" s="36">
        <f t="shared" si="1"/>
        <v>828</v>
      </c>
      <c r="AL37" s="19">
        <f t="shared" si="2"/>
        <v>83.2411782446969</v>
      </c>
      <c r="AM37" s="27">
        <f t="shared" si="3"/>
        <v>7.923444976076556</v>
      </c>
    </row>
    <row r="38" spans="1:39" ht="12.75">
      <c r="A38" s="22" t="s">
        <v>97</v>
      </c>
      <c r="X38">
        <v>1</v>
      </c>
      <c r="AK38" s="36">
        <f t="shared" si="1"/>
        <v>1</v>
      </c>
      <c r="AL38" s="19">
        <f t="shared" si="2"/>
        <v>0.10053282396702524</v>
      </c>
      <c r="AM38" s="27">
        <f t="shared" si="3"/>
        <v>0.009569377990430623</v>
      </c>
    </row>
    <row r="39" spans="1:39" ht="12.75">
      <c r="A39" s="22" t="s">
        <v>98</v>
      </c>
      <c r="B39">
        <v>1</v>
      </c>
      <c r="M39">
        <v>1</v>
      </c>
      <c r="AA39">
        <v>1</v>
      </c>
      <c r="AK39" s="36">
        <f t="shared" si="1"/>
        <v>3</v>
      </c>
      <c r="AL39" s="19">
        <f t="shared" si="2"/>
        <v>0.30159847190107575</v>
      </c>
      <c r="AM39" s="27">
        <f t="shared" si="3"/>
        <v>0.02870813397129187</v>
      </c>
    </row>
    <row r="40" spans="1:39" ht="12.75">
      <c r="A40" s="22" t="s">
        <v>78</v>
      </c>
      <c r="B40">
        <v>85</v>
      </c>
      <c r="C40">
        <v>90</v>
      </c>
      <c r="D40">
        <v>30</v>
      </c>
      <c r="E40">
        <v>80</v>
      </c>
      <c r="F40">
        <v>44</v>
      </c>
      <c r="G40">
        <v>150</v>
      </c>
      <c r="H40">
        <v>19</v>
      </c>
      <c r="I40">
        <v>51</v>
      </c>
      <c r="J40">
        <v>145</v>
      </c>
      <c r="K40">
        <v>25</v>
      </c>
      <c r="L40">
        <v>76</v>
      </c>
      <c r="M40">
        <v>110</v>
      </c>
      <c r="N40">
        <v>106</v>
      </c>
      <c r="O40">
        <v>54</v>
      </c>
      <c r="P40">
        <v>18</v>
      </c>
      <c r="Q40">
        <v>141</v>
      </c>
      <c r="R40">
        <v>343</v>
      </c>
      <c r="S40">
        <v>60</v>
      </c>
      <c r="T40">
        <v>26</v>
      </c>
      <c r="U40">
        <v>65</v>
      </c>
      <c r="V40">
        <v>47</v>
      </c>
      <c r="W40">
        <v>29</v>
      </c>
      <c r="X40">
        <v>27</v>
      </c>
      <c r="Y40">
        <v>2</v>
      </c>
      <c r="Z40">
        <v>20</v>
      </c>
      <c r="AA40">
        <v>52</v>
      </c>
      <c r="AB40">
        <v>240</v>
      </c>
      <c r="AC40">
        <v>75</v>
      </c>
      <c r="AD40">
        <v>211</v>
      </c>
      <c r="AE40">
        <v>64</v>
      </c>
      <c r="AF40">
        <v>120</v>
      </c>
      <c r="AG40">
        <v>250</v>
      </c>
      <c r="AH40">
        <v>152</v>
      </c>
      <c r="AI40">
        <v>30</v>
      </c>
      <c r="AJ40">
        <v>164</v>
      </c>
      <c r="AK40" s="36">
        <f t="shared" si="1"/>
        <v>3201</v>
      </c>
      <c r="AL40" s="19">
        <f t="shared" si="2"/>
        <v>321.8055695184478</v>
      </c>
      <c r="AM40" s="27">
        <f t="shared" si="3"/>
        <v>30.631578947368425</v>
      </c>
    </row>
    <row r="41" spans="1:39" ht="12.75">
      <c r="A41" s="22" t="s">
        <v>79</v>
      </c>
      <c r="C41">
        <v>3</v>
      </c>
      <c r="F41">
        <v>3</v>
      </c>
      <c r="G41">
        <v>1</v>
      </c>
      <c r="M41">
        <v>1</v>
      </c>
      <c r="N41">
        <v>1</v>
      </c>
      <c r="R41">
        <v>3</v>
      </c>
      <c r="X41">
        <v>2</v>
      </c>
      <c r="AA41">
        <v>1</v>
      </c>
      <c r="AB41">
        <v>7</v>
      </c>
      <c r="AF41">
        <v>1</v>
      </c>
      <c r="AH41">
        <v>2</v>
      </c>
      <c r="AK41" s="36">
        <f t="shared" si="1"/>
        <v>25</v>
      </c>
      <c r="AL41" s="19">
        <f t="shared" si="2"/>
        <v>2.513320599175631</v>
      </c>
      <c r="AM41" s="27">
        <f t="shared" si="3"/>
        <v>0.23923444976076558</v>
      </c>
    </row>
    <row r="42" spans="1:39" ht="12.75">
      <c r="A42" s="22" t="s">
        <v>80</v>
      </c>
      <c r="B42">
        <v>19</v>
      </c>
      <c r="D42">
        <v>2</v>
      </c>
      <c r="E42">
        <v>4</v>
      </c>
      <c r="F42">
        <v>29</v>
      </c>
      <c r="G42">
        <v>14</v>
      </c>
      <c r="I42">
        <v>11</v>
      </c>
      <c r="J42">
        <v>2</v>
      </c>
      <c r="L42">
        <v>6</v>
      </c>
      <c r="M42">
        <v>21</v>
      </c>
      <c r="N42">
        <v>5</v>
      </c>
      <c r="P42">
        <v>1</v>
      </c>
      <c r="Q42">
        <v>11</v>
      </c>
      <c r="R42">
        <v>15</v>
      </c>
      <c r="S42">
        <v>10</v>
      </c>
      <c r="U42">
        <v>6</v>
      </c>
      <c r="W42">
        <v>1</v>
      </c>
      <c r="X42">
        <v>2</v>
      </c>
      <c r="AB42">
        <v>25</v>
      </c>
      <c r="AD42">
        <v>19</v>
      </c>
      <c r="AF42">
        <v>1</v>
      </c>
      <c r="AG42">
        <v>5</v>
      </c>
      <c r="AI42">
        <v>5</v>
      </c>
      <c r="AJ42">
        <v>10</v>
      </c>
      <c r="AK42" s="36">
        <f t="shared" si="1"/>
        <v>224</v>
      </c>
      <c r="AL42" s="19">
        <f t="shared" si="2"/>
        <v>22.519352568613655</v>
      </c>
      <c r="AM42" s="27">
        <f t="shared" si="3"/>
        <v>2.1435406698564594</v>
      </c>
    </row>
    <row r="43" spans="1:39" ht="12.75">
      <c r="A43" s="22" t="s">
        <v>99</v>
      </c>
      <c r="C43">
        <v>2</v>
      </c>
      <c r="AK43" s="36">
        <f t="shared" si="1"/>
        <v>2</v>
      </c>
      <c r="AL43" s="19">
        <f t="shared" si="2"/>
        <v>0.2010656479340505</v>
      </c>
      <c r="AM43" s="27">
        <f t="shared" si="3"/>
        <v>0.019138755980861247</v>
      </c>
    </row>
    <row r="44" spans="1:39" ht="12.75">
      <c r="A44" s="22" t="s">
        <v>81</v>
      </c>
      <c r="B44">
        <v>11</v>
      </c>
      <c r="C44">
        <v>3</v>
      </c>
      <c r="D44">
        <v>16</v>
      </c>
      <c r="F44">
        <v>11</v>
      </c>
      <c r="G44">
        <v>34</v>
      </c>
      <c r="I44">
        <v>1</v>
      </c>
      <c r="J44">
        <v>5</v>
      </c>
      <c r="K44">
        <v>9</v>
      </c>
      <c r="L44">
        <v>44</v>
      </c>
      <c r="M44">
        <v>22</v>
      </c>
      <c r="N44">
        <v>7</v>
      </c>
      <c r="O44">
        <v>8</v>
      </c>
      <c r="Q44">
        <v>82</v>
      </c>
      <c r="R44">
        <v>20</v>
      </c>
      <c r="V44">
        <v>1</v>
      </c>
      <c r="AB44">
        <v>7</v>
      </c>
      <c r="AC44">
        <v>2</v>
      </c>
      <c r="AD44">
        <v>35</v>
      </c>
      <c r="AF44">
        <v>9</v>
      </c>
      <c r="AG44">
        <v>34</v>
      </c>
      <c r="AH44">
        <v>170</v>
      </c>
      <c r="AJ44">
        <v>35</v>
      </c>
      <c r="AK44" s="36">
        <f t="shared" si="1"/>
        <v>566</v>
      </c>
      <c r="AL44" s="19">
        <f t="shared" si="2"/>
        <v>56.90157836533629</v>
      </c>
      <c r="AM44" s="27">
        <f t="shared" si="3"/>
        <v>5.416267942583733</v>
      </c>
    </row>
    <row r="45" spans="1:39" ht="12.75">
      <c r="A45" s="22" t="s">
        <v>100</v>
      </c>
      <c r="L45">
        <v>1</v>
      </c>
      <c r="M45">
        <v>1</v>
      </c>
      <c r="AG45">
        <v>1</v>
      </c>
      <c r="AH45">
        <v>2</v>
      </c>
      <c r="AJ45">
        <v>1</v>
      </c>
      <c r="AK45" s="36">
        <f t="shared" si="1"/>
        <v>6</v>
      </c>
      <c r="AL45" s="19">
        <f t="shared" si="2"/>
        <v>0.6031969438021515</v>
      </c>
      <c r="AM45" s="27">
        <f t="shared" si="3"/>
        <v>0.05741626794258374</v>
      </c>
    </row>
    <row r="46" spans="1:39" ht="12.75">
      <c r="A46" s="22" t="s">
        <v>82</v>
      </c>
      <c r="B46">
        <v>20</v>
      </c>
      <c r="C46">
        <v>8</v>
      </c>
      <c r="D46">
        <v>13</v>
      </c>
      <c r="E46">
        <v>4</v>
      </c>
      <c r="F46">
        <v>9</v>
      </c>
      <c r="G46">
        <v>22</v>
      </c>
      <c r="H46">
        <v>7</v>
      </c>
      <c r="I46">
        <v>9</v>
      </c>
      <c r="J46">
        <v>36</v>
      </c>
      <c r="K46">
        <v>26</v>
      </c>
      <c r="L46">
        <v>30</v>
      </c>
      <c r="M46">
        <v>37</v>
      </c>
      <c r="N46">
        <v>1</v>
      </c>
      <c r="O46">
        <v>7</v>
      </c>
      <c r="P46">
        <v>15</v>
      </c>
      <c r="Q46">
        <v>35</v>
      </c>
      <c r="R46">
        <v>11</v>
      </c>
      <c r="S46">
        <v>16</v>
      </c>
      <c r="T46">
        <v>11</v>
      </c>
      <c r="U46">
        <v>17</v>
      </c>
      <c r="V46">
        <v>18</v>
      </c>
      <c r="W46">
        <v>2</v>
      </c>
      <c r="X46">
        <v>8</v>
      </c>
      <c r="AA46">
        <v>22</v>
      </c>
      <c r="AB46">
        <v>33</v>
      </c>
      <c r="AC46">
        <v>6</v>
      </c>
      <c r="AD46">
        <v>41</v>
      </c>
      <c r="AE46">
        <v>13</v>
      </c>
      <c r="AF46">
        <v>42</v>
      </c>
      <c r="AG46">
        <v>35</v>
      </c>
      <c r="AH46">
        <v>15</v>
      </c>
      <c r="AI46">
        <v>16</v>
      </c>
      <c r="AJ46">
        <v>7</v>
      </c>
      <c r="AK46" s="36">
        <f t="shared" si="1"/>
        <v>592</v>
      </c>
      <c r="AL46" s="19">
        <f t="shared" si="2"/>
        <v>59.51543178847894</v>
      </c>
      <c r="AM46" s="27">
        <f t="shared" si="3"/>
        <v>5.665071770334929</v>
      </c>
    </row>
    <row r="47" spans="1:39" ht="12.75">
      <c r="A47" s="22" t="s">
        <v>101</v>
      </c>
      <c r="M47">
        <v>1</v>
      </c>
      <c r="AF47">
        <v>1</v>
      </c>
      <c r="AG47">
        <v>4</v>
      </c>
      <c r="AH47">
        <v>2</v>
      </c>
      <c r="AI47">
        <v>5</v>
      </c>
      <c r="AK47" s="36">
        <f t="shared" si="1"/>
        <v>13</v>
      </c>
      <c r="AL47" s="19">
        <f t="shared" si="2"/>
        <v>1.3069267115713281</v>
      </c>
      <c r="AM47" s="27">
        <f t="shared" si="3"/>
        <v>0.1244019138755981</v>
      </c>
    </row>
    <row r="48" spans="1:39" ht="12.75">
      <c r="A48" s="22" t="s">
        <v>102</v>
      </c>
      <c r="D48">
        <v>1</v>
      </c>
      <c r="AK48" s="36">
        <f t="shared" si="1"/>
        <v>1</v>
      </c>
      <c r="AL48" s="19">
        <f t="shared" si="2"/>
        <v>0.10053282396702524</v>
      </c>
      <c r="AM48" s="27">
        <f t="shared" si="3"/>
        <v>0.009569377990430623</v>
      </c>
    </row>
    <row r="49" spans="1:39" ht="12.75">
      <c r="A49" s="22" t="s">
        <v>83</v>
      </c>
      <c r="G49">
        <v>1</v>
      </c>
      <c r="AA49">
        <v>1</v>
      </c>
      <c r="AG49">
        <v>1</v>
      </c>
      <c r="AH49">
        <v>1</v>
      </c>
      <c r="AK49" s="36">
        <f t="shared" si="1"/>
        <v>4</v>
      </c>
      <c r="AL49" s="19">
        <f t="shared" si="2"/>
        <v>0.402131295868101</v>
      </c>
      <c r="AM49" s="27">
        <f t="shared" si="3"/>
        <v>0.038277511961722493</v>
      </c>
    </row>
    <row r="50" spans="1:39" ht="12.75">
      <c r="A50" s="22" t="s">
        <v>84</v>
      </c>
      <c r="M50">
        <v>1</v>
      </c>
      <c r="O50">
        <v>1</v>
      </c>
      <c r="AJ50">
        <v>1</v>
      </c>
      <c r="AK50" s="36">
        <f t="shared" si="1"/>
        <v>3</v>
      </c>
      <c r="AL50" s="19">
        <f t="shared" si="2"/>
        <v>0.30159847190107575</v>
      </c>
      <c r="AM50" s="27">
        <f t="shared" si="3"/>
        <v>0.02870813397129187</v>
      </c>
    </row>
    <row r="51" spans="1:39" ht="12.75">
      <c r="A51" s="22" t="s">
        <v>85</v>
      </c>
      <c r="C51">
        <v>7</v>
      </c>
      <c r="D51">
        <v>3</v>
      </c>
      <c r="I51">
        <v>2</v>
      </c>
      <c r="K51">
        <v>15</v>
      </c>
      <c r="L51">
        <v>8</v>
      </c>
      <c r="M51">
        <v>3</v>
      </c>
      <c r="N51">
        <v>2</v>
      </c>
      <c r="O51">
        <v>5</v>
      </c>
      <c r="Q51">
        <v>5</v>
      </c>
      <c r="R51">
        <v>20</v>
      </c>
      <c r="S51">
        <v>1</v>
      </c>
      <c r="U51">
        <v>9</v>
      </c>
      <c r="V51">
        <v>12</v>
      </c>
      <c r="W51">
        <v>5</v>
      </c>
      <c r="AA51">
        <v>11</v>
      </c>
      <c r="AB51">
        <v>15</v>
      </c>
      <c r="AC51">
        <v>1</v>
      </c>
      <c r="AD51">
        <v>6</v>
      </c>
      <c r="AE51">
        <v>4</v>
      </c>
      <c r="AF51">
        <v>8</v>
      </c>
      <c r="AH51">
        <v>15</v>
      </c>
      <c r="AI51">
        <v>3</v>
      </c>
      <c r="AJ51">
        <v>21</v>
      </c>
      <c r="AK51" s="36">
        <f t="shared" si="1"/>
        <v>181</v>
      </c>
      <c r="AL51" s="19">
        <f t="shared" si="2"/>
        <v>18.19644113803157</v>
      </c>
      <c r="AM51" s="27">
        <f t="shared" si="3"/>
        <v>1.7320574162679427</v>
      </c>
    </row>
    <row r="52" spans="1:39" ht="12.75">
      <c r="A52" s="22" t="s">
        <v>86</v>
      </c>
      <c r="B52">
        <v>22</v>
      </c>
      <c r="C52">
        <v>38</v>
      </c>
      <c r="D52">
        <v>40</v>
      </c>
      <c r="E52">
        <v>75</v>
      </c>
      <c r="F52">
        <v>145</v>
      </c>
      <c r="G52">
        <v>62</v>
      </c>
      <c r="H52">
        <v>40</v>
      </c>
      <c r="I52">
        <v>45</v>
      </c>
      <c r="J52">
        <v>63</v>
      </c>
      <c r="K52">
        <v>26</v>
      </c>
      <c r="L52">
        <v>74</v>
      </c>
      <c r="M52">
        <v>97</v>
      </c>
      <c r="N52">
        <v>25</v>
      </c>
      <c r="O52">
        <v>23</v>
      </c>
      <c r="P52">
        <v>30</v>
      </c>
      <c r="Q52">
        <v>13</v>
      </c>
      <c r="R52">
        <v>122</v>
      </c>
      <c r="S52">
        <v>40</v>
      </c>
      <c r="T52">
        <v>9</v>
      </c>
      <c r="U52">
        <v>200</v>
      </c>
      <c r="V52">
        <v>21</v>
      </c>
      <c r="W52">
        <v>40</v>
      </c>
      <c r="X52">
        <v>30</v>
      </c>
      <c r="Y52">
        <v>23</v>
      </c>
      <c r="Z52">
        <v>155</v>
      </c>
      <c r="AA52">
        <v>73</v>
      </c>
      <c r="AB52">
        <v>140</v>
      </c>
      <c r="AC52">
        <v>44</v>
      </c>
      <c r="AD52">
        <v>162</v>
      </c>
      <c r="AE52">
        <v>33</v>
      </c>
      <c r="AF52">
        <v>52</v>
      </c>
      <c r="AG52">
        <v>42</v>
      </c>
      <c r="AH52">
        <v>163</v>
      </c>
      <c r="AI52">
        <v>75</v>
      </c>
      <c r="AJ52">
        <v>46</v>
      </c>
      <c r="AK52" s="36">
        <f t="shared" si="1"/>
        <v>2288</v>
      </c>
      <c r="AL52" s="19">
        <f t="shared" si="2"/>
        <v>230.01910123655372</v>
      </c>
      <c r="AM52" s="27">
        <f t="shared" si="3"/>
        <v>21.894736842105267</v>
      </c>
    </row>
    <row r="53" spans="1:39" ht="13.5" thickBot="1">
      <c r="A53" s="23" t="s">
        <v>87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>
        <v>1</v>
      </c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>
        <v>1</v>
      </c>
      <c r="AK53" s="37">
        <f t="shared" si="1"/>
        <v>2</v>
      </c>
      <c r="AL53" s="19">
        <f t="shared" si="2"/>
        <v>0.2010656479340505</v>
      </c>
      <c r="AM53" s="27">
        <f t="shared" si="3"/>
        <v>0.019138755980861247</v>
      </c>
    </row>
    <row r="54" spans="1:39" ht="12.75">
      <c r="A54" s="6" t="s">
        <v>38</v>
      </c>
      <c r="B54" s="11">
        <f aca="true" t="shared" si="4" ref="B54:AJ54">SUM(B10:B53)</f>
        <v>474</v>
      </c>
      <c r="C54" s="11">
        <f t="shared" si="4"/>
        <v>485</v>
      </c>
      <c r="D54" s="11">
        <f t="shared" si="4"/>
        <v>413</v>
      </c>
      <c r="E54" s="11">
        <f t="shared" si="4"/>
        <v>283</v>
      </c>
      <c r="F54" s="11">
        <f t="shared" si="4"/>
        <v>2378</v>
      </c>
      <c r="G54" s="11">
        <f t="shared" si="4"/>
        <v>1264</v>
      </c>
      <c r="H54" s="11">
        <f t="shared" si="4"/>
        <v>345</v>
      </c>
      <c r="I54" s="11">
        <f t="shared" si="4"/>
        <v>628</v>
      </c>
      <c r="J54" s="11">
        <f t="shared" si="4"/>
        <v>1016</v>
      </c>
      <c r="K54" s="11">
        <f t="shared" si="4"/>
        <v>202</v>
      </c>
      <c r="L54" s="11">
        <f t="shared" si="4"/>
        <v>615</v>
      </c>
      <c r="M54" s="11">
        <f t="shared" si="4"/>
        <v>3787</v>
      </c>
      <c r="N54" s="11">
        <f t="shared" si="4"/>
        <v>240</v>
      </c>
      <c r="O54" s="11">
        <f t="shared" si="4"/>
        <v>205</v>
      </c>
      <c r="P54" s="11">
        <f t="shared" si="4"/>
        <v>669</v>
      </c>
      <c r="Q54" s="11">
        <f t="shared" si="4"/>
        <v>517</v>
      </c>
      <c r="R54" s="11">
        <f t="shared" si="4"/>
        <v>1766</v>
      </c>
      <c r="S54" s="11">
        <f t="shared" si="4"/>
        <v>520</v>
      </c>
      <c r="T54" s="11">
        <f t="shared" si="4"/>
        <v>1289</v>
      </c>
      <c r="U54" s="11">
        <f t="shared" si="4"/>
        <v>1393</v>
      </c>
      <c r="V54" s="11">
        <f t="shared" si="4"/>
        <v>318</v>
      </c>
      <c r="W54" s="11">
        <f t="shared" si="4"/>
        <v>341</v>
      </c>
      <c r="X54" s="11">
        <f t="shared" si="4"/>
        <v>210</v>
      </c>
      <c r="Y54" s="11">
        <f t="shared" si="4"/>
        <v>150</v>
      </c>
      <c r="Z54" s="11">
        <f t="shared" si="4"/>
        <v>255</v>
      </c>
      <c r="AA54" s="11">
        <f t="shared" si="4"/>
        <v>379</v>
      </c>
      <c r="AB54" s="11">
        <f t="shared" si="4"/>
        <v>988</v>
      </c>
      <c r="AC54" s="11">
        <f t="shared" si="4"/>
        <v>197</v>
      </c>
      <c r="AD54" s="11">
        <f t="shared" si="4"/>
        <v>1778</v>
      </c>
      <c r="AE54" s="11">
        <f t="shared" si="4"/>
        <v>346</v>
      </c>
      <c r="AF54" s="11">
        <f t="shared" si="4"/>
        <v>533</v>
      </c>
      <c r="AG54" s="11">
        <f t="shared" si="4"/>
        <v>625</v>
      </c>
      <c r="AH54" s="11">
        <f t="shared" si="4"/>
        <v>1354</v>
      </c>
      <c r="AI54" s="11">
        <f t="shared" si="4"/>
        <v>544</v>
      </c>
      <c r="AJ54" s="11">
        <f t="shared" si="4"/>
        <v>576</v>
      </c>
      <c r="AK54" s="36">
        <f>SUM(AK10:AK53)</f>
        <v>27083</v>
      </c>
      <c r="AL54" s="29">
        <f t="shared" si="2"/>
        <v>2722.7304714989446</v>
      </c>
      <c r="AM54" s="29">
        <f>AK54/AK$7</f>
        <v>259.16746411483257</v>
      </c>
    </row>
    <row r="55" spans="1:39" ht="12.75">
      <c r="A55" s="6" t="s">
        <v>88</v>
      </c>
      <c r="B55" s="16">
        <f>B54/B6</f>
        <v>20.608695652173914</v>
      </c>
      <c r="C55" s="16">
        <f aca="true" t="shared" si="5" ref="C55:AH55">C54/C6</f>
        <v>23.31730769230769</v>
      </c>
      <c r="D55" s="16">
        <f t="shared" si="5"/>
        <v>10.455696202531646</v>
      </c>
      <c r="E55" s="16">
        <f t="shared" si="5"/>
        <v>35.375</v>
      </c>
      <c r="F55" s="16">
        <f t="shared" si="5"/>
        <v>149.55974842767296</v>
      </c>
      <c r="G55" s="16">
        <f t="shared" si="5"/>
        <v>28.27740492170022</v>
      </c>
      <c r="H55" s="16">
        <f t="shared" si="5"/>
        <v>19.06077348066298</v>
      </c>
      <c r="I55" s="16">
        <f t="shared" si="5"/>
        <v>43.61111111111111</v>
      </c>
      <c r="J55" s="16">
        <f t="shared" si="5"/>
        <v>32.56410256410256</v>
      </c>
      <c r="K55" s="16">
        <f t="shared" si="5"/>
        <v>8.487394957983193</v>
      </c>
      <c r="L55" s="16">
        <f t="shared" si="5"/>
        <v>14.57345971563981</v>
      </c>
      <c r="M55" s="16">
        <f t="shared" si="5"/>
        <v>79.72631578947369</v>
      </c>
      <c r="N55" s="16">
        <f t="shared" si="5"/>
        <v>13.48314606741573</v>
      </c>
      <c r="O55" s="16">
        <f t="shared" si="5"/>
        <v>13.758389261744966</v>
      </c>
      <c r="P55" s="16">
        <f t="shared" si="5"/>
        <v>20.02994011976048</v>
      </c>
      <c r="Q55" s="16">
        <f t="shared" si="5"/>
        <v>17.466216216216214</v>
      </c>
      <c r="R55" s="16">
        <f t="shared" si="5"/>
        <v>34.69548133595285</v>
      </c>
      <c r="S55" s="16">
        <f t="shared" si="5"/>
        <v>34.437086092715234</v>
      </c>
      <c r="T55" s="16">
        <f t="shared" si="5"/>
        <v>120.46728971962618</v>
      </c>
      <c r="U55" s="16">
        <f t="shared" si="5"/>
        <v>33.087885985748215</v>
      </c>
      <c r="V55" s="16">
        <f t="shared" si="5"/>
        <v>11.236749116607774</v>
      </c>
      <c r="W55" s="16">
        <f t="shared" si="5"/>
        <v>21.049382716049383</v>
      </c>
      <c r="X55" s="16">
        <f t="shared" si="5"/>
        <v>15.217391304347826</v>
      </c>
      <c r="Y55" s="16">
        <f t="shared" si="5"/>
        <v>9.146341463414634</v>
      </c>
      <c r="Z55" s="16">
        <f t="shared" si="5"/>
        <v>18.88888888888889</v>
      </c>
      <c r="AA55" s="16">
        <f t="shared" si="5"/>
        <v>10.646067415730336</v>
      </c>
      <c r="AB55" s="16">
        <f t="shared" si="5"/>
        <v>18.927203065134098</v>
      </c>
      <c r="AC55" s="16">
        <f t="shared" si="5"/>
        <v>15.271317829457363</v>
      </c>
      <c r="AD55" s="16">
        <f t="shared" si="5"/>
        <v>23.77005347593583</v>
      </c>
      <c r="AE55" s="16">
        <f t="shared" si="5"/>
        <v>10.516717325227964</v>
      </c>
      <c r="AF55" s="16">
        <f t="shared" si="5"/>
        <v>17.707641196013288</v>
      </c>
      <c r="AG55" s="16">
        <f t="shared" si="5"/>
        <v>23.946360153256705</v>
      </c>
      <c r="AH55" s="16">
        <f t="shared" si="5"/>
        <v>35.72559366754618</v>
      </c>
      <c r="AI55" s="16">
        <f>AI54/AI6</f>
        <v>17</v>
      </c>
      <c r="AJ55" s="16">
        <f>AJ54/AJ6</f>
        <v>20.281690140845072</v>
      </c>
      <c r="AK55" s="38">
        <f>AK54/AK6</f>
        <v>27.227304714989447</v>
      </c>
      <c r="AL55" s="14"/>
      <c r="AM55"/>
    </row>
    <row r="56" spans="1:37" ht="13.5" thickBot="1">
      <c r="A56" s="30" t="s">
        <v>40</v>
      </c>
      <c r="B56" s="31">
        <f aca="true" t="shared" si="6" ref="B56:AC56">B54/B7</f>
        <v>197.5</v>
      </c>
      <c r="C56" s="31">
        <f t="shared" si="6"/>
        <v>210.8695652173913</v>
      </c>
      <c r="D56" s="31">
        <f t="shared" si="6"/>
        <v>108.6842105263158</v>
      </c>
      <c r="E56" s="31">
        <f t="shared" si="6"/>
        <v>257.27272727272725</v>
      </c>
      <c r="F56" s="31">
        <f t="shared" si="6"/>
        <v>1585.3333333333333</v>
      </c>
      <c r="G56" s="31">
        <f t="shared" si="6"/>
        <v>274.7826086956522</v>
      </c>
      <c r="H56" s="31">
        <f t="shared" si="6"/>
        <v>172.5</v>
      </c>
      <c r="I56" s="31">
        <f t="shared" si="6"/>
        <v>369.4117647058824</v>
      </c>
      <c r="J56" s="31">
        <f t="shared" si="6"/>
        <v>317.5</v>
      </c>
      <c r="K56" s="31">
        <f t="shared" si="6"/>
        <v>91.81818181818181</v>
      </c>
      <c r="L56" s="31">
        <f t="shared" si="6"/>
        <v>146.42857142857142</v>
      </c>
      <c r="M56" s="31">
        <f t="shared" si="6"/>
        <v>757.4</v>
      </c>
      <c r="N56" s="31">
        <f t="shared" si="6"/>
        <v>133.33333333333334</v>
      </c>
      <c r="O56" s="31">
        <f t="shared" si="6"/>
        <v>93.18181818181817</v>
      </c>
      <c r="P56" s="31">
        <f t="shared" si="6"/>
        <v>223</v>
      </c>
      <c r="Q56" s="31">
        <f>Q54/Q7</f>
        <v>132.56410256410257</v>
      </c>
      <c r="R56" s="31">
        <f t="shared" si="6"/>
        <v>299.32203389830505</v>
      </c>
      <c r="S56" s="31">
        <f t="shared" si="6"/>
        <v>346.6666666666667</v>
      </c>
      <c r="T56" s="31">
        <f t="shared" si="6"/>
        <v>859.3333333333334</v>
      </c>
      <c r="U56" s="31">
        <f t="shared" si="6"/>
        <v>296.3829787234042</v>
      </c>
      <c r="V56" s="31">
        <f t="shared" si="6"/>
        <v>132.5</v>
      </c>
      <c r="W56" s="31">
        <f t="shared" si="6"/>
        <v>213.125</v>
      </c>
      <c r="X56" s="31">
        <f t="shared" si="6"/>
        <v>140</v>
      </c>
      <c r="Y56" s="31">
        <f t="shared" si="6"/>
        <v>93.75</v>
      </c>
      <c r="Z56" s="31">
        <f t="shared" si="6"/>
        <v>150</v>
      </c>
      <c r="AA56" s="31">
        <f t="shared" si="6"/>
        <v>105.27777777777777</v>
      </c>
      <c r="AB56" s="31">
        <f t="shared" si="6"/>
        <v>182.96296296296296</v>
      </c>
      <c r="AC56" s="31">
        <f t="shared" si="6"/>
        <v>151.53846153846155</v>
      </c>
      <c r="AD56" s="31">
        <f>AD54/AD7</f>
        <v>216.82926829268294</v>
      </c>
      <c r="AE56" s="31">
        <f aca="true" t="shared" si="7" ref="AE56:AK56">AE54/AE7</f>
        <v>93.51351351351352</v>
      </c>
      <c r="AF56" s="31">
        <f t="shared" si="7"/>
        <v>171.93548387096774</v>
      </c>
      <c r="AG56" s="31">
        <f t="shared" si="7"/>
        <v>223.21428571428572</v>
      </c>
      <c r="AH56" s="31">
        <f t="shared" si="7"/>
        <v>338.5</v>
      </c>
      <c r="AI56" s="31">
        <f t="shared" si="7"/>
        <v>194.2857142857143</v>
      </c>
      <c r="AJ56" s="31">
        <f t="shared" si="7"/>
        <v>250.43478260869568</v>
      </c>
      <c r="AK56" s="40">
        <f t="shared" si="7"/>
        <v>259.16746411483257</v>
      </c>
    </row>
    <row r="57" spans="1:37" ht="12.75">
      <c r="A57" s="24" t="s">
        <v>89</v>
      </c>
      <c r="B57">
        <v>1</v>
      </c>
      <c r="C57">
        <v>0</v>
      </c>
      <c r="D57">
        <v>0</v>
      </c>
      <c r="E57">
        <v>0</v>
      </c>
      <c r="F57">
        <v>0</v>
      </c>
      <c r="G57">
        <v>2</v>
      </c>
      <c r="H57">
        <v>0</v>
      </c>
      <c r="I57">
        <v>2</v>
      </c>
      <c r="J57">
        <v>0</v>
      </c>
      <c r="K57">
        <v>2</v>
      </c>
      <c r="L57">
        <v>0</v>
      </c>
      <c r="M57">
        <v>4</v>
      </c>
      <c r="N57">
        <v>0</v>
      </c>
      <c r="O57">
        <v>0</v>
      </c>
      <c r="P57">
        <v>0</v>
      </c>
      <c r="Q57">
        <v>1</v>
      </c>
      <c r="R57">
        <v>1</v>
      </c>
      <c r="S57">
        <v>0</v>
      </c>
      <c r="T57">
        <v>1</v>
      </c>
      <c r="U57">
        <v>5</v>
      </c>
      <c r="V57">
        <v>7</v>
      </c>
      <c r="W57">
        <v>0</v>
      </c>
      <c r="X57">
        <v>0</v>
      </c>
      <c r="Y57">
        <v>0</v>
      </c>
      <c r="Z57">
        <v>0</v>
      </c>
      <c r="AA57">
        <v>4</v>
      </c>
      <c r="AB57">
        <v>10</v>
      </c>
      <c r="AC57">
        <v>0</v>
      </c>
      <c r="AD57">
        <v>5</v>
      </c>
      <c r="AE57">
        <v>1</v>
      </c>
      <c r="AF57">
        <v>4</v>
      </c>
      <c r="AG57">
        <v>0</v>
      </c>
      <c r="AH57">
        <v>0</v>
      </c>
      <c r="AI57">
        <v>0</v>
      </c>
      <c r="AJ57">
        <v>2</v>
      </c>
      <c r="AK57" s="36">
        <f>SUM(B57:AJ57)</f>
        <v>52</v>
      </c>
    </row>
    <row r="58" ht="12.75">
      <c r="AK58" s="20">
        <f>AK57/AK7</f>
        <v>0.4976076555023924</v>
      </c>
    </row>
    <row r="59" ht="12.75">
      <c r="AK59" s="32" t="s">
        <v>103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Turun omakotialueiden linnusto vuodenvaihteessa 1999/2000</dc:title>
  <dc:subject/>
  <dc:creator>AS</dc:creator>
  <cp:keywords/>
  <dc:description/>
  <cp:lastModifiedBy>Esko</cp:lastModifiedBy>
  <dcterms:created xsi:type="dcterms:W3CDTF">2005-03-18T06:20:06Z</dcterms:created>
  <dcterms:modified xsi:type="dcterms:W3CDTF">2015-01-08T19:26:44Z</dcterms:modified>
  <cp:category/>
  <cp:version/>
  <cp:contentType/>
  <cp:contentStatus/>
</cp:coreProperties>
</file>