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1" activeTab="0"/>
  </bookViews>
  <sheets>
    <sheet name="Tulokset" sheetId="1" r:id="rId1"/>
    <sheet name="Laskijat" sheetId="2" r:id="rId2"/>
    <sheet name="Lukuohjeita" sheetId="3" r:id="rId3"/>
  </sheets>
  <definedNames>
    <definedName name="_xlnm.Print_Titles" localSheetId="0">('Tulokset'!$A:$A,'Tulokset'!$2:$4)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78" authorId="0">
      <text>
        <r>
          <rPr>
            <b/>
            <sz val="9"/>
            <color indexed="8"/>
            <rFont val="Tahoma"/>
            <family val="2"/>
          </rPr>
          <t>Esko Gustafsson:
Lajimäärä tällä rivillä on laskettu niistä lajeista, joiden vuosikymmenen keskiarvo on vähintään 0,01. + tarkoittaa, että laji on tavattu vähintään kerran vuosikymmenessä, mutta ei sisälly lajimäärään. Yksittäisen vuoden lajimäärä on oikea. Huomaa kuitenkin, että Loxia sp lasketaan lajiksi. Ei koske saraketta G, jossa 2020-luvun keskiarvo</t>
        </r>
      </text>
    </comment>
    <comment ref="G178" authorId="0">
      <text>
        <r>
          <rPr>
            <sz val="9"/>
            <color indexed="8"/>
            <rFont val="Tahoma"/>
            <family val="2"/>
          </rPr>
          <t xml:space="preserve">Luku EI OLE 2020-luvun lajisumma, vaan keskiarvo 2020-luvun eri syksyjen lajimäärästä. Vuosikymmenen lajimäärä on solussa G180.
</t>
        </r>
      </text>
    </comment>
    <comment ref="A180" authorId="0">
      <text>
        <r>
          <rPr>
            <sz val="9"/>
            <color indexed="8"/>
            <rFont val="Tahoma"/>
            <family val="2"/>
          </rPr>
          <t xml:space="preserve">Esko Gustafsson:
Tässä mukana myös + merkityt lajit, joiden vuosikymmenkeskiarvo ei yllä lukuun 0,01. Nämä lajit on kuitenkin tavattu ko. vuosikymmenellä. Luku ei kuitenkaan ole täysin todellinen, sillä aiemmilta vuosikymmeniltä (1970-1990-luvut) ei ole tiedossa kaikkia harvinaisuushavaintoja. Nämä luvut ovat verrannollisia 2020-luvun lajimäärään solussa G180
</t>
        </r>
      </text>
    </comment>
  </commentList>
</comments>
</file>

<file path=xl/sharedStrings.xml><?xml version="1.0" encoding="utf-8"?>
<sst xmlns="http://schemas.openxmlformats.org/spreadsheetml/2006/main" count="618" uniqueCount="405">
  <si>
    <r>
      <t xml:space="preserve">
Syyslaskennat 
TLY:n alueella
</t>
    </r>
    <r>
      <rPr>
        <b/>
        <sz val="8"/>
        <rFont val="Arial"/>
        <family val="2"/>
      </rPr>
      <t xml:space="preserve">(laji mainittu, jos esiintynyt vähintään kerran 2000-luvulla)
</t>
    </r>
  </si>
  <si>
    <t>Syyslaskentojen 1975/76-78/79 yks./10km keskiarvo</t>
  </si>
  <si>
    <t>Syyslaskentojen 1979/80-88/89 yks./10km keskiarvo</t>
  </si>
  <si>
    <t>Syyslaskentojen 1989/90-98/99 yks./10km keskiarvo</t>
  </si>
  <si>
    <t>Syyslaskentojen 1999/00-08/09 yks./10km keskiarvo</t>
  </si>
  <si>
    <t>Syyslaskentojen 2009/10-18/19 yks./10km keskiarvo</t>
  </si>
  <si>
    <t>Syyslaskentojen 2019/20-22/23 yks./10km keskiarvo</t>
  </si>
  <si>
    <t xml:space="preserve">
RIVIT 5 - 174:
Lajikohtainen yksilömäärä
/ 10 havainnointikm
</t>
  </si>
  <si>
    <t>Yhteensä yks.</t>
  </si>
  <si>
    <t>Monellako reitillä lajia esiintyi (kpl)</t>
  </si>
  <si>
    <t xml:space="preserve">Monellako reitillä lajia esiintyi (%) </t>
  </si>
  <si>
    <t>Koskenkylä</t>
  </si>
  <si>
    <t>Kirkonkylä</t>
  </si>
  <si>
    <t>Louhisaari</t>
  </si>
  <si>
    <t>Kasnäs</t>
  </si>
  <si>
    <t>Empo - Vuolahti</t>
  </si>
  <si>
    <t>K-laakso-Alalemu</t>
  </si>
  <si>
    <t>Kuusisto-Itäpää</t>
  </si>
  <si>
    <t>Pohjanpelto</t>
  </si>
  <si>
    <t>Utö</t>
  </si>
  <si>
    <t>Koivukylä</t>
  </si>
  <si>
    <t>Kiparluoto</t>
  </si>
  <si>
    <t>Vartsala</t>
  </si>
  <si>
    <t>Pahojoki</t>
  </si>
  <si>
    <t>Palttila</t>
  </si>
  <si>
    <t>Pehtjärvi</t>
  </si>
  <si>
    <t>Littoistenjärvi</t>
  </si>
  <si>
    <t>Rauhakylä</t>
  </si>
  <si>
    <t>Vierunpuisto</t>
  </si>
  <si>
    <t>Metsäkulma</t>
  </si>
  <si>
    <t>Keskusta</t>
  </si>
  <si>
    <t>Taipale</t>
  </si>
  <si>
    <t>Tuohimaa</t>
  </si>
  <si>
    <t>Laajokivarsi</t>
  </si>
  <si>
    <t>Mynälahti</t>
  </si>
  <si>
    <t>Keskusta-Parsila</t>
  </si>
  <si>
    <t>Suorsala</t>
  </si>
  <si>
    <t>Luolalanjärvi</t>
  </si>
  <si>
    <t>Luonnonmaa</t>
  </si>
  <si>
    <t>Ruona-Muumimaailma</t>
  </si>
  <si>
    <t>Palo</t>
  </si>
  <si>
    <t>Kevolan ymp.</t>
  </si>
  <si>
    <t>Kiirula-Vista</t>
  </si>
  <si>
    <t>Attu</t>
  </si>
  <si>
    <t>Heisala</t>
  </si>
  <si>
    <t>Stortervo-Mågby</t>
  </si>
  <si>
    <t>Harvaluoto</t>
  </si>
  <si>
    <t>Mathildedal</t>
  </si>
  <si>
    <t>Järämäki-Ihala</t>
  </si>
  <si>
    <t>Krookila-Metsäaro</t>
  </si>
  <si>
    <t>Keskusta-Merttelä</t>
  </si>
  <si>
    <t>Vahto</t>
  </si>
  <si>
    <t>Brunnila-Röölä</t>
  </si>
  <si>
    <t>Heinäinen</t>
  </si>
  <si>
    <t>Röödilä</t>
  </si>
  <si>
    <t>Halikonlahti</t>
  </si>
  <si>
    <t>Hankkaa-Karistola</t>
  </si>
  <si>
    <t>Sirkkula</t>
  </si>
  <si>
    <t>Finby ja Förby</t>
  </si>
  <si>
    <t>Prunkila</t>
  </si>
  <si>
    <t>Halinen III</t>
  </si>
  <si>
    <t>Hirvensalo</t>
  </si>
  <si>
    <t>Kohmo-Pääskyvuori</t>
  </si>
  <si>
    <t>Metsämäki</t>
  </si>
  <si>
    <t>Nummi II</t>
  </si>
  <si>
    <t>Pansio-Perno</t>
  </si>
  <si>
    <t>Pikisaari-Maanpää</t>
  </si>
  <si>
    <t>Rauvolanlahti</t>
  </si>
  <si>
    <t>Ruissalo</t>
  </si>
  <si>
    <t>Ruissalo, keski</t>
  </si>
  <si>
    <t>Ruissalo, Kuuva</t>
  </si>
  <si>
    <t>Takakirves</t>
  </si>
  <si>
    <t>Golf-kentän kierto</t>
  </si>
  <si>
    <t>Lepäinen</t>
  </si>
  <si>
    <t>Lokalahti</t>
  </si>
  <si>
    <t>Pyhämaa</t>
  </si>
  <si>
    <t>Sundholma</t>
  </si>
  <si>
    <t>Vartsaari</t>
  </si>
  <si>
    <t>Vaskijärvi</t>
  </si>
  <si>
    <t>1970-l</t>
  </si>
  <si>
    <t>1980-l</t>
  </si>
  <si>
    <t>1990-l</t>
  </si>
  <si>
    <t>2000-l</t>
  </si>
  <si>
    <t>2010-l</t>
  </si>
  <si>
    <t>2020-l</t>
  </si>
  <si>
    <t>2019</t>
  </si>
  <si>
    <t>2020</t>
  </si>
  <si>
    <t>2021</t>
  </si>
  <si>
    <t>2022</t>
  </si>
  <si>
    <t>2023</t>
  </si>
  <si>
    <t>ALA</t>
  </si>
  <si>
    <t>ASK</t>
  </si>
  <si>
    <t>DRA</t>
  </si>
  <si>
    <t>KAA</t>
  </si>
  <si>
    <t>KOR</t>
  </si>
  <si>
    <t>KOS</t>
  </si>
  <si>
    <t>KUS</t>
  </si>
  <si>
    <t>LAI</t>
  </si>
  <si>
    <t>LIE</t>
  </si>
  <si>
    <t>LOI</t>
  </si>
  <si>
    <t>MAR</t>
  </si>
  <si>
    <t>MAS</t>
  </si>
  <si>
    <t>MEL</t>
  </si>
  <si>
    <t>MIE</t>
  </si>
  <si>
    <t>MYN</t>
  </si>
  <si>
    <t>NAA</t>
  </si>
  <si>
    <t>NOU</t>
  </si>
  <si>
    <t>PAI</t>
  </si>
  <si>
    <t>PAR</t>
  </si>
  <si>
    <t>PII</t>
  </si>
  <si>
    <t>PRN</t>
  </si>
  <si>
    <t>RAI</t>
  </si>
  <si>
    <t>RUS</t>
  </si>
  <si>
    <t>RYM</t>
  </si>
  <si>
    <t>SAL</t>
  </si>
  <si>
    <t>SÄR</t>
  </si>
  <si>
    <t>TAI</t>
  </si>
  <si>
    <t>TAR</t>
  </si>
  <si>
    <t>TUR</t>
  </si>
  <si>
    <t>UUS</t>
  </si>
  <si>
    <t>YLÄ</t>
  </si>
  <si>
    <t>Km</t>
  </si>
  <si>
    <t>Kaakkuri</t>
  </si>
  <si>
    <t>+</t>
  </si>
  <si>
    <t>Kuikka</t>
  </si>
  <si>
    <t>Pikku-uikku</t>
  </si>
  <si>
    <t>Silkkiuikku</t>
  </si>
  <si>
    <t>Härkälintu</t>
  </si>
  <si>
    <t>Merimetso</t>
  </si>
  <si>
    <t>Harmaahaikara</t>
  </si>
  <si>
    <t>Jalohaikara</t>
  </si>
  <si>
    <t>Kyhmyjoutsen</t>
  </si>
  <si>
    <t>Pikkujoutsen</t>
  </si>
  <si>
    <t>Laulujoutsen</t>
  </si>
  <si>
    <t>Metsähanhi</t>
  </si>
  <si>
    <t>Lyhytnokkahanhi</t>
  </si>
  <si>
    <t>Merihanhi</t>
  </si>
  <si>
    <t>Tundrahanhi</t>
  </si>
  <si>
    <t>Kanadanhanhi</t>
  </si>
  <si>
    <t>Sepelhanhi</t>
  </si>
  <si>
    <t>Valkoposkihanhi</t>
  </si>
  <si>
    <t>Mandariinisorsa</t>
  </si>
  <si>
    <t>Haapana</t>
  </si>
  <si>
    <t>Tavi</t>
  </si>
  <si>
    <t>Sinisorsa</t>
  </si>
  <si>
    <t>Harmaasorsa</t>
  </si>
  <si>
    <t>Lapasorsa</t>
  </si>
  <si>
    <t>Jouhisorsa</t>
  </si>
  <si>
    <t>Punasotka</t>
  </si>
  <si>
    <t>Tukkasotka</t>
  </si>
  <si>
    <t>Lapasotka</t>
  </si>
  <si>
    <t>Haahka</t>
  </si>
  <si>
    <t>Allihaahka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</si>
  <si>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</si>
  <si>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</si>
  <si>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</si>
  <si>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</si>
  <si>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</si>
  <si>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</si>
  <si>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</si>
  <si>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</si>
  <si>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Sinisuohaukka</t>
  </si>
  <si>
    <t>Kanahaukka</t>
  </si>
  <si>
    <t>Varpushaukka</t>
  </si>
  <si>
    <t>Hiirihaukka</t>
  </si>
  <si>
    <t>Piekana</t>
  </si>
  <si>
    <t>Maakotka</t>
  </si>
  <si>
    <t>Ampuhaukka</t>
  </si>
  <si>
    <t>Tuulihaukka</t>
  </si>
  <si>
    <t>Muuttohaukka</t>
  </si>
  <si>
    <t>Pyy</t>
  </si>
  <si>
    <t>Teeri</t>
  </si>
  <si>
    <t>Metso</t>
  </si>
  <si>
    <t>Peltopyy</t>
  </si>
  <si>
    <t>Fasaani</t>
  </si>
  <si>
    <t>Nokikana</t>
  </si>
  <si>
    <t>Liejukana</t>
  </si>
  <si>
    <t>Luhtakana</t>
  </si>
  <si>
    <t>Kurki</t>
  </si>
  <si>
    <t>Tundrakurmitsa</t>
  </si>
  <si>
    <t>Töyhtöhyyppä</t>
  </si>
  <si>
    <t>Suokukko</t>
  </si>
  <si>
    <t>Isovesipääsky</t>
  </si>
  <si>
    <t>Jänkäkurppa</t>
  </si>
  <si>
    <t>Heinäkurppa</t>
  </si>
  <si>
    <t>Taivaanvuohi</t>
  </si>
  <si>
    <t>Lehtokurppa</t>
  </si>
  <si>
    <t>Merisirri</t>
  </si>
  <si>
    <t>Kuovi</t>
  </si>
  <si>
    <t>Pikkukajava</t>
  </si>
  <si>
    <t>Naurulokki</t>
  </si>
  <si>
    <t>Pikkulokki</t>
  </si>
  <si>
    <t>Mustanmerenlokki</t>
  </si>
  <si>
    <t>Kalalokki</t>
  </si>
  <si>
    <t>Selkälokki</t>
  </si>
  <si>
    <t>Harmaalokki</t>
  </si>
  <si>
    <t>Aroharmaalokki</t>
  </si>
  <si>
    <t>Isolokki</t>
  </si>
  <si>
    <t>Merilokki</t>
  </si>
  <si>
    <t>Ruokki</t>
  </si>
  <si>
    <t>Riskilä</t>
  </si>
  <si>
    <t>Kesykyyhky</t>
  </si>
  <si>
    <t>Uuttukyyhky</t>
  </si>
  <si>
    <t>Sepelkyyhky</t>
  </si>
  <si>
    <t>Turkinkyyhky</t>
  </si>
  <si>
    <t>Turturikyyhky</t>
  </si>
  <si>
    <t>Huuhkaja</t>
  </si>
  <si>
    <t>Sarvipöllö</t>
  </si>
  <si>
    <t>Suopöllö</t>
  </si>
  <si>
    <t>Hiiripöllö</t>
  </si>
  <si>
    <t>Helmipöllö</t>
  </si>
  <si>
    <t>Varpuspöllö</t>
  </si>
  <si>
    <t>Lehtopöllö</t>
  </si>
  <si>
    <t>Viirupöllö</t>
  </si>
  <si>
    <t>Kuningaskalastaja</t>
  </si>
  <si>
    <t>Harmaapäätikka</t>
  </si>
  <si>
    <t>Palokärki</t>
  </si>
  <si>
    <t>Valkoselkätikka</t>
  </si>
  <si>
    <t>Käpytikka</t>
  </si>
  <si>
    <t>Pikkutikka</t>
  </si>
  <si>
    <t>Pohjantikka</t>
  </si>
  <si>
    <t>Kangaskiuru</t>
  </si>
  <si>
    <t>Kiuru</t>
  </si>
  <si>
    <t>Tunturikiuru</t>
  </si>
  <si>
    <t>Haarapääsky</t>
  </si>
  <si>
    <t>Niittykirvinen</t>
  </si>
  <si>
    <t>Isokirvinen</t>
  </si>
  <si>
    <t>Luotokirvinen</t>
  </si>
  <si>
    <t>Virtavästäräkki</t>
  </si>
  <si>
    <t>Västäräkki</t>
  </si>
  <si>
    <t>Tilhi</t>
  </si>
  <si>
    <t>Koskikara</t>
  </si>
  <si>
    <t>Peukaloinen</t>
  </si>
  <si>
    <t>Rautiainen</t>
  </si>
  <si>
    <t>Punarinta</t>
  </si>
  <si>
    <t>Mustaleppälintu</t>
  </si>
  <si>
    <t>Pensastasku</t>
  </si>
  <si>
    <t>Mustarastas</t>
  </si>
  <si>
    <t>Sepelrastas</t>
  </si>
  <si>
    <t>Räkättirastas</t>
  </si>
  <si>
    <t>Laulurastas</t>
  </si>
  <si>
    <t>Punakylkirastas</t>
  </si>
  <si>
    <t>Kulorastas</t>
  </si>
  <si>
    <t>Hernekerttu</t>
  </si>
  <si>
    <t>Lehtokerttu</t>
  </si>
  <si>
    <t>Mustapääkerttu</t>
  </si>
  <si>
    <t>Tiltaltti</t>
  </si>
  <si>
    <t>Idäntiltaltti</t>
  </si>
  <si>
    <t>Taigauunilintu</t>
  </si>
  <si>
    <t>Kashmirinuunilintu</t>
  </si>
  <si>
    <t>Hippiäinen</t>
  </si>
  <si>
    <t>Tulipäähippiäinen</t>
  </si>
  <si>
    <t>Pikkusieppo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</si>
  <si>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</si>
  <si>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</si>
  <si>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</si>
  <si>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</si>
  <si>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</si>
  <si>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</si>
  <si>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</si>
  <si>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</si>
  <si>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</si>
  <si>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</si>
  <si>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</si>
  <si>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</si>
  <si>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</si>
  <si>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</si>
  <si>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</si>
  <si>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</si>
  <si>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</si>
  <si>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</si>
  <si>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Punakottarainen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</si>
  <si>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</si>
  <si>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</si>
  <si>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</si>
  <si>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</si>
  <si>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</si>
  <si>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</si>
  <si>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</si>
  <si>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</si>
  <si>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</si>
  <si>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</si>
  <si>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</si>
  <si>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Kirjosiipikäpylintu</t>
  </si>
  <si>
    <t>Pikkukäpylintu</t>
  </si>
  <si>
    <t>Käpylintulaji</t>
  </si>
  <si>
    <t>Isokäpylintu</t>
  </si>
  <si>
    <t>Taviokuurna</t>
  </si>
  <si>
    <t>Punatulkku</t>
  </si>
  <si>
    <t>Nokkavarpunen</t>
  </si>
  <si>
    <t>Pulmunen</t>
  </si>
  <si>
    <t>Lapinsirkku</t>
  </si>
  <si>
    <t>Keltasirkku</t>
  </si>
  <si>
    <t>Pikkusirkku</t>
  </si>
  <si>
    <t>Pajusirkku</t>
  </si>
  <si>
    <t>Yhteensä lajeja</t>
  </si>
  <si>
    <t>* tarkoittaa, että tulokset on kopioitu Luonnontieteellisen keskusmuseon sivuilta</t>
  </si>
  <si>
    <t>Alastaro</t>
  </si>
  <si>
    <t>*Erkki Kallio</t>
  </si>
  <si>
    <t>Askainen</t>
  </si>
  <si>
    <t>*Kim Kuntze</t>
  </si>
  <si>
    <t>Dragsfjärd</t>
  </si>
  <si>
    <t>Jorma Kirjonen</t>
  </si>
  <si>
    <t>Kaarina</t>
  </si>
  <si>
    <t>Empo-Vuolahti</t>
  </si>
  <si>
    <t>Esko Gustafsson, Pyry Herva</t>
  </si>
  <si>
    <t>Katariinanlaakso-Alalemu</t>
  </si>
  <si>
    <t>*5 laskijaa</t>
  </si>
  <si>
    <t>*Aapo Sirén</t>
  </si>
  <si>
    <t>*Tommi Lehtonen, Elina Lehtonen, Sanna Hakamäki, Jenna Lehtonen</t>
  </si>
  <si>
    <t>Korppoo</t>
  </si>
  <si>
    <t>*Jorma Tenovuo, Outi Sarjakoski, Henrik Westerholm</t>
  </si>
  <si>
    <t>Koski</t>
  </si>
  <si>
    <t>*Erkki Hellman</t>
  </si>
  <si>
    <t>Kustavi</t>
  </si>
  <si>
    <t>*Timo Kurki</t>
  </si>
  <si>
    <t>*Seppo Kallio, Sirpa Kallio, Seppo Neuvonen</t>
  </si>
  <si>
    <t>Laitila</t>
  </si>
  <si>
    <t>*Asser Hantula, Merja Hantula, Ismo Raitio</t>
  </si>
  <si>
    <t>*Juha Kylänpää</t>
  </si>
  <si>
    <t>*Asko Suoranta</t>
  </si>
  <si>
    <t>Lieto</t>
  </si>
  <si>
    <t>Esko Gustafsson, Hannu Klemola</t>
  </si>
  <si>
    <t>*Veli-Matti Karlin, Heikki Karlin, Paula Mäkiö, Roosa-Liina Karlin, Akusti Nordman</t>
  </si>
  <si>
    <t>*Samu Numminen</t>
  </si>
  <si>
    <t>Loimaa</t>
  </si>
  <si>
    <t>*Asko Suoranta, Esko Gustafsson</t>
  </si>
  <si>
    <t>Marttila</t>
  </si>
  <si>
    <t>Masku</t>
  </si>
  <si>
    <t>*Aleksi Pudas</t>
  </si>
  <si>
    <t>Mellilä</t>
  </si>
  <si>
    <t>Mietoinen</t>
  </si>
  <si>
    <t>*Petri Varjonen, Mariella Varjonen</t>
  </si>
  <si>
    <t>*Birger Grönholm, Kimmo Jarpa, Rolf Karlson, Jyrki Kuusela</t>
  </si>
  <si>
    <t>Mynämäki</t>
  </si>
  <si>
    <t>*Uppstu Peter, Päivi Sirkiä</t>
  </si>
  <si>
    <t>*Peter Uppstu, Päivi Sirkiä</t>
  </si>
  <si>
    <t>Naantali</t>
  </si>
  <si>
    <t>*Ismo Hyvärinen</t>
  </si>
  <si>
    <t>*Markus Rantala</t>
  </si>
  <si>
    <t>*Pentti Perttula</t>
  </si>
  <si>
    <t>Nousiainen</t>
  </si>
  <si>
    <t>*Kaksi laskijaa</t>
  </si>
  <si>
    <t>Paimio</t>
  </si>
  <si>
    <t>Pekka Salmi*, Juhani Salmi, Jari Virtanen, Petri Laine</t>
  </si>
  <si>
    <t>*Arto Kalliola, Matti Eloranta</t>
  </si>
  <si>
    <t>Parainen</t>
  </si>
  <si>
    <t>*Pettersson Kaj-Ove, Bertil Blomqvist, Marcus Duncker</t>
  </si>
  <si>
    <t>*Koskela Tapio, Talja Kristiina</t>
  </si>
  <si>
    <t>Tom Ahlström*</t>
  </si>
  <si>
    <t>Perniö</t>
  </si>
  <si>
    <t>*Mika Laurila</t>
  </si>
  <si>
    <t>Piikkiö</t>
  </si>
  <si>
    <t>*Arvi Uotila, Perttu Uotila, Tuomas Uotila</t>
  </si>
  <si>
    <t>Raisio</t>
  </si>
  <si>
    <t>*Kaj Norrdahl</t>
  </si>
  <si>
    <t>Rusko</t>
  </si>
  <si>
    <t>*Kai Kankare, Kaija Koskinen, Ari Koskinen, Kirsi Tiihonen, Jukka Holmström</t>
  </si>
  <si>
    <t>*Kaija Koskinen, Ari Koskinen, Kai Kankare</t>
  </si>
  <si>
    <t>Rymättylä</t>
  </si>
  <si>
    <t>*Arvi Uotila, Tuomas Uotila</t>
  </si>
  <si>
    <t>*Timo Nurmi</t>
  </si>
  <si>
    <t>Salo</t>
  </si>
  <si>
    <t>*Lähteenoja Jari, Sällylä Seppo</t>
  </si>
  <si>
    <t>*Kleemola Lauri, Markku Kleemola</t>
  </si>
  <si>
    <t>*Jari Lähteenoja, Seppo Sällylä</t>
  </si>
  <si>
    <t>Särkisalo</t>
  </si>
  <si>
    <t>Finnby-Förby</t>
  </si>
  <si>
    <t>*Hannu Ekblom, Raija Ekblom, Timo Helle, Pekka Loivaranta</t>
  </si>
  <si>
    <t>Taivassalo</t>
  </si>
  <si>
    <t>Tarvasjoki</t>
  </si>
  <si>
    <t>Turku</t>
  </si>
  <si>
    <t>*Päivi Sirkiä, Peter Uppstu</t>
  </si>
  <si>
    <t>*Markku Hyvönen, Raimo Hyvönen, Liisa Hyvönen</t>
  </si>
  <si>
    <t>*Jessica Koivistoinen</t>
  </si>
  <si>
    <t>*Virta Marko</t>
  </si>
  <si>
    <t>*Tarja Pajari</t>
  </si>
  <si>
    <t>*Markus Ahola</t>
  </si>
  <si>
    <t>*Seppo Kallio</t>
  </si>
  <si>
    <t>*Esa Halsinaho</t>
  </si>
  <si>
    <t>*Jouko Lehtonen</t>
  </si>
  <si>
    <t>Ruissalo, Keski</t>
  </si>
  <si>
    <t>*Emma Kosonen, Kirsi Kupsala</t>
  </si>
  <si>
    <t>*Emma Kosonen, Jessica Koivistoinen</t>
  </si>
  <si>
    <t>Rainer Grönholm*</t>
  </si>
  <si>
    <t>Uusikaupunki</t>
  </si>
  <si>
    <t>*Kari Airikkala</t>
  </si>
  <si>
    <t xml:space="preserve">  </t>
  </si>
  <si>
    <t>*Antti Karlin</t>
  </si>
  <si>
    <t>*Turkka Kulmala</t>
  </si>
  <si>
    <t>*Timo Alppi</t>
  </si>
  <si>
    <t>*Jukka Saario, Jouni Saario</t>
  </si>
  <si>
    <t>Yläne</t>
  </si>
  <si>
    <t>*Hyvönen Raimo</t>
  </si>
  <si>
    <r>
      <t>Taulukossa</t>
    </r>
    <r>
      <rPr>
        <sz val="10"/>
        <rFont val="Arial"/>
        <family val="2"/>
      </rPr>
      <t xml:space="preserve"> on useita alataulukkoja: Tulokset, laskijat ja lukuohjeita. Tutustu niihin kaikkiin.</t>
    </r>
  </si>
  <si>
    <r>
      <t>Tulokset taulukossa</t>
    </r>
    <r>
      <rPr>
        <sz val="10"/>
        <rFont val="Arial"/>
        <family val="2"/>
      </rPr>
      <t xml:space="preserve"> on sarakkeessa A lajit (jotka on nähty 2000-luvulla), sarakkeissa B-G eri vuosikymmenten keskiarvot yks/10reittikm, sarakkeesta H eteenpäin lähivuosien keskiarvot</t>
    </r>
  </si>
  <si>
    <t>Huomaa, että sarakkeessa G olevassa 2020 luvun keskiarvossa ei ole mukana kuluva syksy</t>
  </si>
  <si>
    <t>Sarakkeissa L-O on tämän syksyn tulokset: L yks/10 reittikm(=runsaus), M yhteensä yksilöt, N reittien lkm (yleisyys), joilla ko. laji näkyi ja O reittien %-osuus, jolla lajia näkyi. Sarakkeesta P eteenpäin ovat reittikohtaiset tulokset</t>
  </si>
  <si>
    <t>Rivillä 4 on (lähes kaikissa sarakkeissa) reittikilometrejä</t>
  </si>
  <si>
    <t>Riveillä 176 ja 177 on yhteensä lukuja</t>
  </si>
  <si>
    <t>Huomaa punaisella kolmiolla merkityt solut A178 ja A180. Vie kursori niiden päälle, niin näet lisätietoja tarjoavan kommentin</t>
  </si>
  <si>
    <t>Huomaa punaisella kolmiolla merkitty solu G178. Vie kursori solun päälle, niin näet lisätietoja tarjoavan kommentin.</t>
  </si>
  <si>
    <t>Syyslaskennalle uudet lajit on merkitty ruskealla värillä</t>
  </si>
  <si>
    <t>Luonnontieteellisen keskusmuseon järjestelmässä on salattuina merkitty useita laskennan lajeja. Ne on merkitty reittikohtaisiin tietoihin vaalean ruskealla värillä ja niistä näkyvissä on vain yhteistieto yks/10km</t>
  </si>
  <si>
    <r>
      <t>Taulukossa Laskijat</t>
    </r>
    <r>
      <rPr>
        <sz val="10"/>
        <rFont val="Arial"/>
        <family val="2"/>
      </rPr>
      <t xml:space="preserve"> on reittejä laskeneiden henkilöiden nimet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</si>
</sst>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hh:mm"/>
  </numFmts>
  <fonts count="6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16" applyFont="1" applyAlignment="1">
      <alignment horizontal="center" textRotation="90" wrapText="1"/>
      <protection/>
    </xf>
    <xf numFmtId="0" fontId="3" fillId="0" borderId="1" xfId="16" applyFont="1" applyBorder="1" applyAlignment="1">
      <alignment horizontal="center" textRotation="90" wrapText="1"/>
      <protection/>
    </xf>
    <xf numFmtId="0" fontId="0" fillId="0" borderId="1" xfId="0" applyFont="1" applyBorder="1" applyAlignment="1">
      <alignment horizontal="center" textRotation="90"/>
    </xf>
    <xf numFmtId="0" fontId="0" fillId="0" borderId="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3" xfId="16" applyFont="1" applyBorder="1" applyAlignment="1">
      <alignment horizontal="center"/>
      <protection/>
    </xf>
    <xf numFmtId="0" fontId="0" fillId="0" borderId="4" xfId="16" applyFont="1" applyBorder="1" applyAlignment="1">
      <alignment horizontal="center"/>
      <protection/>
    </xf>
    <xf numFmtId="0" fontId="0" fillId="0" borderId="5" xfId="16" applyFont="1" applyBorder="1" applyAlignment="1">
      <alignment horizontal="center"/>
      <protection/>
    </xf>
    <xf numFmtId="49" fontId="0" fillId="0" borderId="0" xfId="0" applyNumberFormat="1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1" fillId="3" borderId="7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3" borderId="7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164" fontId="0" fillId="4" borderId="11" xfId="0" applyNumberFormat="1" applyFill="1" applyBorder="1" applyAlignment="1">
      <alignment/>
    </xf>
    <xf numFmtId="1" fontId="0" fillId="4" borderId="11" xfId="0" applyNumberFormat="1" applyFill="1" applyBorder="1" applyAlignment="1">
      <alignment/>
    </xf>
    <xf numFmtId="1" fontId="0" fillId="4" borderId="11" xfId="0" applyNumberFormat="1" applyFont="1" applyFill="1" applyBorder="1" applyAlignment="1">
      <alignment/>
    </xf>
    <xf numFmtId="164" fontId="0" fillId="4" borderId="11" xfId="0" applyNumberFormat="1" applyFont="1" applyFill="1" applyBorder="1" applyAlignment="1">
      <alignment/>
    </xf>
    <xf numFmtId="0" fontId="0" fillId="4" borderId="11" xfId="0" applyFill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164" fontId="0" fillId="4" borderId="0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1" fontId="0" fillId="4" borderId="0" xfId="0" applyNumberFormat="1" applyFon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ill="1" applyAlignment="1">
      <alignment/>
    </xf>
    <xf numFmtId="1" fontId="0" fillId="4" borderId="0" xfId="0" applyNumberFormat="1" applyFill="1" applyAlignment="1">
      <alignment/>
    </xf>
    <xf numFmtId="1" fontId="0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5" borderId="0" xfId="0" applyFont="1" applyFill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2" fontId="1" fillId="0" borderId="1" xfId="0" applyNumberFormat="1" applyFont="1" applyBorder="1" applyAlignment="1">
      <alignment horizontal="right"/>
    </xf>
    <xf numFmtId="2" fontId="1" fillId="3" borderId="12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1" fontId="0" fillId="0" borderId="4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NumberFormat="1" applyAlignment="1">
      <alignment horizontal="right"/>
    </xf>
    <xf numFmtId="0" fontId="1" fillId="0" borderId="15" xfId="0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Fill="1" applyBorder="1" applyAlignment="1">
      <alignment horizontal="right"/>
    </xf>
    <xf numFmtId="1" fontId="1" fillId="3" borderId="12" xfId="0" applyNumberFormat="1" applyFont="1" applyFill="1" applyBorder="1" applyAlignment="1">
      <alignment/>
    </xf>
    <xf numFmtId="1" fontId="0" fillId="0" borderId="1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16" applyFont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/>
    </xf>
    <xf numFmtId="0" fontId="3" fillId="0" borderId="1" xfId="0" applyFont="1" applyFill="1" applyBorder="1" applyAlignment="1">
      <alignment horizontal="center" wrapText="1"/>
    </xf>
  </cellXfs>
  <cellStyles count="7">
    <cellStyle name="Normal" xfId="0"/>
    <cellStyle name="Comma" xfId="15"/>
    <cellStyle name="Normaali_Tulokset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83"/>
  <sheetViews>
    <sheetView tabSelected="1" workbookViewId="0" topLeftCell="A1">
      <pane xSplit="1" ySplit="4" topLeftCell="B9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11" sqref="L111"/>
    </sheetView>
  </sheetViews>
  <sheetFormatPr defaultColWidth="9.140625" defaultRowHeight="12.75"/>
  <cols>
    <col min="1" max="1" width="17.00390625" style="1" customWidth="1"/>
    <col min="2" max="4" width="5.7109375" style="1" customWidth="1"/>
    <col min="5" max="5" width="5.7109375" style="2" customWidth="1"/>
    <col min="6" max="7" width="6.57421875" style="2" customWidth="1"/>
    <col min="8" max="12" width="6.7109375" style="3" customWidth="1"/>
    <col min="13" max="13" width="8.140625" style="3" customWidth="1"/>
    <col min="14" max="15" width="7.140625" style="3" customWidth="1"/>
    <col min="16" max="19" width="7.140625" style="4" customWidth="1"/>
    <col min="20" max="30" width="5.7109375" style="0" customWidth="1"/>
    <col min="31" max="37" width="5.7109375" style="2" customWidth="1"/>
    <col min="38" max="74" width="5.7109375" style="0" customWidth="1"/>
    <col min="75" max="76" width="5.7109375" style="2" customWidth="1"/>
    <col min="77" max="16384" width="5.7109375" style="0" customWidth="1"/>
  </cols>
  <sheetData>
    <row r="1" spans="8:11" ht="12.75">
      <c r="H1" s="5"/>
      <c r="I1" s="5"/>
      <c r="J1" s="5"/>
      <c r="K1" s="5"/>
    </row>
    <row r="2" spans="1:85" s="13" customFormat="1" ht="74.25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112" t="s">
        <v>7</v>
      </c>
      <c r="I2" s="112"/>
      <c r="J2" s="112"/>
      <c r="K2" s="112"/>
      <c r="L2" s="112"/>
      <c r="M2" s="9" t="s">
        <v>8</v>
      </c>
      <c r="N2" s="10" t="s">
        <v>9</v>
      </c>
      <c r="O2" s="11" t="s">
        <v>10</v>
      </c>
      <c r="P2" s="12" t="s">
        <v>11</v>
      </c>
      <c r="Q2" s="12" t="s">
        <v>12</v>
      </c>
      <c r="R2" s="12" t="s">
        <v>13</v>
      </c>
      <c r="S2" s="12" t="s">
        <v>14</v>
      </c>
      <c r="T2" s="13" t="s">
        <v>15</v>
      </c>
      <c r="U2" s="13" t="s">
        <v>16</v>
      </c>
      <c r="V2" s="13" t="s">
        <v>17</v>
      </c>
      <c r="W2" s="13" t="s">
        <v>18</v>
      </c>
      <c r="X2" s="13" t="s">
        <v>19</v>
      </c>
      <c r="Y2" s="13" t="s">
        <v>20</v>
      </c>
      <c r="Z2" s="13" t="s">
        <v>21</v>
      </c>
      <c r="AA2" s="13" t="s">
        <v>22</v>
      </c>
      <c r="AB2" s="13" t="s">
        <v>23</v>
      </c>
      <c r="AC2" s="13" t="s">
        <v>24</v>
      </c>
      <c r="AD2" s="13" t="s">
        <v>25</v>
      </c>
      <c r="AE2" s="13" t="s">
        <v>26</v>
      </c>
      <c r="AF2" s="13" t="s">
        <v>27</v>
      </c>
      <c r="AG2" s="13" t="s">
        <v>28</v>
      </c>
      <c r="AH2" s="13" t="s">
        <v>29</v>
      </c>
      <c r="AI2" s="13" t="s">
        <v>30</v>
      </c>
      <c r="AJ2" s="13" t="s">
        <v>31</v>
      </c>
      <c r="AK2" s="13" t="s">
        <v>32</v>
      </c>
      <c r="AL2" s="13" t="s">
        <v>33</v>
      </c>
      <c r="AM2" s="13" t="s">
        <v>34</v>
      </c>
      <c r="AN2" s="13" t="s">
        <v>35</v>
      </c>
      <c r="AO2" s="13" t="s">
        <v>36</v>
      </c>
      <c r="AP2" s="13" t="s">
        <v>37</v>
      </c>
      <c r="AQ2" s="13" t="s">
        <v>38</v>
      </c>
      <c r="AR2" s="13" t="s">
        <v>39</v>
      </c>
      <c r="AS2" s="13" t="s">
        <v>40</v>
      </c>
      <c r="AT2" s="13" t="s">
        <v>41</v>
      </c>
      <c r="AU2" s="13" t="s">
        <v>42</v>
      </c>
      <c r="AV2" s="13" t="s">
        <v>43</v>
      </c>
      <c r="AW2" s="13" t="s">
        <v>44</v>
      </c>
      <c r="AX2" s="13" t="s">
        <v>45</v>
      </c>
      <c r="AY2" s="13" t="s">
        <v>46</v>
      </c>
      <c r="AZ2" s="13" t="s">
        <v>47</v>
      </c>
      <c r="BA2" s="13" t="s">
        <v>48</v>
      </c>
      <c r="BB2" s="13" t="s">
        <v>49</v>
      </c>
      <c r="BC2" s="13" t="s">
        <v>50</v>
      </c>
      <c r="BD2" s="13" t="s">
        <v>51</v>
      </c>
      <c r="BE2" s="13" t="s">
        <v>52</v>
      </c>
      <c r="BF2" s="13" t="s">
        <v>53</v>
      </c>
      <c r="BG2" s="13" t="s">
        <v>54</v>
      </c>
      <c r="BH2" s="13" t="s">
        <v>55</v>
      </c>
      <c r="BI2" s="13" t="s">
        <v>56</v>
      </c>
      <c r="BJ2" s="13" t="s">
        <v>30</v>
      </c>
      <c r="BK2" s="13" t="s">
        <v>57</v>
      </c>
      <c r="BL2" s="13" t="s">
        <v>58</v>
      </c>
      <c r="BM2" s="13" t="s">
        <v>30</v>
      </c>
      <c r="BN2" s="13" t="s">
        <v>59</v>
      </c>
      <c r="BO2" s="13" t="s">
        <v>60</v>
      </c>
      <c r="BP2" s="13" t="s">
        <v>61</v>
      </c>
      <c r="BQ2" s="13" t="s">
        <v>62</v>
      </c>
      <c r="BR2" s="13" t="s">
        <v>63</v>
      </c>
      <c r="BS2" s="13" t="s">
        <v>64</v>
      </c>
      <c r="BT2" s="13" t="s">
        <v>65</v>
      </c>
      <c r="BU2" s="13" t="s">
        <v>66</v>
      </c>
      <c r="BV2" s="13" t="s">
        <v>67</v>
      </c>
      <c r="BW2" s="13" t="s">
        <v>68</v>
      </c>
      <c r="BX2" s="13" t="s">
        <v>69</v>
      </c>
      <c r="BY2" s="13" t="s">
        <v>70</v>
      </c>
      <c r="BZ2" s="13" t="s">
        <v>71</v>
      </c>
      <c r="CA2" s="13" t="s">
        <v>72</v>
      </c>
      <c r="CB2" s="13" t="s">
        <v>73</v>
      </c>
      <c r="CC2" s="13" t="s">
        <v>74</v>
      </c>
      <c r="CD2" s="13" t="s">
        <v>75</v>
      </c>
      <c r="CE2" s="13" t="s">
        <v>76</v>
      </c>
      <c r="CF2" s="13" t="s">
        <v>77</v>
      </c>
      <c r="CG2" s="13" t="s">
        <v>78</v>
      </c>
    </row>
    <row r="3" spans="1:85" s="3" customFormat="1" ht="12.75">
      <c r="A3" s="14"/>
      <c r="B3" s="15" t="s">
        <v>79</v>
      </c>
      <c r="C3" s="16" t="s">
        <v>80</v>
      </c>
      <c r="D3" s="15" t="s">
        <v>81</v>
      </c>
      <c r="E3" s="17" t="s">
        <v>82</v>
      </c>
      <c r="F3" s="17" t="s">
        <v>83</v>
      </c>
      <c r="G3" s="17" t="s">
        <v>84</v>
      </c>
      <c r="H3" s="18" t="s">
        <v>85</v>
      </c>
      <c r="I3" s="18" t="s">
        <v>86</v>
      </c>
      <c r="J3" s="18" t="s">
        <v>87</v>
      </c>
      <c r="K3" s="18" t="s">
        <v>88</v>
      </c>
      <c r="L3" s="19" t="s">
        <v>89</v>
      </c>
      <c r="M3" s="20" t="s">
        <v>89</v>
      </c>
      <c r="N3" s="19" t="s">
        <v>89</v>
      </c>
      <c r="O3" s="19" t="s">
        <v>89</v>
      </c>
      <c r="P3" s="18" t="s">
        <v>90</v>
      </c>
      <c r="Q3" s="18" t="s">
        <v>90</v>
      </c>
      <c r="R3" s="18" t="s">
        <v>91</v>
      </c>
      <c r="S3" s="18" t="s">
        <v>92</v>
      </c>
      <c r="T3" s="3" t="s">
        <v>93</v>
      </c>
      <c r="U3" s="3" t="s">
        <v>93</v>
      </c>
      <c r="V3" s="3" t="s">
        <v>93</v>
      </c>
      <c r="W3" s="3" t="s">
        <v>93</v>
      </c>
      <c r="X3" s="3" t="s">
        <v>94</v>
      </c>
      <c r="Y3" s="3" t="s">
        <v>95</v>
      </c>
      <c r="Z3" s="3" t="s">
        <v>96</v>
      </c>
      <c r="AA3" s="3" t="s">
        <v>96</v>
      </c>
      <c r="AB3" s="3" t="s">
        <v>97</v>
      </c>
      <c r="AC3" s="3" t="s">
        <v>97</v>
      </c>
      <c r="AD3" s="3" t="s">
        <v>97</v>
      </c>
      <c r="AE3" s="21" t="s">
        <v>98</v>
      </c>
      <c r="AF3" s="3" t="s">
        <v>98</v>
      </c>
      <c r="AG3" s="3" t="s">
        <v>98</v>
      </c>
      <c r="AH3" s="3" t="s">
        <v>99</v>
      </c>
      <c r="AI3" s="3" t="s">
        <v>100</v>
      </c>
      <c r="AJ3" s="3" t="s">
        <v>101</v>
      </c>
      <c r="AK3" s="3" t="s">
        <v>102</v>
      </c>
      <c r="AL3" s="3" t="s">
        <v>103</v>
      </c>
      <c r="AM3" s="3" t="s">
        <v>103</v>
      </c>
      <c r="AN3" s="3" t="s">
        <v>104</v>
      </c>
      <c r="AO3" s="3" t="s">
        <v>104</v>
      </c>
      <c r="AP3" s="3" t="s">
        <v>105</v>
      </c>
      <c r="AQ3" s="3" t="s">
        <v>105</v>
      </c>
      <c r="AR3" s="3" t="s">
        <v>105</v>
      </c>
      <c r="AS3" s="3" t="s">
        <v>106</v>
      </c>
      <c r="AT3" s="3" t="s">
        <v>107</v>
      </c>
      <c r="AU3" s="3" t="s">
        <v>107</v>
      </c>
      <c r="AV3" s="3" t="s">
        <v>108</v>
      </c>
      <c r="AW3" s="3" t="s">
        <v>108</v>
      </c>
      <c r="AX3" s="3" t="s">
        <v>108</v>
      </c>
      <c r="AY3" s="3" t="s">
        <v>109</v>
      </c>
      <c r="AZ3" s="3" t="s">
        <v>110</v>
      </c>
      <c r="BA3" s="3" t="s">
        <v>111</v>
      </c>
      <c r="BB3" s="3" t="s">
        <v>111</v>
      </c>
      <c r="BC3" s="3" t="s">
        <v>112</v>
      </c>
      <c r="BD3" s="3" t="s">
        <v>112</v>
      </c>
      <c r="BE3" s="3" t="s">
        <v>113</v>
      </c>
      <c r="BF3" s="3" t="s">
        <v>113</v>
      </c>
      <c r="BG3" s="3" t="s">
        <v>113</v>
      </c>
      <c r="BH3" s="3" t="s">
        <v>114</v>
      </c>
      <c r="BI3" s="3" t="s">
        <v>114</v>
      </c>
      <c r="BJ3" s="3" t="s">
        <v>114</v>
      </c>
      <c r="BK3" s="3" t="s">
        <v>114</v>
      </c>
      <c r="BL3" s="3" t="s">
        <v>115</v>
      </c>
      <c r="BM3" s="3" t="s">
        <v>116</v>
      </c>
      <c r="BN3" s="3" t="s">
        <v>117</v>
      </c>
      <c r="BO3" s="3" t="s">
        <v>118</v>
      </c>
      <c r="BP3" s="3" t="s">
        <v>118</v>
      </c>
      <c r="BQ3" s="3" t="s">
        <v>118</v>
      </c>
      <c r="BR3" s="3" t="s">
        <v>118</v>
      </c>
      <c r="BS3" s="3" t="s">
        <v>118</v>
      </c>
      <c r="BT3" s="3" t="s">
        <v>118</v>
      </c>
      <c r="BU3" s="3" t="s">
        <v>118</v>
      </c>
      <c r="BV3" s="3" t="s">
        <v>118</v>
      </c>
      <c r="BW3" s="3" t="s">
        <v>118</v>
      </c>
      <c r="BX3" s="21" t="s">
        <v>118</v>
      </c>
      <c r="BY3" s="3" t="s">
        <v>118</v>
      </c>
      <c r="BZ3" s="3" t="s">
        <v>118</v>
      </c>
      <c r="CA3" s="3" t="s">
        <v>119</v>
      </c>
      <c r="CB3" s="3" t="s">
        <v>119</v>
      </c>
      <c r="CC3" s="3" t="s">
        <v>119</v>
      </c>
      <c r="CD3" s="3" t="s">
        <v>119</v>
      </c>
      <c r="CE3" s="3" t="s">
        <v>119</v>
      </c>
      <c r="CF3" s="3" t="s">
        <v>119</v>
      </c>
      <c r="CG3" s="3" t="s">
        <v>120</v>
      </c>
    </row>
    <row r="4" spans="1:85" ht="12.75">
      <c r="A4" s="22" t="s">
        <v>121</v>
      </c>
      <c r="B4" s="23">
        <v>239</v>
      </c>
      <c r="C4" s="23">
        <v>299</v>
      </c>
      <c r="D4" s="23">
        <v>370</v>
      </c>
      <c r="E4" s="24">
        <v>449</v>
      </c>
      <c r="F4" s="25">
        <v>621.97</v>
      </c>
      <c r="G4" s="26">
        <f>(H4+I4+J4+K4)/4</f>
        <v>608.9749999999999</v>
      </c>
      <c r="H4" s="27">
        <v>562</v>
      </c>
      <c r="I4" s="27">
        <v>601.6</v>
      </c>
      <c r="J4" s="27">
        <v>637.8</v>
      </c>
      <c r="K4" s="27">
        <v>634.5</v>
      </c>
      <c r="L4" s="28">
        <f>M4</f>
        <v>630.3000000000001</v>
      </c>
      <c r="M4" s="29">
        <f>SUM(P4:CG4)</f>
        <v>630.3000000000001</v>
      </c>
      <c r="N4" s="30">
        <f>COUNTA(P4:CG4)</f>
        <v>67</v>
      </c>
      <c r="O4" s="30"/>
      <c r="P4" s="31">
        <v>10</v>
      </c>
      <c r="Q4" s="31">
        <v>7.7</v>
      </c>
      <c r="R4" s="31">
        <v>13.2</v>
      </c>
      <c r="S4" s="31">
        <v>12</v>
      </c>
      <c r="T4" s="32">
        <v>12</v>
      </c>
      <c r="U4" s="32">
        <v>14.4</v>
      </c>
      <c r="V4" s="32">
        <v>8.1</v>
      </c>
      <c r="W4" s="32">
        <v>9.9</v>
      </c>
      <c r="X4" s="32">
        <v>7.1</v>
      </c>
      <c r="Y4" s="32">
        <v>11</v>
      </c>
      <c r="Z4" s="32">
        <v>11.7</v>
      </c>
      <c r="AA4" s="33">
        <v>9.5</v>
      </c>
      <c r="AB4" s="34">
        <v>6.3</v>
      </c>
      <c r="AC4" s="34">
        <v>8.3</v>
      </c>
      <c r="AD4" s="34">
        <v>6.6</v>
      </c>
      <c r="AE4" s="35">
        <v>8.3</v>
      </c>
      <c r="AF4" s="36">
        <v>11.4</v>
      </c>
      <c r="AG4" s="36">
        <v>6.9</v>
      </c>
      <c r="AH4" s="36">
        <v>7.3</v>
      </c>
      <c r="AI4" s="36">
        <v>12</v>
      </c>
      <c r="AJ4" s="36"/>
      <c r="AK4" s="36">
        <v>12.5</v>
      </c>
      <c r="AL4" s="37">
        <v>11.3</v>
      </c>
      <c r="AM4" s="37">
        <v>7.3</v>
      </c>
      <c r="AN4" s="34">
        <v>11.6</v>
      </c>
      <c r="AO4" s="34">
        <v>9.8</v>
      </c>
      <c r="AP4" s="34">
        <v>6.3</v>
      </c>
      <c r="AQ4" s="34">
        <v>13.2</v>
      </c>
      <c r="AR4" s="34">
        <v>10.5</v>
      </c>
      <c r="AS4" s="34">
        <v>12.9</v>
      </c>
      <c r="AT4" s="34">
        <v>14</v>
      </c>
      <c r="AU4" s="34">
        <v>5.5</v>
      </c>
      <c r="AV4" s="34">
        <v>10.5</v>
      </c>
      <c r="AW4" s="34">
        <v>11.5</v>
      </c>
      <c r="AX4" s="34">
        <v>11.5</v>
      </c>
      <c r="AY4" s="34">
        <v>10.7</v>
      </c>
      <c r="AZ4" s="34">
        <v>9.7</v>
      </c>
      <c r="BA4" s="34">
        <v>9.3</v>
      </c>
      <c r="BB4" s="37">
        <v>6.2</v>
      </c>
      <c r="BC4" s="37">
        <v>11.2</v>
      </c>
      <c r="BD4" s="37">
        <v>9.5</v>
      </c>
      <c r="BE4" s="34">
        <v>10.7</v>
      </c>
      <c r="BF4" s="34">
        <v>10.4</v>
      </c>
      <c r="BG4" s="34"/>
      <c r="BH4" s="34">
        <v>6</v>
      </c>
      <c r="BI4" s="34">
        <v>7.7</v>
      </c>
      <c r="BJ4" s="34">
        <v>8.5</v>
      </c>
      <c r="BK4" s="34">
        <v>5.7</v>
      </c>
      <c r="BL4" s="34">
        <v>7.1</v>
      </c>
      <c r="BM4" s="34">
        <v>5.2</v>
      </c>
      <c r="BN4" s="34">
        <v>12</v>
      </c>
      <c r="BO4" s="34">
        <v>7.7</v>
      </c>
      <c r="BP4" s="38">
        <v>7.6</v>
      </c>
      <c r="BQ4" s="38">
        <v>9.4</v>
      </c>
      <c r="BR4" s="38">
        <v>5.5</v>
      </c>
      <c r="BS4" s="38"/>
      <c r="BT4" s="38">
        <v>10.3</v>
      </c>
      <c r="BU4" s="38">
        <v>10.5</v>
      </c>
      <c r="BV4" s="38">
        <v>6.2</v>
      </c>
      <c r="BW4" s="36">
        <v>7.8</v>
      </c>
      <c r="BX4" s="38">
        <v>10.3</v>
      </c>
      <c r="BY4" s="38">
        <v>11.1</v>
      </c>
      <c r="BZ4" s="38">
        <v>7.5</v>
      </c>
      <c r="CA4" s="38">
        <v>11</v>
      </c>
      <c r="CB4" s="38">
        <v>11.5</v>
      </c>
      <c r="CC4" s="38">
        <v>9.1</v>
      </c>
      <c r="CD4" s="38">
        <v>9.7</v>
      </c>
      <c r="CE4" s="38">
        <v>7</v>
      </c>
      <c r="CF4" s="38">
        <v>8</v>
      </c>
      <c r="CG4" s="38">
        <v>8.1</v>
      </c>
    </row>
    <row r="5" spans="1:85" ht="12.75">
      <c r="A5" s="39" t="s">
        <v>122</v>
      </c>
      <c r="B5" s="39"/>
      <c r="C5" s="40" t="s">
        <v>123</v>
      </c>
      <c r="D5" s="39"/>
      <c r="E5" s="41">
        <v>0.012</v>
      </c>
      <c r="F5" s="42">
        <v>0.017101618000889756</v>
      </c>
      <c r="G5" s="43">
        <f aca="true" t="shared" si="0" ref="G5:G69">(H5+I5+J5+K5)/4</f>
        <v>0.03300881979610763</v>
      </c>
      <c r="H5" s="44"/>
      <c r="I5" s="44">
        <v>0.1163563829787234</v>
      </c>
      <c r="J5" s="44">
        <v>0.01567889620570712</v>
      </c>
      <c r="K5" s="44"/>
      <c r="L5" s="45">
        <f aca="true" t="shared" si="1" ref="L5:L86">M5*10/M$4</f>
        <v>0.0317309217832778</v>
      </c>
      <c r="M5" s="46">
        <v>2</v>
      </c>
      <c r="N5" s="47">
        <v>2</v>
      </c>
      <c r="O5" s="48">
        <f>N5*100/N$4</f>
        <v>2.985074626865672</v>
      </c>
      <c r="P5" s="49"/>
      <c r="Q5" s="49"/>
      <c r="R5" s="49"/>
      <c r="S5" s="49"/>
      <c r="T5" s="50"/>
      <c r="U5" s="50"/>
      <c r="V5" s="50"/>
      <c r="W5" s="50"/>
      <c r="X5" s="51"/>
      <c r="Y5" s="51"/>
      <c r="Z5" s="51"/>
      <c r="AA5" s="51"/>
      <c r="AB5" s="51"/>
      <c r="AC5" s="51"/>
      <c r="AD5" s="51"/>
      <c r="AE5" s="52"/>
      <c r="AF5" s="52"/>
      <c r="AG5" s="52"/>
      <c r="AH5" s="52"/>
      <c r="AI5" s="53"/>
      <c r="AJ5" s="53"/>
      <c r="AK5" s="53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4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3"/>
      <c r="BX5" s="53"/>
      <c r="BY5" s="51"/>
      <c r="BZ5" s="50"/>
      <c r="CA5" s="50"/>
      <c r="CB5" s="50"/>
      <c r="CC5" s="50"/>
      <c r="CD5" s="50"/>
      <c r="CE5" s="50"/>
      <c r="CF5" s="50"/>
      <c r="CG5" s="54"/>
    </row>
    <row r="6" spans="1:85" ht="12.75">
      <c r="A6" s="39" t="s">
        <v>124</v>
      </c>
      <c r="B6" s="40" t="s">
        <v>123</v>
      </c>
      <c r="C6" s="39">
        <v>0.02</v>
      </c>
      <c r="D6" s="39">
        <v>0.01</v>
      </c>
      <c r="E6" s="55" t="s">
        <v>123</v>
      </c>
      <c r="F6" s="42">
        <v>0.009</v>
      </c>
      <c r="G6" s="43">
        <f t="shared" si="0"/>
        <v>0.04184866453395926</v>
      </c>
      <c r="H6" s="44">
        <v>0.017793594306049827</v>
      </c>
      <c r="I6" s="44">
        <v>0.14960106382978722</v>
      </c>
      <c r="J6" s="44"/>
      <c r="K6" s="44"/>
      <c r="L6" s="45">
        <f t="shared" si="1"/>
        <v>0.0158654608916389</v>
      </c>
      <c r="M6" s="29">
        <f aca="true" t="shared" si="2" ref="M6:M72">SUM(P6:CG6)</f>
        <v>1</v>
      </c>
      <c r="N6" s="56">
        <f aca="true" t="shared" si="3" ref="N6:N83">COUNTA(P6:CG6)</f>
        <v>1</v>
      </c>
      <c r="O6" s="57">
        <f>N6*100/N$4</f>
        <v>1.492537313432836</v>
      </c>
      <c r="P6" s="58"/>
      <c r="Q6" s="58"/>
      <c r="R6" s="58"/>
      <c r="S6" s="58"/>
      <c r="T6" s="59"/>
      <c r="U6" s="59"/>
      <c r="V6" s="59"/>
      <c r="W6" s="59"/>
      <c r="X6" s="60"/>
      <c r="Y6" s="60"/>
      <c r="Z6" s="60"/>
      <c r="AA6" s="60"/>
      <c r="AB6" s="60"/>
      <c r="AC6" s="60"/>
      <c r="AD6" s="60"/>
      <c r="AE6" s="36"/>
      <c r="AF6" s="36"/>
      <c r="AG6" s="36"/>
      <c r="AH6" s="36"/>
      <c r="AI6" s="36"/>
      <c r="AJ6" s="36"/>
      <c r="AK6" s="36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61">
        <v>1</v>
      </c>
      <c r="AW6" s="34"/>
      <c r="AX6" s="34"/>
      <c r="AY6" s="34"/>
      <c r="AZ6" s="34"/>
      <c r="BA6" s="34"/>
      <c r="BB6" s="34"/>
      <c r="BC6" s="34"/>
      <c r="BD6" s="34"/>
      <c r="BE6" s="34"/>
      <c r="BF6" s="62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36"/>
      <c r="BX6" s="36"/>
      <c r="BY6" s="59"/>
      <c r="BZ6" s="59"/>
      <c r="CA6" s="59"/>
      <c r="CB6" s="59"/>
      <c r="CC6" s="59"/>
      <c r="CD6" s="59"/>
      <c r="CE6" s="59"/>
      <c r="CF6" s="59"/>
      <c r="CG6" s="62"/>
    </row>
    <row r="7" spans="1:85" ht="12.75">
      <c r="A7" s="63" t="s">
        <v>125</v>
      </c>
      <c r="B7" s="40"/>
      <c r="C7" s="39"/>
      <c r="D7" s="39"/>
      <c r="E7" s="55"/>
      <c r="F7" s="55" t="s">
        <v>123</v>
      </c>
      <c r="G7" s="43">
        <f t="shared" si="0"/>
        <v>0</v>
      </c>
      <c r="H7" s="44"/>
      <c r="I7" s="44"/>
      <c r="J7" s="44"/>
      <c r="K7" s="44"/>
      <c r="L7" s="45">
        <f t="shared" si="1"/>
        <v>0</v>
      </c>
      <c r="M7" s="46">
        <f>SUM(P7:CG7)</f>
        <v>0</v>
      </c>
      <c r="N7" s="47">
        <f>COUNTA(P7:CG7)</f>
        <v>0</v>
      </c>
      <c r="O7" s="48">
        <f>N7*100/N$4</f>
        <v>0</v>
      </c>
      <c r="P7" s="49"/>
      <c r="Q7" s="49"/>
      <c r="R7" s="49"/>
      <c r="S7" s="49"/>
      <c r="T7" s="64"/>
      <c r="U7" s="64"/>
      <c r="V7" s="64"/>
      <c r="W7" s="64"/>
      <c r="X7" s="65"/>
      <c r="Y7" s="65"/>
      <c r="Z7" s="64"/>
      <c r="AA7" s="65"/>
      <c r="AB7" s="65"/>
      <c r="AC7" s="65"/>
      <c r="AD7" s="65"/>
      <c r="AE7" s="66"/>
      <c r="AF7" s="66"/>
      <c r="AG7" s="66"/>
      <c r="AH7" s="67"/>
      <c r="AI7" s="67"/>
      <c r="AJ7" s="67"/>
      <c r="AK7" s="67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8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7"/>
      <c r="BX7" s="67"/>
      <c r="BY7" s="64"/>
      <c r="BZ7" s="64"/>
      <c r="CA7" s="64"/>
      <c r="CB7" s="64"/>
      <c r="CC7" s="64"/>
      <c r="CD7" s="64"/>
      <c r="CE7" s="64"/>
      <c r="CF7" s="64"/>
      <c r="CG7" s="68"/>
    </row>
    <row r="8" spans="1:84" ht="12.75">
      <c r="A8" s="1" t="s">
        <v>126</v>
      </c>
      <c r="B8" s="1">
        <v>0.34</v>
      </c>
      <c r="C8" s="1">
        <v>0.38</v>
      </c>
      <c r="D8" s="1">
        <v>0.32</v>
      </c>
      <c r="E8" s="41">
        <v>0.36083026502124216</v>
      </c>
      <c r="F8" s="42">
        <v>0.25348210356561335</v>
      </c>
      <c r="G8" s="43">
        <f t="shared" si="0"/>
        <v>0.22522709382456316</v>
      </c>
      <c r="H8" s="44">
        <v>0.07117437722419931</v>
      </c>
      <c r="I8" s="44">
        <v>0.2327127659574468</v>
      </c>
      <c r="J8" s="44">
        <v>0.3606146127312637</v>
      </c>
      <c r="K8" s="44">
        <v>0.2364066193853428</v>
      </c>
      <c r="L8" s="45">
        <f t="shared" si="1"/>
        <v>0.2379819133745835</v>
      </c>
      <c r="M8" s="29">
        <f t="shared" si="2"/>
        <v>15</v>
      </c>
      <c r="N8" s="56">
        <f t="shared" si="3"/>
        <v>4</v>
      </c>
      <c r="O8" s="57">
        <f>N8*100/N$4</f>
        <v>5.970149253731344</v>
      </c>
      <c r="P8" s="58"/>
      <c r="Q8" s="58"/>
      <c r="R8" s="58"/>
      <c r="S8" s="58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70">
        <v>1</v>
      </c>
      <c r="AF8" s="70"/>
      <c r="AG8" s="70"/>
      <c r="AH8" s="70"/>
      <c r="AI8" s="70"/>
      <c r="AJ8" s="70"/>
      <c r="AK8" s="70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>
        <v>1</v>
      </c>
      <c r="AX8" s="61"/>
      <c r="AY8" s="61"/>
      <c r="AZ8" s="61"/>
      <c r="BA8" s="61"/>
      <c r="BB8" s="61"/>
      <c r="BC8" s="61"/>
      <c r="BD8" s="61"/>
      <c r="BE8" s="61"/>
      <c r="BF8">
        <v>1</v>
      </c>
      <c r="BG8" s="69"/>
      <c r="BH8" s="69"/>
      <c r="BI8" s="69"/>
      <c r="BJ8" s="69"/>
      <c r="BK8" s="69"/>
      <c r="BL8" s="69">
        <v>12</v>
      </c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70"/>
      <c r="BX8" s="70"/>
      <c r="BY8" s="69"/>
      <c r="BZ8" s="69"/>
      <c r="CA8" s="69"/>
      <c r="CB8" s="69"/>
      <c r="CC8" s="69"/>
      <c r="CD8" s="69"/>
      <c r="CE8" s="69"/>
      <c r="CF8" s="69"/>
    </row>
    <row r="9" spans="1:84" ht="12.75">
      <c r="A9" s="1" t="s">
        <v>127</v>
      </c>
      <c r="B9" s="1">
        <v>0.02</v>
      </c>
      <c r="C9" s="1">
        <v>0.03</v>
      </c>
      <c r="D9" s="14" t="s">
        <v>123</v>
      </c>
      <c r="E9" s="41"/>
      <c r="F9" s="55" t="s">
        <v>123</v>
      </c>
      <c r="G9" s="43">
        <f t="shared" si="0"/>
        <v>0.004155585106382979</v>
      </c>
      <c r="H9" s="44"/>
      <c r="I9" s="44">
        <v>0.016622340425531915</v>
      </c>
      <c r="J9" s="44"/>
      <c r="K9" s="44"/>
      <c r="L9" s="45">
        <f>M9*10/M$4</f>
        <v>0</v>
      </c>
      <c r="M9" s="29">
        <f t="shared" si="2"/>
        <v>0</v>
      </c>
      <c r="N9" s="56">
        <f>COUNTA(P9:CG9)</f>
        <v>0</v>
      </c>
      <c r="O9" s="57">
        <f aca="true" t="shared" si="4" ref="O9:O74">N9*100/N$4</f>
        <v>0</v>
      </c>
      <c r="P9" s="58"/>
      <c r="Q9" s="58"/>
      <c r="R9" s="58"/>
      <c r="S9" s="58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70"/>
      <c r="AF9" s="70"/>
      <c r="AG9" s="70"/>
      <c r="AH9" s="70"/>
      <c r="AI9" s="70"/>
      <c r="AJ9" s="70"/>
      <c r="AK9" s="70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70"/>
      <c r="BX9" s="70"/>
      <c r="BY9" s="69"/>
      <c r="BZ9" s="69"/>
      <c r="CA9" s="69"/>
      <c r="CB9" s="69"/>
      <c r="CC9" s="69"/>
      <c r="CD9" s="69"/>
      <c r="CE9" s="69"/>
      <c r="CF9" s="69"/>
    </row>
    <row r="10" spans="1:82" ht="12.75">
      <c r="A10" s="1" t="s">
        <v>128</v>
      </c>
      <c r="B10" s="71"/>
      <c r="C10" s="1">
        <v>0.15</v>
      </c>
      <c r="D10" s="1">
        <v>0.22</v>
      </c>
      <c r="E10" s="41">
        <v>0.7366522354845235</v>
      </c>
      <c r="F10" s="42">
        <v>3.3231584690280336</v>
      </c>
      <c r="G10" s="43">
        <f t="shared" si="0"/>
        <v>3.6550335126158853</v>
      </c>
      <c r="H10" s="44">
        <v>2.3843416370106767</v>
      </c>
      <c r="I10" s="44">
        <v>5.103058510638298</v>
      </c>
      <c r="J10" s="44">
        <v>4.327375352775165</v>
      </c>
      <c r="K10" s="44">
        <v>2.805358550039401</v>
      </c>
      <c r="L10" s="45">
        <f t="shared" si="1"/>
        <v>9.820720291924479</v>
      </c>
      <c r="M10" s="29">
        <f t="shared" si="2"/>
        <v>619</v>
      </c>
      <c r="N10" s="56">
        <f t="shared" si="3"/>
        <v>18</v>
      </c>
      <c r="O10" s="57">
        <f t="shared" si="4"/>
        <v>26.865671641791046</v>
      </c>
      <c r="P10" s="58"/>
      <c r="Q10" s="58"/>
      <c r="R10" s="58">
        <v>421</v>
      </c>
      <c r="S10" s="58">
        <v>3</v>
      </c>
      <c r="T10" s="69">
        <v>1</v>
      </c>
      <c r="U10" s="69">
        <v>6</v>
      </c>
      <c r="V10" s="69"/>
      <c r="W10" s="69"/>
      <c r="X10" s="69">
        <v>70</v>
      </c>
      <c r="Y10" s="69"/>
      <c r="Z10" s="69"/>
      <c r="AA10" s="69">
        <v>4</v>
      </c>
      <c r="AB10" s="69"/>
      <c r="AC10" s="69"/>
      <c r="AD10" s="69"/>
      <c r="AE10" s="70"/>
      <c r="AF10" s="70"/>
      <c r="AG10" s="70"/>
      <c r="AH10" s="70"/>
      <c r="AI10" s="70"/>
      <c r="AJ10" s="70"/>
      <c r="AK10" s="70"/>
      <c r="AM10">
        <v>43</v>
      </c>
      <c r="AS10" s="72"/>
      <c r="AV10">
        <v>2</v>
      </c>
      <c r="AW10">
        <v>2</v>
      </c>
      <c r="AX10">
        <v>9</v>
      </c>
      <c r="AY10">
        <v>11</v>
      </c>
      <c r="BF10">
        <v>26</v>
      </c>
      <c r="BL10">
        <v>2</v>
      </c>
      <c r="BT10">
        <v>7</v>
      </c>
      <c r="BU10">
        <v>2</v>
      </c>
      <c r="BV10">
        <v>8</v>
      </c>
      <c r="BW10" s="2">
        <v>1</v>
      </c>
      <c r="BY10" s="69"/>
      <c r="CD10">
        <v>1</v>
      </c>
    </row>
    <row r="11" spans="1:85" ht="12.75">
      <c r="A11" s="1" t="s">
        <v>129</v>
      </c>
      <c r="D11" s="71">
        <v>0.1</v>
      </c>
      <c r="E11" s="41">
        <v>0.2892378786019181</v>
      </c>
      <c r="F11" s="42">
        <v>0.4212165519556824</v>
      </c>
      <c r="G11" s="43">
        <f t="shared" si="0"/>
        <v>0.8631961792066799</v>
      </c>
      <c r="H11" s="44">
        <v>0.5516014234875446</v>
      </c>
      <c r="I11" s="44">
        <v>1.3297872340425532</v>
      </c>
      <c r="J11" s="44">
        <v>0.8936970837253058</v>
      </c>
      <c r="K11" s="44">
        <v>0.677698975571316</v>
      </c>
      <c r="L11" s="45">
        <f t="shared" si="1"/>
        <v>0.475963826749167</v>
      </c>
      <c r="M11" s="46">
        <v>30</v>
      </c>
      <c r="N11" s="47">
        <v>13</v>
      </c>
      <c r="O11" s="48">
        <f t="shared" si="4"/>
        <v>19.402985074626866</v>
      </c>
      <c r="P11" s="49"/>
      <c r="Q11" s="49"/>
      <c r="R11" s="49"/>
      <c r="S11" s="49"/>
      <c r="T11" s="73"/>
      <c r="U11" s="73"/>
      <c r="V11" s="73"/>
      <c r="W11" s="73"/>
      <c r="X11" s="73"/>
      <c r="Y11" s="73"/>
      <c r="Z11" s="73"/>
      <c r="AA11" s="65"/>
      <c r="AB11" s="65"/>
      <c r="AC11" s="65"/>
      <c r="AD11" s="65"/>
      <c r="AE11" s="74"/>
      <c r="AF11" s="74"/>
      <c r="AG11" s="74"/>
      <c r="AH11" s="74"/>
      <c r="AI11" s="74"/>
      <c r="AJ11" s="74"/>
      <c r="AK11" s="74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6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6"/>
      <c r="BX11" s="76"/>
      <c r="BY11" s="75"/>
      <c r="BZ11" s="75"/>
      <c r="CA11" s="75"/>
      <c r="CB11" s="75"/>
      <c r="CC11" s="75"/>
      <c r="CD11" s="75"/>
      <c r="CE11" s="75"/>
      <c r="CF11" s="75"/>
      <c r="CG11" s="75"/>
    </row>
    <row r="12" spans="1:85" ht="12.75">
      <c r="A12" s="77" t="s">
        <v>130</v>
      </c>
      <c r="D12" s="71"/>
      <c r="E12" s="41"/>
      <c r="F12" s="55" t="s">
        <v>123</v>
      </c>
      <c r="G12" s="43">
        <f t="shared" si="0"/>
        <v>0.012251280535855003</v>
      </c>
      <c r="H12" s="44"/>
      <c r="I12" s="44">
        <v>0.03324468085106383</v>
      </c>
      <c r="J12" s="44"/>
      <c r="K12" s="44">
        <v>0.015760441292356184</v>
      </c>
      <c r="L12" s="45">
        <f t="shared" si="1"/>
        <v>0</v>
      </c>
      <c r="M12" s="46">
        <f>SUM(P12:CG12)</f>
        <v>0</v>
      </c>
      <c r="N12" s="47">
        <f>COUNTA(P12:CG12)</f>
        <v>0</v>
      </c>
      <c r="O12" s="48">
        <f t="shared" si="4"/>
        <v>0</v>
      </c>
      <c r="P12" s="49"/>
      <c r="Q12" s="49"/>
      <c r="R12" s="49"/>
      <c r="S12" s="49"/>
      <c r="T12" s="73"/>
      <c r="U12" s="73"/>
      <c r="V12" s="73"/>
      <c r="W12" s="73"/>
      <c r="X12" s="73"/>
      <c r="Y12" s="73"/>
      <c r="Z12" s="73"/>
      <c r="AA12" s="65"/>
      <c r="AB12" s="65"/>
      <c r="AC12" s="65"/>
      <c r="AD12" s="65"/>
      <c r="AE12" s="74"/>
      <c r="AF12" s="74"/>
      <c r="AG12" s="74"/>
      <c r="AH12" s="74"/>
      <c r="AI12" s="74"/>
      <c r="AJ12" s="74"/>
      <c r="AK12" s="74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6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6"/>
      <c r="BX12" s="76"/>
      <c r="BY12" s="75"/>
      <c r="BZ12" s="75"/>
      <c r="CA12" s="75"/>
      <c r="CB12" s="75"/>
      <c r="CC12" s="75"/>
      <c r="CD12" s="75"/>
      <c r="CE12" s="75"/>
      <c r="CF12" s="75"/>
      <c r="CG12" s="75"/>
    </row>
    <row r="13" spans="1:82" ht="12.75">
      <c r="A13" s="1" t="s">
        <v>131</v>
      </c>
      <c r="B13" s="1">
        <v>2.93</v>
      </c>
      <c r="C13" s="1">
        <v>3.14</v>
      </c>
      <c r="D13" s="1">
        <v>7.13</v>
      </c>
      <c r="E13" s="41">
        <v>3.7378201497066557</v>
      </c>
      <c r="F13" s="42">
        <v>7.005912036259863</v>
      </c>
      <c r="G13" s="43">
        <f t="shared" si="0"/>
        <v>10.65154306801987</v>
      </c>
      <c r="H13" s="44">
        <v>7.882562277580073</v>
      </c>
      <c r="I13" s="44">
        <v>13.513962765957446</v>
      </c>
      <c r="J13" s="44">
        <v>12.872373784885545</v>
      </c>
      <c r="K13" s="44">
        <v>8.337273443656422</v>
      </c>
      <c r="L13" s="45">
        <f t="shared" si="1"/>
        <v>12.39092495636998</v>
      </c>
      <c r="M13" s="29">
        <f t="shared" si="2"/>
        <v>781</v>
      </c>
      <c r="N13" s="56">
        <f t="shared" si="3"/>
        <v>28</v>
      </c>
      <c r="O13" s="57">
        <f t="shared" si="4"/>
        <v>41.791044776119406</v>
      </c>
      <c r="P13" s="58"/>
      <c r="Q13" s="58"/>
      <c r="R13" s="58"/>
      <c r="S13" s="58">
        <v>98</v>
      </c>
      <c r="T13" s="69">
        <v>3</v>
      </c>
      <c r="U13" s="69">
        <v>2</v>
      </c>
      <c r="V13" s="69"/>
      <c r="W13" s="69"/>
      <c r="X13" s="69">
        <v>22</v>
      </c>
      <c r="Y13" s="69"/>
      <c r="Z13" s="69">
        <v>108</v>
      </c>
      <c r="AA13" s="69">
        <v>48</v>
      </c>
      <c r="AB13" s="69"/>
      <c r="AC13" s="69"/>
      <c r="AD13" s="69"/>
      <c r="AE13" s="70">
        <v>48</v>
      </c>
      <c r="AF13" s="70"/>
      <c r="AG13" s="70"/>
      <c r="AH13" s="70"/>
      <c r="AI13" s="70"/>
      <c r="AJ13" s="70"/>
      <c r="AK13" s="70"/>
      <c r="AP13">
        <v>4</v>
      </c>
      <c r="AQ13">
        <v>5</v>
      </c>
      <c r="AR13">
        <v>3</v>
      </c>
      <c r="AS13" s="72"/>
      <c r="AV13">
        <v>19</v>
      </c>
      <c r="AW13">
        <v>20</v>
      </c>
      <c r="AX13">
        <v>9</v>
      </c>
      <c r="AY13">
        <v>2</v>
      </c>
      <c r="AZ13">
        <v>1</v>
      </c>
      <c r="BB13">
        <v>3</v>
      </c>
      <c r="BE13">
        <v>9</v>
      </c>
      <c r="BF13">
        <v>12</v>
      </c>
      <c r="BH13">
        <v>1</v>
      </c>
      <c r="BL13">
        <v>44</v>
      </c>
      <c r="BT13">
        <v>10</v>
      </c>
      <c r="BU13">
        <v>3</v>
      </c>
      <c r="BW13" s="2">
        <v>8</v>
      </c>
      <c r="BY13" s="2">
        <v>12</v>
      </c>
      <c r="CA13">
        <v>17</v>
      </c>
      <c r="CB13">
        <v>2</v>
      </c>
      <c r="CC13">
        <v>248</v>
      </c>
      <c r="CD13">
        <v>20</v>
      </c>
    </row>
    <row r="14" spans="1:45" ht="12.75">
      <c r="A14" s="1" t="s">
        <v>132</v>
      </c>
      <c r="E14" s="41">
        <v>0.009</v>
      </c>
      <c r="F14" s="42">
        <v>0.008360879858464398</v>
      </c>
      <c r="G14" s="43">
        <f t="shared" si="0"/>
        <v>0.004155585106382979</v>
      </c>
      <c r="H14" s="44"/>
      <c r="I14" s="44">
        <v>0.016622340425531915</v>
      </c>
      <c r="J14" s="44"/>
      <c r="K14" s="44"/>
      <c r="L14" s="45">
        <f t="shared" si="1"/>
        <v>0</v>
      </c>
      <c r="M14" s="29">
        <f t="shared" si="2"/>
        <v>0</v>
      </c>
      <c r="N14" s="56">
        <f t="shared" si="3"/>
        <v>0</v>
      </c>
      <c r="O14" s="57">
        <f t="shared" si="4"/>
        <v>0</v>
      </c>
      <c r="P14" s="58"/>
      <c r="Q14" s="58"/>
      <c r="R14" s="58"/>
      <c r="S14" s="58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70"/>
      <c r="AF14" s="70"/>
      <c r="AG14" s="70"/>
      <c r="AH14" s="70"/>
      <c r="AI14" s="70"/>
      <c r="AJ14" s="70"/>
      <c r="AK14" s="70"/>
      <c r="AS14" s="72"/>
    </row>
    <row r="15" spans="1:85" ht="12.75">
      <c r="A15" s="1" t="s">
        <v>133</v>
      </c>
      <c r="B15" s="71">
        <v>1</v>
      </c>
      <c r="C15" s="1">
        <v>0.87</v>
      </c>
      <c r="D15" s="1">
        <v>0.57</v>
      </c>
      <c r="E15" s="41">
        <v>2.390643940926563</v>
      </c>
      <c r="F15" s="42">
        <v>6.4388777908343116</v>
      </c>
      <c r="G15" s="43">
        <f t="shared" si="0"/>
        <v>9.816636671414729</v>
      </c>
      <c r="H15" s="44">
        <v>7.722419928825625</v>
      </c>
      <c r="I15" s="44">
        <v>8.793218085106382</v>
      </c>
      <c r="J15" s="44">
        <v>13.49952963311383</v>
      </c>
      <c r="K15" s="44">
        <v>9.25137903861308</v>
      </c>
      <c r="L15" s="45">
        <f t="shared" si="1"/>
        <v>16.214501031254954</v>
      </c>
      <c r="M15" s="29">
        <f t="shared" si="2"/>
        <v>1022</v>
      </c>
      <c r="N15" s="56">
        <f t="shared" si="3"/>
        <v>25</v>
      </c>
      <c r="O15" s="57">
        <f t="shared" si="4"/>
        <v>37.3134328358209</v>
      </c>
      <c r="P15" s="58">
        <v>177</v>
      </c>
      <c r="Q15" s="58"/>
      <c r="R15" s="58"/>
      <c r="S15" s="58">
        <v>6</v>
      </c>
      <c r="T15" s="69"/>
      <c r="U15" s="69"/>
      <c r="V15" s="69"/>
      <c r="W15" s="69"/>
      <c r="X15" s="69"/>
      <c r="Y15" s="69"/>
      <c r="Z15" s="69">
        <v>2</v>
      </c>
      <c r="AA15" s="69">
        <v>9</v>
      </c>
      <c r="AB15" s="69">
        <v>4</v>
      </c>
      <c r="AC15" s="69">
        <v>192</v>
      </c>
      <c r="AD15" s="69">
        <v>2</v>
      </c>
      <c r="AE15" s="70">
        <v>4</v>
      </c>
      <c r="AF15" s="70"/>
      <c r="AG15" s="70"/>
      <c r="AH15" s="70"/>
      <c r="AI15" s="70">
        <v>9</v>
      </c>
      <c r="AJ15" s="70"/>
      <c r="AK15" s="70">
        <v>25</v>
      </c>
      <c r="AL15" s="70"/>
      <c r="AM15">
        <v>433</v>
      </c>
      <c r="AP15" s="70"/>
      <c r="AS15" s="72"/>
      <c r="AY15">
        <v>4</v>
      </c>
      <c r="BC15">
        <v>4</v>
      </c>
      <c r="BF15">
        <v>5</v>
      </c>
      <c r="BH15">
        <v>1</v>
      </c>
      <c r="BL15">
        <v>15</v>
      </c>
      <c r="BM15">
        <v>52</v>
      </c>
      <c r="BR15">
        <v>12</v>
      </c>
      <c r="CA15">
        <v>3</v>
      </c>
      <c r="CB15">
        <v>9</v>
      </c>
      <c r="CC15">
        <v>5</v>
      </c>
      <c r="CD15">
        <v>6</v>
      </c>
      <c r="CE15">
        <v>2</v>
      </c>
      <c r="CF15">
        <v>40</v>
      </c>
      <c r="CG15">
        <v>1</v>
      </c>
    </row>
    <row r="16" spans="1:65" ht="12.75">
      <c r="A16" s="1" t="s">
        <v>134</v>
      </c>
      <c r="D16" s="1">
        <v>0.05</v>
      </c>
      <c r="E16" s="41">
        <v>0.06899999999999999</v>
      </c>
      <c r="F16" s="42">
        <v>0.17618045996306866</v>
      </c>
      <c r="G16" s="43">
        <f t="shared" si="0"/>
        <v>1.1711054472025215</v>
      </c>
      <c r="H16" s="44"/>
      <c r="I16" s="44">
        <v>3.108377659574468</v>
      </c>
      <c r="J16" s="44"/>
      <c r="K16" s="44">
        <v>1.5760441292356187</v>
      </c>
      <c r="L16" s="45">
        <f t="shared" si="1"/>
        <v>16.849119466920513</v>
      </c>
      <c r="M16" s="29">
        <f t="shared" si="2"/>
        <v>1062</v>
      </c>
      <c r="N16" s="56">
        <f t="shared" si="3"/>
        <v>4</v>
      </c>
      <c r="O16" s="57">
        <f t="shared" si="4"/>
        <v>5.970149253731344</v>
      </c>
      <c r="P16" s="58"/>
      <c r="Q16" s="58"/>
      <c r="R16" s="58"/>
      <c r="S16" s="58"/>
      <c r="T16" s="69"/>
      <c r="U16" s="69"/>
      <c r="V16" s="69"/>
      <c r="W16" s="69"/>
      <c r="X16" s="69"/>
      <c r="Y16" s="69"/>
      <c r="Z16" s="69"/>
      <c r="AA16" s="69"/>
      <c r="AB16" s="69"/>
      <c r="AC16" s="69">
        <v>340</v>
      </c>
      <c r="AD16" s="69"/>
      <c r="AE16" s="70"/>
      <c r="AF16" s="70"/>
      <c r="AG16" s="70"/>
      <c r="AH16" s="70"/>
      <c r="AI16" s="70"/>
      <c r="AJ16" s="70"/>
      <c r="AK16" s="70"/>
      <c r="AM16">
        <v>610</v>
      </c>
      <c r="AS16" s="72"/>
      <c r="AY16">
        <v>52</v>
      </c>
      <c r="BM16">
        <v>60</v>
      </c>
    </row>
    <row r="17" spans="1:45" ht="12.75">
      <c r="A17" s="1" t="s">
        <v>135</v>
      </c>
      <c r="E17" s="55" t="s">
        <v>123</v>
      </c>
      <c r="F17" s="55" t="s">
        <v>123</v>
      </c>
      <c r="G17" s="43">
        <f t="shared" si="0"/>
        <v>0</v>
      </c>
      <c r="H17" s="44"/>
      <c r="I17" s="44"/>
      <c r="J17" s="44"/>
      <c r="K17" s="44"/>
      <c r="L17" s="45">
        <f t="shared" si="1"/>
        <v>0.0158654608916389</v>
      </c>
      <c r="M17" s="29">
        <f t="shared" si="2"/>
        <v>1</v>
      </c>
      <c r="N17" s="56">
        <f t="shared" si="3"/>
        <v>1</v>
      </c>
      <c r="O17" s="57">
        <f t="shared" si="4"/>
        <v>1.492537313432836</v>
      </c>
      <c r="P17" s="58"/>
      <c r="Q17" s="58"/>
      <c r="R17" s="58"/>
      <c r="S17" s="58"/>
      <c r="T17" s="69"/>
      <c r="U17" s="69"/>
      <c r="V17" s="69"/>
      <c r="W17" s="69"/>
      <c r="X17" s="69"/>
      <c r="Y17" s="69"/>
      <c r="Z17" s="69"/>
      <c r="AA17" s="69"/>
      <c r="AB17" s="69"/>
      <c r="AC17" s="69">
        <v>1</v>
      </c>
      <c r="AD17" s="69"/>
      <c r="AE17" s="70"/>
      <c r="AF17" s="70"/>
      <c r="AG17" s="70"/>
      <c r="AH17" s="70"/>
      <c r="AI17" s="70"/>
      <c r="AJ17" s="70"/>
      <c r="AK17" s="70"/>
      <c r="AS17" s="72"/>
    </row>
    <row r="18" spans="1:53" ht="12.75">
      <c r="A18" s="1" t="s">
        <v>136</v>
      </c>
      <c r="E18" s="41">
        <v>0.037</v>
      </c>
      <c r="F18" s="42">
        <v>0.006283192947938966</v>
      </c>
      <c r="G18" s="43">
        <f t="shared" si="0"/>
        <v>0.19134435741979708</v>
      </c>
      <c r="H18" s="44">
        <v>0.07117437722419931</v>
      </c>
      <c r="I18" s="44">
        <v>0.3324468085106383</v>
      </c>
      <c r="J18" s="44">
        <v>0.14111006585136407</v>
      </c>
      <c r="K18" s="44">
        <v>0.22064617809298662</v>
      </c>
      <c r="L18" s="45">
        <f t="shared" si="1"/>
        <v>0.0793273044581945</v>
      </c>
      <c r="M18" s="29">
        <f t="shared" si="2"/>
        <v>5</v>
      </c>
      <c r="N18" s="56">
        <f t="shared" si="3"/>
        <v>2</v>
      </c>
      <c r="O18" s="57">
        <f t="shared" si="4"/>
        <v>2.985074626865672</v>
      </c>
      <c r="P18" s="58"/>
      <c r="Q18" s="58"/>
      <c r="R18" s="58"/>
      <c r="S18" s="58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70">
        <v>4</v>
      </c>
      <c r="AF18" s="70"/>
      <c r="AG18" s="70"/>
      <c r="AH18" s="70"/>
      <c r="AI18" s="70"/>
      <c r="AJ18" s="70"/>
      <c r="AK18" s="70"/>
      <c r="AS18" s="72"/>
      <c r="BA18">
        <v>1</v>
      </c>
    </row>
    <row r="19" spans="1:45" ht="12.75">
      <c r="A19" s="1" t="s">
        <v>137</v>
      </c>
      <c r="E19" s="41">
        <v>0.008</v>
      </c>
      <c r="F19" s="55" t="s">
        <v>123</v>
      </c>
      <c r="G19" s="43">
        <f t="shared" si="0"/>
        <v>0.020912216633923716</v>
      </c>
      <c r="H19" s="44">
        <v>0.035587188612099654</v>
      </c>
      <c r="I19" s="44">
        <v>0.016622340425531915</v>
      </c>
      <c r="J19" s="44">
        <v>0.01567889620570712</v>
      </c>
      <c r="K19" s="44">
        <v>0.015760441292356184</v>
      </c>
      <c r="L19" s="45">
        <f t="shared" si="1"/>
        <v>0.0475963826749167</v>
      </c>
      <c r="M19" s="29">
        <f t="shared" si="2"/>
        <v>3</v>
      </c>
      <c r="N19" s="56">
        <f t="shared" si="3"/>
        <v>1</v>
      </c>
      <c r="O19" s="57">
        <f t="shared" si="4"/>
        <v>1.492537313432836</v>
      </c>
      <c r="P19" s="58"/>
      <c r="Q19" s="58"/>
      <c r="R19" s="58"/>
      <c r="S19" s="58"/>
      <c r="T19" s="69"/>
      <c r="U19" s="69"/>
      <c r="V19" s="69"/>
      <c r="W19" s="69"/>
      <c r="X19" s="69"/>
      <c r="Y19" s="69"/>
      <c r="Z19" s="69"/>
      <c r="AA19" s="69"/>
      <c r="AB19" s="69"/>
      <c r="AC19" s="69">
        <v>3</v>
      </c>
      <c r="AD19" s="69"/>
      <c r="AE19" s="70"/>
      <c r="AF19" s="70"/>
      <c r="AG19" s="70"/>
      <c r="AH19" s="70"/>
      <c r="AI19" s="70"/>
      <c r="AJ19" s="70"/>
      <c r="AK19" s="70"/>
      <c r="AS19" s="72"/>
    </row>
    <row r="20" spans="1:70" ht="12.75">
      <c r="A20" s="1" t="s">
        <v>138</v>
      </c>
      <c r="B20" s="1">
        <v>0.06</v>
      </c>
      <c r="C20" s="1">
        <v>1.84</v>
      </c>
      <c r="D20" s="1">
        <v>11.92</v>
      </c>
      <c r="E20" s="41">
        <v>13.697345943758851</v>
      </c>
      <c r="F20" s="42">
        <v>3.942649655867047</v>
      </c>
      <c r="G20" s="43">
        <f t="shared" si="0"/>
        <v>8.740032179957359</v>
      </c>
      <c r="H20" s="44">
        <v>6.654804270462635</v>
      </c>
      <c r="I20" s="44">
        <v>16.22340425531915</v>
      </c>
      <c r="J20" s="44">
        <v>4.248980871746629</v>
      </c>
      <c r="K20" s="44">
        <v>7.832939322301025</v>
      </c>
      <c r="L20" s="45">
        <f t="shared" si="1"/>
        <v>11.312073615738536</v>
      </c>
      <c r="M20" s="29">
        <f t="shared" si="2"/>
        <v>713</v>
      </c>
      <c r="N20" s="56">
        <f t="shared" si="3"/>
        <v>8</v>
      </c>
      <c r="O20" s="57">
        <f t="shared" si="4"/>
        <v>11.940298507462687</v>
      </c>
      <c r="P20" s="58"/>
      <c r="Q20" s="58"/>
      <c r="R20" s="58"/>
      <c r="S20" s="58"/>
      <c r="T20" s="69"/>
      <c r="U20" s="69">
        <v>21</v>
      </c>
      <c r="V20" s="69"/>
      <c r="W20" s="69"/>
      <c r="X20" s="69"/>
      <c r="Y20" s="69"/>
      <c r="Z20" s="69"/>
      <c r="AA20" s="69"/>
      <c r="AB20" s="69"/>
      <c r="AC20" s="69"/>
      <c r="AD20" s="69"/>
      <c r="AE20" s="70">
        <v>420</v>
      </c>
      <c r="AF20" s="70"/>
      <c r="AG20" s="70"/>
      <c r="AH20" s="70"/>
      <c r="AI20" s="70"/>
      <c r="AJ20" s="70"/>
      <c r="AK20" s="70"/>
      <c r="AO20">
        <v>22</v>
      </c>
      <c r="AP20">
        <v>19</v>
      </c>
      <c r="AS20" s="72"/>
      <c r="BA20">
        <v>186</v>
      </c>
      <c r="BB20">
        <v>13</v>
      </c>
      <c r="BL20">
        <v>7</v>
      </c>
      <c r="BR20">
        <v>25</v>
      </c>
    </row>
    <row r="21" spans="1:45" ht="12.75">
      <c r="A21" s="1" t="s">
        <v>139</v>
      </c>
      <c r="E21" s="41"/>
      <c r="F21" s="42">
        <v>0.1372957864696995</v>
      </c>
      <c r="G21" s="43">
        <f t="shared" si="0"/>
        <v>0</v>
      </c>
      <c r="H21" s="44"/>
      <c r="I21" s="44"/>
      <c r="J21" s="44"/>
      <c r="K21" s="44"/>
      <c r="L21" s="45">
        <f t="shared" si="1"/>
        <v>0</v>
      </c>
      <c r="M21" s="29">
        <f t="shared" si="2"/>
        <v>0</v>
      </c>
      <c r="N21" s="56">
        <f t="shared" si="3"/>
        <v>0</v>
      </c>
      <c r="O21" s="57">
        <f t="shared" si="4"/>
        <v>0</v>
      </c>
      <c r="P21" s="58"/>
      <c r="Q21" s="58"/>
      <c r="R21" s="58"/>
      <c r="S21" s="58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70"/>
      <c r="AF21" s="70"/>
      <c r="AG21" s="70"/>
      <c r="AH21" s="70"/>
      <c r="AI21" s="70"/>
      <c r="AJ21" s="70"/>
      <c r="AK21" s="70"/>
      <c r="AS21" s="72"/>
    </row>
    <row r="22" spans="1:60" ht="12.75">
      <c r="A22" s="1" t="s">
        <v>140</v>
      </c>
      <c r="C22" s="71">
        <v>0.1</v>
      </c>
      <c r="D22" s="1">
        <v>0.07</v>
      </c>
      <c r="E22" s="41">
        <v>0.3849420140495571</v>
      </c>
      <c r="F22" s="42">
        <v>0.4026500892198186</v>
      </c>
      <c r="G22" s="43">
        <f t="shared" si="0"/>
        <v>6.605688808798641</v>
      </c>
      <c r="H22" s="44"/>
      <c r="I22" s="44">
        <v>17.43683510638298</v>
      </c>
      <c r="J22" s="44">
        <v>2.5556600815302604</v>
      </c>
      <c r="K22" s="44">
        <v>6.430260047281324</v>
      </c>
      <c r="L22" s="45">
        <f t="shared" si="1"/>
        <v>1.6817388545137235</v>
      </c>
      <c r="M22" s="29">
        <f t="shared" si="2"/>
        <v>106</v>
      </c>
      <c r="N22" s="56">
        <f t="shared" si="3"/>
        <v>6</v>
      </c>
      <c r="O22" s="57">
        <f t="shared" si="4"/>
        <v>8.955223880597014</v>
      </c>
      <c r="P22" s="58"/>
      <c r="Q22" s="58"/>
      <c r="R22" s="58"/>
      <c r="S22" s="58"/>
      <c r="T22" s="69"/>
      <c r="U22" s="69"/>
      <c r="V22" s="69"/>
      <c r="W22" s="69"/>
      <c r="X22" s="69"/>
      <c r="Y22" s="69"/>
      <c r="Z22" s="69"/>
      <c r="AA22" s="69"/>
      <c r="AB22" s="69"/>
      <c r="AC22" s="69">
        <v>11</v>
      </c>
      <c r="AD22" s="69"/>
      <c r="AE22" s="70">
        <v>9</v>
      </c>
      <c r="AF22" s="70">
        <v>35</v>
      </c>
      <c r="AG22" s="70"/>
      <c r="AH22" s="70"/>
      <c r="AI22" s="70"/>
      <c r="AJ22" s="70"/>
      <c r="AK22" s="70"/>
      <c r="AM22">
        <v>8</v>
      </c>
      <c r="AS22" s="72"/>
      <c r="BA22">
        <v>6</v>
      </c>
      <c r="BH22">
        <v>37</v>
      </c>
    </row>
    <row r="23" spans="1:45" ht="12.75">
      <c r="A23" s="78" t="s">
        <v>141</v>
      </c>
      <c r="C23" s="71"/>
      <c r="E23" s="41"/>
      <c r="F23" s="42"/>
      <c r="G23" s="43">
        <f t="shared" si="0"/>
        <v>0</v>
      </c>
      <c r="H23" s="44"/>
      <c r="I23" s="44"/>
      <c r="J23" s="44"/>
      <c r="K23" s="44"/>
      <c r="L23" s="45">
        <f>M23*10/M$4</f>
        <v>0.0158654608916389</v>
      </c>
      <c r="M23" s="29">
        <f>SUM(P23:CG23)</f>
        <v>1</v>
      </c>
      <c r="N23" s="56">
        <f>COUNTA(P23:CG23)</f>
        <v>1</v>
      </c>
      <c r="O23" s="57">
        <f t="shared" si="4"/>
        <v>1.492537313432836</v>
      </c>
      <c r="P23" s="58"/>
      <c r="Q23" s="58"/>
      <c r="R23" s="58"/>
      <c r="S23" s="58"/>
      <c r="T23" s="69"/>
      <c r="U23" s="69"/>
      <c r="V23" s="69"/>
      <c r="W23" s="69"/>
      <c r="X23" s="69">
        <v>1</v>
      </c>
      <c r="Y23" s="69"/>
      <c r="Z23" s="69"/>
      <c r="AA23" s="69"/>
      <c r="AB23" s="69"/>
      <c r="AC23" s="69"/>
      <c r="AD23" s="69"/>
      <c r="AE23" s="70"/>
      <c r="AF23" s="70"/>
      <c r="AG23" s="70"/>
      <c r="AH23" s="70"/>
      <c r="AI23" s="70"/>
      <c r="AJ23" s="70"/>
      <c r="AK23" s="70"/>
      <c r="AS23" s="72"/>
    </row>
    <row r="24" spans="1:72" ht="12.75">
      <c r="A24" s="1" t="s">
        <v>142</v>
      </c>
      <c r="B24" s="1">
        <v>0.21</v>
      </c>
      <c r="C24" s="1">
        <v>0.67</v>
      </c>
      <c r="D24" s="1">
        <v>0.55</v>
      </c>
      <c r="E24" s="41">
        <v>0.37076107626947197</v>
      </c>
      <c r="F24" s="42">
        <v>0.5437978358288917</v>
      </c>
      <c r="G24" s="43">
        <f t="shared" si="0"/>
        <v>3.2495047896948392</v>
      </c>
      <c r="H24" s="44">
        <v>1.7615658362989328</v>
      </c>
      <c r="I24" s="44">
        <v>5.319148936170213</v>
      </c>
      <c r="J24" s="44">
        <v>4.6879899655064285</v>
      </c>
      <c r="K24" s="44">
        <v>1.2293144208037825</v>
      </c>
      <c r="L24" s="45">
        <f t="shared" si="1"/>
        <v>1.44375694113914</v>
      </c>
      <c r="M24" s="29">
        <f t="shared" si="2"/>
        <v>91</v>
      </c>
      <c r="N24" s="56">
        <f t="shared" si="3"/>
        <v>8</v>
      </c>
      <c r="O24" s="57">
        <f t="shared" si="4"/>
        <v>11.940298507462687</v>
      </c>
      <c r="P24" s="58"/>
      <c r="Q24" s="58"/>
      <c r="R24" s="58"/>
      <c r="S24" s="58"/>
      <c r="T24" s="69"/>
      <c r="U24" s="69"/>
      <c r="V24" s="69"/>
      <c r="W24" s="69"/>
      <c r="X24" s="69">
        <v>5</v>
      </c>
      <c r="Y24" s="69"/>
      <c r="Z24" s="69">
        <v>4</v>
      </c>
      <c r="AA24" s="69">
        <v>4</v>
      </c>
      <c r="AB24" s="69"/>
      <c r="AC24" s="69"/>
      <c r="AD24" s="69"/>
      <c r="AE24" s="70">
        <v>28</v>
      </c>
      <c r="AF24" s="70"/>
      <c r="AG24" s="70"/>
      <c r="AH24" s="70"/>
      <c r="AI24" s="70"/>
      <c r="AJ24" s="70"/>
      <c r="AK24" s="70"/>
      <c r="AM24">
        <v>43</v>
      </c>
      <c r="AP24">
        <v>3</v>
      </c>
      <c r="AS24" s="72"/>
      <c r="BA24">
        <v>3</v>
      </c>
      <c r="BT24">
        <v>1</v>
      </c>
    </row>
    <row r="25" spans="1:72" ht="12.75">
      <c r="A25" s="1" t="s">
        <v>143</v>
      </c>
      <c r="B25" s="1">
        <v>0.06</v>
      </c>
      <c r="C25" s="1">
        <v>0.22</v>
      </c>
      <c r="D25" s="1">
        <v>0.16</v>
      </c>
      <c r="E25" s="41">
        <v>0.17653044709690474</v>
      </c>
      <c r="F25" s="42">
        <v>0.47210827597784116</v>
      </c>
      <c r="G25" s="43">
        <f t="shared" si="0"/>
        <v>4.858958492138169</v>
      </c>
      <c r="H25" s="44">
        <v>1.334519572953737</v>
      </c>
      <c r="I25" s="44">
        <v>3.5904255319148937</v>
      </c>
      <c r="J25" s="44">
        <v>12.982126058325495</v>
      </c>
      <c r="K25" s="44">
        <v>1.52876280535855</v>
      </c>
      <c r="L25" s="45">
        <f t="shared" si="1"/>
        <v>0.650483896557195</v>
      </c>
      <c r="M25" s="29">
        <f t="shared" si="2"/>
        <v>41</v>
      </c>
      <c r="N25" s="56">
        <f t="shared" si="3"/>
        <v>6</v>
      </c>
      <c r="O25" s="57">
        <f t="shared" si="4"/>
        <v>8.955223880597014</v>
      </c>
      <c r="P25" s="58"/>
      <c r="Q25" s="58"/>
      <c r="R25" s="58"/>
      <c r="S25" s="58"/>
      <c r="T25" s="69"/>
      <c r="U25" s="69"/>
      <c r="V25" s="69"/>
      <c r="W25" s="69"/>
      <c r="X25" s="69">
        <v>1</v>
      </c>
      <c r="Y25" s="69"/>
      <c r="Z25" s="69"/>
      <c r="AA25" s="69">
        <v>1</v>
      </c>
      <c r="AB25" s="69"/>
      <c r="AC25" s="69"/>
      <c r="AD25" s="69"/>
      <c r="AE25" s="70"/>
      <c r="AF25" s="70"/>
      <c r="AG25" s="70"/>
      <c r="AH25" s="70"/>
      <c r="AI25" s="70"/>
      <c r="AJ25" s="70"/>
      <c r="AK25" s="70"/>
      <c r="AL25" s="79"/>
      <c r="AM25" s="80">
        <v>35</v>
      </c>
      <c r="AN25" s="80"/>
      <c r="AO25" s="80"/>
      <c r="AP25" s="69"/>
      <c r="AQ25" s="80"/>
      <c r="AR25" s="80"/>
      <c r="AS25" s="81"/>
      <c r="AT25" s="79"/>
      <c r="AU25" s="79"/>
      <c r="AV25" s="79"/>
      <c r="AW25" s="69"/>
      <c r="AX25" s="80"/>
      <c r="AY25" s="69">
        <v>2</v>
      </c>
      <c r="AZ25" s="79"/>
      <c r="BB25">
        <v>1</v>
      </c>
      <c r="BT25">
        <v>1</v>
      </c>
    </row>
    <row r="26" spans="1:84" ht="12.75">
      <c r="A26" s="1" t="s">
        <v>144</v>
      </c>
      <c r="B26" s="1">
        <v>32.21</v>
      </c>
      <c r="C26" s="71">
        <v>34.6</v>
      </c>
      <c r="D26" s="1">
        <v>19.34</v>
      </c>
      <c r="E26" s="41">
        <v>21.74350394497269</v>
      </c>
      <c r="F26" s="42">
        <v>17.26823249958033</v>
      </c>
      <c r="G26" s="43">
        <f t="shared" si="0"/>
        <v>23.605818595637686</v>
      </c>
      <c r="H26" s="44">
        <v>16.20996441281139</v>
      </c>
      <c r="I26" s="44">
        <v>26.84507978723404</v>
      </c>
      <c r="J26" s="44">
        <v>29.350893697083727</v>
      </c>
      <c r="K26" s="44">
        <v>22.01733648542159</v>
      </c>
      <c r="L26" s="45">
        <f t="shared" si="1"/>
        <v>17.816912581310486</v>
      </c>
      <c r="M26" s="29">
        <f t="shared" si="2"/>
        <v>1123</v>
      </c>
      <c r="N26" s="56">
        <f t="shared" si="3"/>
        <v>41</v>
      </c>
      <c r="O26" s="57">
        <f t="shared" si="4"/>
        <v>61.19402985074627</v>
      </c>
      <c r="P26" s="58">
        <v>2</v>
      </c>
      <c r="Q26" s="58"/>
      <c r="R26" s="58">
        <v>8</v>
      </c>
      <c r="S26" s="58">
        <v>14</v>
      </c>
      <c r="T26" s="69"/>
      <c r="U26" s="69">
        <v>22</v>
      </c>
      <c r="V26" s="69">
        <v>45</v>
      </c>
      <c r="W26" s="69"/>
      <c r="X26" s="69">
        <v>75</v>
      </c>
      <c r="Y26" s="69"/>
      <c r="Z26" s="69">
        <v>38</v>
      </c>
      <c r="AA26" s="61">
        <v>7</v>
      </c>
      <c r="AB26" s="61"/>
      <c r="AC26" s="61"/>
      <c r="AD26" s="61"/>
      <c r="AE26" s="70">
        <v>12</v>
      </c>
      <c r="AF26" s="70"/>
      <c r="AG26" s="70"/>
      <c r="AH26" s="70"/>
      <c r="AI26" s="70"/>
      <c r="AJ26" s="70"/>
      <c r="AK26" s="70"/>
      <c r="AL26" s="70">
        <v>2</v>
      </c>
      <c r="AM26" s="70">
        <v>51</v>
      </c>
      <c r="AN26" s="70">
        <v>8</v>
      </c>
      <c r="AP26" s="70">
        <v>11</v>
      </c>
      <c r="AQ26" s="70">
        <v>7</v>
      </c>
      <c r="AR26">
        <v>164</v>
      </c>
      <c r="AS26" s="72"/>
      <c r="AU26">
        <v>7</v>
      </c>
      <c r="AV26">
        <v>3</v>
      </c>
      <c r="AW26">
        <v>17</v>
      </c>
      <c r="AY26">
        <v>57</v>
      </c>
      <c r="AZ26">
        <v>2</v>
      </c>
      <c r="BA26">
        <v>6</v>
      </c>
      <c r="BB26">
        <v>12</v>
      </c>
      <c r="BE26">
        <v>8</v>
      </c>
      <c r="BF26">
        <v>11</v>
      </c>
      <c r="BH26">
        <v>84</v>
      </c>
      <c r="BJ26">
        <v>12</v>
      </c>
      <c r="BL26">
        <v>25</v>
      </c>
      <c r="BO26">
        <v>36</v>
      </c>
      <c r="BQ26">
        <v>1</v>
      </c>
      <c r="BR26">
        <v>3</v>
      </c>
      <c r="BT26">
        <v>8</v>
      </c>
      <c r="BU26">
        <v>30</v>
      </c>
      <c r="BV26">
        <v>36</v>
      </c>
      <c r="BW26" s="2">
        <v>6</v>
      </c>
      <c r="BX26" s="2">
        <v>127</v>
      </c>
      <c r="BY26" s="2">
        <v>53</v>
      </c>
      <c r="BZ26" s="2"/>
      <c r="CA26" s="2">
        <v>19</v>
      </c>
      <c r="CB26" s="2">
        <v>7</v>
      </c>
      <c r="CC26" s="2">
        <v>6</v>
      </c>
      <c r="CD26" s="2">
        <v>11</v>
      </c>
      <c r="CE26" s="2"/>
      <c r="CF26" s="2">
        <v>70</v>
      </c>
    </row>
    <row r="27" spans="1:84" ht="12.75">
      <c r="A27" s="1" t="s">
        <v>145</v>
      </c>
      <c r="C27" s="71"/>
      <c r="E27" s="41"/>
      <c r="F27" s="42">
        <v>0.10367869733087125</v>
      </c>
      <c r="G27" s="43">
        <f t="shared" si="0"/>
        <v>0.5950397815048935</v>
      </c>
      <c r="H27" s="44">
        <v>0.035587188612099654</v>
      </c>
      <c r="I27" s="44">
        <v>1.146941489361702</v>
      </c>
      <c r="J27" s="44">
        <v>0.03135779241141424</v>
      </c>
      <c r="K27" s="44">
        <v>1.1662726556343577</v>
      </c>
      <c r="L27" s="45">
        <f>M27*10/M$4</f>
        <v>0.1427891480247501</v>
      </c>
      <c r="M27" s="29">
        <f t="shared" si="2"/>
        <v>9</v>
      </c>
      <c r="N27" s="56">
        <f>COUNTA(P27:CG27)</f>
        <v>4</v>
      </c>
      <c r="O27" s="57">
        <f t="shared" si="4"/>
        <v>5.970149253731344</v>
      </c>
      <c r="P27" s="58"/>
      <c r="Q27" s="58"/>
      <c r="R27" s="58"/>
      <c r="S27" s="58"/>
      <c r="T27" s="69"/>
      <c r="U27" s="69"/>
      <c r="V27" s="69"/>
      <c r="W27" s="69"/>
      <c r="X27" s="69"/>
      <c r="Y27" s="69"/>
      <c r="Z27" s="69"/>
      <c r="AA27" s="61"/>
      <c r="AB27" s="61"/>
      <c r="AC27" s="61"/>
      <c r="AD27" s="61"/>
      <c r="AE27" s="70"/>
      <c r="AF27" s="70"/>
      <c r="AG27" s="70"/>
      <c r="AH27" s="70"/>
      <c r="AI27" s="70"/>
      <c r="AJ27" s="70"/>
      <c r="AK27" s="70"/>
      <c r="AS27" s="72"/>
      <c r="BB27">
        <v>3</v>
      </c>
      <c r="BL27">
        <v>2</v>
      </c>
      <c r="BT27">
        <v>2</v>
      </c>
      <c r="BY27" s="2">
        <v>2</v>
      </c>
      <c r="BZ27" s="2"/>
      <c r="CA27" s="2"/>
      <c r="CB27" s="2"/>
      <c r="CC27" s="2"/>
      <c r="CD27" s="2"/>
      <c r="CE27" s="2"/>
      <c r="CF27" s="2"/>
    </row>
    <row r="28" spans="1:84" ht="12.75">
      <c r="A28" s="1" t="s">
        <v>146</v>
      </c>
      <c r="C28" s="71"/>
      <c r="E28" s="41"/>
      <c r="F28" s="42">
        <v>0.007642045891695415</v>
      </c>
      <c r="G28" s="43">
        <f t="shared" si="0"/>
        <v>0.05821091263842315</v>
      </c>
      <c r="H28" s="44">
        <v>0.07117437722419931</v>
      </c>
      <c r="I28" s="44">
        <v>0.08311170212765957</v>
      </c>
      <c r="J28" s="44">
        <v>0.04703668861712136</v>
      </c>
      <c r="K28" s="44">
        <v>0.03152088258471237</v>
      </c>
      <c r="L28" s="45">
        <f t="shared" si="1"/>
        <v>0.0317309217832778</v>
      </c>
      <c r="M28" s="29">
        <f t="shared" si="2"/>
        <v>2</v>
      </c>
      <c r="N28" s="56">
        <f t="shared" si="3"/>
        <v>1</v>
      </c>
      <c r="O28" s="57">
        <f t="shared" si="4"/>
        <v>1.492537313432836</v>
      </c>
      <c r="P28" s="58"/>
      <c r="Q28" s="58"/>
      <c r="R28" s="58"/>
      <c r="S28" s="58"/>
      <c r="T28" s="69"/>
      <c r="U28" s="69"/>
      <c r="V28" s="69"/>
      <c r="W28" s="69"/>
      <c r="X28" s="69"/>
      <c r="Y28" s="69"/>
      <c r="Z28" s="69"/>
      <c r="AA28" s="61"/>
      <c r="AB28" s="61"/>
      <c r="AC28" s="61"/>
      <c r="AD28" s="61"/>
      <c r="AE28" s="70"/>
      <c r="AF28" s="70"/>
      <c r="AG28" s="70"/>
      <c r="AH28" s="70"/>
      <c r="AI28" s="70"/>
      <c r="AJ28" s="70"/>
      <c r="AK28" s="70"/>
      <c r="AS28" s="72"/>
      <c r="BB28">
        <v>2</v>
      </c>
      <c r="BY28" s="2"/>
      <c r="BZ28" s="2"/>
      <c r="CA28" s="2"/>
      <c r="CB28" s="2"/>
      <c r="CC28" s="2"/>
      <c r="CD28" s="2"/>
      <c r="CE28" s="2"/>
      <c r="CF28" s="2"/>
    </row>
    <row r="29" spans="1:54" ht="12.75">
      <c r="A29" s="1" t="s">
        <v>147</v>
      </c>
      <c r="B29" s="71">
        <v>0.1</v>
      </c>
      <c r="C29" s="71">
        <v>0.1</v>
      </c>
      <c r="D29" s="1">
        <v>0.01</v>
      </c>
      <c r="E29" s="41">
        <v>0.009023062917256727</v>
      </c>
      <c r="F29" s="42">
        <v>0.007140779530734517</v>
      </c>
      <c r="G29" s="43">
        <f t="shared" si="0"/>
        <v>0.059031721826357894</v>
      </c>
      <c r="H29" s="44"/>
      <c r="I29" s="44">
        <v>0.016622340425531915</v>
      </c>
      <c r="J29" s="44">
        <v>0.21950454687989968</v>
      </c>
      <c r="K29" s="44"/>
      <c r="L29" s="45">
        <f t="shared" si="1"/>
        <v>0.2855782960495002</v>
      </c>
      <c r="M29" s="29">
        <f t="shared" si="2"/>
        <v>18</v>
      </c>
      <c r="N29" s="56">
        <f t="shared" si="3"/>
        <v>2</v>
      </c>
      <c r="O29" s="57">
        <f t="shared" si="4"/>
        <v>2.985074626865672</v>
      </c>
      <c r="P29" s="58"/>
      <c r="Q29" s="58"/>
      <c r="R29" s="58"/>
      <c r="S29" s="58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70"/>
      <c r="AF29" s="70"/>
      <c r="AG29" s="70"/>
      <c r="AH29" s="70"/>
      <c r="AI29" s="70"/>
      <c r="AJ29" s="70"/>
      <c r="AK29" s="70"/>
      <c r="AM29">
        <v>17</v>
      </c>
      <c r="AS29" s="72"/>
      <c r="BB29">
        <v>1</v>
      </c>
    </row>
    <row r="30" spans="1:60" ht="12.75">
      <c r="A30" s="1" t="s">
        <v>148</v>
      </c>
      <c r="B30" s="1">
        <v>0.33</v>
      </c>
      <c r="C30" s="1">
        <v>0.17</v>
      </c>
      <c r="D30" s="1">
        <v>0.06</v>
      </c>
      <c r="E30" s="41">
        <v>0.07202306291725673</v>
      </c>
      <c r="F30" s="42">
        <v>0.04229218106995885</v>
      </c>
      <c r="G30" s="43">
        <f t="shared" si="0"/>
        <v>0.12099570767050151</v>
      </c>
      <c r="H30" s="44"/>
      <c r="I30" s="44">
        <v>0.2327127659574468</v>
      </c>
      <c r="J30" s="44">
        <v>0.1724678582627783</v>
      </c>
      <c r="K30" s="44">
        <v>0.07880220646178093</v>
      </c>
      <c r="L30" s="45">
        <f t="shared" si="1"/>
        <v>0.0475963826749167</v>
      </c>
      <c r="M30" s="29">
        <f t="shared" si="2"/>
        <v>3</v>
      </c>
      <c r="N30" s="56">
        <f t="shared" si="3"/>
        <v>1</v>
      </c>
      <c r="O30" s="57">
        <f t="shared" si="4"/>
        <v>1.492537313432836</v>
      </c>
      <c r="P30" s="58"/>
      <c r="Q30" s="58"/>
      <c r="R30" s="58"/>
      <c r="S30" s="58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70"/>
      <c r="AF30" s="70"/>
      <c r="AG30" s="70"/>
      <c r="AH30" s="70"/>
      <c r="AI30" s="70"/>
      <c r="AJ30" s="70"/>
      <c r="AK30" s="70"/>
      <c r="AS30" s="72"/>
      <c r="BH30">
        <v>3</v>
      </c>
    </row>
    <row r="31" spans="1:80" ht="12.75">
      <c r="A31" s="1" t="s">
        <v>149</v>
      </c>
      <c r="B31" s="1">
        <v>9.13</v>
      </c>
      <c r="C31" s="1">
        <v>12.29</v>
      </c>
      <c r="D31" s="1">
        <v>5.18</v>
      </c>
      <c r="E31" s="41">
        <v>8.019839571110662</v>
      </c>
      <c r="F31" s="42">
        <v>8.28471394997482</v>
      </c>
      <c r="G31" s="43">
        <f t="shared" si="0"/>
        <v>13.73836651725274</v>
      </c>
      <c r="H31" s="44">
        <v>11.476868327402137</v>
      </c>
      <c r="I31" s="44">
        <v>12.616356382978722</v>
      </c>
      <c r="J31" s="44">
        <v>20.96268422703042</v>
      </c>
      <c r="K31" s="44">
        <v>9.897557131599685</v>
      </c>
      <c r="L31" s="45">
        <f t="shared" si="1"/>
        <v>9.836585752816118</v>
      </c>
      <c r="M31" s="29">
        <f t="shared" si="2"/>
        <v>620</v>
      </c>
      <c r="N31" s="56">
        <f t="shared" si="3"/>
        <v>13</v>
      </c>
      <c r="O31" s="57">
        <f t="shared" si="4"/>
        <v>19.402985074626866</v>
      </c>
      <c r="P31" s="58"/>
      <c r="Q31" s="58"/>
      <c r="R31" s="58"/>
      <c r="S31" s="58">
        <v>101</v>
      </c>
      <c r="T31" s="69"/>
      <c r="U31" s="69"/>
      <c r="V31" s="69"/>
      <c r="W31" s="69"/>
      <c r="X31" s="69"/>
      <c r="Y31" s="69"/>
      <c r="Z31" s="69">
        <v>35</v>
      </c>
      <c r="AA31" s="69">
        <v>235</v>
      </c>
      <c r="AB31" s="69"/>
      <c r="AC31" s="69"/>
      <c r="AD31" s="69"/>
      <c r="AE31" s="70">
        <v>20</v>
      </c>
      <c r="AF31" s="70"/>
      <c r="AG31" s="70"/>
      <c r="AH31" s="70"/>
      <c r="AI31" s="70"/>
      <c r="AJ31" s="70"/>
      <c r="AK31" s="70"/>
      <c r="AM31">
        <v>15</v>
      </c>
      <c r="AS31" s="72"/>
      <c r="AV31">
        <v>10</v>
      </c>
      <c r="AW31">
        <v>16</v>
      </c>
      <c r="BE31">
        <v>16</v>
      </c>
      <c r="BF31">
        <v>4</v>
      </c>
      <c r="BL31">
        <v>16</v>
      </c>
      <c r="BT31">
        <v>5</v>
      </c>
      <c r="CA31">
        <v>83</v>
      </c>
      <c r="CB31">
        <v>64</v>
      </c>
    </row>
    <row r="32" spans="1:45" ht="12.75">
      <c r="A32" s="1" t="s">
        <v>150</v>
      </c>
      <c r="B32" s="1">
        <v>0.15</v>
      </c>
      <c r="C32" s="71">
        <v>0.2</v>
      </c>
      <c r="D32" s="1">
        <v>0.05</v>
      </c>
      <c r="E32" s="41">
        <v>0.024046125834513453</v>
      </c>
      <c r="F32" s="42">
        <v>0.08569137026358167</v>
      </c>
      <c r="G32" s="43">
        <f t="shared" si="0"/>
        <v>0.0781103977599496</v>
      </c>
      <c r="H32" s="44">
        <v>0.017793594306049827</v>
      </c>
      <c r="I32" s="44">
        <v>0.21609042553191488</v>
      </c>
      <c r="J32" s="44">
        <v>0.04703668861712136</v>
      </c>
      <c r="K32" s="44">
        <v>0.03152088258471237</v>
      </c>
      <c r="L32" s="45">
        <f t="shared" si="1"/>
        <v>0.0317309217832778</v>
      </c>
      <c r="M32" s="29">
        <f t="shared" si="2"/>
        <v>2</v>
      </c>
      <c r="N32" s="56">
        <f t="shared" si="3"/>
        <v>1</v>
      </c>
      <c r="O32" s="57">
        <f t="shared" si="4"/>
        <v>1.492537313432836</v>
      </c>
      <c r="P32" s="58"/>
      <c r="Q32" s="58"/>
      <c r="R32" s="58"/>
      <c r="S32" s="58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70">
        <v>2</v>
      </c>
      <c r="AF32" s="70"/>
      <c r="AG32" s="70"/>
      <c r="AH32" s="70"/>
      <c r="AI32" s="70"/>
      <c r="AJ32" s="70"/>
      <c r="AK32" s="70"/>
      <c r="AS32" s="72"/>
    </row>
    <row r="33" spans="1:45" ht="12.75">
      <c r="A33" s="1" t="s">
        <v>151</v>
      </c>
      <c r="B33" s="1">
        <v>0.45</v>
      </c>
      <c r="C33" s="1">
        <v>2.35</v>
      </c>
      <c r="D33" s="1">
        <v>0.98</v>
      </c>
      <c r="E33" s="41">
        <v>0.5272075662553103</v>
      </c>
      <c r="F33" s="42">
        <v>0.24381744347681167</v>
      </c>
      <c r="G33" s="43">
        <f t="shared" si="0"/>
        <v>0.045788774857048305</v>
      </c>
      <c r="H33" s="44">
        <v>0.017793594306049827</v>
      </c>
      <c r="I33" s="44">
        <v>0.14960106382978722</v>
      </c>
      <c r="J33" s="44"/>
      <c r="K33" s="44">
        <v>0.015760441292356184</v>
      </c>
      <c r="L33" s="45">
        <f t="shared" si="1"/>
        <v>0.1269236871331112</v>
      </c>
      <c r="M33" s="29">
        <f t="shared" si="2"/>
        <v>8</v>
      </c>
      <c r="N33" s="56">
        <f t="shared" si="3"/>
        <v>1</v>
      </c>
      <c r="O33" s="57">
        <f t="shared" si="4"/>
        <v>1.492537313432836</v>
      </c>
      <c r="P33" s="58"/>
      <c r="Q33" s="58"/>
      <c r="R33" s="58"/>
      <c r="S33" s="58"/>
      <c r="T33" s="69"/>
      <c r="U33" s="69"/>
      <c r="V33" s="69"/>
      <c r="W33" s="69"/>
      <c r="X33" s="69">
        <v>8</v>
      </c>
      <c r="Y33" s="69"/>
      <c r="Z33" s="69"/>
      <c r="AA33" s="69"/>
      <c r="AB33" s="69"/>
      <c r="AC33" s="69"/>
      <c r="AD33" s="69"/>
      <c r="AE33" s="70"/>
      <c r="AF33" s="70"/>
      <c r="AG33" s="70"/>
      <c r="AH33" s="70"/>
      <c r="AI33" s="70"/>
      <c r="AJ33" s="70"/>
      <c r="AK33" s="70"/>
      <c r="AS33" s="72"/>
    </row>
    <row r="34" spans="1:45" ht="12.75">
      <c r="A34" s="1" t="s">
        <v>152</v>
      </c>
      <c r="E34" s="55" t="s">
        <v>123</v>
      </c>
      <c r="F34" s="42"/>
      <c r="G34" s="43">
        <f t="shared" si="0"/>
        <v>0</v>
      </c>
      <c r="H34" s="44"/>
      <c r="I34" s="44"/>
      <c r="J34" s="44"/>
      <c r="K34" s="44"/>
      <c r="L34" s="45">
        <f t="shared" si="1"/>
        <v>0</v>
      </c>
      <c r="M34" s="29">
        <f t="shared" si="2"/>
        <v>0</v>
      </c>
      <c r="N34" s="56">
        <f t="shared" si="3"/>
        <v>0</v>
      </c>
      <c r="O34" s="57">
        <f t="shared" si="4"/>
        <v>0</v>
      </c>
      <c r="P34" s="58"/>
      <c r="Q34" s="58"/>
      <c r="R34" s="58"/>
      <c r="S34" s="58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70"/>
      <c r="AF34" s="70"/>
      <c r="AG34" s="70"/>
      <c r="AH34" s="70"/>
      <c r="AI34" s="70"/>
      <c r="AJ34" s="70"/>
      <c r="AK34" s="70"/>
      <c r="AS34" s="72"/>
    </row>
    <row r="35" spans="1:64" ht="12.75">
      <c r="A35" s="1" t="s">
        <v>153</v>
      </c>
      <c r="B35" s="71">
        <v>0.2</v>
      </c>
      <c r="C35" s="71">
        <v>2.7</v>
      </c>
      <c r="D35" s="1">
        <v>0.89</v>
      </c>
      <c r="E35" s="41">
        <v>0.144</v>
      </c>
      <c r="F35" s="42">
        <v>4.819043142521403</v>
      </c>
      <c r="G35" s="43">
        <f t="shared" si="0"/>
        <v>2.6744703156256793</v>
      </c>
      <c r="H35" s="44">
        <v>0.5516014234875446</v>
      </c>
      <c r="I35" s="44">
        <v>3.5904255319148937</v>
      </c>
      <c r="J35" s="44">
        <v>0.09407337723424272</v>
      </c>
      <c r="K35" s="44">
        <v>6.461780929866036</v>
      </c>
      <c r="L35" s="45">
        <f t="shared" si="1"/>
        <v>1.126447723306362</v>
      </c>
      <c r="M35" s="29">
        <f t="shared" si="2"/>
        <v>71</v>
      </c>
      <c r="N35" s="56">
        <f t="shared" si="3"/>
        <v>2</v>
      </c>
      <c r="O35" s="57">
        <f t="shared" si="4"/>
        <v>2.985074626865672</v>
      </c>
      <c r="P35" s="58"/>
      <c r="Q35" s="58"/>
      <c r="R35" s="58"/>
      <c r="S35" s="58"/>
      <c r="T35" s="69"/>
      <c r="U35" s="69"/>
      <c r="V35" s="69"/>
      <c r="W35" s="69"/>
      <c r="X35" s="69">
        <v>70</v>
      </c>
      <c r="Y35" s="69"/>
      <c r="Z35" s="69"/>
      <c r="AA35" s="69"/>
      <c r="AB35" s="69"/>
      <c r="AC35" s="69"/>
      <c r="AD35" s="69"/>
      <c r="AE35" s="70"/>
      <c r="AF35" s="70"/>
      <c r="AG35" s="70"/>
      <c r="AH35" s="70"/>
      <c r="AI35" s="70"/>
      <c r="AJ35" s="70"/>
      <c r="AK35" s="70"/>
      <c r="AS35" s="72"/>
      <c r="BL35">
        <v>1</v>
      </c>
    </row>
    <row r="36" spans="1:82" ht="12.75">
      <c r="A36" s="1" t="s">
        <v>154</v>
      </c>
      <c r="B36" s="1">
        <v>0.29</v>
      </c>
      <c r="C36" s="1">
        <v>0.31</v>
      </c>
      <c r="D36" s="1">
        <v>0.43</v>
      </c>
      <c r="E36" s="41">
        <v>0.7314843212623913</v>
      </c>
      <c r="F36" s="42">
        <v>0.5085366145994165</v>
      </c>
      <c r="G36" s="43">
        <f t="shared" si="0"/>
        <v>1.2511218063718277</v>
      </c>
      <c r="H36" s="44">
        <v>0.6583629893238435</v>
      </c>
      <c r="I36" s="44">
        <v>3.324468085106383</v>
      </c>
      <c r="J36" s="44">
        <v>0.533082470994042</v>
      </c>
      <c r="K36" s="44">
        <v>0.48857368006304175</v>
      </c>
      <c r="L36" s="45">
        <f t="shared" si="1"/>
        <v>0.7774075836903062</v>
      </c>
      <c r="M36" s="29">
        <f t="shared" si="2"/>
        <v>49</v>
      </c>
      <c r="N36" s="56">
        <f t="shared" si="3"/>
        <v>4</v>
      </c>
      <c r="O36" s="57">
        <f t="shared" si="4"/>
        <v>5.970149253731344</v>
      </c>
      <c r="P36" s="58"/>
      <c r="Q36" s="58"/>
      <c r="R36" s="58"/>
      <c r="S36" s="58"/>
      <c r="T36" s="69"/>
      <c r="U36" s="69"/>
      <c r="V36" s="69"/>
      <c r="W36" s="69"/>
      <c r="X36" s="69">
        <v>6</v>
      </c>
      <c r="Y36" s="69"/>
      <c r="Z36" s="69"/>
      <c r="AA36" s="69"/>
      <c r="AB36" s="69"/>
      <c r="AC36" s="69"/>
      <c r="AD36" s="69"/>
      <c r="AE36" s="70"/>
      <c r="AF36" s="70"/>
      <c r="AG36" s="70"/>
      <c r="AH36" s="70"/>
      <c r="AI36" s="70"/>
      <c r="AJ36" s="70"/>
      <c r="AK36" s="70"/>
      <c r="AS36" s="72"/>
      <c r="AV36">
        <v>16</v>
      </c>
      <c r="BL36">
        <v>2</v>
      </c>
      <c r="CD36">
        <v>25</v>
      </c>
    </row>
    <row r="37" spans="1:72" ht="12.75">
      <c r="A37" s="1" t="s">
        <v>155</v>
      </c>
      <c r="B37" s="1">
        <v>0.29</v>
      </c>
      <c r="C37" s="1">
        <v>0.33</v>
      </c>
      <c r="D37" s="1">
        <v>0.08</v>
      </c>
      <c r="E37" s="41">
        <v>0.15120756625531054</v>
      </c>
      <c r="F37" s="42">
        <v>0.16978450992507788</v>
      </c>
      <c r="G37" s="43">
        <f t="shared" si="0"/>
        <v>0.21247236623893118</v>
      </c>
      <c r="H37" s="44">
        <v>0.17793594306049826</v>
      </c>
      <c r="I37" s="44">
        <v>0.4986702127659574</v>
      </c>
      <c r="J37" s="44">
        <v>0.01567889620570712</v>
      </c>
      <c r="K37" s="44">
        <v>0.15760441292356187</v>
      </c>
      <c r="L37" s="45">
        <f t="shared" si="1"/>
        <v>0.0158654608916389</v>
      </c>
      <c r="M37" s="29">
        <f t="shared" si="2"/>
        <v>1</v>
      </c>
      <c r="N37" s="56">
        <f t="shared" si="3"/>
        <v>1</v>
      </c>
      <c r="O37" s="57">
        <f t="shared" si="4"/>
        <v>1.492537313432836</v>
      </c>
      <c r="P37" s="58"/>
      <c r="Q37" s="58"/>
      <c r="R37" s="58"/>
      <c r="S37" s="58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70"/>
      <c r="AF37" s="70"/>
      <c r="AG37" s="70"/>
      <c r="AH37" s="70"/>
      <c r="AI37" s="70"/>
      <c r="AJ37" s="70"/>
      <c r="AK37" s="70"/>
      <c r="AS37" s="72"/>
      <c r="BT37">
        <v>1</v>
      </c>
    </row>
    <row r="38" spans="1:82" ht="12.75">
      <c r="A38" s="1" t="s">
        <v>156</v>
      </c>
      <c r="B38" s="71">
        <v>19</v>
      </c>
      <c r="C38" s="1">
        <v>27.89</v>
      </c>
      <c r="D38" s="71">
        <v>19.6</v>
      </c>
      <c r="E38" s="41">
        <v>13.086730730325712</v>
      </c>
      <c r="F38" s="42">
        <v>16.9119543394326</v>
      </c>
      <c r="G38" s="43">
        <f t="shared" si="0"/>
        <v>21.02551550155411</v>
      </c>
      <c r="H38" s="44">
        <v>24.78647686832741</v>
      </c>
      <c r="I38" s="44">
        <v>21.34308510638298</v>
      </c>
      <c r="J38" s="44">
        <v>17.105675760426468</v>
      </c>
      <c r="K38" s="44">
        <v>20.86682427107959</v>
      </c>
      <c r="L38" s="45">
        <f t="shared" si="1"/>
        <v>20.990004759638264</v>
      </c>
      <c r="M38" s="29">
        <f t="shared" si="2"/>
        <v>1323</v>
      </c>
      <c r="N38" s="56">
        <f t="shared" si="3"/>
        <v>30</v>
      </c>
      <c r="O38" s="57">
        <f t="shared" si="4"/>
        <v>44.776119402985074</v>
      </c>
      <c r="P38" s="58"/>
      <c r="Q38" s="58"/>
      <c r="R38" s="58">
        <v>1</v>
      </c>
      <c r="S38" s="58">
        <v>179</v>
      </c>
      <c r="T38" s="69">
        <v>4</v>
      </c>
      <c r="U38" s="69">
        <v>4</v>
      </c>
      <c r="V38" s="69">
        <v>2</v>
      </c>
      <c r="W38" s="69"/>
      <c r="X38" s="69">
        <v>73</v>
      </c>
      <c r="Y38" s="69"/>
      <c r="Z38" s="69">
        <v>420</v>
      </c>
      <c r="AA38" s="69">
        <v>85</v>
      </c>
      <c r="AB38" s="69"/>
      <c r="AC38" s="69"/>
      <c r="AD38" s="69"/>
      <c r="AE38" s="70">
        <v>13</v>
      </c>
      <c r="AF38" s="70"/>
      <c r="AG38" s="70"/>
      <c r="AH38" s="70"/>
      <c r="AI38" s="70"/>
      <c r="AJ38" s="70"/>
      <c r="AK38" s="70">
        <v>2</v>
      </c>
      <c r="AM38">
        <v>1</v>
      </c>
      <c r="AP38">
        <v>15</v>
      </c>
      <c r="AQ38">
        <v>1</v>
      </c>
      <c r="AR38">
        <v>3</v>
      </c>
      <c r="AS38" s="72"/>
      <c r="AV38">
        <v>30</v>
      </c>
      <c r="AW38">
        <v>219</v>
      </c>
      <c r="AX38">
        <v>13</v>
      </c>
      <c r="AY38">
        <v>14</v>
      </c>
      <c r="BB38">
        <v>2</v>
      </c>
      <c r="BF38">
        <v>23</v>
      </c>
      <c r="BH38">
        <v>1</v>
      </c>
      <c r="BL38">
        <v>55</v>
      </c>
      <c r="BT38">
        <v>7</v>
      </c>
      <c r="BU38">
        <v>5</v>
      </c>
      <c r="BW38" s="2">
        <v>6</v>
      </c>
      <c r="BX38" s="2">
        <v>1</v>
      </c>
      <c r="BY38" s="2">
        <v>21</v>
      </c>
      <c r="CB38">
        <v>28</v>
      </c>
      <c r="CC38">
        <v>36</v>
      </c>
      <c r="CD38">
        <v>59</v>
      </c>
    </row>
    <row r="39" spans="1:81" ht="12.75">
      <c r="A39" s="1" t="s">
        <v>157</v>
      </c>
      <c r="B39" s="1">
        <v>0.44</v>
      </c>
      <c r="C39" s="1">
        <v>0.07</v>
      </c>
      <c r="D39" s="1">
        <v>0.35</v>
      </c>
      <c r="E39" s="41">
        <v>1.305253692089824</v>
      </c>
      <c r="F39" s="42">
        <v>0.5578952492865537</v>
      </c>
      <c r="G39" s="43">
        <f t="shared" si="0"/>
        <v>0.5956578452721724</v>
      </c>
      <c r="H39" s="44">
        <v>0.26690391459074736</v>
      </c>
      <c r="I39" s="44">
        <v>0.7147606382978723</v>
      </c>
      <c r="J39" s="44">
        <v>0.3292568203198495</v>
      </c>
      <c r="K39" s="44">
        <v>1.0717100078802206</v>
      </c>
      <c r="L39" s="45">
        <f t="shared" si="1"/>
        <v>1.7134697762970013</v>
      </c>
      <c r="M39" s="29">
        <f t="shared" si="2"/>
        <v>108</v>
      </c>
      <c r="N39" s="56">
        <f t="shared" si="3"/>
        <v>9</v>
      </c>
      <c r="O39" s="57">
        <f t="shared" si="4"/>
        <v>13.432835820895523</v>
      </c>
      <c r="P39" s="58"/>
      <c r="Q39" s="58"/>
      <c r="R39" s="58"/>
      <c r="S39" s="58"/>
      <c r="T39" s="69"/>
      <c r="U39" s="69"/>
      <c r="V39" s="69"/>
      <c r="W39" s="69"/>
      <c r="X39" s="69"/>
      <c r="Y39" s="69"/>
      <c r="Z39" s="69">
        <v>6</v>
      </c>
      <c r="AA39" s="69">
        <v>56</v>
      </c>
      <c r="AB39" s="69"/>
      <c r="AC39" s="69"/>
      <c r="AD39" s="69"/>
      <c r="AE39" s="70">
        <v>1</v>
      </c>
      <c r="AF39" s="70"/>
      <c r="AG39" s="70"/>
      <c r="AH39" s="70"/>
      <c r="AI39" s="70"/>
      <c r="AJ39" s="70"/>
      <c r="AK39" s="70"/>
      <c r="AP39">
        <v>1</v>
      </c>
      <c r="AS39" s="72"/>
      <c r="AW39">
        <v>7</v>
      </c>
      <c r="BH39">
        <v>3</v>
      </c>
      <c r="BL39">
        <v>2</v>
      </c>
      <c r="BY39" s="2"/>
      <c r="CB39">
        <v>4</v>
      </c>
      <c r="CC39">
        <v>28</v>
      </c>
    </row>
    <row r="40" spans="1:82" ht="12.75">
      <c r="A40" s="1" t="s">
        <v>158</v>
      </c>
      <c r="B40" s="1">
        <v>0.26</v>
      </c>
      <c r="C40" s="71">
        <v>0.7</v>
      </c>
      <c r="D40" s="1">
        <v>0.15</v>
      </c>
      <c r="E40" s="41">
        <v>0.06313837750354037</v>
      </c>
      <c r="F40" s="42">
        <v>0.032140010495537844</v>
      </c>
      <c r="G40" s="43">
        <f t="shared" si="0"/>
        <v>0.05068466427736133</v>
      </c>
      <c r="H40" s="44">
        <v>0.08896797153024913</v>
      </c>
      <c r="I40" s="44">
        <v>0.06648936170212766</v>
      </c>
      <c r="J40" s="44"/>
      <c r="K40" s="44">
        <v>0.04728132387706856</v>
      </c>
      <c r="L40" s="45">
        <f t="shared" si="1"/>
        <v>0.0317309217832778</v>
      </c>
      <c r="M40" s="29">
        <f t="shared" si="2"/>
        <v>2</v>
      </c>
      <c r="N40" s="56">
        <f t="shared" si="3"/>
        <v>1</v>
      </c>
      <c r="O40" s="57">
        <f t="shared" si="4"/>
        <v>1.492537313432836</v>
      </c>
      <c r="P40" s="58"/>
      <c r="Q40" s="58"/>
      <c r="R40" s="58"/>
      <c r="S40" s="58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70"/>
      <c r="AF40" s="70"/>
      <c r="AG40" s="70"/>
      <c r="AH40" s="70"/>
      <c r="AI40" s="70"/>
      <c r="AJ40" s="70"/>
      <c r="AK40" s="70"/>
      <c r="AS40" s="72"/>
      <c r="CD40">
        <v>2</v>
      </c>
    </row>
    <row r="41" spans="1:84" ht="12.75">
      <c r="A41" s="1" t="s">
        <v>159</v>
      </c>
      <c r="B41" s="1">
        <v>18.12</v>
      </c>
      <c r="C41" s="1">
        <v>47.36</v>
      </c>
      <c r="D41" s="1">
        <v>20.65</v>
      </c>
      <c r="E41" s="41">
        <v>21.391469755209386</v>
      </c>
      <c r="F41" s="42">
        <v>24.67301007218398</v>
      </c>
      <c r="G41" s="43">
        <f t="shared" si="0"/>
        <v>16.691246572917525</v>
      </c>
      <c r="H41" s="44">
        <v>18.701067615658367</v>
      </c>
      <c r="I41" s="44">
        <v>13.44747340425532</v>
      </c>
      <c r="J41" s="44">
        <v>19.959234869865163</v>
      </c>
      <c r="K41" s="44">
        <v>14.657210401891254</v>
      </c>
      <c r="L41" s="45">
        <f t="shared" si="1"/>
        <v>68.15801999048071</v>
      </c>
      <c r="M41" s="29">
        <f t="shared" si="2"/>
        <v>4296</v>
      </c>
      <c r="N41" s="56">
        <f t="shared" si="3"/>
        <v>43</v>
      </c>
      <c r="O41" s="57">
        <f t="shared" si="4"/>
        <v>64.17910447761194</v>
      </c>
      <c r="P41" s="58">
        <v>1</v>
      </c>
      <c r="Q41" s="58"/>
      <c r="R41" s="58">
        <v>24</v>
      </c>
      <c r="S41" s="58">
        <v>132</v>
      </c>
      <c r="T41" s="69">
        <v>6</v>
      </c>
      <c r="U41" s="69"/>
      <c r="V41" s="69"/>
      <c r="W41" s="69">
        <v>1</v>
      </c>
      <c r="X41" s="69">
        <v>9</v>
      </c>
      <c r="Y41" s="69"/>
      <c r="Z41" s="69">
        <v>110</v>
      </c>
      <c r="AA41" s="69">
        <v>70</v>
      </c>
      <c r="AB41" s="69">
        <v>60</v>
      </c>
      <c r="AC41" s="69">
        <v>130</v>
      </c>
      <c r="AD41" s="69">
        <v>10</v>
      </c>
      <c r="AE41" s="70">
        <v>98</v>
      </c>
      <c r="AF41" s="70"/>
      <c r="AG41" s="70"/>
      <c r="AH41" s="70"/>
      <c r="AI41" s="70"/>
      <c r="AJ41" s="70"/>
      <c r="AK41" s="70"/>
      <c r="AL41" s="70">
        <v>6</v>
      </c>
      <c r="AM41">
        <v>2390</v>
      </c>
      <c r="AO41">
        <v>14</v>
      </c>
      <c r="AP41">
        <v>8</v>
      </c>
      <c r="AR41">
        <v>77</v>
      </c>
      <c r="AS41" s="72">
        <v>14</v>
      </c>
      <c r="AT41">
        <v>6</v>
      </c>
      <c r="AV41">
        <v>10</v>
      </c>
      <c r="AW41">
        <v>2</v>
      </c>
      <c r="AX41">
        <v>22</v>
      </c>
      <c r="AY41">
        <v>92</v>
      </c>
      <c r="AZ41">
        <v>8</v>
      </c>
      <c r="BA41">
        <v>20</v>
      </c>
      <c r="BB41">
        <v>1</v>
      </c>
      <c r="BE41">
        <v>11</v>
      </c>
      <c r="BF41">
        <v>27</v>
      </c>
      <c r="BH41">
        <v>208</v>
      </c>
      <c r="BJ41">
        <v>1</v>
      </c>
      <c r="BL41">
        <v>43</v>
      </c>
      <c r="BP41">
        <v>3</v>
      </c>
      <c r="BT41">
        <v>54</v>
      </c>
      <c r="BU41">
        <v>55</v>
      </c>
      <c r="BW41" s="2">
        <v>12</v>
      </c>
      <c r="BY41" s="2">
        <v>32</v>
      </c>
      <c r="BZ41">
        <v>10</v>
      </c>
      <c r="CA41">
        <v>275</v>
      </c>
      <c r="CB41">
        <v>152</v>
      </c>
      <c r="CC41">
        <v>30</v>
      </c>
      <c r="CD41">
        <v>13</v>
      </c>
      <c r="CE41">
        <v>46</v>
      </c>
      <c r="CF41">
        <v>3</v>
      </c>
    </row>
    <row r="42" spans="1:85" ht="12.75">
      <c r="A42" s="1" t="s">
        <v>160</v>
      </c>
      <c r="B42" s="1">
        <v>0.01</v>
      </c>
      <c r="C42" s="1">
        <v>0.08</v>
      </c>
      <c r="D42" s="1">
        <v>0.12</v>
      </c>
      <c r="E42" s="41">
        <v>0.3647841391867287</v>
      </c>
      <c r="F42" s="42">
        <v>1.3501575992383443</v>
      </c>
      <c r="G42" s="43">
        <f t="shared" si="0"/>
        <v>3.0274717035235157</v>
      </c>
      <c r="H42" s="44">
        <v>2.04626334519573</v>
      </c>
      <c r="I42" s="44">
        <v>3.158244680851064</v>
      </c>
      <c r="J42" s="44">
        <v>2.5870178739416745</v>
      </c>
      <c r="K42" s="44">
        <v>4.318360914105595</v>
      </c>
      <c r="L42" s="45">
        <f t="shared" si="1"/>
        <v>3.4428050134856414</v>
      </c>
      <c r="M42" s="46">
        <v>217</v>
      </c>
      <c r="N42" s="47">
        <v>36</v>
      </c>
      <c r="O42" s="48">
        <f t="shared" si="4"/>
        <v>53.73134328358209</v>
      </c>
      <c r="P42" s="49"/>
      <c r="Q42" s="49"/>
      <c r="R42" s="49"/>
      <c r="S42" s="49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6"/>
      <c r="BX42" s="76"/>
      <c r="BY42" s="76"/>
      <c r="BZ42" s="75"/>
      <c r="CA42" s="75"/>
      <c r="CB42" s="75"/>
      <c r="CC42" s="75"/>
      <c r="CD42" s="75"/>
      <c r="CE42" s="75"/>
      <c r="CF42" s="75"/>
      <c r="CG42" s="75"/>
    </row>
    <row r="43" spans="1:45" ht="12.75">
      <c r="A43" s="1" t="s">
        <v>161</v>
      </c>
      <c r="C43" s="1">
        <v>0.02</v>
      </c>
      <c r="E43" s="41">
        <v>0.026253692089823994</v>
      </c>
      <c r="F43" s="42">
        <v>0.021717796418650716</v>
      </c>
      <c r="G43" s="43">
        <f t="shared" si="0"/>
        <v>0.055685651243154846</v>
      </c>
      <c r="H43" s="44"/>
      <c r="I43" s="44">
        <v>0.049867021276595744</v>
      </c>
      <c r="J43" s="44">
        <v>0.09407337723424272</v>
      </c>
      <c r="K43" s="44">
        <v>0.07880220646178093</v>
      </c>
      <c r="L43" s="45">
        <f t="shared" si="1"/>
        <v>0.0317309217832778</v>
      </c>
      <c r="M43" s="29">
        <f t="shared" si="2"/>
        <v>2</v>
      </c>
      <c r="N43" s="56">
        <f t="shared" si="3"/>
        <v>2</v>
      </c>
      <c r="O43" s="57">
        <f t="shared" si="4"/>
        <v>2.985074626865672</v>
      </c>
      <c r="P43" s="58"/>
      <c r="Q43" s="58"/>
      <c r="R43" s="58"/>
      <c r="S43" s="58"/>
      <c r="T43" s="69"/>
      <c r="U43" s="69"/>
      <c r="V43" s="69"/>
      <c r="W43" s="69"/>
      <c r="X43" s="69">
        <v>1</v>
      </c>
      <c r="Y43" s="69"/>
      <c r="Z43" s="69"/>
      <c r="AA43" s="69"/>
      <c r="AB43" s="69"/>
      <c r="AC43" s="69"/>
      <c r="AD43" s="69"/>
      <c r="AE43" s="70"/>
      <c r="AF43" s="70">
        <v>1</v>
      </c>
      <c r="AG43" s="70"/>
      <c r="AH43" s="70"/>
      <c r="AI43" s="70"/>
      <c r="AJ43" s="70"/>
      <c r="AK43" s="70"/>
      <c r="AS43" s="72"/>
    </row>
    <row r="44" spans="1:85" ht="12.75">
      <c r="A44" s="1" t="s">
        <v>162</v>
      </c>
      <c r="B44" s="71">
        <v>0.3</v>
      </c>
      <c r="C44" s="1">
        <v>0.31</v>
      </c>
      <c r="D44" s="1">
        <v>0.18</v>
      </c>
      <c r="E44" s="41">
        <v>0.20732288084159417</v>
      </c>
      <c r="F44" s="42">
        <v>0.32420487303475226</v>
      </c>
      <c r="G44" s="43">
        <f t="shared" si="0"/>
        <v>0.34448421405130036</v>
      </c>
      <c r="H44" s="44">
        <v>0.4626334519572955</v>
      </c>
      <c r="I44" s="44">
        <v>0.3490691489361702</v>
      </c>
      <c r="J44" s="44">
        <v>0.21950454687989968</v>
      </c>
      <c r="K44" s="44">
        <v>0.3467297084318361</v>
      </c>
      <c r="L44" s="45">
        <f t="shared" si="1"/>
        <v>0.1903855306996668</v>
      </c>
      <c r="M44" s="46">
        <v>12</v>
      </c>
      <c r="N44" s="47">
        <v>11</v>
      </c>
      <c r="O44" s="48">
        <f t="shared" si="4"/>
        <v>16.417910447761194</v>
      </c>
      <c r="P44" s="49"/>
      <c r="Q44" s="49"/>
      <c r="R44" s="49"/>
      <c r="S44" s="49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4"/>
      <c r="AF44" s="74"/>
      <c r="AG44" s="74"/>
      <c r="AH44" s="74"/>
      <c r="AI44" s="74"/>
      <c r="AJ44" s="74"/>
      <c r="AK44" s="74"/>
      <c r="AL44" s="74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6"/>
      <c r="BX44" s="76"/>
      <c r="BY44" s="76"/>
      <c r="BZ44" s="75"/>
      <c r="CA44" s="75"/>
      <c r="CB44" s="75"/>
      <c r="CC44" s="75"/>
      <c r="CD44" s="75"/>
      <c r="CE44" s="75"/>
      <c r="CF44" s="75"/>
      <c r="CG44" s="75"/>
    </row>
    <row r="45" spans="1:77" ht="12.75">
      <c r="A45" s="1" t="s">
        <v>163</v>
      </c>
      <c r="B45" s="1">
        <v>0.26</v>
      </c>
      <c r="C45" s="1">
        <v>0.33</v>
      </c>
      <c r="D45" s="1">
        <v>0.31</v>
      </c>
      <c r="E45" s="41">
        <v>0.4177149504349586</v>
      </c>
      <c r="F45" s="42">
        <v>0.4159309379087296</v>
      </c>
      <c r="G45" s="43">
        <f t="shared" si="0"/>
        <v>0.520962433059062</v>
      </c>
      <c r="H45" s="44">
        <v>0.5338078291814947</v>
      </c>
      <c r="I45" s="44">
        <v>0.4654255319148936</v>
      </c>
      <c r="J45" s="44">
        <v>0.5487613671997492</v>
      </c>
      <c r="K45" s="44">
        <v>0.5358550039401103</v>
      </c>
      <c r="L45" s="45">
        <f t="shared" si="1"/>
        <v>0.3331746787244169</v>
      </c>
      <c r="M45" s="29">
        <f t="shared" si="2"/>
        <v>21</v>
      </c>
      <c r="N45" s="56">
        <f t="shared" si="3"/>
        <v>17</v>
      </c>
      <c r="O45" s="57">
        <f t="shared" si="4"/>
        <v>25.37313432835821</v>
      </c>
      <c r="P45" s="58"/>
      <c r="Q45" s="58"/>
      <c r="R45" s="58"/>
      <c r="S45" s="58"/>
      <c r="T45" s="69">
        <v>1</v>
      </c>
      <c r="U45" s="69"/>
      <c r="V45" s="69"/>
      <c r="W45" s="69">
        <v>1</v>
      </c>
      <c r="X45" s="69">
        <v>2</v>
      </c>
      <c r="Y45" s="69"/>
      <c r="Z45" s="69"/>
      <c r="AA45" s="69"/>
      <c r="AB45" s="69"/>
      <c r="AC45" s="69">
        <v>1</v>
      </c>
      <c r="AD45" s="69">
        <v>1</v>
      </c>
      <c r="AE45" s="70"/>
      <c r="AF45" s="70"/>
      <c r="AG45" s="70"/>
      <c r="AH45" s="70"/>
      <c r="AI45" s="70"/>
      <c r="AJ45" s="70"/>
      <c r="AK45" s="70"/>
      <c r="AL45" s="70"/>
      <c r="AM45" s="70">
        <v>1</v>
      </c>
      <c r="AN45" s="70">
        <v>1</v>
      </c>
      <c r="AO45" s="70"/>
      <c r="AP45" s="70"/>
      <c r="AQ45" s="70">
        <v>1</v>
      </c>
      <c r="AR45" s="70"/>
      <c r="AS45" s="82"/>
      <c r="AT45" s="70"/>
      <c r="AU45" s="70"/>
      <c r="AV45" s="70"/>
      <c r="AW45" s="70">
        <v>1</v>
      </c>
      <c r="AX45" s="70"/>
      <c r="AY45" s="70">
        <v>1</v>
      </c>
      <c r="AZ45" s="70"/>
      <c r="BA45">
        <v>1</v>
      </c>
      <c r="BC45">
        <v>3</v>
      </c>
      <c r="BH45">
        <v>1</v>
      </c>
      <c r="BJ45">
        <v>1</v>
      </c>
      <c r="BQ45">
        <v>1</v>
      </c>
      <c r="BR45">
        <v>1</v>
      </c>
      <c r="BU45">
        <v>2</v>
      </c>
      <c r="BY45" s="2"/>
    </row>
    <row r="46" spans="1:84" ht="12.75">
      <c r="A46" s="1" t="s">
        <v>164</v>
      </c>
      <c r="B46" s="1">
        <v>0.02</v>
      </c>
      <c r="D46" s="1">
        <v>0.02</v>
      </c>
      <c r="E46" s="41">
        <v>0.07141513251062108</v>
      </c>
      <c r="F46" s="42">
        <v>0.09742619714879533</v>
      </c>
      <c r="G46" s="43">
        <f t="shared" si="0"/>
        <v>0.23904469047129334</v>
      </c>
      <c r="H46" s="44">
        <v>0.23131672597864775</v>
      </c>
      <c r="I46" s="44">
        <v>0.3158244680851064</v>
      </c>
      <c r="J46" s="44">
        <v>0.14111006585136407</v>
      </c>
      <c r="K46" s="44">
        <v>0.26792750197005516</v>
      </c>
      <c r="L46" s="45">
        <f t="shared" si="1"/>
        <v>0.4918292876408059</v>
      </c>
      <c r="M46" s="29">
        <f t="shared" si="2"/>
        <v>31</v>
      </c>
      <c r="N46" s="56">
        <f t="shared" si="3"/>
        <v>19</v>
      </c>
      <c r="O46" s="57">
        <f t="shared" si="4"/>
        <v>28.35820895522388</v>
      </c>
      <c r="P46" s="58"/>
      <c r="Q46" s="58"/>
      <c r="R46" s="58"/>
      <c r="S46" s="58"/>
      <c r="T46" s="69">
        <v>1</v>
      </c>
      <c r="U46" s="69"/>
      <c r="V46" s="69"/>
      <c r="W46" s="69"/>
      <c r="X46" s="69"/>
      <c r="Y46" s="69"/>
      <c r="Z46" s="69"/>
      <c r="AA46" s="69">
        <v>1</v>
      </c>
      <c r="AB46" s="69">
        <v>1</v>
      </c>
      <c r="AC46" s="69"/>
      <c r="AD46" s="69"/>
      <c r="AE46" s="70"/>
      <c r="AF46" s="70"/>
      <c r="AG46" s="70"/>
      <c r="AH46" s="70"/>
      <c r="AI46" s="70">
        <v>1</v>
      </c>
      <c r="AJ46" s="70"/>
      <c r="AK46" s="70">
        <v>1</v>
      </c>
      <c r="AL46">
        <v>3</v>
      </c>
      <c r="AM46">
        <v>5</v>
      </c>
      <c r="AO46">
        <v>1</v>
      </c>
      <c r="AS46" s="72">
        <v>1</v>
      </c>
      <c r="AT46">
        <v>1</v>
      </c>
      <c r="AV46">
        <v>1</v>
      </c>
      <c r="AX46">
        <v>3</v>
      </c>
      <c r="AY46">
        <v>2</v>
      </c>
      <c r="BI46">
        <v>1</v>
      </c>
      <c r="BN46">
        <v>1</v>
      </c>
      <c r="BR46">
        <v>2</v>
      </c>
      <c r="CD46">
        <v>1</v>
      </c>
      <c r="CE46">
        <v>3</v>
      </c>
      <c r="CF46" s="72">
        <v>1</v>
      </c>
    </row>
    <row r="47" spans="1:55" ht="12.75">
      <c r="A47" s="1" t="s">
        <v>165</v>
      </c>
      <c r="B47" s="1">
        <v>0.02</v>
      </c>
      <c r="C47" s="1">
        <v>0.03</v>
      </c>
      <c r="D47" s="1">
        <v>0.03</v>
      </c>
      <c r="E47" s="41">
        <v>0.030207566255310542</v>
      </c>
      <c r="F47" s="42">
        <v>0.03707314328998068</v>
      </c>
      <c r="G47" s="43">
        <f t="shared" si="0"/>
        <v>0.09106121006641013</v>
      </c>
      <c r="H47" s="44">
        <v>0.08896797153024913</v>
      </c>
      <c r="I47" s="44">
        <v>0.14960106382978722</v>
      </c>
      <c r="J47" s="44">
        <v>0.07839448102853559</v>
      </c>
      <c r="K47" s="44">
        <v>0.04728132387706856</v>
      </c>
      <c r="L47" s="45">
        <f t="shared" si="1"/>
        <v>0.0793273044581945</v>
      </c>
      <c r="M47" s="29">
        <f t="shared" si="2"/>
        <v>5</v>
      </c>
      <c r="N47" s="56">
        <f t="shared" si="3"/>
        <v>4</v>
      </c>
      <c r="O47" s="57">
        <f t="shared" si="4"/>
        <v>5.970149253731344</v>
      </c>
      <c r="P47" s="58"/>
      <c r="Q47" s="58"/>
      <c r="R47" s="58"/>
      <c r="S47" s="58"/>
      <c r="T47" s="69"/>
      <c r="U47" s="69"/>
      <c r="V47" s="69"/>
      <c r="W47" s="69"/>
      <c r="X47" s="69"/>
      <c r="Y47" s="69"/>
      <c r="Z47" s="69"/>
      <c r="AA47" s="69"/>
      <c r="AB47" s="69"/>
      <c r="AC47" s="69">
        <v>1</v>
      </c>
      <c r="AD47" s="69"/>
      <c r="AE47" s="70"/>
      <c r="AF47" s="70"/>
      <c r="AG47" s="70"/>
      <c r="AH47" s="70"/>
      <c r="AI47" s="70"/>
      <c r="AJ47" s="70"/>
      <c r="AK47" s="70">
        <v>1</v>
      </c>
      <c r="AM47">
        <v>2</v>
      </c>
      <c r="AS47" s="72"/>
      <c r="BC47">
        <v>1</v>
      </c>
    </row>
    <row r="48" spans="1:85" ht="12.75">
      <c r="A48" s="1" t="s">
        <v>166</v>
      </c>
      <c r="B48" s="1">
        <v>0.02</v>
      </c>
      <c r="C48" s="1">
        <v>0.02</v>
      </c>
      <c r="D48" s="1">
        <v>0.03</v>
      </c>
      <c r="E48" s="41">
        <v>0.029000000000000005</v>
      </c>
      <c r="F48" s="42">
        <v>0.04561662940183805</v>
      </c>
      <c r="G48" s="43">
        <f t="shared" si="0"/>
        <v>0.061134446454665384</v>
      </c>
      <c r="H48" s="44">
        <v>0.035587188612099654</v>
      </c>
      <c r="I48" s="44">
        <v>0.08311170212765957</v>
      </c>
      <c r="J48" s="44">
        <v>0.04703668861712136</v>
      </c>
      <c r="K48" s="44">
        <v>0.07880220646178093</v>
      </c>
      <c r="L48" s="45">
        <f t="shared" si="1"/>
        <v>0.0158654608916389</v>
      </c>
      <c r="M48" s="46">
        <v>1</v>
      </c>
      <c r="N48" s="47">
        <v>1</v>
      </c>
      <c r="O48" s="48">
        <f t="shared" si="4"/>
        <v>1.492537313432836</v>
      </c>
      <c r="P48" s="49"/>
      <c r="Q48" s="49"/>
      <c r="R48" s="49"/>
      <c r="S48" s="49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4"/>
      <c r="AF48" s="74"/>
      <c r="AG48" s="74"/>
      <c r="AH48" s="74"/>
      <c r="AI48" s="74"/>
      <c r="AJ48" s="74"/>
      <c r="AK48" s="74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6"/>
      <c r="BX48" s="76"/>
      <c r="BY48" s="75"/>
      <c r="BZ48" s="75"/>
      <c r="CA48" s="75"/>
      <c r="CB48" s="75"/>
      <c r="CC48" s="75"/>
      <c r="CD48" s="75"/>
      <c r="CE48" s="75"/>
      <c r="CF48" s="75"/>
      <c r="CG48" s="75"/>
    </row>
    <row r="49" spans="1:45" ht="12.75">
      <c r="A49" s="1" t="s">
        <v>167</v>
      </c>
      <c r="B49" s="1">
        <v>0.02</v>
      </c>
      <c r="C49" s="1">
        <v>0.01</v>
      </c>
      <c r="D49" s="1">
        <v>0.01</v>
      </c>
      <c r="E49" s="41">
        <v>0.009023062917256727</v>
      </c>
      <c r="F49" s="42">
        <v>0.015817443476811636</v>
      </c>
      <c r="G49" s="43">
        <f t="shared" si="0"/>
        <v>0.012308232951028283</v>
      </c>
      <c r="H49" s="44">
        <v>0.017793594306049827</v>
      </c>
      <c r="I49" s="44"/>
      <c r="J49" s="44">
        <v>0.01567889620570712</v>
      </c>
      <c r="K49" s="44">
        <v>0.015760441292356184</v>
      </c>
      <c r="L49" s="45">
        <f t="shared" si="1"/>
        <v>0.0317309217832778</v>
      </c>
      <c r="M49" s="29">
        <f t="shared" si="2"/>
        <v>2</v>
      </c>
      <c r="N49" s="56">
        <f t="shared" si="3"/>
        <v>2</v>
      </c>
      <c r="O49" s="57">
        <f t="shared" si="4"/>
        <v>2.985074626865672</v>
      </c>
      <c r="P49" s="58"/>
      <c r="Q49" s="58"/>
      <c r="R49" s="58"/>
      <c r="S49" s="58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70"/>
      <c r="AF49" s="70"/>
      <c r="AG49" s="70"/>
      <c r="AH49" s="70"/>
      <c r="AI49" s="70"/>
      <c r="AJ49" s="83"/>
      <c r="AK49" s="70">
        <v>1</v>
      </c>
      <c r="AS49" s="72">
        <v>1</v>
      </c>
    </row>
    <row r="50" spans="1:45" ht="12.75">
      <c r="A50" s="1" t="s">
        <v>168</v>
      </c>
      <c r="C50" s="14" t="s">
        <v>123</v>
      </c>
      <c r="E50" s="41"/>
      <c r="F50" s="42">
        <v>0.006292181069958848</v>
      </c>
      <c r="G50" s="43">
        <f t="shared" si="0"/>
        <v>0.04145428111088241</v>
      </c>
      <c r="H50" s="44">
        <v>0.035587188612099654</v>
      </c>
      <c r="I50" s="44">
        <v>0.08311170212765957</v>
      </c>
      <c r="J50" s="44">
        <v>0.03135779241141424</v>
      </c>
      <c r="K50" s="44">
        <v>0.015760441292356184</v>
      </c>
      <c r="L50" s="45">
        <f aca="true" t="shared" si="5" ref="L50:L55">M50*10/M$4</f>
        <v>0</v>
      </c>
      <c r="M50" s="29">
        <f t="shared" si="2"/>
        <v>0</v>
      </c>
      <c r="N50" s="56">
        <f t="shared" si="3"/>
        <v>0</v>
      </c>
      <c r="O50" s="57">
        <f t="shared" si="4"/>
        <v>0</v>
      </c>
      <c r="P50" s="58"/>
      <c r="Q50" s="58"/>
      <c r="R50" s="58"/>
      <c r="S50" s="58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70"/>
      <c r="AF50" s="70"/>
      <c r="AG50" s="70"/>
      <c r="AH50" s="70"/>
      <c r="AI50" s="70"/>
      <c r="AJ50" s="70"/>
      <c r="AK50" s="70"/>
      <c r="AS50" s="72"/>
    </row>
    <row r="51" spans="1:85" ht="12.75">
      <c r="A51" s="1" t="s">
        <v>169</v>
      </c>
      <c r="C51" s="14"/>
      <c r="E51" s="41"/>
      <c r="F51" s="55" t="s">
        <v>123</v>
      </c>
      <c r="G51" s="43">
        <f t="shared" si="0"/>
        <v>0.008311170212765957</v>
      </c>
      <c r="H51" s="44"/>
      <c r="I51" s="44">
        <v>0.03324468085106383</v>
      </c>
      <c r="J51" s="44"/>
      <c r="K51" s="44"/>
      <c r="L51" s="45">
        <f t="shared" si="5"/>
        <v>0</v>
      </c>
      <c r="M51" s="46">
        <f>SUM(P51:CG51)</f>
        <v>0</v>
      </c>
      <c r="N51" s="47">
        <f>COUNTA(P51:CG51)</f>
        <v>0</v>
      </c>
      <c r="O51" s="48">
        <f t="shared" si="4"/>
        <v>0</v>
      </c>
      <c r="P51" s="49"/>
      <c r="Q51" s="49"/>
      <c r="R51" s="49"/>
      <c r="S51" s="49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4"/>
      <c r="AF51" s="74"/>
      <c r="AG51" s="74"/>
      <c r="AH51" s="74"/>
      <c r="AI51" s="74"/>
      <c r="AJ51" s="74"/>
      <c r="AK51" s="74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6"/>
      <c r="BX51" s="76"/>
      <c r="BY51" s="75"/>
      <c r="BZ51" s="75"/>
      <c r="CA51" s="75"/>
      <c r="CB51" s="75"/>
      <c r="CC51" s="75"/>
      <c r="CD51" s="75"/>
      <c r="CE51" s="75"/>
      <c r="CF51" s="75"/>
      <c r="CG51" s="75"/>
    </row>
    <row r="52" spans="1:85" ht="12.75">
      <c r="A52" s="1" t="s">
        <v>170</v>
      </c>
      <c r="B52" s="1">
        <v>0.31</v>
      </c>
      <c r="C52" s="1">
        <v>0.63</v>
      </c>
      <c r="D52" s="1">
        <v>0.41</v>
      </c>
      <c r="E52" s="41">
        <v>0.34685198982221965</v>
      </c>
      <c r="F52" s="42">
        <v>0.3527564817227437</v>
      </c>
      <c r="G52" s="43">
        <f t="shared" si="0"/>
        <v>0.4168520400002882</v>
      </c>
      <c r="H52" s="44">
        <v>0.4448398576512456</v>
      </c>
      <c r="I52" s="44">
        <v>0.2493351063829787</v>
      </c>
      <c r="J52" s="44">
        <v>0.7525870178739418</v>
      </c>
      <c r="K52" s="44">
        <v>0.22064617809298662</v>
      </c>
      <c r="L52" s="45">
        <f t="shared" si="5"/>
        <v>0.2379819133745835</v>
      </c>
      <c r="M52" s="46">
        <v>15</v>
      </c>
      <c r="N52" s="47">
        <v>9</v>
      </c>
      <c r="O52" s="48">
        <f t="shared" si="4"/>
        <v>13.432835820895523</v>
      </c>
      <c r="P52" s="49"/>
      <c r="Q52" s="49"/>
      <c r="R52" s="49"/>
      <c r="S52" s="49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4"/>
      <c r="AF52" s="74"/>
      <c r="AG52" s="74"/>
      <c r="AH52" s="74"/>
      <c r="AI52" s="74"/>
      <c r="AJ52" s="74"/>
      <c r="AK52" s="74"/>
      <c r="AL52" s="75"/>
      <c r="AM52" s="75"/>
      <c r="AN52" s="75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6"/>
      <c r="BX52" s="76"/>
      <c r="BY52" s="75"/>
      <c r="BZ52" s="75"/>
      <c r="CA52" s="75"/>
      <c r="CB52" s="75"/>
      <c r="CC52" s="75"/>
      <c r="CD52" s="75"/>
      <c r="CE52" s="75"/>
      <c r="CF52" s="75"/>
      <c r="CG52" s="75"/>
    </row>
    <row r="53" spans="1:85" ht="12.75">
      <c r="A53" s="1" t="s">
        <v>171</v>
      </c>
      <c r="B53" s="1">
        <v>1.28</v>
      </c>
      <c r="C53" s="1">
        <v>1.38</v>
      </c>
      <c r="D53" s="1">
        <v>0.68</v>
      </c>
      <c r="E53" s="41">
        <v>0.4671153145862836</v>
      </c>
      <c r="F53" s="42">
        <v>0.3204213682281315</v>
      </c>
      <c r="G53" s="43">
        <f t="shared" si="0"/>
        <v>0.2916352718454057</v>
      </c>
      <c r="H53" s="44">
        <v>0.10676156583629895</v>
      </c>
      <c r="I53" s="44">
        <v>0.41555851063829785</v>
      </c>
      <c r="J53" s="44">
        <v>0.3762935089369709</v>
      </c>
      <c r="K53" s="44">
        <v>0.26792750197005516</v>
      </c>
      <c r="L53" s="45">
        <f t="shared" si="5"/>
        <v>0.951927653498334</v>
      </c>
      <c r="M53" s="46">
        <v>60</v>
      </c>
      <c r="N53" s="47">
        <v>5</v>
      </c>
      <c r="O53" s="48">
        <f t="shared" si="4"/>
        <v>7.462686567164179</v>
      </c>
      <c r="P53" s="49"/>
      <c r="Q53" s="49"/>
      <c r="R53" s="49"/>
      <c r="S53" s="49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4"/>
      <c r="AF53" s="74"/>
      <c r="AG53" s="74"/>
      <c r="AH53" s="74"/>
      <c r="AI53" s="74"/>
      <c r="AJ53" s="74"/>
      <c r="AK53" s="74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6"/>
      <c r="BX53" s="76"/>
      <c r="BY53" s="75"/>
      <c r="BZ53" s="75"/>
      <c r="CA53" s="75"/>
      <c r="CB53" s="75"/>
      <c r="CC53" s="75"/>
      <c r="CD53" s="75"/>
      <c r="CE53" s="75"/>
      <c r="CF53" s="75"/>
      <c r="CG53" s="75"/>
    </row>
    <row r="54" spans="1:85" ht="12.75">
      <c r="A54" s="1" t="s">
        <v>172</v>
      </c>
      <c r="B54" s="1">
        <v>0.01</v>
      </c>
      <c r="C54" s="1">
        <v>0.02</v>
      </c>
      <c r="D54" s="1">
        <v>0.02</v>
      </c>
      <c r="E54" s="41">
        <v>0.02042536198298037</v>
      </c>
      <c r="F54" s="42">
        <v>0.02657572821696985</v>
      </c>
      <c r="G54" s="43">
        <f t="shared" si="0"/>
        <v>0.045215482794188536</v>
      </c>
      <c r="H54" s="44">
        <v>0.053380782918149475</v>
      </c>
      <c r="I54" s="44">
        <v>0.03324468085106383</v>
      </c>
      <c r="J54" s="44">
        <v>0.06271558482282848</v>
      </c>
      <c r="K54" s="44">
        <v>0.03152088258471237</v>
      </c>
      <c r="L54" s="45">
        <f t="shared" si="5"/>
        <v>0.0634618435665556</v>
      </c>
      <c r="M54" s="46">
        <v>4</v>
      </c>
      <c r="N54" s="47">
        <v>4</v>
      </c>
      <c r="O54" s="48">
        <f t="shared" si="4"/>
        <v>5.970149253731344</v>
      </c>
      <c r="P54" s="49"/>
      <c r="Q54" s="49"/>
      <c r="R54" s="49"/>
      <c r="S54" s="49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4"/>
      <c r="AF54" s="74"/>
      <c r="AG54" s="74"/>
      <c r="AH54" s="74"/>
      <c r="AI54" s="74"/>
      <c r="AJ54" s="74"/>
      <c r="AK54" s="74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6"/>
      <c r="BX54" s="76"/>
      <c r="BY54" s="75"/>
      <c r="BZ54" s="75"/>
      <c r="CA54" s="75"/>
      <c r="CB54" s="75"/>
      <c r="CC54" s="75"/>
      <c r="CD54" s="75"/>
      <c r="CE54" s="75"/>
      <c r="CF54" s="75"/>
      <c r="CG54" s="75"/>
    </row>
    <row r="55" spans="1:87" ht="12.75">
      <c r="A55" s="1" t="s">
        <v>173</v>
      </c>
      <c r="E55" s="41"/>
      <c r="F55" s="42">
        <v>0.06399999999999999</v>
      </c>
      <c r="G55" s="43">
        <f t="shared" si="0"/>
        <v>0.037400265957446804</v>
      </c>
      <c r="H55" s="44"/>
      <c r="I55" s="44">
        <v>0.14960106382978722</v>
      </c>
      <c r="J55" s="44"/>
      <c r="K55" s="44"/>
      <c r="L55" s="45">
        <f t="shared" si="5"/>
        <v>0</v>
      </c>
      <c r="M55" s="29">
        <f t="shared" si="2"/>
        <v>0</v>
      </c>
      <c r="N55" s="56">
        <f>COUNTA(P55:CG55)</f>
        <v>0</v>
      </c>
      <c r="O55" s="57">
        <f t="shared" si="4"/>
        <v>0</v>
      </c>
      <c r="P55" s="58"/>
      <c r="Q55" s="58"/>
      <c r="R55" s="58"/>
      <c r="S55" s="58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70"/>
      <c r="AF55" s="70"/>
      <c r="AG55" s="70"/>
      <c r="AH55" s="70"/>
      <c r="AI55" s="70"/>
      <c r="AJ55" s="70"/>
      <c r="AK55" s="70"/>
      <c r="AS55" s="72"/>
      <c r="CI55" s="72"/>
    </row>
    <row r="56" spans="1:78" ht="12.75">
      <c r="A56" s="1" t="s">
        <v>174</v>
      </c>
      <c r="B56" s="1">
        <v>2.17</v>
      </c>
      <c r="C56" s="1">
        <v>2.77</v>
      </c>
      <c r="D56" s="1">
        <v>1.23</v>
      </c>
      <c r="E56" s="41">
        <v>2.257522152538944</v>
      </c>
      <c r="F56" s="42">
        <v>2.533256169212691</v>
      </c>
      <c r="G56" s="43">
        <f t="shared" si="0"/>
        <v>1.5903341089714471</v>
      </c>
      <c r="H56" s="44">
        <v>2.2953736654804273</v>
      </c>
      <c r="I56" s="44">
        <v>1.6788563829787233</v>
      </c>
      <c r="J56" s="44">
        <v>1.6306052053935405</v>
      </c>
      <c r="K56" s="44">
        <v>0.7565011820330969</v>
      </c>
      <c r="L56" s="45">
        <f t="shared" si="1"/>
        <v>1.6500079327304455</v>
      </c>
      <c r="M56" s="29">
        <f t="shared" si="2"/>
        <v>104</v>
      </c>
      <c r="N56" s="56">
        <f t="shared" si="3"/>
        <v>16</v>
      </c>
      <c r="O56" s="57">
        <f t="shared" si="4"/>
        <v>23.880597014925375</v>
      </c>
      <c r="P56" s="58">
        <v>4</v>
      </c>
      <c r="Q56" s="58">
        <v>4</v>
      </c>
      <c r="R56" s="58"/>
      <c r="S56" s="58"/>
      <c r="T56" s="69"/>
      <c r="U56" s="69">
        <v>3</v>
      </c>
      <c r="V56" s="69"/>
      <c r="W56" s="69"/>
      <c r="X56" s="69"/>
      <c r="Y56" s="69"/>
      <c r="Z56" s="69"/>
      <c r="AA56" s="69"/>
      <c r="AB56" s="69"/>
      <c r="AC56" s="69"/>
      <c r="AD56" s="69"/>
      <c r="AE56" s="70"/>
      <c r="AF56" s="70"/>
      <c r="AG56" s="70"/>
      <c r="AH56" s="70"/>
      <c r="AI56" s="70">
        <v>9</v>
      </c>
      <c r="AJ56" s="70"/>
      <c r="AK56" s="70"/>
      <c r="AL56">
        <v>7</v>
      </c>
      <c r="AN56">
        <v>1</v>
      </c>
      <c r="AS56" s="72"/>
      <c r="AU56">
        <v>1</v>
      </c>
      <c r="BB56">
        <v>1</v>
      </c>
      <c r="BC56">
        <v>7</v>
      </c>
      <c r="BD56">
        <v>4</v>
      </c>
      <c r="BH56">
        <v>51</v>
      </c>
      <c r="BK56">
        <v>2</v>
      </c>
      <c r="BO56">
        <v>1</v>
      </c>
      <c r="BR56">
        <v>5</v>
      </c>
      <c r="BV56">
        <v>3</v>
      </c>
      <c r="BZ56">
        <v>1</v>
      </c>
    </row>
    <row r="57" spans="1:45" ht="12.75">
      <c r="A57" s="1" t="s">
        <v>175</v>
      </c>
      <c r="B57" s="1">
        <v>13.39</v>
      </c>
      <c r="C57" s="1">
        <v>4.02</v>
      </c>
      <c r="D57" s="1">
        <v>1.27</v>
      </c>
      <c r="E57" s="41">
        <v>0.7330461258345136</v>
      </c>
      <c r="F57" s="42">
        <v>0.4563061218568465</v>
      </c>
      <c r="G57" s="43">
        <f t="shared" si="0"/>
        <v>1.8208027393995496</v>
      </c>
      <c r="H57" s="44">
        <v>1.530249110320285</v>
      </c>
      <c r="I57" s="44">
        <v>3.257978723404255</v>
      </c>
      <c r="J57" s="44">
        <v>2.100972091564754</v>
      </c>
      <c r="K57" s="44">
        <v>0.39401103230890466</v>
      </c>
      <c r="L57" s="45">
        <f t="shared" si="1"/>
        <v>0.9360621926066951</v>
      </c>
      <c r="M57" s="29">
        <f t="shared" si="2"/>
        <v>59</v>
      </c>
      <c r="N57" s="56">
        <f t="shared" si="3"/>
        <v>1</v>
      </c>
      <c r="O57" s="57">
        <f t="shared" si="4"/>
        <v>1.492537313432836</v>
      </c>
      <c r="P57" s="58"/>
      <c r="Q57" s="58"/>
      <c r="R57" s="58"/>
      <c r="S57" s="58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70">
        <v>59</v>
      </c>
      <c r="AF57" s="70"/>
      <c r="AG57" s="70"/>
      <c r="AH57" s="70"/>
      <c r="AI57" s="70"/>
      <c r="AJ57" s="70"/>
      <c r="AK57" s="70"/>
      <c r="AS57" s="72"/>
    </row>
    <row r="58" spans="1:85" ht="12.75">
      <c r="A58" s="1" t="s">
        <v>176</v>
      </c>
      <c r="E58" s="41"/>
      <c r="F58" s="55" t="s">
        <v>123</v>
      </c>
      <c r="G58" s="43">
        <f t="shared" si="0"/>
        <v>0.004155585106382979</v>
      </c>
      <c r="H58" s="44"/>
      <c r="I58" s="44">
        <v>0.016622340425531915</v>
      </c>
      <c r="J58" s="44"/>
      <c r="K58" s="44"/>
      <c r="L58" s="45">
        <f t="shared" si="1"/>
        <v>0.0158654608916389</v>
      </c>
      <c r="M58" s="46">
        <v>1</v>
      </c>
      <c r="N58" s="47">
        <v>1</v>
      </c>
      <c r="O58" s="48">
        <f t="shared" si="4"/>
        <v>1.492537313432836</v>
      </c>
      <c r="P58" s="49"/>
      <c r="Q58" s="49"/>
      <c r="R58" s="49"/>
      <c r="S58" s="49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4"/>
      <c r="AF58" s="74"/>
      <c r="AG58" s="74"/>
      <c r="AH58" s="74"/>
      <c r="AI58" s="74"/>
      <c r="AJ58" s="74"/>
      <c r="AK58" s="74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6"/>
      <c r="BX58" s="76"/>
      <c r="BY58" s="75"/>
      <c r="BZ58" s="75"/>
      <c r="CA58" s="75"/>
      <c r="CB58" s="75"/>
      <c r="CC58" s="75"/>
      <c r="CD58" s="75"/>
      <c r="CE58" s="75"/>
      <c r="CF58" s="75"/>
      <c r="CG58" s="75"/>
    </row>
    <row r="59" spans="1:89" ht="12.75">
      <c r="A59" s="1" t="s">
        <v>177</v>
      </c>
      <c r="E59" s="41">
        <v>0.008046125834513454</v>
      </c>
      <c r="F59" s="55" t="s">
        <v>123</v>
      </c>
      <c r="G59" s="43">
        <f t="shared" si="0"/>
        <v>0.008388508899601504</v>
      </c>
      <c r="H59" s="44">
        <v>0.017793594306049827</v>
      </c>
      <c r="I59" s="44"/>
      <c r="J59" s="44"/>
      <c r="K59" s="44">
        <v>0.015760441292356184</v>
      </c>
      <c r="L59" s="45">
        <f t="shared" si="1"/>
        <v>0.0158654608916389</v>
      </c>
      <c r="M59" s="46">
        <v>1</v>
      </c>
      <c r="N59" s="47">
        <v>1</v>
      </c>
      <c r="O59" s="48">
        <f t="shared" si="4"/>
        <v>1.492537313432836</v>
      </c>
      <c r="P59" s="49"/>
      <c r="Q59" s="49"/>
      <c r="R59" s="49"/>
      <c r="S59" s="49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4"/>
      <c r="AF59" s="74"/>
      <c r="AG59" s="74"/>
      <c r="AH59" s="74"/>
      <c r="AI59" s="74"/>
      <c r="AJ59" s="74"/>
      <c r="AK59" s="74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6"/>
      <c r="BX59" s="76"/>
      <c r="BY59" s="75"/>
      <c r="BZ59" s="75"/>
      <c r="CA59" s="75"/>
      <c r="CB59" s="75"/>
      <c r="CC59" s="75"/>
      <c r="CD59" s="75"/>
      <c r="CE59" s="75"/>
      <c r="CF59" s="75"/>
      <c r="CG59" s="75"/>
      <c r="CH59" s="72"/>
      <c r="CI59" s="72"/>
      <c r="CJ59" s="72"/>
      <c r="CK59" s="72"/>
    </row>
    <row r="60" spans="1:45" ht="12.75">
      <c r="A60" s="1" t="s">
        <v>178</v>
      </c>
      <c r="E60" s="41">
        <v>0.0070461258345134534</v>
      </c>
      <c r="F60" s="55" t="s">
        <v>123</v>
      </c>
      <c r="G60" s="43">
        <f t="shared" si="0"/>
        <v>0.037400265957446804</v>
      </c>
      <c r="H60" s="44"/>
      <c r="I60" s="44">
        <v>0.14960106382978722</v>
      </c>
      <c r="J60" s="44"/>
      <c r="K60" s="44"/>
      <c r="L60" s="45">
        <f t="shared" si="1"/>
        <v>0</v>
      </c>
      <c r="M60" s="29">
        <f t="shared" si="2"/>
        <v>0</v>
      </c>
      <c r="N60" s="56">
        <f t="shared" si="3"/>
        <v>0</v>
      </c>
      <c r="O60" s="57">
        <f t="shared" si="4"/>
        <v>0</v>
      </c>
      <c r="P60" s="58"/>
      <c r="Q60" s="58"/>
      <c r="R60" s="58"/>
      <c r="S60" s="58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70"/>
      <c r="AF60" s="70"/>
      <c r="AG60" s="70"/>
      <c r="AH60" s="70"/>
      <c r="AI60" s="70"/>
      <c r="AJ60" s="70"/>
      <c r="AK60" s="70"/>
      <c r="AS60" s="72"/>
    </row>
    <row r="61" spans="1:45" ht="12.75">
      <c r="A61" s="1" t="s">
        <v>179</v>
      </c>
      <c r="E61" s="41"/>
      <c r="F61" s="55" t="s">
        <v>123</v>
      </c>
      <c r="G61" s="43">
        <f t="shared" si="0"/>
        <v>0</v>
      </c>
      <c r="H61" s="44"/>
      <c r="I61" s="44"/>
      <c r="J61" s="44"/>
      <c r="K61" s="44"/>
      <c r="L61" s="45">
        <f>M61*10/M$4</f>
        <v>0.0158654608916389</v>
      </c>
      <c r="M61" s="29">
        <f t="shared" si="2"/>
        <v>1</v>
      </c>
      <c r="N61" s="56">
        <f>COUNTA(P61:CG61)</f>
        <v>1</v>
      </c>
      <c r="O61" s="57">
        <f t="shared" si="4"/>
        <v>1.492537313432836</v>
      </c>
      <c r="P61" s="58"/>
      <c r="Q61" s="58"/>
      <c r="R61" s="58"/>
      <c r="S61" s="58"/>
      <c r="T61" s="69"/>
      <c r="U61" s="69"/>
      <c r="V61" s="69"/>
      <c r="W61" s="69"/>
      <c r="X61" s="69">
        <v>1</v>
      </c>
      <c r="Y61" s="69"/>
      <c r="Z61" s="69"/>
      <c r="AA61" s="69"/>
      <c r="AB61" s="69"/>
      <c r="AC61" s="69"/>
      <c r="AD61" s="69"/>
      <c r="AE61" s="70"/>
      <c r="AF61" s="70"/>
      <c r="AG61" s="70"/>
      <c r="AH61" s="70"/>
      <c r="AI61" s="70"/>
      <c r="AJ61" s="70"/>
      <c r="AK61" s="70"/>
      <c r="AS61" s="72"/>
    </row>
    <row r="62" spans="1:45" ht="12.75">
      <c r="A62" s="1" t="s">
        <v>180</v>
      </c>
      <c r="C62" s="71">
        <v>0.6</v>
      </c>
      <c r="E62" s="41">
        <v>0.06</v>
      </c>
      <c r="F62" s="42">
        <v>0.4153590059169595</v>
      </c>
      <c r="G62" s="43">
        <f t="shared" si="0"/>
        <v>1.3849569950502805</v>
      </c>
      <c r="H62" s="44">
        <v>0.017793594306049827</v>
      </c>
      <c r="I62" s="44">
        <v>4.704122340425532</v>
      </c>
      <c r="J62" s="44">
        <v>0.31357792411414237</v>
      </c>
      <c r="K62" s="44">
        <v>0.5043341213553979</v>
      </c>
      <c r="L62" s="45">
        <f t="shared" si="1"/>
        <v>0.4600983658575281</v>
      </c>
      <c r="M62" s="29">
        <f t="shared" si="2"/>
        <v>29</v>
      </c>
      <c r="N62" s="56">
        <f t="shared" si="3"/>
        <v>2</v>
      </c>
      <c r="O62" s="57">
        <f t="shared" si="4"/>
        <v>2.985074626865672</v>
      </c>
      <c r="P62" s="58"/>
      <c r="Q62" s="58"/>
      <c r="R62" s="58"/>
      <c r="S62" s="58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70"/>
      <c r="AF62" s="70"/>
      <c r="AG62" s="70"/>
      <c r="AH62" s="70"/>
      <c r="AI62" s="70"/>
      <c r="AJ62" s="70"/>
      <c r="AK62" s="70"/>
      <c r="AL62">
        <v>12</v>
      </c>
      <c r="AM62">
        <v>17</v>
      </c>
      <c r="AS62" s="72"/>
    </row>
    <row r="63" spans="1:45" ht="12.75">
      <c r="A63" s="77" t="s">
        <v>181</v>
      </c>
      <c r="C63" s="71"/>
      <c r="E63" s="41"/>
      <c r="F63" s="42"/>
      <c r="G63" s="43">
        <f t="shared" si="0"/>
        <v>0.004155585106382979</v>
      </c>
      <c r="H63" s="44"/>
      <c r="I63" s="44">
        <v>0.016622340425531915</v>
      </c>
      <c r="J63" s="44"/>
      <c r="K63" s="44"/>
      <c r="L63" s="45">
        <f>M63*10/M$4</f>
        <v>0</v>
      </c>
      <c r="M63" s="29">
        <f>SUM(P63:CG63)</f>
        <v>0</v>
      </c>
      <c r="N63" s="56">
        <f>COUNTA(P63:CG63)</f>
        <v>0</v>
      </c>
      <c r="O63" s="57">
        <f t="shared" si="4"/>
        <v>0</v>
      </c>
      <c r="P63" s="58"/>
      <c r="Q63" s="58"/>
      <c r="R63" s="58"/>
      <c r="S63" s="58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70"/>
      <c r="AF63" s="70"/>
      <c r="AG63" s="70"/>
      <c r="AH63" s="70"/>
      <c r="AI63" s="70"/>
      <c r="AJ63" s="70"/>
      <c r="AK63" s="70"/>
      <c r="AS63" s="72"/>
    </row>
    <row r="64" spans="1:45" ht="12.75">
      <c r="A64" s="77" t="s">
        <v>182</v>
      </c>
      <c r="C64" s="71"/>
      <c r="E64" s="41"/>
      <c r="F64" s="42"/>
      <c r="G64" s="43">
        <f t="shared" si="0"/>
        <v>0.003940110323089046</v>
      </c>
      <c r="H64" s="44"/>
      <c r="I64" s="44"/>
      <c r="J64" s="44"/>
      <c r="K64" s="44">
        <v>0.015760441292356184</v>
      </c>
      <c r="L64" s="45">
        <f>M64*10/M$4</f>
        <v>0</v>
      </c>
      <c r="M64" s="29">
        <f>SUM(P64:CG64)</f>
        <v>0</v>
      </c>
      <c r="N64" s="56">
        <f>COUNTA(P64:CG64)</f>
        <v>0</v>
      </c>
      <c r="O64" s="57">
        <f t="shared" si="4"/>
        <v>0</v>
      </c>
      <c r="P64" s="58"/>
      <c r="Q64" s="58"/>
      <c r="R64" s="58"/>
      <c r="S64" s="58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70"/>
      <c r="AF64" s="70"/>
      <c r="AG64" s="70"/>
      <c r="AH64" s="70"/>
      <c r="AI64" s="70"/>
      <c r="AJ64" s="70"/>
      <c r="AK64" s="70"/>
      <c r="AS64" s="72"/>
    </row>
    <row r="65" spans="1:85" ht="12.75">
      <c r="A65" s="1" t="s">
        <v>183</v>
      </c>
      <c r="B65" s="1">
        <v>0.04</v>
      </c>
      <c r="C65" s="1">
        <v>0.01</v>
      </c>
      <c r="D65" s="1">
        <v>0.01</v>
      </c>
      <c r="E65" s="41">
        <v>0.006023062917256727</v>
      </c>
      <c r="F65" s="42">
        <v>0.007058755859054694</v>
      </c>
      <c r="G65" s="43">
        <f t="shared" si="0"/>
        <v>0.004155585106382979</v>
      </c>
      <c r="H65" s="44"/>
      <c r="I65" s="44">
        <v>0.016622340425531915</v>
      </c>
      <c r="J65" s="44"/>
      <c r="K65" s="44"/>
      <c r="L65" s="45">
        <f t="shared" si="1"/>
        <v>0.0158654608916389</v>
      </c>
      <c r="M65" s="46">
        <v>1</v>
      </c>
      <c r="N65" s="47">
        <v>1</v>
      </c>
      <c r="O65" s="48">
        <f t="shared" si="4"/>
        <v>1.492537313432836</v>
      </c>
      <c r="P65" s="49"/>
      <c r="Q65" s="49"/>
      <c r="R65" s="49"/>
      <c r="S65" s="49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4"/>
      <c r="AF65" s="74"/>
      <c r="AG65" s="74"/>
      <c r="AH65" s="74"/>
      <c r="AI65" s="74"/>
      <c r="AJ65" s="74"/>
      <c r="AK65" s="74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6"/>
      <c r="BX65" s="76"/>
      <c r="BY65" s="75"/>
      <c r="BZ65" s="75"/>
      <c r="CA65" s="75"/>
      <c r="CB65" s="75"/>
      <c r="CC65" s="75"/>
      <c r="CD65" s="75"/>
      <c r="CE65" s="75"/>
      <c r="CF65" s="75"/>
      <c r="CG65" s="75"/>
    </row>
    <row r="66" spans="1:45" ht="12.75">
      <c r="A66" s="1" t="s">
        <v>184</v>
      </c>
      <c r="E66" s="55" t="s">
        <v>123</v>
      </c>
      <c r="F66" s="42"/>
      <c r="G66" s="43">
        <f t="shared" si="0"/>
        <v>0</v>
      </c>
      <c r="H66" s="44"/>
      <c r="I66" s="44"/>
      <c r="J66" s="44"/>
      <c r="K66" s="44"/>
      <c r="L66" s="45">
        <f t="shared" si="1"/>
        <v>0</v>
      </c>
      <c r="M66" s="29">
        <f>SUM(P66:CG66)</f>
        <v>0</v>
      </c>
      <c r="N66" s="56">
        <f>COUNTA(P66:CG66)</f>
        <v>0</v>
      </c>
      <c r="O66" s="57">
        <f t="shared" si="4"/>
        <v>0</v>
      </c>
      <c r="P66" s="58"/>
      <c r="Q66" s="58"/>
      <c r="R66" s="58"/>
      <c r="S66" s="58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70"/>
      <c r="AF66" s="70"/>
      <c r="AG66" s="70"/>
      <c r="AH66" s="70"/>
      <c r="AI66" s="70"/>
      <c r="AJ66" s="70"/>
      <c r="AK66" s="70"/>
      <c r="AS66" s="72"/>
    </row>
    <row r="67" spans="1:85" ht="12.75">
      <c r="A67" s="1" t="s">
        <v>185</v>
      </c>
      <c r="B67" s="1">
        <v>0.12</v>
      </c>
      <c r="C67" s="1">
        <v>0.06</v>
      </c>
      <c r="D67" s="1">
        <v>0.05</v>
      </c>
      <c r="E67" s="41">
        <v>0.1189334499910019</v>
      </c>
      <c r="F67" s="42">
        <v>0.05743776864565262</v>
      </c>
      <c r="G67" s="43">
        <f t="shared" si="0"/>
        <v>0.17105044487174625</v>
      </c>
      <c r="H67" s="44">
        <v>0.17793594306049826</v>
      </c>
      <c r="I67" s="44">
        <v>0.3490691489361702</v>
      </c>
      <c r="J67" s="44">
        <v>0.07839448102853559</v>
      </c>
      <c r="K67" s="44">
        <v>0.07880220646178093</v>
      </c>
      <c r="L67" s="45">
        <f t="shared" si="1"/>
        <v>0.0158654608916389</v>
      </c>
      <c r="M67" s="46">
        <v>1</v>
      </c>
      <c r="N67" s="47">
        <v>1</v>
      </c>
      <c r="O67" s="48">
        <f t="shared" si="4"/>
        <v>1.492537313432836</v>
      </c>
      <c r="P67" s="49"/>
      <c r="Q67" s="49"/>
      <c r="R67" s="49"/>
      <c r="S67" s="49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4"/>
      <c r="AF67" s="74"/>
      <c r="AG67" s="74"/>
      <c r="AH67" s="74"/>
      <c r="AI67" s="74"/>
      <c r="AJ67" s="74"/>
      <c r="AK67" s="74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6"/>
      <c r="BX67" s="76"/>
      <c r="BY67" s="75"/>
      <c r="BZ67" s="75"/>
      <c r="CA67" s="75"/>
      <c r="CB67" s="75"/>
      <c r="CC67" s="75"/>
      <c r="CD67" s="75"/>
      <c r="CE67" s="75"/>
      <c r="CF67" s="75"/>
      <c r="CG67" s="75"/>
    </row>
    <row r="68" spans="1:85" ht="12.75">
      <c r="A68" s="1" t="s">
        <v>186</v>
      </c>
      <c r="C68" s="1">
        <v>0.05</v>
      </c>
      <c r="D68" s="1">
        <v>0.04</v>
      </c>
      <c r="E68" s="41">
        <v>0.08009554772640119</v>
      </c>
      <c r="F68" s="42">
        <v>0.10997156226489398</v>
      </c>
      <c r="G68" s="43">
        <f t="shared" si="0"/>
        <v>0.07436573735385618</v>
      </c>
      <c r="H68" s="44">
        <v>0.053380782918149475</v>
      </c>
      <c r="I68" s="44">
        <v>0.14960106382978722</v>
      </c>
      <c r="J68" s="44">
        <v>0.01567889620570712</v>
      </c>
      <c r="K68" s="44">
        <v>0.07880220646178093</v>
      </c>
      <c r="L68" s="45">
        <f t="shared" si="1"/>
        <v>0.158654608916389</v>
      </c>
      <c r="M68" s="46">
        <v>10</v>
      </c>
      <c r="N68" s="47">
        <v>9</v>
      </c>
      <c r="O68" s="48">
        <f t="shared" si="4"/>
        <v>13.432835820895523</v>
      </c>
      <c r="P68" s="49"/>
      <c r="Q68" s="49"/>
      <c r="R68" s="49"/>
      <c r="S68" s="49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4"/>
      <c r="AF68" s="74"/>
      <c r="AG68" s="74"/>
      <c r="AH68" s="74"/>
      <c r="AI68" s="74"/>
      <c r="AJ68" s="74"/>
      <c r="AK68" s="74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6"/>
      <c r="BX68" s="76"/>
      <c r="BY68" s="75"/>
      <c r="BZ68" s="75"/>
      <c r="CA68" s="75"/>
      <c r="CB68" s="75"/>
      <c r="CC68" s="75"/>
      <c r="CD68" s="75"/>
      <c r="CE68" s="75"/>
      <c r="CF68" s="75"/>
      <c r="CG68" s="75"/>
    </row>
    <row r="69" spans="1:45" ht="12.75">
      <c r="A69" s="1" t="s">
        <v>187</v>
      </c>
      <c r="E69" s="41">
        <v>0.036</v>
      </c>
      <c r="F69" s="42">
        <v>0.13860200953591145</v>
      </c>
      <c r="G69" s="43">
        <f t="shared" si="0"/>
        <v>0.3227504432624113</v>
      </c>
      <c r="H69" s="44"/>
      <c r="I69" s="44">
        <v>0.581781914893617</v>
      </c>
      <c r="J69" s="44"/>
      <c r="K69" s="44">
        <v>0.7092198581560284</v>
      </c>
      <c r="L69" s="45">
        <f t="shared" si="1"/>
        <v>0</v>
      </c>
      <c r="M69" s="29">
        <f t="shared" si="2"/>
        <v>0</v>
      </c>
      <c r="N69" s="56">
        <f t="shared" si="3"/>
        <v>0</v>
      </c>
      <c r="O69" s="57">
        <f t="shared" si="4"/>
        <v>0</v>
      </c>
      <c r="P69" s="58"/>
      <c r="Q69" s="58"/>
      <c r="R69" s="58"/>
      <c r="S69" s="58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70"/>
      <c r="AF69" s="70"/>
      <c r="AG69" s="70"/>
      <c r="AH69" s="70"/>
      <c r="AI69" s="70"/>
      <c r="AJ69" s="70"/>
      <c r="AK69" s="70"/>
      <c r="AS69" s="72"/>
    </row>
    <row r="70" spans="1:45" ht="12.75">
      <c r="A70" s="77" t="s">
        <v>188</v>
      </c>
      <c r="E70" s="41"/>
      <c r="F70" s="55" t="s">
        <v>123</v>
      </c>
      <c r="G70" s="43">
        <f aca="true" t="shared" si="6" ref="G70:G134">(H70+I70+J70+K70)/4</f>
        <v>0</v>
      </c>
      <c r="H70" s="44"/>
      <c r="I70" s="44"/>
      <c r="J70" s="44"/>
      <c r="K70" s="44"/>
      <c r="L70" s="45">
        <f>M70*10/M$4</f>
        <v>0</v>
      </c>
      <c r="M70" s="29">
        <f t="shared" si="2"/>
        <v>0</v>
      </c>
      <c r="N70" s="56">
        <f>COUNTA(P70:CG70)</f>
        <v>0</v>
      </c>
      <c r="O70" s="57">
        <f t="shared" si="4"/>
        <v>0</v>
      </c>
      <c r="P70" s="58"/>
      <c r="Q70" s="58"/>
      <c r="R70" s="58"/>
      <c r="S70" s="58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70"/>
      <c r="AF70" s="70"/>
      <c r="AG70" s="70"/>
      <c r="AH70" s="70"/>
      <c r="AI70" s="70"/>
      <c r="AJ70" s="70"/>
      <c r="AK70" s="70"/>
      <c r="AS70" s="72"/>
    </row>
    <row r="71" spans="1:45" ht="12.75">
      <c r="A71" s="1" t="s">
        <v>189</v>
      </c>
      <c r="E71" s="55" t="s">
        <v>123</v>
      </c>
      <c r="F71" s="42"/>
      <c r="G71" s="43">
        <f t="shared" si="6"/>
        <v>0.004155585106382979</v>
      </c>
      <c r="H71" s="44"/>
      <c r="I71" s="44">
        <v>0.016622340425531915</v>
      </c>
      <c r="J71" s="44"/>
      <c r="K71" s="44"/>
      <c r="L71" s="45">
        <f t="shared" si="1"/>
        <v>0</v>
      </c>
      <c r="M71" s="29">
        <f t="shared" si="2"/>
        <v>0</v>
      </c>
      <c r="N71" s="56">
        <f t="shared" si="3"/>
        <v>0</v>
      </c>
      <c r="O71" s="57">
        <f t="shared" si="4"/>
        <v>0</v>
      </c>
      <c r="P71" s="58"/>
      <c r="Q71" s="58"/>
      <c r="R71" s="58"/>
      <c r="S71" s="58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70"/>
      <c r="AF71" s="70"/>
      <c r="AG71" s="70"/>
      <c r="AH71" s="70"/>
      <c r="AI71" s="70"/>
      <c r="AJ71" s="70"/>
      <c r="AK71" s="70"/>
      <c r="AS71" s="72"/>
    </row>
    <row r="72" spans="1:76" ht="12.75">
      <c r="A72" s="1" t="s">
        <v>190</v>
      </c>
      <c r="B72" s="1">
        <v>2.98</v>
      </c>
      <c r="C72" s="1">
        <v>0.71</v>
      </c>
      <c r="D72" s="1">
        <v>0.38</v>
      </c>
      <c r="E72" s="41">
        <v>0.137034265718584</v>
      </c>
      <c r="F72" s="42">
        <v>0.3399313412791673</v>
      </c>
      <c r="G72" s="43">
        <f t="shared" si="6"/>
        <v>1.2131903694407802</v>
      </c>
      <c r="H72" s="44">
        <v>1.4768683274021355</v>
      </c>
      <c r="I72" s="44">
        <v>1.6954787234042552</v>
      </c>
      <c r="J72" s="44">
        <v>1.1445594230166196</v>
      </c>
      <c r="K72" s="44">
        <v>0.5358550039401103</v>
      </c>
      <c r="L72" s="45">
        <f t="shared" si="1"/>
        <v>0.3966365222909725</v>
      </c>
      <c r="M72" s="29">
        <f t="shared" si="2"/>
        <v>25</v>
      </c>
      <c r="N72" s="56">
        <f t="shared" si="3"/>
        <v>8</v>
      </c>
      <c r="O72" s="57">
        <f t="shared" si="4"/>
        <v>11.940298507462687</v>
      </c>
      <c r="P72" s="58"/>
      <c r="Q72" s="58"/>
      <c r="R72" s="58"/>
      <c r="S72" s="58">
        <v>13</v>
      </c>
      <c r="T72" s="69"/>
      <c r="U72" s="69"/>
      <c r="V72" s="69"/>
      <c r="W72" s="69"/>
      <c r="X72" s="69">
        <v>2</v>
      </c>
      <c r="Y72" s="69"/>
      <c r="Z72" s="69"/>
      <c r="AA72" s="69"/>
      <c r="AB72" s="69"/>
      <c r="AC72" s="69"/>
      <c r="AD72" s="69"/>
      <c r="AE72" s="70"/>
      <c r="AF72" s="70"/>
      <c r="AG72" s="70"/>
      <c r="AH72" s="70"/>
      <c r="AI72" s="70"/>
      <c r="AJ72" s="70"/>
      <c r="AK72" s="70"/>
      <c r="AS72" s="72"/>
      <c r="AZ72">
        <v>4</v>
      </c>
      <c r="BH72">
        <v>1</v>
      </c>
      <c r="BJ72">
        <v>1</v>
      </c>
      <c r="BL72">
        <v>2</v>
      </c>
      <c r="BV72">
        <v>1</v>
      </c>
      <c r="BX72" s="2">
        <v>1</v>
      </c>
    </row>
    <row r="73" spans="1:45" ht="12.75">
      <c r="A73" s="1" t="s">
        <v>191</v>
      </c>
      <c r="E73" s="41"/>
      <c r="F73" s="42">
        <v>0.6161387461459403</v>
      </c>
      <c r="G73" s="43">
        <f t="shared" si="6"/>
        <v>0.004155585106382979</v>
      </c>
      <c r="H73" s="44"/>
      <c r="I73" s="44">
        <v>0.016622340425531915</v>
      </c>
      <c r="J73" s="44"/>
      <c r="K73" s="44"/>
      <c r="L73" s="45">
        <f t="shared" si="1"/>
        <v>0</v>
      </c>
      <c r="M73" s="29">
        <f aca="true" t="shared" si="7" ref="M73:M140">SUM(P73:CG73)</f>
        <v>0</v>
      </c>
      <c r="N73" s="56">
        <f t="shared" si="3"/>
        <v>0</v>
      </c>
      <c r="O73" s="57">
        <f t="shared" si="4"/>
        <v>0</v>
      </c>
      <c r="P73" s="58"/>
      <c r="Q73" s="58"/>
      <c r="R73" s="58"/>
      <c r="S73" s="58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70"/>
      <c r="AF73" s="70"/>
      <c r="AG73" s="70"/>
      <c r="AH73" s="70"/>
      <c r="AI73" s="70"/>
      <c r="AJ73" s="70"/>
      <c r="AK73" s="70"/>
      <c r="AS73" s="72"/>
    </row>
    <row r="74" spans="1:45" ht="12.75">
      <c r="A74" s="1" t="s">
        <v>192</v>
      </c>
      <c r="E74" s="41"/>
      <c r="F74" s="55" t="s">
        <v>123</v>
      </c>
      <c r="G74" s="43">
        <f t="shared" si="6"/>
        <v>0</v>
      </c>
      <c r="H74" s="44"/>
      <c r="I74" s="44"/>
      <c r="J74" s="44"/>
      <c r="K74" s="44"/>
      <c r="L74" s="45">
        <f>M74*10/M$4</f>
        <v>0</v>
      </c>
      <c r="M74" s="29">
        <f t="shared" si="7"/>
        <v>0</v>
      </c>
      <c r="N74" s="56">
        <f>COUNTA(P74:CG74)</f>
        <v>0</v>
      </c>
      <c r="O74" s="57">
        <f t="shared" si="4"/>
        <v>0</v>
      </c>
      <c r="P74" s="58"/>
      <c r="Q74" s="58"/>
      <c r="R74" s="58"/>
      <c r="S74" s="58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70"/>
      <c r="AF74" s="70"/>
      <c r="AG74" s="70"/>
      <c r="AH74" s="70"/>
      <c r="AI74" s="70"/>
      <c r="AJ74" s="70"/>
      <c r="AK74" s="70"/>
      <c r="AS74" s="72"/>
    </row>
    <row r="75" spans="1:82" ht="12.75">
      <c r="A75" s="1" t="s">
        <v>193</v>
      </c>
      <c r="B75" s="1">
        <v>5.56</v>
      </c>
      <c r="C75" s="1">
        <v>4.52</v>
      </c>
      <c r="D75" s="1">
        <v>3.23</v>
      </c>
      <c r="E75" s="41">
        <v>2.2579898846854136</v>
      </c>
      <c r="F75" s="42">
        <v>5.343764982373678</v>
      </c>
      <c r="G75" s="43">
        <f t="shared" si="6"/>
        <v>13.609562207689983</v>
      </c>
      <c r="H75" s="44">
        <v>14.27046263345196</v>
      </c>
      <c r="I75" s="44">
        <v>15.924202127659575</v>
      </c>
      <c r="J75" s="44">
        <v>14.377547820633428</v>
      </c>
      <c r="K75" s="44">
        <v>9.866036249014972</v>
      </c>
      <c r="L75" s="45">
        <f t="shared" si="1"/>
        <v>6.028875138822782</v>
      </c>
      <c r="M75" s="29">
        <f t="shared" si="7"/>
        <v>380</v>
      </c>
      <c r="N75" s="56">
        <f t="shared" si="3"/>
        <v>27</v>
      </c>
      <c r="O75" s="57">
        <f aca="true" t="shared" si="8" ref="O75:O140">N75*100/N$4</f>
        <v>40.298507462686565</v>
      </c>
      <c r="P75" s="58"/>
      <c r="Q75" s="58"/>
      <c r="R75" s="58">
        <v>2</v>
      </c>
      <c r="S75" s="58">
        <v>20</v>
      </c>
      <c r="T75" s="69"/>
      <c r="U75" s="69"/>
      <c r="V75" s="69"/>
      <c r="W75" s="69"/>
      <c r="X75" s="69">
        <v>6</v>
      </c>
      <c r="Y75" s="69"/>
      <c r="Z75" s="69">
        <v>18</v>
      </c>
      <c r="AA75" s="69">
        <v>17</v>
      </c>
      <c r="AB75" s="69"/>
      <c r="AC75" s="69">
        <v>26</v>
      </c>
      <c r="AD75" s="69"/>
      <c r="AE75" s="70">
        <v>1</v>
      </c>
      <c r="AF75" s="70"/>
      <c r="AG75" s="70"/>
      <c r="AH75" s="70"/>
      <c r="AI75" s="70"/>
      <c r="AJ75" s="70"/>
      <c r="AK75" s="70"/>
      <c r="AL75">
        <v>145</v>
      </c>
      <c r="AM75">
        <v>7</v>
      </c>
      <c r="AQ75">
        <v>3</v>
      </c>
      <c r="AR75">
        <v>1</v>
      </c>
      <c r="AS75" s="72">
        <v>4</v>
      </c>
      <c r="AV75">
        <v>14</v>
      </c>
      <c r="AW75">
        <v>4</v>
      </c>
      <c r="AY75">
        <v>8</v>
      </c>
      <c r="AZ75">
        <v>1</v>
      </c>
      <c r="BD75">
        <v>3</v>
      </c>
      <c r="BF75">
        <v>2</v>
      </c>
      <c r="BH75">
        <v>15</v>
      </c>
      <c r="BJ75">
        <v>41</v>
      </c>
      <c r="BL75">
        <v>13</v>
      </c>
      <c r="BT75">
        <v>1</v>
      </c>
      <c r="BU75">
        <v>8</v>
      </c>
      <c r="BW75" s="2">
        <v>10</v>
      </c>
      <c r="BX75" s="2">
        <v>1</v>
      </c>
      <c r="CA75">
        <v>1</v>
      </c>
      <c r="CD75">
        <v>8</v>
      </c>
    </row>
    <row r="76" spans="1:45" ht="12.75">
      <c r="A76" s="1" t="s">
        <v>194</v>
      </c>
      <c r="B76" s="14" t="s">
        <v>123</v>
      </c>
      <c r="C76" s="14"/>
      <c r="D76" s="14" t="s">
        <v>123</v>
      </c>
      <c r="E76" s="41">
        <v>0.012</v>
      </c>
      <c r="F76" s="42">
        <v>0.005924187030979412</v>
      </c>
      <c r="G76" s="43">
        <f t="shared" si="6"/>
        <v>0.023754205363516877</v>
      </c>
      <c r="H76" s="44"/>
      <c r="I76" s="44">
        <v>0.016622340425531915</v>
      </c>
      <c r="J76" s="44">
        <v>0.07839448102853559</v>
      </c>
      <c r="K76" s="44"/>
      <c r="L76" s="45">
        <f t="shared" si="1"/>
        <v>0</v>
      </c>
      <c r="M76" s="29">
        <f t="shared" si="7"/>
        <v>0</v>
      </c>
      <c r="N76" s="56">
        <f t="shared" si="3"/>
        <v>0</v>
      </c>
      <c r="O76" s="57">
        <f t="shared" si="8"/>
        <v>0</v>
      </c>
      <c r="P76" s="58"/>
      <c r="Q76" s="58"/>
      <c r="R76" s="58"/>
      <c r="S76" s="58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70"/>
      <c r="AF76" s="70"/>
      <c r="AG76" s="70"/>
      <c r="AH76" s="70"/>
      <c r="AI76" s="70"/>
      <c r="AJ76" s="70"/>
      <c r="AK76" s="70"/>
      <c r="AS76" s="72"/>
    </row>
    <row r="77" spans="1:84" ht="12.75">
      <c r="A77" s="1" t="s">
        <v>195</v>
      </c>
      <c r="B77" s="71">
        <v>17.9</v>
      </c>
      <c r="C77" s="1">
        <v>55.45</v>
      </c>
      <c r="D77" s="1">
        <v>44.38</v>
      </c>
      <c r="E77" s="41">
        <v>49.90612016993728</v>
      </c>
      <c r="F77" s="42">
        <v>37.36713312069834</v>
      </c>
      <c r="G77" s="43">
        <f t="shared" si="6"/>
        <v>70.20007499868862</v>
      </c>
      <c r="H77" s="44">
        <v>104.41281138790038</v>
      </c>
      <c r="I77" s="44">
        <v>66.60571808510637</v>
      </c>
      <c r="J77" s="44">
        <v>67.71715271244905</v>
      </c>
      <c r="K77" s="44">
        <v>42.06461780929866</v>
      </c>
      <c r="L77" s="45">
        <f t="shared" si="1"/>
        <v>21.78327780422021</v>
      </c>
      <c r="M77" s="29">
        <f t="shared" si="7"/>
        <v>1373</v>
      </c>
      <c r="N77" s="56">
        <f t="shared" si="3"/>
        <v>45</v>
      </c>
      <c r="O77" s="57">
        <f t="shared" si="8"/>
        <v>67.16417910447761</v>
      </c>
      <c r="P77" s="58"/>
      <c r="Q77" s="58"/>
      <c r="R77" s="58">
        <v>3</v>
      </c>
      <c r="S77" s="58">
        <v>105</v>
      </c>
      <c r="T77" s="69">
        <v>21</v>
      </c>
      <c r="U77" s="69">
        <v>3</v>
      </c>
      <c r="V77" s="69"/>
      <c r="W77" s="69">
        <v>1</v>
      </c>
      <c r="X77" s="69">
        <v>8</v>
      </c>
      <c r="Y77" s="69"/>
      <c r="Z77" s="69">
        <v>15</v>
      </c>
      <c r="AA77" s="69">
        <v>4</v>
      </c>
      <c r="AB77" s="69"/>
      <c r="AC77" s="69">
        <v>3</v>
      </c>
      <c r="AD77" s="69"/>
      <c r="AE77" s="70">
        <v>349</v>
      </c>
      <c r="AF77" s="70"/>
      <c r="AG77" s="70">
        <v>27</v>
      </c>
      <c r="AH77" s="70"/>
      <c r="AI77" s="70"/>
      <c r="AJ77" s="70"/>
      <c r="AK77" s="70"/>
      <c r="AM77">
        <v>20</v>
      </c>
      <c r="AP77">
        <v>15</v>
      </c>
      <c r="AQ77">
        <v>76</v>
      </c>
      <c r="AR77">
        <v>20</v>
      </c>
      <c r="AS77" s="72">
        <v>1</v>
      </c>
      <c r="AT77">
        <v>17</v>
      </c>
      <c r="AV77">
        <v>6</v>
      </c>
      <c r="AW77">
        <v>4</v>
      </c>
      <c r="AX77">
        <v>12</v>
      </c>
      <c r="AY77">
        <v>4</v>
      </c>
      <c r="AZ77">
        <v>5</v>
      </c>
      <c r="BA77">
        <v>1</v>
      </c>
      <c r="BB77">
        <v>6</v>
      </c>
      <c r="BC77">
        <v>2</v>
      </c>
      <c r="BE77">
        <v>1</v>
      </c>
      <c r="BF77">
        <v>2</v>
      </c>
      <c r="BH77">
        <v>4</v>
      </c>
      <c r="BJ77">
        <v>2</v>
      </c>
      <c r="BL77">
        <v>12</v>
      </c>
      <c r="BO77">
        <v>93</v>
      </c>
      <c r="BQ77">
        <v>42</v>
      </c>
      <c r="BR77">
        <v>280</v>
      </c>
      <c r="BT77">
        <v>22</v>
      </c>
      <c r="BU77">
        <v>43</v>
      </c>
      <c r="BV77">
        <v>6</v>
      </c>
      <c r="BW77" s="2">
        <v>11</v>
      </c>
      <c r="BX77" s="2">
        <v>13</v>
      </c>
      <c r="BY77" s="2">
        <v>45</v>
      </c>
      <c r="BZ77" s="2"/>
      <c r="CA77" s="2">
        <v>47</v>
      </c>
      <c r="CB77" s="2">
        <v>5</v>
      </c>
      <c r="CC77" s="2">
        <v>2</v>
      </c>
      <c r="CD77" s="2">
        <v>4</v>
      </c>
      <c r="CE77" s="2">
        <v>10</v>
      </c>
      <c r="CF77" s="2">
        <v>1</v>
      </c>
    </row>
    <row r="78" spans="1:82" ht="12.75">
      <c r="A78" s="77" t="s">
        <v>196</v>
      </c>
      <c r="B78" s="71"/>
      <c r="E78" s="41"/>
      <c r="F78" s="42">
        <v>0.005202660898999351</v>
      </c>
      <c r="G78" s="43">
        <f t="shared" si="6"/>
        <v>0.004155585106382979</v>
      </c>
      <c r="H78" s="44"/>
      <c r="I78" s="44">
        <v>0.016622340425531915</v>
      </c>
      <c r="J78" s="44"/>
      <c r="K78" s="44"/>
      <c r="L78" s="45">
        <f>M78*10/M$4</f>
        <v>0</v>
      </c>
      <c r="M78" s="29">
        <f t="shared" si="7"/>
        <v>0</v>
      </c>
      <c r="N78" s="56">
        <f>COUNTA(P78:CG78)</f>
        <v>0</v>
      </c>
      <c r="O78" s="57">
        <f t="shared" si="8"/>
        <v>0</v>
      </c>
      <c r="P78" s="58"/>
      <c r="Q78" s="58"/>
      <c r="R78" s="58"/>
      <c r="S78" s="58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70"/>
      <c r="AF78" s="70"/>
      <c r="AG78" s="70"/>
      <c r="AH78" s="70"/>
      <c r="AI78" s="70"/>
      <c r="AJ78" s="70"/>
      <c r="AK78" s="70"/>
      <c r="AS78" s="72"/>
      <c r="BY78" s="2"/>
      <c r="BZ78" s="2"/>
      <c r="CA78" s="2"/>
      <c r="CB78" s="2"/>
      <c r="CC78" s="2"/>
      <c r="CD78" s="2"/>
    </row>
    <row r="79" spans="1:45" ht="12.75">
      <c r="A79" s="1" t="s">
        <v>197</v>
      </c>
      <c r="D79" s="14" t="s">
        <v>123</v>
      </c>
      <c r="E79" s="41"/>
      <c r="F79" s="42"/>
      <c r="G79" s="43">
        <f t="shared" si="6"/>
        <v>0</v>
      </c>
      <c r="H79" s="44"/>
      <c r="I79" s="44"/>
      <c r="J79" s="44"/>
      <c r="K79" s="44"/>
      <c r="L79" s="45">
        <f t="shared" si="1"/>
        <v>0</v>
      </c>
      <c r="M79" s="29">
        <f t="shared" si="7"/>
        <v>0</v>
      </c>
      <c r="N79" s="56">
        <f t="shared" si="3"/>
        <v>0</v>
      </c>
      <c r="O79" s="57">
        <f t="shared" si="8"/>
        <v>0</v>
      </c>
      <c r="P79" s="58"/>
      <c r="Q79" s="58"/>
      <c r="R79" s="58"/>
      <c r="S79" s="58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70"/>
      <c r="AF79" s="70"/>
      <c r="AG79" s="70"/>
      <c r="AH79" s="70"/>
      <c r="AI79" s="70"/>
      <c r="AJ79" s="70"/>
      <c r="AK79" s="70"/>
      <c r="AS79" s="72"/>
    </row>
    <row r="80" spans="1:83" ht="12.75">
      <c r="A80" s="1" t="s">
        <v>198</v>
      </c>
      <c r="B80" s="1">
        <v>0.51</v>
      </c>
      <c r="C80" s="1">
        <v>1.37</v>
      </c>
      <c r="D80" s="1">
        <v>2.35</v>
      </c>
      <c r="E80" s="41">
        <v>2.7268598017398338</v>
      </c>
      <c r="F80" s="42">
        <v>3.216876783615914</v>
      </c>
      <c r="G80" s="43">
        <f t="shared" si="6"/>
        <v>3.209576751569302</v>
      </c>
      <c r="H80" s="44">
        <v>2.971530249110321</v>
      </c>
      <c r="I80" s="44">
        <v>2.8091755319148937</v>
      </c>
      <c r="J80" s="44">
        <v>3.6218250235183445</v>
      </c>
      <c r="K80" s="44">
        <v>3.4357762017336486</v>
      </c>
      <c r="L80" s="45">
        <f t="shared" si="1"/>
        <v>1.919720767888307</v>
      </c>
      <c r="M80" s="29">
        <f t="shared" si="7"/>
        <v>121</v>
      </c>
      <c r="N80" s="56">
        <f t="shared" si="3"/>
        <v>27</v>
      </c>
      <c r="O80" s="57">
        <f t="shared" si="8"/>
        <v>40.298507462686565</v>
      </c>
      <c r="P80" s="58"/>
      <c r="Q80" s="58"/>
      <c r="R80" s="58">
        <v>1</v>
      </c>
      <c r="S80" s="58">
        <v>2</v>
      </c>
      <c r="T80" s="69"/>
      <c r="U80" s="69"/>
      <c r="V80" s="69"/>
      <c r="W80" s="69"/>
      <c r="X80" s="69">
        <v>1</v>
      </c>
      <c r="Y80" s="69"/>
      <c r="Z80" s="69">
        <v>2</v>
      </c>
      <c r="AA80" s="69">
        <v>4</v>
      </c>
      <c r="AB80" s="69"/>
      <c r="AC80" s="69"/>
      <c r="AD80" s="69"/>
      <c r="AE80" s="70">
        <v>12</v>
      </c>
      <c r="AF80" s="70"/>
      <c r="AG80" s="70"/>
      <c r="AH80" s="70"/>
      <c r="AI80" s="70"/>
      <c r="AJ80" s="70"/>
      <c r="AK80" s="70"/>
      <c r="AM80">
        <v>5</v>
      </c>
      <c r="AQ80">
        <v>2</v>
      </c>
      <c r="AR80">
        <v>3</v>
      </c>
      <c r="AS80" s="72"/>
      <c r="AY80">
        <v>11</v>
      </c>
      <c r="AZ80">
        <v>5</v>
      </c>
      <c r="BB80">
        <v>2</v>
      </c>
      <c r="BF80">
        <v>5</v>
      </c>
      <c r="BL80">
        <v>2</v>
      </c>
      <c r="BO80">
        <v>4</v>
      </c>
      <c r="BP80">
        <v>2</v>
      </c>
      <c r="BR80">
        <v>16</v>
      </c>
      <c r="BT80">
        <v>5</v>
      </c>
      <c r="BU80">
        <v>20</v>
      </c>
      <c r="BV80">
        <v>3</v>
      </c>
      <c r="BW80" s="2">
        <v>1</v>
      </c>
      <c r="BX80" s="2">
        <v>1</v>
      </c>
      <c r="BY80" s="2">
        <v>3</v>
      </c>
      <c r="CA80">
        <v>1</v>
      </c>
      <c r="CB80">
        <v>2</v>
      </c>
      <c r="CC80">
        <v>5</v>
      </c>
      <c r="CE80">
        <v>1</v>
      </c>
    </row>
    <row r="81" spans="1:82" ht="12.75">
      <c r="A81" s="1" t="s">
        <v>199</v>
      </c>
      <c r="E81" s="41"/>
      <c r="F81" s="42">
        <v>0.028287673880685184</v>
      </c>
      <c r="G81" s="43">
        <f t="shared" si="6"/>
        <v>0.008311170212765957</v>
      </c>
      <c r="H81" s="44"/>
      <c r="I81" s="44">
        <v>0.03324468085106383</v>
      </c>
      <c r="J81" s="44"/>
      <c r="K81" s="44"/>
      <c r="L81" s="45">
        <f>M81*10/M$4</f>
        <v>0.0793273044581945</v>
      </c>
      <c r="M81" s="29">
        <f t="shared" si="7"/>
        <v>5</v>
      </c>
      <c r="N81" s="56">
        <f>COUNTA(P81:CG81)</f>
        <v>2</v>
      </c>
      <c r="O81" s="57">
        <f t="shared" si="8"/>
        <v>2.985074626865672</v>
      </c>
      <c r="P81" s="58"/>
      <c r="Q81" s="58"/>
      <c r="R81" s="58"/>
      <c r="S81" s="58"/>
      <c r="T81" s="69"/>
      <c r="U81" s="69"/>
      <c r="V81" s="69"/>
      <c r="W81" s="69"/>
      <c r="X81" s="69">
        <v>3</v>
      </c>
      <c r="Y81" s="69"/>
      <c r="Z81" s="69"/>
      <c r="AA81" s="69"/>
      <c r="AB81" s="69"/>
      <c r="AC81" s="69"/>
      <c r="AD81" s="69"/>
      <c r="AE81" s="70"/>
      <c r="AF81" s="70"/>
      <c r="AG81" s="70"/>
      <c r="AH81" s="70"/>
      <c r="AI81" s="70"/>
      <c r="AJ81" s="70"/>
      <c r="AK81" s="70"/>
      <c r="AS81" s="72"/>
      <c r="BY81" s="2"/>
      <c r="CD81">
        <v>2</v>
      </c>
    </row>
    <row r="82" spans="1:45" ht="12.75">
      <c r="A82" s="1" t="s">
        <v>200</v>
      </c>
      <c r="B82" s="1">
        <v>0.03</v>
      </c>
      <c r="C82" s="1">
        <v>0.73</v>
      </c>
      <c r="D82" s="1">
        <v>0.06</v>
      </c>
      <c r="E82" s="41">
        <v>0.020999999999999998</v>
      </c>
      <c r="F82" s="42">
        <v>0.05990933830466344</v>
      </c>
      <c r="G82" s="43">
        <f t="shared" si="6"/>
        <v>0.008311170212765957</v>
      </c>
      <c r="H82" s="44"/>
      <c r="I82" s="44">
        <v>0.03324468085106383</v>
      </c>
      <c r="J82" s="44"/>
      <c r="K82" s="44"/>
      <c r="L82" s="45">
        <f t="shared" si="1"/>
        <v>0</v>
      </c>
      <c r="M82" s="29">
        <f t="shared" si="7"/>
        <v>0</v>
      </c>
      <c r="N82" s="56">
        <f t="shared" si="3"/>
        <v>0</v>
      </c>
      <c r="O82" s="57">
        <f t="shared" si="8"/>
        <v>0</v>
      </c>
      <c r="P82" s="58"/>
      <c r="Q82" s="58"/>
      <c r="R82" s="58"/>
      <c r="S82" s="58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70"/>
      <c r="AF82" s="70"/>
      <c r="AG82" s="70"/>
      <c r="AH82" s="70"/>
      <c r="AI82" s="70"/>
      <c r="AJ82" s="70"/>
      <c r="AK82" s="70"/>
      <c r="AS82" s="72"/>
    </row>
    <row r="83" spans="1:78" ht="12.75">
      <c r="A83" s="1" t="s">
        <v>201</v>
      </c>
      <c r="B83" s="1">
        <v>18.31</v>
      </c>
      <c r="C83" s="1">
        <v>16.94</v>
      </c>
      <c r="D83" s="1">
        <v>13.67</v>
      </c>
      <c r="E83" s="41">
        <v>6.98926481893587</v>
      </c>
      <c r="F83" s="42">
        <v>9.685163840859493</v>
      </c>
      <c r="G83" s="43">
        <f t="shared" si="6"/>
        <v>17.218836156833444</v>
      </c>
      <c r="H83" s="44">
        <v>14.804270462633456</v>
      </c>
      <c r="I83" s="44">
        <v>21.35970744680851</v>
      </c>
      <c r="J83" s="44">
        <v>16.55691439322672</v>
      </c>
      <c r="K83" s="44">
        <v>16.15445232466509</v>
      </c>
      <c r="L83" s="45">
        <f t="shared" si="1"/>
        <v>12.628906869744565</v>
      </c>
      <c r="M83" s="29">
        <f t="shared" si="7"/>
        <v>796</v>
      </c>
      <c r="N83" s="56">
        <f t="shared" si="3"/>
        <v>28</v>
      </c>
      <c r="O83" s="57">
        <f t="shared" si="8"/>
        <v>41.791044776119406</v>
      </c>
      <c r="P83" s="58">
        <v>43</v>
      </c>
      <c r="Q83" s="58">
        <v>5</v>
      </c>
      <c r="R83" s="58"/>
      <c r="S83" s="58"/>
      <c r="T83" s="69"/>
      <c r="U83" s="69"/>
      <c r="V83" s="69"/>
      <c r="W83" s="69">
        <v>13</v>
      </c>
      <c r="X83" s="69"/>
      <c r="Y83" s="69"/>
      <c r="Z83" s="69"/>
      <c r="AA83" s="69"/>
      <c r="AB83" s="69"/>
      <c r="AC83" s="69">
        <v>44</v>
      </c>
      <c r="AD83" s="69"/>
      <c r="AE83" s="70">
        <v>10</v>
      </c>
      <c r="AF83" s="70">
        <v>40</v>
      </c>
      <c r="AG83" s="70">
        <v>7</v>
      </c>
      <c r="AH83" s="70"/>
      <c r="AI83" s="70">
        <v>1</v>
      </c>
      <c r="AJ83" s="70"/>
      <c r="AK83" s="70"/>
      <c r="AL83" s="70"/>
      <c r="AM83">
        <v>2</v>
      </c>
      <c r="AN83">
        <v>142</v>
      </c>
      <c r="AP83">
        <v>41</v>
      </c>
      <c r="AQ83">
        <v>3</v>
      </c>
      <c r="AR83">
        <v>10</v>
      </c>
      <c r="AS83" s="72"/>
      <c r="AT83" s="72"/>
      <c r="AU83" s="72">
        <v>52</v>
      </c>
      <c r="AW83">
        <v>2</v>
      </c>
      <c r="AY83">
        <v>1</v>
      </c>
      <c r="BA83">
        <v>45</v>
      </c>
      <c r="BB83">
        <v>6</v>
      </c>
      <c r="BC83">
        <v>36</v>
      </c>
      <c r="BH83">
        <v>8</v>
      </c>
      <c r="BJ83">
        <v>120</v>
      </c>
      <c r="BK83">
        <v>66</v>
      </c>
      <c r="BM83">
        <v>1</v>
      </c>
      <c r="BO83">
        <v>74</v>
      </c>
      <c r="BR83">
        <v>5</v>
      </c>
      <c r="BU83">
        <v>8</v>
      </c>
      <c r="BV83">
        <v>4</v>
      </c>
      <c r="BZ83">
        <v>7</v>
      </c>
    </row>
    <row r="84" spans="1:79" ht="12.75">
      <c r="A84" s="1" t="s">
        <v>202</v>
      </c>
      <c r="B84" s="1">
        <v>0.12</v>
      </c>
      <c r="C84" s="1">
        <v>0.21</v>
      </c>
      <c r="D84" s="1">
        <v>0.05</v>
      </c>
      <c r="E84" s="41">
        <v>0.03506918875177019</v>
      </c>
      <c r="F84" s="42">
        <v>0.12329339464856756</v>
      </c>
      <c r="G84" s="43">
        <f t="shared" si="6"/>
        <v>0.2084862807635072</v>
      </c>
      <c r="H84" s="44">
        <v>0.017793594306049827</v>
      </c>
      <c r="I84" s="44">
        <v>0.28257978723404253</v>
      </c>
      <c r="J84" s="44">
        <v>0.43900909375979935</v>
      </c>
      <c r="K84" s="44">
        <v>0.09456264775413711</v>
      </c>
      <c r="L84" s="45">
        <f t="shared" si="1"/>
        <v>0.5394256703157226</v>
      </c>
      <c r="M84" s="29">
        <f t="shared" si="7"/>
        <v>34</v>
      </c>
      <c r="N84" s="56">
        <f aca="true" t="shared" si="9" ref="N84:N164">COUNTA(P84:CG84)</f>
        <v>5</v>
      </c>
      <c r="O84" s="57">
        <f t="shared" si="8"/>
        <v>7.462686567164179</v>
      </c>
      <c r="P84" s="58"/>
      <c r="Q84" s="58"/>
      <c r="R84" s="58"/>
      <c r="S84" s="58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70"/>
      <c r="AF84" s="70"/>
      <c r="AG84" s="70"/>
      <c r="AH84" s="70"/>
      <c r="AI84" s="70"/>
      <c r="AJ84" s="70"/>
      <c r="AK84" s="70"/>
      <c r="AM84">
        <v>4</v>
      </c>
      <c r="AS84" s="72"/>
      <c r="AX84">
        <v>1</v>
      </c>
      <c r="BF84">
        <v>3</v>
      </c>
      <c r="BH84">
        <v>19</v>
      </c>
      <c r="CA84">
        <v>7</v>
      </c>
    </row>
    <row r="85" spans="1:72" ht="12.75">
      <c r="A85" s="1" t="s">
        <v>203</v>
      </c>
      <c r="B85" s="1">
        <v>0.02</v>
      </c>
      <c r="C85" s="1">
        <v>0.03</v>
      </c>
      <c r="D85" s="1">
        <v>0.03</v>
      </c>
      <c r="E85" s="41">
        <v>0.03406918875177019</v>
      </c>
      <c r="F85" s="42">
        <v>0.1153098903698275</v>
      </c>
      <c r="G85" s="43">
        <f t="shared" si="6"/>
        <v>0.4221540881456206</v>
      </c>
      <c r="H85" s="44">
        <v>0.24911032028469757</v>
      </c>
      <c r="I85" s="44">
        <v>1.0472074468085106</v>
      </c>
      <c r="J85" s="44">
        <v>0.3292568203198495</v>
      </c>
      <c r="K85" s="44">
        <v>0.06304176516942474</v>
      </c>
      <c r="L85" s="45">
        <f t="shared" si="1"/>
        <v>0.2379819133745835</v>
      </c>
      <c r="M85" s="29">
        <f t="shared" si="7"/>
        <v>15</v>
      </c>
      <c r="N85" s="56">
        <f t="shared" si="9"/>
        <v>8</v>
      </c>
      <c r="O85" s="57">
        <f t="shared" si="8"/>
        <v>11.940298507462687</v>
      </c>
      <c r="P85" s="58"/>
      <c r="Q85" s="58"/>
      <c r="R85" s="58"/>
      <c r="S85" s="58">
        <v>1</v>
      </c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70"/>
      <c r="AF85" s="70"/>
      <c r="AG85" s="70"/>
      <c r="AH85" s="70"/>
      <c r="AI85" s="70"/>
      <c r="AJ85" s="70"/>
      <c r="AK85" s="70"/>
      <c r="AL85">
        <v>3</v>
      </c>
      <c r="AM85">
        <v>2</v>
      </c>
      <c r="AS85" s="72"/>
      <c r="AY85">
        <v>1</v>
      </c>
      <c r="BA85">
        <v>1</v>
      </c>
      <c r="BB85">
        <v>5</v>
      </c>
      <c r="BF85">
        <v>1</v>
      </c>
      <c r="BT85">
        <v>1</v>
      </c>
    </row>
    <row r="86" spans="1:62" ht="12.75">
      <c r="A86" s="1" t="s">
        <v>204</v>
      </c>
      <c r="B86" s="1">
        <v>0.15</v>
      </c>
      <c r="C86" s="1">
        <v>0.24</v>
      </c>
      <c r="D86" s="1">
        <v>0.48</v>
      </c>
      <c r="E86" s="41">
        <v>0.19504612583451345</v>
      </c>
      <c r="F86" s="42">
        <v>0.10430101408983398</v>
      </c>
      <c r="G86" s="43">
        <f t="shared" si="6"/>
        <v>0.1090291892105129</v>
      </c>
      <c r="H86" s="44">
        <v>0.08896797153024913</v>
      </c>
      <c r="I86" s="44">
        <v>0.03324468085106383</v>
      </c>
      <c r="J86" s="44">
        <v>0.2508623392913139</v>
      </c>
      <c r="K86" s="44">
        <v>0.06304176516942474</v>
      </c>
      <c r="L86" s="45">
        <f t="shared" si="1"/>
        <v>0.1745200698080279</v>
      </c>
      <c r="M86" s="29">
        <f t="shared" si="7"/>
        <v>11</v>
      </c>
      <c r="N86" s="56">
        <f t="shared" si="9"/>
        <v>2</v>
      </c>
      <c r="O86" s="57">
        <f t="shared" si="8"/>
        <v>2.985074626865672</v>
      </c>
      <c r="P86" s="58"/>
      <c r="Q86" s="58">
        <v>1</v>
      </c>
      <c r="R86" s="58"/>
      <c r="S86" s="58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70"/>
      <c r="AF86" s="70"/>
      <c r="AG86" s="70"/>
      <c r="AH86" s="70"/>
      <c r="AI86" s="70"/>
      <c r="AJ86" s="70"/>
      <c r="AK86" s="70"/>
      <c r="AS86" s="72"/>
      <c r="BJ86">
        <v>10</v>
      </c>
    </row>
    <row r="87" spans="1:45" ht="12.75">
      <c r="A87" s="1" t="s">
        <v>205</v>
      </c>
      <c r="E87" s="41"/>
      <c r="F87" s="55" t="s">
        <v>123</v>
      </c>
      <c r="G87" s="43">
        <f t="shared" si="6"/>
        <v>0</v>
      </c>
      <c r="H87" s="44"/>
      <c r="I87" s="44"/>
      <c r="J87" s="44"/>
      <c r="K87" s="44"/>
      <c r="L87" s="45">
        <f>M87*10/M$4</f>
        <v>0</v>
      </c>
      <c r="M87" s="29">
        <f t="shared" si="7"/>
        <v>0</v>
      </c>
      <c r="N87" s="56">
        <f>COUNTA(P87:CG87)</f>
        <v>0</v>
      </c>
      <c r="O87" s="57">
        <f t="shared" si="8"/>
        <v>0</v>
      </c>
      <c r="P87" s="58"/>
      <c r="Q87" s="58"/>
      <c r="R87" s="58"/>
      <c r="S87" s="58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70"/>
      <c r="AF87" s="70"/>
      <c r="AG87" s="70"/>
      <c r="AH87" s="70"/>
      <c r="AI87" s="70"/>
      <c r="AJ87" s="70"/>
      <c r="AK87" s="70"/>
      <c r="AS87" s="72"/>
    </row>
    <row r="88" spans="1:85" ht="12.75">
      <c r="A88" s="1" t="s">
        <v>206</v>
      </c>
      <c r="C88" s="1">
        <v>0.01</v>
      </c>
      <c r="D88" s="1">
        <v>0.01</v>
      </c>
      <c r="E88" s="41">
        <v>0.015</v>
      </c>
      <c r="F88" s="42">
        <v>0.008885369532428355</v>
      </c>
      <c r="G88" s="43">
        <f t="shared" si="6"/>
        <v>0.011799944697604873</v>
      </c>
      <c r="H88" s="44"/>
      <c r="I88" s="44"/>
      <c r="J88" s="44">
        <v>0.01567889620570712</v>
      </c>
      <c r="K88" s="44">
        <v>0.03152088258471237</v>
      </c>
      <c r="L88" s="45">
        <f>M88*10/M$4</f>
        <v>0</v>
      </c>
      <c r="M88" s="46">
        <f t="shared" si="7"/>
        <v>0</v>
      </c>
      <c r="N88" s="47">
        <f>COUNTA(P88:CG88)</f>
        <v>0</v>
      </c>
      <c r="O88" s="48">
        <f t="shared" si="8"/>
        <v>0</v>
      </c>
      <c r="P88" s="49"/>
      <c r="Q88" s="49"/>
      <c r="R88" s="49"/>
      <c r="S88" s="49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4"/>
      <c r="AF88" s="74"/>
      <c r="AG88" s="74"/>
      <c r="AH88" s="74"/>
      <c r="AI88" s="74"/>
      <c r="AJ88" s="74"/>
      <c r="AK88" s="74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6"/>
      <c r="BX88" s="76"/>
      <c r="BY88" s="75"/>
      <c r="BZ88" s="75"/>
      <c r="CA88" s="75"/>
      <c r="CB88" s="75"/>
      <c r="CC88" s="75"/>
      <c r="CD88" s="75"/>
      <c r="CE88" s="75"/>
      <c r="CF88" s="75"/>
      <c r="CG88" s="75"/>
    </row>
    <row r="89" spans="1:85" ht="12.75">
      <c r="A89" s="1" t="s">
        <v>207</v>
      </c>
      <c r="C89" s="14" t="s">
        <v>123</v>
      </c>
      <c r="D89" s="14" t="s">
        <v>123</v>
      </c>
      <c r="E89" s="41">
        <v>0.008972983710766786</v>
      </c>
      <c r="F89" s="42">
        <v>0.006603228393144358</v>
      </c>
      <c r="G89" s="43">
        <f t="shared" si="6"/>
        <v>0.008311170212765957</v>
      </c>
      <c r="H89" s="44"/>
      <c r="I89" s="44">
        <v>0.03324468085106383</v>
      </c>
      <c r="J89" s="44"/>
      <c r="K89" s="44"/>
      <c r="L89" s="45">
        <f aca="true" t="shared" si="10" ref="L89:L96">M89*10/M$4</f>
        <v>0</v>
      </c>
      <c r="M89" s="29">
        <f t="shared" si="7"/>
        <v>0</v>
      </c>
      <c r="N89" s="56">
        <f aca="true" t="shared" si="11" ref="N89:N95">COUNTA(P89:CG89)</f>
        <v>0</v>
      </c>
      <c r="O89" s="57">
        <f t="shared" si="8"/>
        <v>0</v>
      </c>
      <c r="P89" s="58"/>
      <c r="Q89" s="58"/>
      <c r="R89" s="58"/>
      <c r="S89" s="58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2"/>
      <c r="AF89" s="82"/>
      <c r="AG89" s="82"/>
      <c r="AH89" s="82"/>
      <c r="AI89" s="82"/>
      <c r="AJ89" s="82"/>
      <c r="AK89" s="8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85"/>
      <c r="BX89" s="85"/>
      <c r="BY89" s="72"/>
      <c r="BZ89" s="72"/>
      <c r="CA89" s="72"/>
      <c r="CB89" s="72"/>
      <c r="CC89" s="72"/>
      <c r="CD89" s="72"/>
      <c r="CE89" s="72"/>
      <c r="CF89" s="72"/>
      <c r="CG89" s="72"/>
    </row>
    <row r="90" spans="1:85" ht="12.75">
      <c r="A90" s="1" t="s">
        <v>208</v>
      </c>
      <c r="E90" s="41"/>
      <c r="F90" s="42">
        <v>0.006413932547998632</v>
      </c>
      <c r="G90" s="43">
        <f t="shared" si="6"/>
        <v>0</v>
      </c>
      <c r="H90" s="44"/>
      <c r="I90" s="44"/>
      <c r="J90" s="44"/>
      <c r="K90" s="44"/>
      <c r="L90" s="45">
        <f t="shared" si="10"/>
        <v>0</v>
      </c>
      <c r="M90" s="29">
        <f t="shared" si="7"/>
        <v>0</v>
      </c>
      <c r="N90" s="56">
        <f t="shared" si="11"/>
        <v>0</v>
      </c>
      <c r="O90" s="57">
        <f t="shared" si="8"/>
        <v>0</v>
      </c>
      <c r="P90" s="58"/>
      <c r="Q90" s="58"/>
      <c r="R90" s="58"/>
      <c r="S90" s="58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2"/>
      <c r="AF90" s="82"/>
      <c r="AG90" s="82"/>
      <c r="AH90" s="82"/>
      <c r="AI90" s="82"/>
      <c r="AJ90" s="82"/>
      <c r="AK90" s="8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85"/>
      <c r="BX90" s="85"/>
      <c r="BY90" s="72"/>
      <c r="BZ90" s="72"/>
      <c r="CA90" s="72"/>
      <c r="CB90" s="72"/>
      <c r="CC90" s="72"/>
      <c r="CD90" s="72"/>
      <c r="CE90" s="72"/>
      <c r="CF90" s="72"/>
      <c r="CG90" s="72"/>
    </row>
    <row r="91" spans="1:85" ht="12.75">
      <c r="A91" s="1" t="s">
        <v>209</v>
      </c>
      <c r="B91" s="1">
        <v>0.03</v>
      </c>
      <c r="C91" s="1">
        <v>0.01</v>
      </c>
      <c r="D91" s="1">
        <v>0.01</v>
      </c>
      <c r="E91" s="41">
        <v>0.006</v>
      </c>
      <c r="F91" s="42">
        <v>0.01488415067519545</v>
      </c>
      <c r="G91" s="43">
        <f t="shared" si="6"/>
        <v>0.008368122627939237</v>
      </c>
      <c r="H91" s="44">
        <v>0.017793594306049827</v>
      </c>
      <c r="I91" s="44"/>
      <c r="J91" s="44">
        <v>0.01567889620570712</v>
      </c>
      <c r="K91" s="44"/>
      <c r="L91" s="45">
        <f t="shared" si="10"/>
        <v>0</v>
      </c>
      <c r="M91" s="29">
        <f t="shared" si="7"/>
        <v>0</v>
      </c>
      <c r="N91" s="56">
        <f t="shared" si="11"/>
        <v>0</v>
      </c>
      <c r="O91" s="57">
        <f t="shared" si="8"/>
        <v>0</v>
      </c>
      <c r="P91" s="58"/>
      <c r="Q91" s="58"/>
      <c r="R91" s="58"/>
      <c r="S91" s="58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2"/>
      <c r="AF91" s="82"/>
      <c r="AG91" s="82"/>
      <c r="AH91" s="82"/>
      <c r="AI91" s="82"/>
      <c r="AJ91" s="82"/>
      <c r="AK91" s="8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85"/>
      <c r="BX91" s="85"/>
      <c r="BY91" s="72"/>
      <c r="BZ91" s="72"/>
      <c r="CA91" s="72"/>
      <c r="CB91" s="72"/>
      <c r="CC91" s="72"/>
      <c r="CD91" s="72"/>
      <c r="CE91" s="72"/>
      <c r="CF91" s="72"/>
      <c r="CG91" s="72"/>
    </row>
    <row r="92" spans="1:85" ht="12.75">
      <c r="A92" s="1" t="s">
        <v>210</v>
      </c>
      <c r="B92" s="14" t="s">
        <v>123</v>
      </c>
      <c r="C92" s="14"/>
      <c r="D92" s="14" t="s">
        <v>123</v>
      </c>
      <c r="E92" s="55" t="s">
        <v>123</v>
      </c>
      <c r="F92" s="55" t="s">
        <v>123</v>
      </c>
      <c r="G92" s="43">
        <f t="shared" si="6"/>
        <v>0</v>
      </c>
      <c r="H92" s="44"/>
      <c r="I92" s="44"/>
      <c r="J92" s="44"/>
      <c r="K92" s="44"/>
      <c r="L92" s="45">
        <f t="shared" si="10"/>
        <v>0</v>
      </c>
      <c r="M92" s="29">
        <f t="shared" si="7"/>
        <v>0</v>
      </c>
      <c r="N92" s="56">
        <f t="shared" si="11"/>
        <v>0</v>
      </c>
      <c r="O92" s="57">
        <f t="shared" si="8"/>
        <v>0</v>
      </c>
      <c r="P92" s="58"/>
      <c r="Q92" s="58"/>
      <c r="R92" s="58"/>
      <c r="S92" s="58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2"/>
      <c r="AF92" s="82"/>
      <c r="AG92" s="82"/>
      <c r="AH92" s="82"/>
      <c r="AI92" s="82"/>
      <c r="AJ92" s="82"/>
      <c r="AK92" s="8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85"/>
      <c r="BX92" s="85"/>
      <c r="BY92" s="72"/>
      <c r="BZ92" s="72"/>
      <c r="CA92" s="72"/>
      <c r="CB92" s="72"/>
      <c r="CC92" s="72"/>
      <c r="CD92" s="72"/>
      <c r="CE92" s="72"/>
      <c r="CF92" s="72"/>
      <c r="CG92" s="72"/>
    </row>
    <row r="93" spans="1:85" ht="12.75">
      <c r="A93" s="1" t="s">
        <v>211</v>
      </c>
      <c r="B93" s="1">
        <v>0.01</v>
      </c>
      <c r="C93" s="1">
        <v>0.01</v>
      </c>
      <c r="D93" s="1">
        <v>0.03</v>
      </c>
      <c r="E93" s="41">
        <v>0.05406918875177018</v>
      </c>
      <c r="F93" s="42">
        <v>0.06338834976422507</v>
      </c>
      <c r="G93" s="43">
        <f t="shared" si="6"/>
        <v>0.06574136739929848</v>
      </c>
      <c r="H93" s="44">
        <v>0.035587188612099654</v>
      </c>
      <c r="I93" s="44">
        <v>0.13297872340425532</v>
      </c>
      <c r="J93" s="44">
        <v>0.03135779241141424</v>
      </c>
      <c r="K93" s="44">
        <v>0.06304176516942474</v>
      </c>
      <c r="L93" s="45">
        <f t="shared" si="10"/>
        <v>0.0793273044581945</v>
      </c>
      <c r="M93" s="29">
        <f t="shared" si="7"/>
        <v>5</v>
      </c>
      <c r="N93" s="56">
        <f t="shared" si="11"/>
        <v>5</v>
      </c>
      <c r="O93" s="57">
        <f t="shared" si="8"/>
        <v>7.462686567164179</v>
      </c>
      <c r="P93" s="58"/>
      <c r="Q93" s="58"/>
      <c r="R93" s="58"/>
      <c r="S93" s="58"/>
      <c r="T93" s="84"/>
      <c r="U93" s="84"/>
      <c r="V93" s="84"/>
      <c r="W93" s="84"/>
      <c r="X93" s="84"/>
      <c r="Y93" s="84"/>
      <c r="Z93" s="84"/>
      <c r="AA93" s="84">
        <v>1</v>
      </c>
      <c r="AB93" s="84"/>
      <c r="AC93" s="84"/>
      <c r="AD93" s="84"/>
      <c r="AE93" s="82"/>
      <c r="AF93" s="82"/>
      <c r="AG93" s="82"/>
      <c r="AH93" s="82"/>
      <c r="AI93" s="82"/>
      <c r="AJ93" s="82"/>
      <c r="AK93" s="82"/>
      <c r="AL93" s="72"/>
      <c r="AM93" s="72"/>
      <c r="AN93" s="72"/>
      <c r="AO93" s="72"/>
      <c r="AP93" s="72"/>
      <c r="AQ93" s="72"/>
      <c r="AR93" s="72"/>
      <c r="AS93" s="72"/>
      <c r="AT93" s="72">
        <v>1</v>
      </c>
      <c r="AU93" s="72"/>
      <c r="AV93" s="72"/>
      <c r="AW93" s="72"/>
      <c r="AX93" s="72"/>
      <c r="AY93" s="72">
        <v>1</v>
      </c>
      <c r="AZ93" s="72"/>
      <c r="BA93" s="72"/>
      <c r="BB93" s="72"/>
      <c r="BC93" s="72"/>
      <c r="BD93" s="72"/>
      <c r="BE93" s="72"/>
      <c r="BF93" s="72">
        <v>1</v>
      </c>
      <c r="BG93" s="72"/>
      <c r="BH93" s="72"/>
      <c r="BI93" s="72"/>
      <c r="BJ93" s="72"/>
      <c r="BK93" s="72"/>
      <c r="BL93" s="72"/>
      <c r="BM93" s="72"/>
      <c r="BN93" s="72"/>
      <c r="BO93" s="72">
        <v>1</v>
      </c>
      <c r="BP93" s="72"/>
      <c r="BQ93" s="72"/>
      <c r="BR93" s="72"/>
      <c r="BS93" s="72"/>
      <c r="BT93" s="72"/>
      <c r="BU93" s="72"/>
      <c r="BV93" s="72"/>
      <c r="BW93" s="85"/>
      <c r="BX93" s="85"/>
      <c r="BY93" s="72"/>
      <c r="BZ93" s="72"/>
      <c r="CA93" s="72"/>
      <c r="CB93" s="72"/>
      <c r="CC93" s="72"/>
      <c r="CD93" s="72"/>
      <c r="CE93" s="72"/>
      <c r="CF93" s="72"/>
      <c r="CG93" s="72"/>
    </row>
    <row r="94" spans="1:85" ht="12.75">
      <c r="A94" s="1" t="s">
        <v>212</v>
      </c>
      <c r="B94" s="1">
        <v>0.01</v>
      </c>
      <c r="D94" s="1">
        <v>0.03</v>
      </c>
      <c r="E94" s="41">
        <v>0.013023062917256727</v>
      </c>
      <c r="F94" s="42">
        <v>0.013819476861605761</v>
      </c>
      <c r="G94" s="43">
        <f t="shared" si="6"/>
        <v>0.008095695429472024</v>
      </c>
      <c r="H94" s="44"/>
      <c r="I94" s="44">
        <v>0.016622340425531915</v>
      </c>
      <c r="J94" s="44"/>
      <c r="K94" s="44">
        <v>0.015760441292356184</v>
      </c>
      <c r="L94" s="45">
        <f t="shared" si="10"/>
        <v>0.0317309217832778</v>
      </c>
      <c r="M94" s="29">
        <f t="shared" si="7"/>
        <v>2</v>
      </c>
      <c r="N94" s="56">
        <f t="shared" si="11"/>
        <v>1</v>
      </c>
      <c r="O94" s="57">
        <f t="shared" si="8"/>
        <v>1.492537313432836</v>
      </c>
      <c r="P94" s="58"/>
      <c r="Q94" s="58"/>
      <c r="R94" s="58"/>
      <c r="S94" s="58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2"/>
      <c r="AF94" s="82"/>
      <c r="AG94" s="82"/>
      <c r="AH94" s="82"/>
      <c r="AI94" s="82"/>
      <c r="AJ94" s="82"/>
      <c r="AK94" s="8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>
        <v>2</v>
      </c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85"/>
      <c r="BX94" s="85"/>
      <c r="BY94" s="72"/>
      <c r="BZ94" s="72"/>
      <c r="CA94" s="72"/>
      <c r="CB94" s="72"/>
      <c r="CC94" s="72"/>
      <c r="CD94" s="72"/>
      <c r="CE94" s="72"/>
      <c r="CF94" s="72"/>
      <c r="CG94" s="72"/>
    </row>
    <row r="95" spans="1:85" ht="12.75">
      <c r="A95" s="77" t="s">
        <v>213</v>
      </c>
      <c r="E95" s="41"/>
      <c r="F95" s="55"/>
      <c r="G95" s="43">
        <f t="shared" si="6"/>
        <v>0.004155585106382979</v>
      </c>
      <c r="H95" s="44"/>
      <c r="I95" s="44">
        <v>0.016622340425531915</v>
      </c>
      <c r="J95" s="44"/>
      <c r="K95" s="44"/>
      <c r="L95" s="45">
        <f t="shared" si="10"/>
        <v>0</v>
      </c>
      <c r="M95" s="46">
        <f t="shared" si="7"/>
        <v>0</v>
      </c>
      <c r="N95" s="47">
        <f t="shared" si="11"/>
        <v>0</v>
      </c>
      <c r="O95" s="48">
        <f t="shared" si="8"/>
        <v>0</v>
      </c>
      <c r="P95" s="49"/>
      <c r="Q95" s="49"/>
      <c r="R95" s="49"/>
      <c r="S95" s="49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4"/>
      <c r="AF95" s="74"/>
      <c r="AG95" s="74"/>
      <c r="AH95" s="74"/>
      <c r="AI95" s="74"/>
      <c r="AJ95" s="74"/>
      <c r="AK95" s="74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6"/>
      <c r="BX95" s="76"/>
      <c r="BY95" s="75"/>
      <c r="BZ95" s="75"/>
      <c r="CA95" s="75"/>
      <c r="CB95" s="75"/>
      <c r="CC95" s="75"/>
      <c r="CD95" s="75"/>
      <c r="CE95" s="75"/>
      <c r="CF95" s="75"/>
      <c r="CG95" s="75"/>
    </row>
    <row r="96" spans="1:85" ht="12.75">
      <c r="A96" s="1" t="s">
        <v>214</v>
      </c>
      <c r="B96" s="1">
        <v>0.02</v>
      </c>
      <c r="C96" s="14" t="s">
        <v>123</v>
      </c>
      <c r="E96" s="41">
        <v>0.009046125834513455</v>
      </c>
      <c r="F96" s="42"/>
      <c r="G96" s="43">
        <f t="shared" si="6"/>
        <v>0.028422285123136784</v>
      </c>
      <c r="H96" s="44"/>
      <c r="I96" s="44">
        <v>0.06648936170212766</v>
      </c>
      <c r="J96" s="44">
        <v>0.01567889620570712</v>
      </c>
      <c r="K96" s="44">
        <v>0.03152088258471237</v>
      </c>
      <c r="L96" s="45">
        <f t="shared" si="10"/>
        <v>0.0317309217832778</v>
      </c>
      <c r="M96" s="46">
        <v>2</v>
      </c>
      <c r="N96" s="47">
        <v>2</v>
      </c>
      <c r="O96" s="48">
        <f t="shared" si="8"/>
        <v>2.985074626865672</v>
      </c>
      <c r="P96" s="49"/>
      <c r="Q96" s="49"/>
      <c r="R96" s="49"/>
      <c r="S96" s="49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4"/>
      <c r="AF96" s="74"/>
      <c r="AG96" s="74"/>
      <c r="AH96" s="74"/>
      <c r="AI96" s="74"/>
      <c r="AJ96" s="74"/>
      <c r="AK96" s="74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6"/>
      <c r="BX96" s="76"/>
      <c r="BY96" s="75"/>
      <c r="BZ96" s="75"/>
      <c r="CA96" s="75"/>
      <c r="CB96" s="75"/>
      <c r="CC96" s="75"/>
      <c r="CD96" s="75"/>
      <c r="CE96" s="75"/>
      <c r="CF96" s="75"/>
      <c r="CG96" s="75"/>
    </row>
    <row r="97" spans="1:85" ht="12.75">
      <c r="A97" s="1" t="s">
        <v>215</v>
      </c>
      <c r="B97" s="1">
        <v>0.29</v>
      </c>
      <c r="C97" s="71">
        <v>0.4</v>
      </c>
      <c r="D97" s="1">
        <v>0.58</v>
      </c>
      <c r="E97" s="41">
        <v>0.48592251669026904</v>
      </c>
      <c r="F97" s="42">
        <v>0.541397011918751</v>
      </c>
      <c r="G97" s="43">
        <f t="shared" si="6"/>
        <v>0.5359048699452886</v>
      </c>
      <c r="H97" s="44">
        <v>0.409252669039146</v>
      </c>
      <c r="I97" s="44">
        <v>0.6815159574468085</v>
      </c>
      <c r="J97" s="44">
        <v>0.5957980558168705</v>
      </c>
      <c r="K97" s="44">
        <v>0.4570527974783294</v>
      </c>
      <c r="L97" s="45">
        <f aca="true" t="shared" si="12" ref="L97:L167">M97*10/M$4</f>
        <v>0.5711565920990004</v>
      </c>
      <c r="M97" s="29">
        <f t="shared" si="7"/>
        <v>36</v>
      </c>
      <c r="N97" s="56">
        <f t="shared" si="9"/>
        <v>20</v>
      </c>
      <c r="O97" s="57">
        <f t="shared" si="8"/>
        <v>29.850746268656717</v>
      </c>
      <c r="P97" s="58"/>
      <c r="Q97" s="58"/>
      <c r="R97" s="58"/>
      <c r="S97" s="58"/>
      <c r="T97" s="69"/>
      <c r="U97" s="69"/>
      <c r="V97" s="69"/>
      <c r="W97" s="69"/>
      <c r="X97" s="69"/>
      <c r="Y97" s="69"/>
      <c r="Z97" s="69">
        <v>1</v>
      </c>
      <c r="AA97" s="69">
        <v>2</v>
      </c>
      <c r="AB97" s="69"/>
      <c r="AC97" s="69"/>
      <c r="AD97" s="69"/>
      <c r="AE97" s="70"/>
      <c r="AF97" s="70"/>
      <c r="AG97" s="70"/>
      <c r="AH97" s="70">
        <v>1</v>
      </c>
      <c r="AI97" s="70"/>
      <c r="AJ97" s="70"/>
      <c r="AK97" s="70"/>
      <c r="AL97">
        <v>1</v>
      </c>
      <c r="AM97">
        <v>1</v>
      </c>
      <c r="AO97">
        <v>1</v>
      </c>
      <c r="AP97">
        <v>2</v>
      </c>
      <c r="AS97" s="72"/>
      <c r="AV97">
        <v>1</v>
      </c>
      <c r="AW97">
        <v>3</v>
      </c>
      <c r="AX97">
        <v>1</v>
      </c>
      <c r="AY97">
        <v>2</v>
      </c>
      <c r="BF97">
        <v>5</v>
      </c>
      <c r="BN97">
        <v>2</v>
      </c>
      <c r="BP97">
        <v>1</v>
      </c>
      <c r="BR97">
        <v>1</v>
      </c>
      <c r="BT97">
        <v>1</v>
      </c>
      <c r="BX97" s="2">
        <v>4</v>
      </c>
      <c r="BY97">
        <v>2</v>
      </c>
      <c r="CE97">
        <v>3</v>
      </c>
      <c r="CG97">
        <v>1</v>
      </c>
    </row>
    <row r="98" spans="1:84" ht="12.75">
      <c r="A98" s="1" t="s">
        <v>216</v>
      </c>
      <c r="B98" s="1">
        <v>0.38</v>
      </c>
      <c r="C98" s="1">
        <v>0.31</v>
      </c>
      <c r="D98" s="1">
        <v>0.45</v>
      </c>
      <c r="E98" s="41">
        <v>0.6772453975318633</v>
      </c>
      <c r="F98" s="42">
        <v>0.8338818037920868</v>
      </c>
      <c r="G98" s="43">
        <f t="shared" si="6"/>
        <v>0.9753321383598015</v>
      </c>
      <c r="H98" s="44">
        <v>0.6939501779359432</v>
      </c>
      <c r="I98" s="44">
        <v>0.8976063829787234</v>
      </c>
      <c r="J98" s="44">
        <v>1.3483850736908123</v>
      </c>
      <c r="K98" s="44">
        <v>0.9613869188337274</v>
      </c>
      <c r="L98" s="45">
        <f t="shared" si="12"/>
        <v>1.1740441059812787</v>
      </c>
      <c r="M98" s="29">
        <f t="shared" si="7"/>
        <v>74</v>
      </c>
      <c r="N98" s="56">
        <f t="shared" si="9"/>
        <v>40</v>
      </c>
      <c r="O98" s="57">
        <f t="shared" si="8"/>
        <v>59.701492537313435</v>
      </c>
      <c r="P98" s="58"/>
      <c r="Q98" s="58"/>
      <c r="R98" s="58">
        <v>1</v>
      </c>
      <c r="S98" s="58">
        <v>1</v>
      </c>
      <c r="T98" s="69">
        <v>2</v>
      </c>
      <c r="U98" s="69">
        <v>2</v>
      </c>
      <c r="V98" s="69"/>
      <c r="W98" s="69"/>
      <c r="X98" s="69"/>
      <c r="Y98" s="69"/>
      <c r="Z98" s="69">
        <v>2</v>
      </c>
      <c r="AA98" s="69">
        <v>4</v>
      </c>
      <c r="AB98" s="69">
        <v>2</v>
      </c>
      <c r="AC98" s="69"/>
      <c r="AD98" s="69"/>
      <c r="AE98" s="70"/>
      <c r="AF98" s="70">
        <v>1</v>
      </c>
      <c r="AG98" s="70">
        <v>1</v>
      </c>
      <c r="AH98" s="70"/>
      <c r="AI98" s="70"/>
      <c r="AJ98" s="70"/>
      <c r="AK98" s="70">
        <v>3</v>
      </c>
      <c r="AL98" s="70">
        <v>1</v>
      </c>
      <c r="AM98" s="70">
        <v>2</v>
      </c>
      <c r="AN98" s="70">
        <v>1</v>
      </c>
      <c r="AO98" s="70"/>
      <c r="AP98" s="70">
        <v>1</v>
      </c>
      <c r="AQ98" s="70">
        <v>6</v>
      </c>
      <c r="AS98" s="72">
        <v>3</v>
      </c>
      <c r="AT98" s="72"/>
      <c r="AU98" s="72"/>
      <c r="AV98" s="72">
        <v>2</v>
      </c>
      <c r="AW98" s="72">
        <v>3</v>
      </c>
      <c r="AX98" s="72">
        <v>2</v>
      </c>
      <c r="AY98">
        <v>3</v>
      </c>
      <c r="AZ98" s="72">
        <v>1</v>
      </c>
      <c r="BB98">
        <v>1</v>
      </c>
      <c r="BE98">
        <v>2</v>
      </c>
      <c r="BF98">
        <v>4</v>
      </c>
      <c r="BH98">
        <v>1</v>
      </c>
      <c r="BK98">
        <v>1</v>
      </c>
      <c r="BL98">
        <v>2</v>
      </c>
      <c r="BM98">
        <v>1</v>
      </c>
      <c r="BN98">
        <v>1</v>
      </c>
      <c r="BR98">
        <v>1</v>
      </c>
      <c r="BT98">
        <v>3</v>
      </c>
      <c r="BU98">
        <v>1</v>
      </c>
      <c r="BV98">
        <v>2</v>
      </c>
      <c r="BW98" s="2">
        <v>1</v>
      </c>
      <c r="BX98" s="2">
        <v>1</v>
      </c>
      <c r="BY98" s="2">
        <v>2</v>
      </c>
      <c r="CB98">
        <v>2</v>
      </c>
      <c r="CD98">
        <v>1</v>
      </c>
      <c r="CE98">
        <v>1</v>
      </c>
      <c r="CF98">
        <v>2</v>
      </c>
    </row>
    <row r="99" spans="1:85" ht="12.75">
      <c r="A99" s="1" t="s">
        <v>217</v>
      </c>
      <c r="B99" s="14" t="s">
        <v>123</v>
      </c>
      <c r="C99" s="14"/>
      <c r="D99" s="14" t="s">
        <v>123</v>
      </c>
      <c r="E99" s="55" t="s">
        <v>123</v>
      </c>
      <c r="F99" s="42">
        <v>0.011876543209876543</v>
      </c>
      <c r="G99" s="43">
        <f t="shared" si="6"/>
        <v>0.03390764647815833</v>
      </c>
      <c r="H99" s="44">
        <v>0.053380782918149475</v>
      </c>
      <c r="I99" s="44">
        <v>0.06648936170212766</v>
      </c>
      <c r="J99" s="44"/>
      <c r="K99" s="44">
        <v>0.015760441292356184</v>
      </c>
      <c r="L99" s="45">
        <f t="shared" si="12"/>
        <v>0.0634618435665556</v>
      </c>
      <c r="M99" s="29">
        <f>SUM(P99:CG99)</f>
        <v>4</v>
      </c>
      <c r="N99" s="56">
        <f>COUNTA(P99:CG99)</f>
        <v>4</v>
      </c>
      <c r="O99" s="57">
        <f t="shared" si="8"/>
        <v>5.970149253731344</v>
      </c>
      <c r="P99" s="58"/>
      <c r="Q99" s="58"/>
      <c r="R99" s="58"/>
      <c r="S99" s="58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2"/>
      <c r="AF99" s="82"/>
      <c r="AG99" s="82"/>
      <c r="AH99" s="82"/>
      <c r="AI99" s="82"/>
      <c r="AJ99" s="82"/>
      <c r="AK99" s="82"/>
      <c r="AL99" s="72"/>
      <c r="AM99" s="72"/>
      <c r="AN99" s="72"/>
      <c r="AO99" s="72"/>
      <c r="AP99" s="72"/>
      <c r="AQ99" s="72">
        <v>1</v>
      </c>
      <c r="AR99" s="72"/>
      <c r="AS99" s="72"/>
      <c r="AT99" s="72"/>
      <c r="AU99" s="72"/>
      <c r="AV99" s="72"/>
      <c r="AW99" s="72">
        <v>1</v>
      </c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>
        <v>1</v>
      </c>
      <c r="BU99" s="72"/>
      <c r="BV99" s="72"/>
      <c r="BW99" s="85">
        <v>1</v>
      </c>
      <c r="BX99" s="85"/>
      <c r="BY99" s="72"/>
      <c r="BZ99" s="72"/>
      <c r="CA99" s="72"/>
      <c r="CB99" s="72"/>
      <c r="CC99" s="72"/>
      <c r="CD99" s="72"/>
      <c r="CE99" s="72"/>
      <c r="CF99" s="72"/>
      <c r="CG99" s="72"/>
    </row>
    <row r="100" spans="1:85" ht="12.75">
      <c r="A100" s="1" t="s">
        <v>218</v>
      </c>
      <c r="B100" s="1">
        <v>3.25</v>
      </c>
      <c r="C100" s="1">
        <v>1.92</v>
      </c>
      <c r="D100" s="1">
        <v>2.86</v>
      </c>
      <c r="E100" s="41">
        <v>4.739430912401376</v>
      </c>
      <c r="F100" s="42">
        <v>8.665538318145718</v>
      </c>
      <c r="G100" s="43">
        <f t="shared" si="6"/>
        <v>8.25441000970097</v>
      </c>
      <c r="H100" s="44">
        <v>9.626334519572955</v>
      </c>
      <c r="I100" s="44">
        <v>5.20279255319149</v>
      </c>
      <c r="J100" s="44">
        <v>8.905613044841644</v>
      </c>
      <c r="K100" s="44">
        <v>9.282899921197794</v>
      </c>
      <c r="L100" s="45">
        <f t="shared" si="12"/>
        <v>13.358718070759954</v>
      </c>
      <c r="M100" s="29">
        <f t="shared" si="7"/>
        <v>842</v>
      </c>
      <c r="N100" s="56">
        <f t="shared" si="9"/>
        <v>65</v>
      </c>
      <c r="O100" s="57">
        <f t="shared" si="8"/>
        <v>97.01492537313433</v>
      </c>
      <c r="P100" s="58">
        <v>4</v>
      </c>
      <c r="Q100" s="58">
        <v>10</v>
      </c>
      <c r="R100" s="58">
        <v>10</v>
      </c>
      <c r="S100" s="58">
        <v>4</v>
      </c>
      <c r="T100" s="69">
        <v>32</v>
      </c>
      <c r="U100" s="69">
        <v>12</v>
      </c>
      <c r="V100" s="69">
        <v>5</v>
      </c>
      <c r="W100" s="69">
        <v>8</v>
      </c>
      <c r="X100" s="69">
        <v>2</v>
      </c>
      <c r="Y100" s="69">
        <v>3</v>
      </c>
      <c r="Z100" s="69">
        <v>22</v>
      </c>
      <c r="AA100" s="69">
        <v>13</v>
      </c>
      <c r="AB100" s="69">
        <v>12</v>
      </c>
      <c r="AC100" s="69">
        <v>6</v>
      </c>
      <c r="AD100" s="69">
        <v>10</v>
      </c>
      <c r="AE100" s="70">
        <v>14</v>
      </c>
      <c r="AF100" s="70">
        <v>5</v>
      </c>
      <c r="AG100" s="70">
        <v>9</v>
      </c>
      <c r="AH100" s="70">
        <v>15</v>
      </c>
      <c r="AI100" s="70">
        <v>4</v>
      </c>
      <c r="AJ100" s="70"/>
      <c r="AK100" s="70">
        <v>11</v>
      </c>
      <c r="AL100" s="61">
        <v>14</v>
      </c>
      <c r="AM100" s="61">
        <v>13</v>
      </c>
      <c r="AN100" s="61">
        <v>11</v>
      </c>
      <c r="AO100" s="61">
        <v>19</v>
      </c>
      <c r="AP100" s="61">
        <v>7</v>
      </c>
      <c r="AQ100" s="61">
        <v>43</v>
      </c>
      <c r="AR100" s="61">
        <v>9</v>
      </c>
      <c r="AS100" s="61">
        <v>25</v>
      </c>
      <c r="AT100" s="61">
        <v>12</v>
      </c>
      <c r="AU100" s="61">
        <v>3</v>
      </c>
      <c r="AV100" s="61">
        <v>22</v>
      </c>
      <c r="AW100" s="61">
        <v>14</v>
      </c>
      <c r="AX100" s="61">
        <v>6</v>
      </c>
      <c r="AY100" s="61">
        <v>16</v>
      </c>
      <c r="AZ100" s="61">
        <v>12</v>
      </c>
      <c r="BA100" s="61">
        <v>18</v>
      </c>
      <c r="BB100" s="61">
        <v>23</v>
      </c>
      <c r="BC100" s="61">
        <v>28</v>
      </c>
      <c r="BD100" s="61">
        <v>15</v>
      </c>
      <c r="BE100" s="61">
        <v>5</v>
      </c>
      <c r="BF100" s="61">
        <v>17</v>
      </c>
      <c r="BG100" s="61"/>
      <c r="BH100" s="61">
        <v>7</v>
      </c>
      <c r="BI100" s="61">
        <v>1</v>
      </c>
      <c r="BJ100" s="61"/>
      <c r="BK100">
        <v>6</v>
      </c>
      <c r="BL100" s="61">
        <v>17</v>
      </c>
      <c r="BM100" s="61">
        <v>6</v>
      </c>
      <c r="BN100">
        <v>6</v>
      </c>
      <c r="BO100" s="61">
        <v>10</v>
      </c>
      <c r="BP100">
        <v>5</v>
      </c>
      <c r="BQ100">
        <v>11</v>
      </c>
      <c r="BR100">
        <v>13</v>
      </c>
      <c r="BT100">
        <v>26</v>
      </c>
      <c r="BU100">
        <v>2</v>
      </c>
      <c r="BV100">
        <v>4</v>
      </c>
      <c r="BW100" s="2">
        <v>12</v>
      </c>
      <c r="BX100" s="2">
        <v>23</v>
      </c>
      <c r="BY100" s="2">
        <v>38</v>
      </c>
      <c r="BZ100" s="2"/>
      <c r="CA100" s="2">
        <v>6</v>
      </c>
      <c r="CB100" s="2">
        <v>14</v>
      </c>
      <c r="CC100" s="2">
        <v>23</v>
      </c>
      <c r="CD100" s="2">
        <v>31</v>
      </c>
      <c r="CE100" s="2">
        <v>22</v>
      </c>
      <c r="CF100" s="2">
        <v>10</v>
      </c>
      <c r="CG100" s="2">
        <v>6</v>
      </c>
    </row>
    <row r="101" spans="1:84" ht="12.75">
      <c r="A101" s="1" t="s">
        <v>219</v>
      </c>
      <c r="B101" s="1">
        <v>0.01</v>
      </c>
      <c r="C101" s="1">
        <v>0.03</v>
      </c>
      <c r="D101" s="1">
        <v>0.06</v>
      </c>
      <c r="E101" s="41">
        <v>0.08106918875177019</v>
      </c>
      <c r="F101" s="42">
        <v>0.11652976249105954</v>
      </c>
      <c r="G101" s="43">
        <f t="shared" si="6"/>
        <v>0.08684482755040432</v>
      </c>
      <c r="H101" s="44">
        <v>0.12455516014234878</v>
      </c>
      <c r="I101" s="44">
        <v>0.049867021276595744</v>
      </c>
      <c r="J101" s="44">
        <v>0.07839448102853559</v>
      </c>
      <c r="K101" s="44">
        <v>0.09456264775413711</v>
      </c>
      <c r="L101" s="45">
        <f t="shared" si="12"/>
        <v>0.1269236871331112</v>
      </c>
      <c r="M101" s="29">
        <f t="shared" si="7"/>
        <v>8</v>
      </c>
      <c r="N101" s="56">
        <f t="shared" si="9"/>
        <v>7</v>
      </c>
      <c r="O101" s="57">
        <f t="shared" si="8"/>
        <v>10.447761194029852</v>
      </c>
      <c r="P101" s="58"/>
      <c r="Q101" s="58"/>
      <c r="R101" s="58"/>
      <c r="S101" s="58"/>
      <c r="T101" s="69"/>
      <c r="U101" s="69"/>
      <c r="V101" s="69"/>
      <c r="W101" s="69"/>
      <c r="X101" s="69"/>
      <c r="Y101" s="69"/>
      <c r="Z101" s="69"/>
      <c r="AA101" s="69">
        <v>1</v>
      </c>
      <c r="AB101" s="69"/>
      <c r="AC101" s="69"/>
      <c r="AD101" s="69"/>
      <c r="AE101" s="70"/>
      <c r="AF101" s="70"/>
      <c r="AG101" s="70"/>
      <c r="AH101" s="70"/>
      <c r="AI101" s="70"/>
      <c r="AJ101" s="70"/>
      <c r="AK101" s="70"/>
      <c r="AO101">
        <v>1</v>
      </c>
      <c r="AP101">
        <v>2</v>
      </c>
      <c r="AS101" s="72"/>
      <c r="AW101" s="72">
        <v>1</v>
      </c>
      <c r="AX101" s="72">
        <v>1</v>
      </c>
      <c r="AY101">
        <v>1</v>
      </c>
      <c r="BC101">
        <v>1</v>
      </c>
      <c r="BY101" s="2"/>
      <c r="BZ101" s="2"/>
      <c r="CA101" s="2"/>
      <c r="CB101" s="2"/>
      <c r="CC101" s="2"/>
      <c r="CD101" s="2"/>
      <c r="CE101" s="2"/>
      <c r="CF101" s="2"/>
    </row>
    <row r="102" spans="1:77" ht="12.75">
      <c r="A102" s="1" t="s">
        <v>220</v>
      </c>
      <c r="B102" s="1">
        <v>0.05</v>
      </c>
      <c r="C102" s="1">
        <v>0.02</v>
      </c>
      <c r="D102" s="1">
        <v>0.03</v>
      </c>
      <c r="E102" s="41">
        <v>0.044161440420797095</v>
      </c>
      <c r="F102" s="42">
        <v>0.021763603979013744</v>
      </c>
      <c r="G102" s="43">
        <f t="shared" si="6"/>
        <v>0.05228686772446711</v>
      </c>
      <c r="H102" s="44">
        <v>0.16014234875444844</v>
      </c>
      <c r="I102" s="44">
        <v>0.03324468085106383</v>
      </c>
      <c r="J102" s="44"/>
      <c r="K102" s="44">
        <v>0.015760441292356184</v>
      </c>
      <c r="L102" s="45">
        <f t="shared" si="12"/>
        <v>0</v>
      </c>
      <c r="M102" s="29">
        <f t="shared" si="7"/>
        <v>0</v>
      </c>
      <c r="N102" s="56">
        <f t="shared" si="9"/>
        <v>0</v>
      </c>
      <c r="O102" s="57">
        <f t="shared" si="8"/>
        <v>0</v>
      </c>
      <c r="P102" s="58"/>
      <c r="Q102" s="58"/>
      <c r="R102" s="58"/>
      <c r="S102" s="58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70"/>
      <c r="AF102" s="70"/>
      <c r="AG102" s="70"/>
      <c r="AH102" s="70"/>
      <c r="AI102" s="70"/>
      <c r="AJ102" s="70"/>
      <c r="AK102" s="70"/>
      <c r="AS102" s="72"/>
      <c r="BY102" s="2"/>
    </row>
    <row r="103" spans="1:45" ht="12.75">
      <c r="A103" s="1" t="s">
        <v>221</v>
      </c>
      <c r="E103" s="41">
        <v>0.013000000000000001</v>
      </c>
      <c r="F103" s="42">
        <v>0.009283192947938966</v>
      </c>
      <c r="G103" s="43">
        <f t="shared" si="6"/>
        <v>0.008603983682895435</v>
      </c>
      <c r="H103" s="44">
        <v>0.017793594306049827</v>
      </c>
      <c r="I103" s="44">
        <v>0.016622340425531915</v>
      </c>
      <c r="J103" s="44"/>
      <c r="K103" s="44"/>
      <c r="L103" s="45">
        <f t="shared" si="12"/>
        <v>0.0951927653498334</v>
      </c>
      <c r="M103" s="29">
        <f t="shared" si="7"/>
        <v>6</v>
      </c>
      <c r="N103" s="56">
        <f t="shared" si="9"/>
        <v>1</v>
      </c>
      <c r="O103" s="57">
        <f t="shared" si="8"/>
        <v>1.492537313432836</v>
      </c>
      <c r="P103" s="58"/>
      <c r="Q103" s="58"/>
      <c r="R103" s="58"/>
      <c r="S103" s="58"/>
      <c r="T103" s="69"/>
      <c r="U103" s="69"/>
      <c r="V103" s="69"/>
      <c r="W103" s="69"/>
      <c r="X103" s="69">
        <v>6</v>
      </c>
      <c r="Y103" s="69"/>
      <c r="Z103" s="69"/>
      <c r="AA103" s="69"/>
      <c r="AB103" s="69"/>
      <c r="AC103" s="69"/>
      <c r="AD103" s="69"/>
      <c r="AE103" s="70"/>
      <c r="AF103" s="70"/>
      <c r="AG103" s="70"/>
      <c r="AH103" s="70"/>
      <c r="AI103" s="70"/>
      <c r="AJ103" s="70"/>
      <c r="AK103" s="70"/>
      <c r="AS103" s="72"/>
    </row>
    <row r="104" spans="1:76" ht="12.75">
      <c r="A104" s="1" t="s">
        <v>222</v>
      </c>
      <c r="B104" s="1">
        <v>0.15</v>
      </c>
      <c r="C104" s="1">
        <v>0.15</v>
      </c>
      <c r="D104" s="1">
        <v>0.08</v>
      </c>
      <c r="E104" s="41">
        <v>0.14504612583451346</v>
      </c>
      <c r="F104" s="42">
        <v>0.06444435477247513</v>
      </c>
      <c r="G104" s="43">
        <f t="shared" si="6"/>
        <v>0.0650091915629541</v>
      </c>
      <c r="H104" s="44">
        <v>0.053380782918149475</v>
      </c>
      <c r="I104" s="44">
        <v>0.049867021276595744</v>
      </c>
      <c r="J104" s="44">
        <v>0.15678896205707119</v>
      </c>
      <c r="K104" s="44"/>
      <c r="L104" s="45">
        <f t="shared" si="12"/>
        <v>0.0634618435665556</v>
      </c>
      <c r="M104" s="29">
        <f t="shared" si="7"/>
        <v>4</v>
      </c>
      <c r="N104" s="56">
        <f t="shared" si="9"/>
        <v>4</v>
      </c>
      <c r="O104" s="57">
        <f t="shared" si="8"/>
        <v>5.970149253731344</v>
      </c>
      <c r="P104" s="58"/>
      <c r="Q104" s="58"/>
      <c r="R104" s="58"/>
      <c r="S104" s="58"/>
      <c r="T104" s="69"/>
      <c r="U104" s="69"/>
      <c r="V104" s="69"/>
      <c r="W104" s="69"/>
      <c r="X104" s="69">
        <v>1</v>
      </c>
      <c r="Y104" s="69"/>
      <c r="Z104" s="69"/>
      <c r="AA104" s="69"/>
      <c r="AB104" s="69"/>
      <c r="AC104" s="69"/>
      <c r="AD104" s="69"/>
      <c r="AE104" s="70"/>
      <c r="AF104" s="70"/>
      <c r="AG104" s="70"/>
      <c r="AH104" s="70"/>
      <c r="AI104" s="70"/>
      <c r="AJ104" s="70"/>
      <c r="AK104" s="70"/>
      <c r="AM104">
        <v>1</v>
      </c>
      <c r="AS104" s="72"/>
      <c r="BU104">
        <v>1</v>
      </c>
      <c r="BX104" s="2">
        <v>1</v>
      </c>
    </row>
    <row r="105" spans="1:45" ht="12.75">
      <c r="A105" s="1" t="s">
        <v>223</v>
      </c>
      <c r="E105" s="41"/>
      <c r="F105" s="55" t="s">
        <v>123</v>
      </c>
      <c r="G105" s="43">
        <f t="shared" si="6"/>
        <v>0.004155585106382979</v>
      </c>
      <c r="H105" s="44"/>
      <c r="I105" s="44">
        <v>0.016622340425531915</v>
      </c>
      <c r="J105" s="44"/>
      <c r="K105" s="44"/>
      <c r="L105" s="45">
        <f>M105*10/M$4</f>
        <v>0</v>
      </c>
      <c r="M105" s="29">
        <f t="shared" si="7"/>
        <v>0</v>
      </c>
      <c r="N105" s="56">
        <f>COUNTA(P105:CG105)</f>
        <v>0</v>
      </c>
      <c r="O105" s="57">
        <f t="shared" si="8"/>
        <v>0</v>
      </c>
      <c r="P105" s="58"/>
      <c r="Q105" s="58"/>
      <c r="R105" s="58"/>
      <c r="S105" s="58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70"/>
      <c r="AF105" s="70"/>
      <c r="AG105" s="70"/>
      <c r="AH105" s="70"/>
      <c r="AI105" s="70"/>
      <c r="AJ105" s="70"/>
      <c r="AK105" s="70"/>
      <c r="AS105" s="72"/>
    </row>
    <row r="106" spans="1:45" ht="12.75">
      <c r="A106" s="1" t="s">
        <v>224</v>
      </c>
      <c r="E106" s="41"/>
      <c r="F106" s="55" t="s">
        <v>123</v>
      </c>
      <c r="G106" s="43">
        <f t="shared" si="6"/>
        <v>0</v>
      </c>
      <c r="H106" s="44"/>
      <c r="I106" s="44"/>
      <c r="J106" s="44"/>
      <c r="K106" s="44"/>
      <c r="L106" s="45">
        <f>M106*10/M$4</f>
        <v>0</v>
      </c>
      <c r="M106" s="29">
        <f t="shared" si="7"/>
        <v>0</v>
      </c>
      <c r="N106" s="56">
        <f>COUNTA(P106:CG106)</f>
        <v>0</v>
      </c>
      <c r="O106" s="57">
        <f t="shared" si="8"/>
        <v>0</v>
      </c>
      <c r="P106" s="58"/>
      <c r="Q106" s="58"/>
      <c r="R106" s="58"/>
      <c r="S106" s="58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70"/>
      <c r="AF106" s="70"/>
      <c r="AG106" s="70"/>
      <c r="AH106" s="70"/>
      <c r="AI106" s="70"/>
      <c r="AJ106" s="70"/>
      <c r="AK106" s="70"/>
      <c r="AS106" s="72"/>
    </row>
    <row r="107" spans="1:48" ht="12.75">
      <c r="A107" s="1" t="s">
        <v>225</v>
      </c>
      <c r="B107" s="1">
        <v>0.19</v>
      </c>
      <c r="C107" s="1">
        <v>0.09</v>
      </c>
      <c r="D107" s="71">
        <v>0.2</v>
      </c>
      <c r="E107" s="41">
        <v>0.09327675500708073</v>
      </c>
      <c r="F107" s="42">
        <v>0.17520887495057985</v>
      </c>
      <c r="G107" s="43">
        <f t="shared" si="6"/>
        <v>0.12929882648900437</v>
      </c>
      <c r="H107" s="44">
        <v>0.07117437722419931</v>
      </c>
      <c r="I107" s="44">
        <v>0.1163563829787234</v>
      </c>
      <c r="J107" s="44">
        <v>0.2508623392913139</v>
      </c>
      <c r="K107" s="44">
        <v>0.07880220646178093</v>
      </c>
      <c r="L107" s="45">
        <f t="shared" si="12"/>
        <v>0.2538473742662224</v>
      </c>
      <c r="M107" s="29">
        <f t="shared" si="7"/>
        <v>16</v>
      </c>
      <c r="N107" s="56">
        <f t="shared" si="9"/>
        <v>3</v>
      </c>
      <c r="O107" s="57">
        <f t="shared" si="8"/>
        <v>4.477611940298507</v>
      </c>
      <c r="P107" s="58"/>
      <c r="Q107" s="58"/>
      <c r="R107" s="58"/>
      <c r="S107" s="58"/>
      <c r="T107" s="69"/>
      <c r="U107" s="69"/>
      <c r="V107" s="69"/>
      <c r="W107" s="69"/>
      <c r="X107" s="69">
        <v>3</v>
      </c>
      <c r="Y107" s="69"/>
      <c r="Z107" s="69"/>
      <c r="AA107" s="69"/>
      <c r="AB107" s="69"/>
      <c r="AC107" s="69"/>
      <c r="AD107" s="69"/>
      <c r="AE107" s="70"/>
      <c r="AF107" s="70"/>
      <c r="AG107" s="70"/>
      <c r="AH107" s="70"/>
      <c r="AI107" s="70"/>
      <c r="AJ107" s="70"/>
      <c r="AK107" s="70"/>
      <c r="AM107">
        <v>12</v>
      </c>
      <c r="AS107" s="72"/>
      <c r="AV107">
        <v>1</v>
      </c>
    </row>
    <row r="108" spans="1:45" ht="12.75">
      <c r="A108" s="1" t="s">
        <v>226</v>
      </c>
      <c r="D108" s="71"/>
      <c r="E108" s="41"/>
      <c r="F108" s="55" t="s">
        <v>123</v>
      </c>
      <c r="G108" s="43">
        <f t="shared" si="6"/>
        <v>0</v>
      </c>
      <c r="H108" s="44"/>
      <c r="I108" s="44"/>
      <c r="J108" s="44"/>
      <c r="K108" s="44"/>
      <c r="L108" s="45">
        <f>M108*10/M$4</f>
        <v>0</v>
      </c>
      <c r="M108" s="29">
        <f t="shared" si="7"/>
        <v>0</v>
      </c>
      <c r="N108" s="56">
        <f>COUNTA(P108:CG108)</f>
        <v>0</v>
      </c>
      <c r="O108" s="57">
        <f t="shared" si="8"/>
        <v>0</v>
      </c>
      <c r="P108" s="58"/>
      <c r="Q108" s="58"/>
      <c r="R108" s="58"/>
      <c r="S108" s="58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70"/>
      <c r="AF108" s="70"/>
      <c r="AG108" s="70"/>
      <c r="AH108" s="70"/>
      <c r="AI108" s="70"/>
      <c r="AJ108" s="70"/>
      <c r="AK108" s="70"/>
      <c r="AS108" s="72"/>
    </row>
    <row r="109" spans="1:45" ht="12.75">
      <c r="A109" s="1" t="s">
        <v>227</v>
      </c>
      <c r="D109" s="71"/>
      <c r="E109" s="41"/>
      <c r="F109" s="55" t="s">
        <v>123</v>
      </c>
      <c r="G109" s="43">
        <f t="shared" si="6"/>
        <v>0</v>
      </c>
      <c r="H109" s="44"/>
      <c r="I109" s="44"/>
      <c r="J109" s="44"/>
      <c r="K109" s="44"/>
      <c r="L109" s="45">
        <f>M109*10/M$4</f>
        <v>0.0317309217832778</v>
      </c>
      <c r="M109" s="29">
        <f t="shared" si="7"/>
        <v>2</v>
      </c>
      <c r="N109" s="56">
        <f>COUNTA(P109:CG109)</f>
        <v>1</v>
      </c>
      <c r="O109" s="57">
        <f t="shared" si="8"/>
        <v>1.492537313432836</v>
      </c>
      <c r="P109" s="58"/>
      <c r="Q109" s="58"/>
      <c r="R109" s="58"/>
      <c r="S109" s="58"/>
      <c r="T109" s="69"/>
      <c r="U109" s="69"/>
      <c r="V109" s="69"/>
      <c r="W109" s="69"/>
      <c r="X109" s="69">
        <v>2</v>
      </c>
      <c r="Y109" s="69"/>
      <c r="Z109" s="69"/>
      <c r="AA109" s="69"/>
      <c r="AB109" s="69"/>
      <c r="AC109" s="69"/>
      <c r="AD109" s="69"/>
      <c r="AE109" s="70"/>
      <c r="AF109" s="70"/>
      <c r="AG109" s="70"/>
      <c r="AH109" s="70"/>
      <c r="AI109" s="70"/>
      <c r="AJ109" s="70"/>
      <c r="AK109" s="70"/>
      <c r="AS109" s="72"/>
    </row>
    <row r="110" spans="1:45" ht="12.75">
      <c r="A110" s="77" t="s">
        <v>228</v>
      </c>
      <c r="D110" s="71"/>
      <c r="E110" s="41"/>
      <c r="F110" s="55"/>
      <c r="G110" s="43">
        <f t="shared" si="6"/>
        <v>0.00391972405142678</v>
      </c>
      <c r="H110" s="44"/>
      <c r="I110" s="44"/>
      <c r="J110" s="44">
        <v>0.01567889620570712</v>
      </c>
      <c r="K110" s="44"/>
      <c r="L110" s="45">
        <f>M110*10/M$4</f>
        <v>0</v>
      </c>
      <c r="M110" s="29">
        <f>SUM(P110:CG110)</f>
        <v>0</v>
      </c>
      <c r="N110" s="56">
        <f>COUNTA(P110:CG110)</f>
        <v>0</v>
      </c>
      <c r="O110" s="57">
        <f t="shared" si="8"/>
        <v>0</v>
      </c>
      <c r="P110" s="58"/>
      <c r="Q110" s="58"/>
      <c r="R110" s="58"/>
      <c r="S110" s="58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70"/>
      <c r="AF110" s="70"/>
      <c r="AG110" s="70"/>
      <c r="AH110" s="70"/>
      <c r="AI110" s="70"/>
      <c r="AJ110" s="70"/>
      <c r="AK110" s="70"/>
      <c r="AS110" s="72"/>
    </row>
    <row r="111" spans="1:70" ht="12.75">
      <c r="A111" s="1" t="s">
        <v>229</v>
      </c>
      <c r="B111" s="1">
        <v>0.05</v>
      </c>
      <c r="C111" s="1">
        <v>0.02</v>
      </c>
      <c r="D111" s="1">
        <v>0.01</v>
      </c>
      <c r="E111" s="41">
        <v>0.04404612583451346</v>
      </c>
      <c r="F111" s="42">
        <v>0.054524075142641626</v>
      </c>
      <c r="G111" s="43">
        <f t="shared" si="6"/>
        <v>0.01591475726066332</v>
      </c>
      <c r="H111" s="44"/>
      <c r="I111" s="44">
        <v>0.016622340425531915</v>
      </c>
      <c r="J111" s="44">
        <v>0.04703668861712136</v>
      </c>
      <c r="K111" s="44"/>
      <c r="L111" s="45">
        <f t="shared" si="12"/>
        <v>0.1110582262414723</v>
      </c>
      <c r="M111" s="29">
        <f t="shared" si="7"/>
        <v>7</v>
      </c>
      <c r="N111" s="56">
        <f t="shared" si="9"/>
        <v>5</v>
      </c>
      <c r="O111" s="57">
        <f t="shared" si="8"/>
        <v>7.462686567164179</v>
      </c>
      <c r="P111" s="58"/>
      <c r="Q111" s="58"/>
      <c r="R111" s="58"/>
      <c r="S111" s="58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70"/>
      <c r="AF111" s="70"/>
      <c r="AG111" s="70"/>
      <c r="AH111" s="70"/>
      <c r="AI111" s="70">
        <v>1</v>
      </c>
      <c r="AJ111" s="70"/>
      <c r="AK111" s="70"/>
      <c r="AS111" s="72"/>
      <c r="AT111">
        <v>1</v>
      </c>
      <c r="AY111">
        <v>2</v>
      </c>
      <c r="BH111">
        <v>1</v>
      </c>
      <c r="BR111">
        <v>2</v>
      </c>
    </row>
    <row r="112" spans="1:78" ht="12.75">
      <c r="A112" s="1" t="s">
        <v>230</v>
      </c>
      <c r="B112" s="71">
        <v>7.6</v>
      </c>
      <c r="C112" s="1">
        <v>5.09</v>
      </c>
      <c r="D112" s="1">
        <v>11.42</v>
      </c>
      <c r="E112" s="41">
        <v>10.840394901881448</v>
      </c>
      <c r="F112" s="42">
        <v>11.052207822729562</v>
      </c>
      <c r="G112" s="43">
        <f t="shared" si="6"/>
        <v>32.977811170949145</v>
      </c>
      <c r="H112" s="44">
        <v>118.98576512455519</v>
      </c>
      <c r="I112" s="44">
        <v>2.859042553191489</v>
      </c>
      <c r="J112" s="44">
        <v>0.8623392913138915</v>
      </c>
      <c r="K112" s="44">
        <v>9.204097714736013</v>
      </c>
      <c r="L112" s="45">
        <f t="shared" si="12"/>
        <v>3.791845153101697</v>
      </c>
      <c r="M112" s="29">
        <f t="shared" si="7"/>
        <v>239</v>
      </c>
      <c r="N112" s="56">
        <f t="shared" si="9"/>
        <v>28</v>
      </c>
      <c r="O112" s="57">
        <f t="shared" si="8"/>
        <v>41.791044776119406</v>
      </c>
      <c r="P112" s="58">
        <v>19</v>
      </c>
      <c r="Q112" s="58">
        <v>2</v>
      </c>
      <c r="R112" s="58"/>
      <c r="S112" s="58">
        <v>1</v>
      </c>
      <c r="T112" s="69">
        <v>6</v>
      </c>
      <c r="U112" s="69">
        <v>2</v>
      </c>
      <c r="V112" s="69"/>
      <c r="W112" s="69">
        <v>3</v>
      </c>
      <c r="X112" s="69">
        <v>25</v>
      </c>
      <c r="Y112" s="69"/>
      <c r="Z112" s="69">
        <v>2</v>
      </c>
      <c r="AA112" s="69">
        <v>9</v>
      </c>
      <c r="AB112" s="69">
        <v>15</v>
      </c>
      <c r="AC112" s="69"/>
      <c r="AD112" s="69"/>
      <c r="AE112" s="70">
        <v>4</v>
      </c>
      <c r="AF112" s="70">
        <v>10</v>
      </c>
      <c r="AG112" s="70">
        <v>6</v>
      </c>
      <c r="AH112" s="70"/>
      <c r="AI112" s="70"/>
      <c r="AJ112" s="70"/>
      <c r="AK112" s="70"/>
      <c r="AL112" s="70"/>
      <c r="AN112">
        <v>6</v>
      </c>
      <c r="AO112">
        <v>1</v>
      </c>
      <c r="AR112">
        <v>1</v>
      </c>
      <c r="AS112" s="72"/>
      <c r="AW112">
        <v>5</v>
      </c>
      <c r="AZ112">
        <v>3</v>
      </c>
      <c r="BA112">
        <v>2</v>
      </c>
      <c r="BB112">
        <v>1</v>
      </c>
      <c r="BC112">
        <v>4</v>
      </c>
      <c r="BE112">
        <v>23</v>
      </c>
      <c r="BI112">
        <v>16</v>
      </c>
      <c r="BJ112">
        <v>3</v>
      </c>
      <c r="BL112">
        <v>1</v>
      </c>
      <c r="BO112">
        <v>13</v>
      </c>
      <c r="BX112" s="2">
        <v>1</v>
      </c>
      <c r="BZ112">
        <v>55</v>
      </c>
    </row>
    <row r="113" spans="1:45" ht="12.75">
      <c r="A113" s="1" t="s">
        <v>231</v>
      </c>
      <c r="B113" s="1">
        <v>0.08</v>
      </c>
      <c r="C113" s="71">
        <v>0.1</v>
      </c>
      <c r="D113" s="1">
        <v>0.08</v>
      </c>
      <c r="E113" s="41">
        <v>0.032023062917256734</v>
      </c>
      <c r="F113" s="42">
        <v>0.061451898482117205</v>
      </c>
      <c r="G113" s="43">
        <f t="shared" si="6"/>
        <v>0.06503378423442989</v>
      </c>
      <c r="H113" s="44">
        <v>0.035587188612099654</v>
      </c>
      <c r="I113" s="44">
        <v>0.08311170212765957</v>
      </c>
      <c r="J113" s="44">
        <v>0.07839448102853559</v>
      </c>
      <c r="K113" s="44">
        <v>0.06304176516942474</v>
      </c>
      <c r="L113" s="45">
        <f t="shared" si="12"/>
        <v>0.0158654608916389</v>
      </c>
      <c r="M113" s="29">
        <f t="shared" si="7"/>
        <v>1</v>
      </c>
      <c r="N113" s="56">
        <f t="shared" si="9"/>
        <v>1</v>
      </c>
      <c r="O113" s="57">
        <f t="shared" si="8"/>
        <v>1.492537313432836</v>
      </c>
      <c r="P113" s="58"/>
      <c r="Q113" s="58"/>
      <c r="R113" s="58"/>
      <c r="S113" s="58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70"/>
      <c r="AF113" s="70"/>
      <c r="AG113" s="70"/>
      <c r="AH113" s="70"/>
      <c r="AI113" s="70"/>
      <c r="AJ113" s="70"/>
      <c r="AK113" s="70"/>
      <c r="AO113">
        <v>1</v>
      </c>
      <c r="AS113" s="72"/>
    </row>
    <row r="114" spans="1:82" ht="12.75">
      <c r="A114" s="1" t="s">
        <v>232</v>
      </c>
      <c r="B114" s="1">
        <v>0.03</v>
      </c>
      <c r="C114" s="1">
        <v>0.03</v>
      </c>
      <c r="D114" s="1">
        <v>0.04</v>
      </c>
      <c r="E114" s="41">
        <v>0.06802306291725672</v>
      </c>
      <c r="F114" s="42">
        <v>0.2427508813160987</v>
      </c>
      <c r="G114" s="43">
        <f t="shared" si="6"/>
        <v>0.5304346482494714</v>
      </c>
      <c r="H114" s="44">
        <v>0.23131672597864775</v>
      </c>
      <c r="I114" s="44">
        <v>0.6815159574468085</v>
      </c>
      <c r="J114" s="44">
        <v>0.8936970837253058</v>
      </c>
      <c r="K114" s="44">
        <v>0.31520882584712373</v>
      </c>
      <c r="L114" s="45">
        <f t="shared" si="12"/>
        <v>0.6980802792321116</v>
      </c>
      <c r="M114" s="29">
        <f t="shared" si="7"/>
        <v>44</v>
      </c>
      <c r="N114" s="56">
        <f t="shared" si="9"/>
        <v>18</v>
      </c>
      <c r="O114" s="57">
        <f t="shared" si="8"/>
        <v>26.865671641791046</v>
      </c>
      <c r="P114" s="58"/>
      <c r="Q114" s="58"/>
      <c r="R114" s="58">
        <v>4</v>
      </c>
      <c r="S114" s="58"/>
      <c r="T114" s="69"/>
      <c r="U114" s="69"/>
      <c r="V114" s="69"/>
      <c r="W114" s="69"/>
      <c r="X114" s="69">
        <v>13</v>
      </c>
      <c r="Y114" s="69"/>
      <c r="Z114" s="69"/>
      <c r="AA114" s="69">
        <v>1</v>
      </c>
      <c r="AB114" s="69"/>
      <c r="AC114" s="69"/>
      <c r="AD114" s="69"/>
      <c r="AE114" s="70">
        <v>2</v>
      </c>
      <c r="AF114" s="70"/>
      <c r="AG114" s="70"/>
      <c r="AH114" s="70"/>
      <c r="AI114" s="70"/>
      <c r="AJ114" s="70"/>
      <c r="AK114" s="70"/>
      <c r="AP114">
        <v>7</v>
      </c>
      <c r="AQ114">
        <v>1</v>
      </c>
      <c r="AR114">
        <v>1</v>
      </c>
      <c r="AS114" s="72"/>
      <c r="AW114">
        <v>1</v>
      </c>
      <c r="AX114">
        <v>1</v>
      </c>
      <c r="AY114">
        <v>2</v>
      </c>
      <c r="AZ114">
        <v>2</v>
      </c>
      <c r="BB114">
        <v>1</v>
      </c>
      <c r="BF114">
        <v>1</v>
      </c>
      <c r="BH114">
        <v>1</v>
      </c>
      <c r="BT114">
        <v>3</v>
      </c>
      <c r="BX114" s="2">
        <v>1</v>
      </c>
      <c r="BY114">
        <v>1</v>
      </c>
      <c r="CD114">
        <v>1</v>
      </c>
    </row>
    <row r="115" spans="1:45" ht="12.75">
      <c r="A115" s="1" t="s">
        <v>233</v>
      </c>
      <c r="B115" s="1">
        <v>0.04</v>
      </c>
      <c r="C115" s="1">
        <v>0.05</v>
      </c>
      <c r="D115" s="1">
        <v>0.02</v>
      </c>
      <c r="E115" s="41">
        <v>0.01937923614846692</v>
      </c>
      <c r="F115" s="42">
        <v>0.052051834462555194</v>
      </c>
      <c r="G115" s="43">
        <f t="shared" si="6"/>
        <v>0.03261443637303078</v>
      </c>
      <c r="H115" s="44">
        <v>0.017793594306049827</v>
      </c>
      <c r="I115" s="44">
        <v>0.049867021276595744</v>
      </c>
      <c r="J115" s="44">
        <v>0.04703668861712136</v>
      </c>
      <c r="K115" s="44">
        <v>0.015760441292356184</v>
      </c>
      <c r="L115" s="45">
        <f t="shared" si="12"/>
        <v>0.0158654608916389</v>
      </c>
      <c r="M115" s="29">
        <f t="shared" si="7"/>
        <v>1</v>
      </c>
      <c r="N115" s="56">
        <f t="shared" si="9"/>
        <v>1</v>
      </c>
      <c r="O115" s="57">
        <f t="shared" si="8"/>
        <v>1.492537313432836</v>
      </c>
      <c r="P115" s="58"/>
      <c r="Q115" s="58"/>
      <c r="R115" s="58"/>
      <c r="S115" s="58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70"/>
      <c r="AF115" s="70"/>
      <c r="AG115" s="70"/>
      <c r="AH115" s="70"/>
      <c r="AI115" s="70"/>
      <c r="AJ115" s="70"/>
      <c r="AK115" s="70"/>
      <c r="AP115">
        <v>1</v>
      </c>
      <c r="AS115" s="72"/>
    </row>
    <row r="116" spans="1:77" ht="12.75">
      <c r="A116" s="1" t="s">
        <v>234</v>
      </c>
      <c r="B116" s="1">
        <v>0.12</v>
      </c>
      <c r="C116" s="1">
        <v>0.07</v>
      </c>
      <c r="D116" s="1">
        <v>0.09</v>
      </c>
      <c r="E116" s="41">
        <v>0.11213837750354036</v>
      </c>
      <c r="F116" s="42">
        <v>0.2401617939540645</v>
      </c>
      <c r="G116" s="43">
        <f t="shared" si="6"/>
        <v>0.23496151484120445</v>
      </c>
      <c r="H116" s="44">
        <v>0.19572953736654808</v>
      </c>
      <c r="I116" s="44">
        <v>0.39893617021276595</v>
      </c>
      <c r="J116" s="44">
        <v>0.29789902790843525</v>
      </c>
      <c r="K116" s="44">
        <v>0.04728132387706856</v>
      </c>
      <c r="L116" s="45">
        <f t="shared" si="12"/>
        <v>0.3490401396160558</v>
      </c>
      <c r="M116" s="29">
        <f t="shared" si="7"/>
        <v>22</v>
      </c>
      <c r="N116" s="56">
        <f t="shared" si="9"/>
        <v>15</v>
      </c>
      <c r="O116" s="57">
        <f t="shared" si="8"/>
        <v>22.388059701492537</v>
      </c>
      <c r="P116" s="58">
        <v>1</v>
      </c>
      <c r="Q116" s="58"/>
      <c r="R116" s="58"/>
      <c r="S116" s="58">
        <v>1</v>
      </c>
      <c r="T116" s="69"/>
      <c r="U116" s="69"/>
      <c r="V116" s="69">
        <v>1</v>
      </c>
      <c r="W116" s="69"/>
      <c r="X116" s="69">
        <v>3</v>
      </c>
      <c r="Y116" s="69"/>
      <c r="Z116" s="69">
        <v>1</v>
      </c>
      <c r="AA116" s="69">
        <v>1</v>
      </c>
      <c r="AB116" s="69"/>
      <c r="AC116" s="69"/>
      <c r="AD116" s="69"/>
      <c r="AE116" s="70"/>
      <c r="AF116" s="70"/>
      <c r="AG116" s="70"/>
      <c r="AH116" s="70"/>
      <c r="AI116" s="70"/>
      <c r="AJ116" s="70"/>
      <c r="AK116" s="70"/>
      <c r="AP116">
        <v>1</v>
      </c>
      <c r="AR116">
        <v>2</v>
      </c>
      <c r="AS116" s="72"/>
      <c r="AT116">
        <v>1</v>
      </c>
      <c r="AY116">
        <v>1</v>
      </c>
      <c r="BA116">
        <v>3</v>
      </c>
      <c r="BB116">
        <v>1</v>
      </c>
      <c r="BT116">
        <v>3</v>
      </c>
      <c r="BU116">
        <v>1</v>
      </c>
      <c r="BY116">
        <v>1</v>
      </c>
    </row>
    <row r="117" spans="1:45" ht="12.75">
      <c r="A117" s="1" t="s">
        <v>235</v>
      </c>
      <c r="E117" s="55" t="s">
        <v>123</v>
      </c>
      <c r="F117" s="42"/>
      <c r="G117" s="43">
        <f t="shared" si="6"/>
        <v>0.02032658969366476</v>
      </c>
      <c r="H117" s="44"/>
      <c r="I117" s="44">
        <v>0.049867021276595744</v>
      </c>
      <c r="J117" s="44">
        <v>0.01567889620570712</v>
      </c>
      <c r="K117" s="44">
        <v>0.015760441292356184</v>
      </c>
      <c r="L117" s="45">
        <f t="shared" si="12"/>
        <v>0</v>
      </c>
      <c r="M117" s="29">
        <f t="shared" si="7"/>
        <v>0</v>
      </c>
      <c r="N117" s="56">
        <f t="shared" si="9"/>
        <v>0</v>
      </c>
      <c r="O117" s="57">
        <f t="shared" si="8"/>
        <v>0</v>
      </c>
      <c r="P117" s="58"/>
      <c r="Q117" s="58"/>
      <c r="R117" s="58"/>
      <c r="S117" s="58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70"/>
      <c r="AF117" s="70"/>
      <c r="AG117" s="70"/>
      <c r="AH117" s="70"/>
      <c r="AI117" s="70"/>
      <c r="AJ117" s="70"/>
      <c r="AK117" s="70"/>
      <c r="AS117" s="72"/>
    </row>
    <row r="118" spans="1:45" ht="12.75">
      <c r="A118" s="1" t="s">
        <v>236</v>
      </c>
      <c r="E118" s="55" t="s">
        <v>123</v>
      </c>
      <c r="F118" s="42"/>
      <c r="G118" s="43">
        <f t="shared" si="6"/>
        <v>0</v>
      </c>
      <c r="H118" s="44"/>
      <c r="I118" s="44"/>
      <c r="J118" s="44"/>
      <c r="K118" s="44"/>
      <c r="L118" s="45">
        <f t="shared" si="12"/>
        <v>0</v>
      </c>
      <c r="M118" s="29">
        <f t="shared" si="7"/>
        <v>0</v>
      </c>
      <c r="N118" s="56">
        <f t="shared" si="9"/>
        <v>0</v>
      </c>
      <c r="O118" s="57">
        <f t="shared" si="8"/>
        <v>0</v>
      </c>
      <c r="P118" s="58"/>
      <c r="Q118" s="58"/>
      <c r="R118" s="58"/>
      <c r="S118" s="58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70"/>
      <c r="AF118" s="70"/>
      <c r="AG118" s="70"/>
      <c r="AH118" s="70"/>
      <c r="AI118" s="70"/>
      <c r="AJ118" s="70"/>
      <c r="AK118" s="70"/>
      <c r="AS118" s="72"/>
    </row>
    <row r="119" spans="1:84" ht="12.75">
      <c r="A119" s="1" t="s">
        <v>237</v>
      </c>
      <c r="B119" s="1">
        <v>2.15</v>
      </c>
      <c r="C119" s="1">
        <v>1.49</v>
      </c>
      <c r="D119" s="71">
        <v>1.8</v>
      </c>
      <c r="E119" s="41">
        <v>4.441969654056241</v>
      </c>
      <c r="F119" s="42">
        <v>10.114589054893402</v>
      </c>
      <c r="G119" s="43">
        <f t="shared" si="6"/>
        <v>14.254514282702226</v>
      </c>
      <c r="H119" s="44">
        <v>14.964412811387904</v>
      </c>
      <c r="I119" s="44">
        <v>11.685505319148936</v>
      </c>
      <c r="J119" s="44">
        <v>18.61084979617435</v>
      </c>
      <c r="K119" s="44">
        <v>11.757289204097715</v>
      </c>
      <c r="L119" s="45">
        <f t="shared" si="12"/>
        <v>15.02459146438204</v>
      </c>
      <c r="M119" s="29">
        <f t="shared" si="7"/>
        <v>947</v>
      </c>
      <c r="N119" s="56">
        <f t="shared" si="9"/>
        <v>63</v>
      </c>
      <c r="O119" s="57">
        <f t="shared" si="8"/>
        <v>94.02985074626865</v>
      </c>
      <c r="P119" s="58">
        <v>17</v>
      </c>
      <c r="Q119" s="58">
        <v>3</v>
      </c>
      <c r="R119" s="58">
        <v>8</v>
      </c>
      <c r="S119" s="58">
        <v>5</v>
      </c>
      <c r="T119" s="69">
        <v>16</v>
      </c>
      <c r="U119" s="69">
        <v>16</v>
      </c>
      <c r="V119" s="69">
        <v>12</v>
      </c>
      <c r="W119" s="69">
        <v>7</v>
      </c>
      <c r="X119" s="69">
        <v>18</v>
      </c>
      <c r="Y119" s="69"/>
      <c r="Z119" s="69">
        <v>3</v>
      </c>
      <c r="AA119" s="69">
        <v>5</v>
      </c>
      <c r="AB119" s="69">
        <v>6</v>
      </c>
      <c r="AC119" s="69"/>
      <c r="AD119" s="69">
        <v>2</v>
      </c>
      <c r="AE119" s="70">
        <v>61</v>
      </c>
      <c r="AF119" s="70">
        <v>3</v>
      </c>
      <c r="AG119" s="70">
        <v>7</v>
      </c>
      <c r="AH119" s="70"/>
      <c r="AI119" s="70">
        <v>2</v>
      </c>
      <c r="AJ119" s="70"/>
      <c r="AK119" s="70">
        <v>1</v>
      </c>
      <c r="AL119" s="70">
        <v>43</v>
      </c>
      <c r="AM119" s="70">
        <v>3</v>
      </c>
      <c r="AN119" s="70">
        <v>13</v>
      </c>
      <c r="AO119" s="70">
        <v>3</v>
      </c>
      <c r="AP119" s="70">
        <v>19</v>
      </c>
      <c r="AQ119" s="70">
        <v>8</v>
      </c>
      <c r="AR119" s="70">
        <v>30</v>
      </c>
      <c r="AS119" s="82">
        <v>4</v>
      </c>
      <c r="AT119" s="70">
        <v>15</v>
      </c>
      <c r="AU119" s="70">
        <v>3</v>
      </c>
      <c r="AV119" s="70">
        <v>19</v>
      </c>
      <c r="AW119" s="70">
        <v>17</v>
      </c>
      <c r="AX119" s="70">
        <v>6</v>
      </c>
      <c r="AY119" s="70">
        <v>28</v>
      </c>
      <c r="AZ119" s="70">
        <v>12</v>
      </c>
      <c r="BA119" s="70">
        <v>70</v>
      </c>
      <c r="BB119" s="70">
        <v>34</v>
      </c>
      <c r="BC119" s="70">
        <v>18</v>
      </c>
      <c r="BD119" s="70">
        <v>15</v>
      </c>
      <c r="BE119" s="70">
        <v>3</v>
      </c>
      <c r="BF119" s="70">
        <v>18</v>
      </c>
      <c r="BG119" s="70"/>
      <c r="BH119" s="70">
        <v>3</v>
      </c>
      <c r="BI119" s="70">
        <v>1</v>
      </c>
      <c r="BJ119" s="70">
        <v>8</v>
      </c>
      <c r="BK119">
        <v>7</v>
      </c>
      <c r="BL119" s="70">
        <v>8</v>
      </c>
      <c r="BM119" s="70">
        <v>16</v>
      </c>
      <c r="BN119">
        <v>2</v>
      </c>
      <c r="BO119" s="70">
        <v>33</v>
      </c>
      <c r="BP119">
        <v>24</v>
      </c>
      <c r="BQ119">
        <v>24</v>
      </c>
      <c r="BR119">
        <v>21</v>
      </c>
      <c r="BT119">
        <v>45</v>
      </c>
      <c r="BU119">
        <v>33</v>
      </c>
      <c r="BV119">
        <v>20</v>
      </c>
      <c r="BW119" s="2">
        <v>12</v>
      </c>
      <c r="BX119" s="2">
        <v>65</v>
      </c>
      <c r="BY119" s="2">
        <v>26</v>
      </c>
      <c r="BZ119" s="2">
        <v>13</v>
      </c>
      <c r="CA119" s="2">
        <v>1</v>
      </c>
      <c r="CB119" s="2">
        <v>3</v>
      </c>
      <c r="CC119" s="2">
        <v>1</v>
      </c>
      <c r="CD119" s="2">
        <v>4</v>
      </c>
      <c r="CE119" s="2">
        <v>1</v>
      </c>
      <c r="CF119" s="2">
        <v>3</v>
      </c>
    </row>
    <row r="120" spans="1:78" ht="12.75">
      <c r="A120" s="77" t="s">
        <v>238</v>
      </c>
      <c r="D120" s="71"/>
      <c r="E120" s="41"/>
      <c r="F120" s="55" t="s">
        <v>123</v>
      </c>
      <c r="G120" s="43">
        <f t="shared" si="6"/>
        <v>0</v>
      </c>
      <c r="H120" s="44"/>
      <c r="I120" s="44"/>
      <c r="J120" s="44"/>
      <c r="K120" s="44"/>
      <c r="L120" s="45">
        <f>M120*10/M$4</f>
        <v>0</v>
      </c>
      <c r="M120" s="29">
        <f t="shared" si="7"/>
        <v>0</v>
      </c>
      <c r="N120" s="56">
        <f>COUNTA(P120:CG120)</f>
        <v>0</v>
      </c>
      <c r="O120" s="57">
        <f t="shared" si="8"/>
        <v>0</v>
      </c>
      <c r="P120" s="58"/>
      <c r="Q120" s="58"/>
      <c r="R120" s="58"/>
      <c r="S120" s="58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82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Y120" s="2"/>
      <c r="BZ120" s="2"/>
    </row>
    <row r="121" spans="1:83" ht="12.75">
      <c r="A121" s="1" t="s">
        <v>239</v>
      </c>
      <c r="B121" s="1">
        <v>59.77</v>
      </c>
      <c r="C121" s="1">
        <v>38.99</v>
      </c>
      <c r="D121" s="1">
        <v>98.82</v>
      </c>
      <c r="E121" s="41">
        <v>60.875191381751975</v>
      </c>
      <c r="F121" s="42">
        <v>101.83903088803089</v>
      </c>
      <c r="G121" s="43">
        <f t="shared" si="6"/>
        <v>112.11852665522795</v>
      </c>
      <c r="H121" s="44">
        <v>40.44483985765125</v>
      </c>
      <c r="I121" s="44">
        <v>52.160904255319146</v>
      </c>
      <c r="J121" s="44">
        <v>339.8557541549075</v>
      </c>
      <c r="K121" s="44">
        <v>16.012608353033883</v>
      </c>
      <c r="L121" s="45">
        <f t="shared" si="12"/>
        <v>8.852927177534506</v>
      </c>
      <c r="M121" s="29">
        <f t="shared" si="7"/>
        <v>558</v>
      </c>
      <c r="N121" s="56">
        <f t="shared" si="9"/>
        <v>35</v>
      </c>
      <c r="O121" s="57">
        <f t="shared" si="8"/>
        <v>52.23880597014925</v>
      </c>
      <c r="P121" s="58">
        <v>4</v>
      </c>
      <c r="Q121" s="58">
        <v>2</v>
      </c>
      <c r="R121" s="58">
        <v>1</v>
      </c>
      <c r="S121" s="58"/>
      <c r="T121" s="69"/>
      <c r="U121" s="69"/>
      <c r="V121" s="69">
        <v>1</v>
      </c>
      <c r="W121" s="69"/>
      <c r="X121" s="69">
        <v>11</v>
      </c>
      <c r="Y121" s="69"/>
      <c r="Z121" s="69">
        <v>3</v>
      </c>
      <c r="AA121" s="69">
        <v>1</v>
      </c>
      <c r="AB121" s="69">
        <v>1</v>
      </c>
      <c r="AC121" s="69"/>
      <c r="AD121" s="69"/>
      <c r="AE121" s="70">
        <v>1</v>
      </c>
      <c r="AF121" s="70">
        <v>1</v>
      </c>
      <c r="AG121" s="70"/>
      <c r="AH121" s="70"/>
      <c r="AI121" s="69"/>
      <c r="AJ121" s="69"/>
      <c r="AK121" s="70"/>
      <c r="AL121" s="70">
        <v>90</v>
      </c>
      <c r="AM121" s="70">
        <v>92</v>
      </c>
      <c r="AN121" s="70"/>
      <c r="AO121" s="70">
        <v>10</v>
      </c>
      <c r="AP121" s="70">
        <v>3</v>
      </c>
      <c r="AQ121" s="70">
        <v>1</v>
      </c>
      <c r="AR121" s="70">
        <v>1</v>
      </c>
      <c r="AS121" s="82"/>
      <c r="AT121" s="70">
        <v>5</v>
      </c>
      <c r="AU121" s="70"/>
      <c r="AV121" s="70"/>
      <c r="AW121" s="70">
        <v>96</v>
      </c>
      <c r="AX121" s="70">
        <v>1</v>
      </c>
      <c r="AY121" s="70">
        <v>4</v>
      </c>
      <c r="AZ121" s="70">
        <v>5</v>
      </c>
      <c r="BA121" s="70">
        <v>13</v>
      </c>
      <c r="BC121" s="70">
        <v>1</v>
      </c>
      <c r="BD121">
        <v>22</v>
      </c>
      <c r="BF121">
        <v>98</v>
      </c>
      <c r="BH121">
        <v>2</v>
      </c>
      <c r="BI121">
        <v>2</v>
      </c>
      <c r="BR121">
        <v>55</v>
      </c>
      <c r="BU121">
        <v>1</v>
      </c>
      <c r="BV121">
        <v>1</v>
      </c>
      <c r="BX121" s="2">
        <v>3</v>
      </c>
      <c r="BY121" s="2"/>
      <c r="BZ121" s="2">
        <v>13</v>
      </c>
      <c r="CA121" s="2">
        <v>1</v>
      </c>
      <c r="CD121">
        <v>8</v>
      </c>
      <c r="CE121">
        <v>4</v>
      </c>
    </row>
    <row r="122" spans="1:72" ht="12.75">
      <c r="A122" s="1" t="s">
        <v>240</v>
      </c>
      <c r="B122" s="1">
        <v>0.02</v>
      </c>
      <c r="C122" s="1">
        <v>0.05</v>
      </c>
      <c r="D122" s="1">
        <v>0.03</v>
      </c>
      <c r="E122" s="41">
        <v>0.02702306291725673</v>
      </c>
      <c r="F122" s="42">
        <v>0.049585200416512695</v>
      </c>
      <c r="G122" s="43">
        <f t="shared" si="6"/>
        <v>0.0404742707475466</v>
      </c>
      <c r="H122" s="44">
        <v>0.017793594306049827</v>
      </c>
      <c r="I122" s="44">
        <v>0.049867021276595744</v>
      </c>
      <c r="J122" s="44">
        <v>0.06271558482282848</v>
      </c>
      <c r="K122" s="44">
        <v>0.03152088258471237</v>
      </c>
      <c r="L122" s="45">
        <f t="shared" si="12"/>
        <v>0.0634618435665556</v>
      </c>
      <c r="M122" s="29">
        <f t="shared" si="7"/>
        <v>4</v>
      </c>
      <c r="N122" s="56">
        <f t="shared" si="9"/>
        <v>3</v>
      </c>
      <c r="O122" s="57">
        <f t="shared" si="8"/>
        <v>4.477611940298507</v>
      </c>
      <c r="P122" s="58"/>
      <c r="Q122" s="58"/>
      <c r="R122" s="58"/>
      <c r="S122" s="58"/>
      <c r="T122" s="69"/>
      <c r="U122" s="69"/>
      <c r="V122" s="69"/>
      <c r="W122" s="69"/>
      <c r="X122" s="69">
        <v>2</v>
      </c>
      <c r="Y122" s="69"/>
      <c r="Z122" s="69"/>
      <c r="AA122" s="69"/>
      <c r="AB122" s="69"/>
      <c r="AC122" s="69"/>
      <c r="AD122" s="69"/>
      <c r="AE122" s="70"/>
      <c r="AF122" s="70"/>
      <c r="AG122" s="70"/>
      <c r="AH122" s="70"/>
      <c r="AI122" s="70"/>
      <c r="AJ122" s="70"/>
      <c r="AK122" s="70"/>
      <c r="AS122" s="72"/>
      <c r="BQ122">
        <v>1</v>
      </c>
      <c r="BT122">
        <v>1</v>
      </c>
    </row>
    <row r="123" spans="1:77" ht="12.75">
      <c r="A123" s="1" t="s">
        <v>241</v>
      </c>
      <c r="B123" s="1">
        <v>1.31</v>
      </c>
      <c r="C123" s="71">
        <v>1.2</v>
      </c>
      <c r="D123" s="1">
        <v>0.74</v>
      </c>
      <c r="E123" s="41">
        <v>0.45627675500708065</v>
      </c>
      <c r="F123" s="42">
        <v>0.744070943959833</v>
      </c>
      <c r="G123" s="43">
        <f t="shared" si="6"/>
        <v>1.1358329550677444</v>
      </c>
      <c r="H123" s="44">
        <v>0.4448398576512456</v>
      </c>
      <c r="I123" s="44">
        <v>0.3656914893617021</v>
      </c>
      <c r="J123" s="44">
        <v>3.4963938538726875</v>
      </c>
      <c r="K123" s="44">
        <v>0.2364066193853428</v>
      </c>
      <c r="L123" s="45">
        <f t="shared" si="12"/>
        <v>0.2538473742662224</v>
      </c>
      <c r="M123" s="29">
        <f t="shared" si="7"/>
        <v>16</v>
      </c>
      <c r="N123" s="56">
        <f t="shared" si="9"/>
        <v>6</v>
      </c>
      <c r="O123" s="57">
        <f t="shared" si="8"/>
        <v>8.955223880597014</v>
      </c>
      <c r="P123" s="58"/>
      <c r="Q123" s="58"/>
      <c r="R123" s="58"/>
      <c r="S123" s="58"/>
      <c r="T123" s="69"/>
      <c r="U123" s="69"/>
      <c r="V123" s="69"/>
      <c r="W123" s="69"/>
      <c r="X123" s="69">
        <v>4</v>
      </c>
      <c r="Y123" s="69"/>
      <c r="Z123" s="69">
        <v>1</v>
      </c>
      <c r="AA123" s="69">
        <v>1</v>
      </c>
      <c r="AB123" s="69"/>
      <c r="AC123" s="69"/>
      <c r="AD123" s="69"/>
      <c r="AE123" s="70"/>
      <c r="AF123" s="70"/>
      <c r="AG123" s="70"/>
      <c r="AH123" s="70"/>
      <c r="AI123" s="70"/>
      <c r="AJ123" s="70"/>
      <c r="AK123" s="70"/>
      <c r="AN123" s="70"/>
      <c r="AR123">
        <v>2</v>
      </c>
      <c r="AS123" s="72"/>
      <c r="AT123" s="72"/>
      <c r="AU123" s="72"/>
      <c r="AV123" s="72"/>
      <c r="AW123" s="72"/>
      <c r="AX123" s="72"/>
      <c r="AZ123" s="72"/>
      <c r="BT123">
        <v>7</v>
      </c>
      <c r="BY123" s="2">
        <v>1</v>
      </c>
    </row>
    <row r="124" spans="1:83" ht="12.75">
      <c r="A124" s="1" t="s">
        <v>242</v>
      </c>
      <c r="B124" s="1">
        <v>0.03</v>
      </c>
      <c r="C124" s="1">
        <v>0.01</v>
      </c>
      <c r="D124" s="1">
        <v>0.01</v>
      </c>
      <c r="E124" s="41">
        <v>0.024969030338790298</v>
      </c>
      <c r="F124" s="42">
        <v>0.20024276419417086</v>
      </c>
      <c r="G124" s="43">
        <f t="shared" si="6"/>
        <v>0.08155034830720091</v>
      </c>
      <c r="H124" s="44">
        <v>0.08896797153024913</v>
      </c>
      <c r="I124" s="44">
        <v>0.03324468085106383</v>
      </c>
      <c r="J124" s="44">
        <v>0.1724678582627783</v>
      </c>
      <c r="K124" s="44">
        <v>0.03152088258471237</v>
      </c>
      <c r="L124" s="45">
        <f t="shared" si="12"/>
        <v>0.0634618435665556</v>
      </c>
      <c r="M124" s="29">
        <f t="shared" si="7"/>
        <v>4</v>
      </c>
      <c r="N124" s="56">
        <f t="shared" si="9"/>
        <v>4</v>
      </c>
      <c r="O124" s="57">
        <f t="shared" si="8"/>
        <v>5.970149253731344</v>
      </c>
      <c r="P124" s="58"/>
      <c r="Q124" s="58"/>
      <c r="R124" s="58"/>
      <c r="S124" s="58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70"/>
      <c r="AF124" s="70"/>
      <c r="AG124" s="70"/>
      <c r="AH124" s="70"/>
      <c r="AI124" s="70"/>
      <c r="AJ124" s="70"/>
      <c r="AK124" s="70"/>
      <c r="AL124" s="70"/>
      <c r="AP124" s="70"/>
      <c r="AQ124" s="70">
        <v>1</v>
      </c>
      <c r="AR124" s="70"/>
      <c r="AS124" s="72"/>
      <c r="AV124" s="70"/>
      <c r="AW124" s="70">
        <v>1</v>
      </c>
      <c r="BB124">
        <v>1</v>
      </c>
      <c r="BY124" s="2"/>
      <c r="CE124">
        <v>1</v>
      </c>
    </row>
    <row r="125" spans="1:77" ht="12.75">
      <c r="A125" s="78" t="s">
        <v>243</v>
      </c>
      <c r="E125" s="41"/>
      <c r="F125" s="42"/>
      <c r="G125" s="43">
        <f t="shared" si="6"/>
        <v>0</v>
      </c>
      <c r="H125" s="44"/>
      <c r="I125" s="44"/>
      <c r="J125" s="44"/>
      <c r="K125" s="44"/>
      <c r="L125" s="45">
        <f>M125*10/M$4</f>
        <v>0.0158654608916389</v>
      </c>
      <c r="M125" s="29">
        <f>SUM(P125:CG125)</f>
        <v>1</v>
      </c>
      <c r="N125" s="56">
        <f>COUNTA(P125:CG125)</f>
        <v>1</v>
      </c>
      <c r="O125" s="57">
        <f t="shared" si="8"/>
        <v>1.492537313432836</v>
      </c>
      <c r="P125" s="58"/>
      <c r="Q125" s="58"/>
      <c r="R125" s="58"/>
      <c r="S125" s="58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70"/>
      <c r="AF125" s="70"/>
      <c r="AG125" s="70"/>
      <c r="AH125" s="70"/>
      <c r="AI125" s="70"/>
      <c r="AJ125" s="70"/>
      <c r="AK125" s="70"/>
      <c r="AL125" s="70"/>
      <c r="AP125" s="70">
        <v>1</v>
      </c>
      <c r="AQ125" s="70"/>
      <c r="AR125" s="70"/>
      <c r="AS125" s="72"/>
      <c r="AV125" s="70"/>
      <c r="AW125" s="70"/>
      <c r="BY125" s="2"/>
    </row>
    <row r="126" spans="1:77" ht="12.75">
      <c r="A126" s="77" t="s">
        <v>244</v>
      </c>
      <c r="E126" s="41"/>
      <c r="F126" s="55" t="s">
        <v>123</v>
      </c>
      <c r="G126" s="43">
        <f t="shared" si="6"/>
        <v>0</v>
      </c>
      <c r="H126" s="44"/>
      <c r="I126" s="44"/>
      <c r="J126" s="44"/>
      <c r="K126" s="44"/>
      <c r="L126" s="45">
        <f>M126*10/M$4</f>
        <v>0</v>
      </c>
      <c r="M126" s="29">
        <f t="shared" si="7"/>
        <v>0</v>
      </c>
      <c r="N126" s="56">
        <f>COUNTA(P126:CG126)</f>
        <v>0</v>
      </c>
      <c r="O126" s="57">
        <f t="shared" si="8"/>
        <v>0</v>
      </c>
      <c r="P126" s="58"/>
      <c r="Q126" s="58"/>
      <c r="R126" s="58"/>
      <c r="S126" s="58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70"/>
      <c r="AF126" s="70"/>
      <c r="AG126" s="70"/>
      <c r="AH126" s="70"/>
      <c r="AI126" s="70"/>
      <c r="AJ126" s="70"/>
      <c r="AK126" s="70"/>
      <c r="AS126" s="72"/>
      <c r="BY126" s="2"/>
    </row>
    <row r="127" spans="1:77" ht="12.75">
      <c r="A127" s="1" t="s">
        <v>245</v>
      </c>
      <c r="C127" s="1">
        <v>0.05</v>
      </c>
      <c r="D127" s="1">
        <v>0.03</v>
      </c>
      <c r="E127" s="55" t="s">
        <v>123</v>
      </c>
      <c r="F127" s="42">
        <v>0.013783225425702747</v>
      </c>
      <c r="G127" s="43">
        <f t="shared" si="6"/>
        <v>0.012328619222690549</v>
      </c>
      <c r="H127" s="44">
        <v>0.017793594306049827</v>
      </c>
      <c r="I127" s="44"/>
      <c r="J127" s="44"/>
      <c r="K127" s="44">
        <v>0.03152088258471237</v>
      </c>
      <c r="L127" s="45">
        <f>M127*10/M$4</f>
        <v>0.0317309217832778</v>
      </c>
      <c r="M127" s="29">
        <f t="shared" si="7"/>
        <v>2</v>
      </c>
      <c r="N127" s="56">
        <f>COUNTA(P127:CG127)</f>
        <v>2</v>
      </c>
      <c r="O127" s="57">
        <f t="shared" si="8"/>
        <v>2.985074626865672</v>
      </c>
      <c r="P127" s="58"/>
      <c r="Q127" s="58"/>
      <c r="R127" s="58"/>
      <c r="S127" s="58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70"/>
      <c r="AF127" s="70"/>
      <c r="AG127" s="70"/>
      <c r="AH127" s="70"/>
      <c r="AI127" s="70"/>
      <c r="AJ127" s="70"/>
      <c r="AK127" s="70"/>
      <c r="AS127" s="72"/>
      <c r="BQ127">
        <v>1</v>
      </c>
      <c r="BY127">
        <v>1</v>
      </c>
    </row>
    <row r="128" spans="1:45" ht="12.75">
      <c r="A128" s="1" t="s">
        <v>246</v>
      </c>
      <c r="C128" s="1">
        <v>0.01</v>
      </c>
      <c r="D128" s="1">
        <v>0.01</v>
      </c>
      <c r="E128" s="41">
        <v>0.007000000000000001</v>
      </c>
      <c r="F128" s="42">
        <v>0.025076649362407166</v>
      </c>
      <c r="G128" s="43">
        <f t="shared" si="6"/>
        <v>0.04018145727741712</v>
      </c>
      <c r="H128" s="44"/>
      <c r="I128" s="44">
        <v>0.06648936170212766</v>
      </c>
      <c r="J128" s="44">
        <v>0.06271558482282848</v>
      </c>
      <c r="K128" s="44">
        <v>0.03152088258471237</v>
      </c>
      <c r="L128" s="45">
        <f t="shared" si="12"/>
        <v>0</v>
      </c>
      <c r="M128" s="29">
        <f t="shared" si="7"/>
        <v>0</v>
      </c>
      <c r="N128" s="56">
        <f t="shared" si="9"/>
        <v>0</v>
      </c>
      <c r="O128" s="57">
        <f t="shared" si="8"/>
        <v>0</v>
      </c>
      <c r="P128" s="58"/>
      <c r="Q128" s="58"/>
      <c r="R128" s="58"/>
      <c r="S128" s="58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70"/>
      <c r="AF128" s="70"/>
      <c r="AG128" s="70"/>
      <c r="AH128" s="70"/>
      <c r="AI128" s="70"/>
      <c r="AJ128" s="70"/>
      <c r="AK128" s="70"/>
      <c r="AS128" s="72"/>
    </row>
    <row r="129" spans="1:45" ht="12.75">
      <c r="A129" s="77" t="s">
        <v>247</v>
      </c>
      <c r="E129" s="41"/>
      <c r="F129" s="42"/>
      <c r="G129" s="43">
        <f t="shared" si="6"/>
        <v>0.004155585106382979</v>
      </c>
      <c r="H129" s="44"/>
      <c r="I129" s="44">
        <v>0.016622340425531915</v>
      </c>
      <c r="J129" s="44"/>
      <c r="K129" s="44"/>
      <c r="L129" s="45">
        <f>M129*10/M$4</f>
        <v>0</v>
      </c>
      <c r="M129" s="29">
        <f>SUM(P129:CG129)</f>
        <v>0</v>
      </c>
      <c r="N129" s="56">
        <f>COUNTA(P129:CG129)</f>
        <v>0</v>
      </c>
      <c r="O129" s="57">
        <f t="shared" si="8"/>
        <v>0</v>
      </c>
      <c r="P129" s="58"/>
      <c r="Q129" s="58"/>
      <c r="R129" s="58"/>
      <c r="S129" s="58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70"/>
      <c r="AF129" s="70"/>
      <c r="AG129" s="70"/>
      <c r="AH129" s="70"/>
      <c r="AI129" s="70"/>
      <c r="AJ129" s="70"/>
      <c r="AK129" s="70"/>
      <c r="AS129" s="72"/>
    </row>
    <row r="130" spans="1:45" ht="12.75">
      <c r="A130" s="1" t="s">
        <v>248</v>
      </c>
      <c r="E130" s="41"/>
      <c r="F130" s="55" t="s">
        <v>123</v>
      </c>
      <c r="G130" s="43">
        <f t="shared" si="6"/>
        <v>0</v>
      </c>
      <c r="H130" s="44"/>
      <c r="I130" s="44"/>
      <c r="J130" s="44"/>
      <c r="K130" s="44"/>
      <c r="L130" s="45">
        <f>M130*10/M$4</f>
        <v>0</v>
      </c>
      <c r="M130" s="29">
        <f t="shared" si="7"/>
        <v>0</v>
      </c>
      <c r="N130" s="56">
        <f>COUNTA(P130:CG130)</f>
        <v>0</v>
      </c>
      <c r="O130" s="57">
        <f t="shared" si="8"/>
        <v>0</v>
      </c>
      <c r="P130" s="58"/>
      <c r="Q130" s="58"/>
      <c r="R130" s="58"/>
      <c r="S130" s="58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70"/>
      <c r="AF130" s="70"/>
      <c r="AG130" s="70"/>
      <c r="AH130" s="70"/>
      <c r="AI130" s="70"/>
      <c r="AJ130" s="70"/>
      <c r="AK130" s="70"/>
      <c r="AS130" s="72"/>
    </row>
    <row r="131" spans="1:45" ht="12.75">
      <c r="A131" s="1" t="s">
        <v>249</v>
      </c>
      <c r="E131" s="41"/>
      <c r="F131" s="55" t="s">
        <v>123</v>
      </c>
      <c r="G131" s="43">
        <f t="shared" si="6"/>
        <v>0</v>
      </c>
      <c r="H131" s="44"/>
      <c r="I131" s="44"/>
      <c r="J131" s="44"/>
      <c r="K131" s="44"/>
      <c r="L131" s="45">
        <f>M131*10/M$4</f>
        <v>0</v>
      </c>
      <c r="M131" s="29">
        <f t="shared" si="7"/>
        <v>0</v>
      </c>
      <c r="N131" s="56">
        <f>COUNTA(P131:CG131)</f>
        <v>0</v>
      </c>
      <c r="O131" s="57">
        <f t="shared" si="8"/>
        <v>0</v>
      </c>
      <c r="P131" s="58"/>
      <c r="Q131" s="58"/>
      <c r="R131" s="58"/>
      <c r="S131" s="58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70"/>
      <c r="AF131" s="70"/>
      <c r="AG131" s="70"/>
      <c r="AH131" s="70"/>
      <c r="AI131" s="70"/>
      <c r="AJ131" s="70"/>
      <c r="AK131" s="70"/>
      <c r="AS131" s="72"/>
    </row>
    <row r="132" spans="1:84" ht="12.75">
      <c r="A132" s="1" t="s">
        <v>250</v>
      </c>
      <c r="B132" s="1">
        <v>10.71</v>
      </c>
      <c r="C132" s="1">
        <v>11.22</v>
      </c>
      <c r="D132" s="1">
        <v>15.14</v>
      </c>
      <c r="E132" s="41">
        <v>8.863322071616427</v>
      </c>
      <c r="F132" s="42">
        <v>8.183695484304181</v>
      </c>
      <c r="G132" s="43">
        <f t="shared" si="6"/>
        <v>8.556650340966362</v>
      </c>
      <c r="H132" s="44">
        <v>9.323843416370108</v>
      </c>
      <c r="I132" s="44">
        <v>9.64095744680851</v>
      </c>
      <c r="J132" s="44">
        <v>7.9962370649106305</v>
      </c>
      <c r="K132" s="44">
        <v>7.265563435776202</v>
      </c>
      <c r="L132" s="45">
        <f t="shared" si="12"/>
        <v>6.647628113596699</v>
      </c>
      <c r="M132" s="29">
        <f t="shared" si="7"/>
        <v>419</v>
      </c>
      <c r="N132" s="56">
        <f t="shared" si="9"/>
        <v>53</v>
      </c>
      <c r="O132" s="57">
        <f t="shared" si="8"/>
        <v>79.1044776119403</v>
      </c>
      <c r="P132" s="58">
        <v>2</v>
      </c>
      <c r="Q132" s="58">
        <v>2</v>
      </c>
      <c r="R132" s="58">
        <v>24</v>
      </c>
      <c r="S132" s="58"/>
      <c r="T132" s="69">
        <v>8</v>
      </c>
      <c r="U132" s="69">
        <v>2</v>
      </c>
      <c r="V132" s="69">
        <v>3</v>
      </c>
      <c r="W132" s="69">
        <v>2</v>
      </c>
      <c r="X132" s="69"/>
      <c r="Y132" s="69">
        <v>3</v>
      </c>
      <c r="Z132" s="69">
        <v>7</v>
      </c>
      <c r="AA132" s="69">
        <v>3</v>
      </c>
      <c r="AB132" s="69">
        <v>1</v>
      </c>
      <c r="AC132" s="69"/>
      <c r="AD132" s="69">
        <v>3</v>
      </c>
      <c r="AE132" s="70">
        <v>28</v>
      </c>
      <c r="AF132" s="70">
        <v>5</v>
      </c>
      <c r="AG132" s="70">
        <v>8</v>
      </c>
      <c r="AH132" s="70">
        <v>4</v>
      </c>
      <c r="AI132" s="70">
        <v>4</v>
      </c>
      <c r="AJ132" s="70"/>
      <c r="AK132" s="70">
        <v>4</v>
      </c>
      <c r="AL132" s="61">
        <v>3</v>
      </c>
      <c r="AM132" s="61">
        <v>4</v>
      </c>
      <c r="AN132" s="61">
        <v>14</v>
      </c>
      <c r="AO132" s="61">
        <v>22</v>
      </c>
      <c r="AP132" s="61">
        <v>9</v>
      </c>
      <c r="AQ132" s="61">
        <v>19</v>
      </c>
      <c r="AR132" s="61"/>
      <c r="AS132" s="61">
        <v>4</v>
      </c>
      <c r="AT132" s="61">
        <v>7</v>
      </c>
      <c r="AU132" s="61">
        <v>2</v>
      </c>
      <c r="AV132" s="61"/>
      <c r="AW132" s="61">
        <v>11</v>
      </c>
      <c r="AX132" s="61">
        <v>5</v>
      </c>
      <c r="AY132" s="61">
        <v>36</v>
      </c>
      <c r="AZ132" s="61">
        <v>19</v>
      </c>
      <c r="BA132" s="61">
        <v>1</v>
      </c>
      <c r="BB132" s="61">
        <v>4</v>
      </c>
      <c r="BC132" s="61"/>
      <c r="BD132">
        <v>1</v>
      </c>
      <c r="BF132" s="61">
        <v>3</v>
      </c>
      <c r="BI132">
        <v>3</v>
      </c>
      <c r="BL132">
        <v>2</v>
      </c>
      <c r="BM132">
        <v>2</v>
      </c>
      <c r="BN132">
        <v>2</v>
      </c>
      <c r="BO132">
        <v>16</v>
      </c>
      <c r="BQ132">
        <v>14</v>
      </c>
      <c r="BR132">
        <v>2</v>
      </c>
      <c r="BT132">
        <v>16</v>
      </c>
      <c r="BU132">
        <v>2</v>
      </c>
      <c r="BV132">
        <v>2</v>
      </c>
      <c r="BX132" s="2">
        <v>1</v>
      </c>
      <c r="BY132" s="2">
        <v>30</v>
      </c>
      <c r="BZ132" s="2"/>
      <c r="CA132" s="2">
        <v>2</v>
      </c>
      <c r="CB132" s="2">
        <v>13</v>
      </c>
      <c r="CC132" s="2">
        <v>19</v>
      </c>
      <c r="CD132" s="2">
        <v>6</v>
      </c>
      <c r="CE132" s="2">
        <v>9</v>
      </c>
      <c r="CF132" s="2">
        <v>1</v>
      </c>
    </row>
    <row r="133" spans="1:84" ht="12.75">
      <c r="A133" s="77" t="s">
        <v>251</v>
      </c>
      <c r="E133" s="41"/>
      <c r="F133" s="42"/>
      <c r="G133" s="43">
        <f t="shared" si="6"/>
        <v>0.00391972405142678</v>
      </c>
      <c r="H133" s="44"/>
      <c r="I133" s="44"/>
      <c r="J133" s="44">
        <v>0.01567889620570712</v>
      </c>
      <c r="K133" s="44"/>
      <c r="L133" s="45">
        <f>M133*10/M$4</f>
        <v>0</v>
      </c>
      <c r="M133" s="29">
        <f>SUM(P133:CG133)</f>
        <v>0</v>
      </c>
      <c r="N133" s="56">
        <f>COUNTA(P133:CG133)</f>
        <v>0</v>
      </c>
      <c r="O133" s="57">
        <f t="shared" si="8"/>
        <v>0</v>
      </c>
      <c r="P133" s="58"/>
      <c r="Q133" s="58"/>
      <c r="R133" s="58"/>
      <c r="S133" s="58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70"/>
      <c r="AF133" s="70"/>
      <c r="AG133" s="70"/>
      <c r="AH133" s="70"/>
      <c r="AI133" s="70"/>
      <c r="AJ133" s="70"/>
      <c r="AK133" s="70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Y133" s="2"/>
      <c r="BZ133" s="2"/>
      <c r="CA133" s="2"/>
      <c r="CB133" s="2"/>
      <c r="CC133" s="2"/>
      <c r="CD133" s="2"/>
      <c r="CE133" s="2"/>
      <c r="CF133" s="2"/>
    </row>
    <row r="134" spans="1:84" ht="12.75">
      <c r="A134" s="1" t="s">
        <v>252</v>
      </c>
      <c r="E134" s="55" t="s">
        <v>123</v>
      </c>
      <c r="F134" s="42"/>
      <c r="G134" s="43">
        <f t="shared" si="6"/>
        <v>0</v>
      </c>
      <c r="H134" s="44"/>
      <c r="I134" s="44"/>
      <c r="J134" s="44"/>
      <c r="K134" s="44"/>
      <c r="L134" s="45">
        <f t="shared" si="12"/>
        <v>0</v>
      </c>
      <c r="M134" s="29">
        <f t="shared" si="7"/>
        <v>0</v>
      </c>
      <c r="N134" s="56">
        <f t="shared" si="9"/>
        <v>0</v>
      </c>
      <c r="O134" s="57">
        <f t="shared" si="8"/>
        <v>0</v>
      </c>
      <c r="P134" s="58"/>
      <c r="Q134" s="58"/>
      <c r="R134" s="58"/>
      <c r="S134" s="58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70"/>
      <c r="AF134" s="70"/>
      <c r="AG134" s="70"/>
      <c r="AH134" s="70"/>
      <c r="AI134" s="70"/>
      <c r="AJ134" s="70"/>
      <c r="AK134" s="70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Y134" s="2"/>
      <c r="BZ134" s="2"/>
      <c r="CA134" s="2"/>
      <c r="CB134" s="2"/>
      <c r="CC134" s="2"/>
      <c r="CD134" s="2"/>
      <c r="CE134" s="2"/>
      <c r="CF134" s="2"/>
    </row>
    <row r="135" spans="1:81" ht="12.75">
      <c r="A135" s="1" t="s">
        <v>253</v>
      </c>
      <c r="C135" s="1">
        <v>0.02</v>
      </c>
      <c r="D135" s="1">
        <v>0.17</v>
      </c>
      <c r="E135" s="41">
        <v>0.44992251669026906</v>
      </c>
      <c r="F135" s="42">
        <v>0.3475770161546559</v>
      </c>
      <c r="G135" s="43">
        <f aca="true" t="shared" si="13" ref="G135:G178">(H135+I135+J135+K135)/4</f>
        <v>0.3761098327761292</v>
      </c>
      <c r="H135" s="44">
        <v>0.26690391459074736</v>
      </c>
      <c r="I135" s="44">
        <v>0.4986702127659574</v>
      </c>
      <c r="J135" s="44">
        <v>0.3606146127312637</v>
      </c>
      <c r="K135" s="44">
        <v>0.37825059101654845</v>
      </c>
      <c r="L135" s="45">
        <f t="shared" si="12"/>
        <v>1.2851023322227508</v>
      </c>
      <c r="M135" s="29">
        <f t="shared" si="7"/>
        <v>81</v>
      </c>
      <c r="N135" s="56">
        <f t="shared" si="9"/>
        <v>10</v>
      </c>
      <c r="O135" s="57">
        <f t="shared" si="8"/>
        <v>14.925373134328359</v>
      </c>
      <c r="P135" s="58"/>
      <c r="Q135" s="58"/>
      <c r="R135" s="58">
        <v>4</v>
      </c>
      <c r="S135" s="58"/>
      <c r="T135" s="69"/>
      <c r="U135" s="69">
        <v>6</v>
      </c>
      <c r="V135" s="69"/>
      <c r="W135" s="69"/>
      <c r="X135" s="69"/>
      <c r="Y135" s="69"/>
      <c r="Z135" s="69"/>
      <c r="AA135" s="69"/>
      <c r="AB135" s="69"/>
      <c r="AC135" s="69"/>
      <c r="AD135" s="69"/>
      <c r="AE135" s="70"/>
      <c r="AF135" s="70"/>
      <c r="AG135" s="70"/>
      <c r="AH135" s="70"/>
      <c r="AI135" s="70"/>
      <c r="AJ135" s="70"/>
      <c r="AK135" s="70"/>
      <c r="AM135">
        <v>6</v>
      </c>
      <c r="AQ135">
        <v>7</v>
      </c>
      <c r="AS135" s="72"/>
      <c r="AY135">
        <v>5</v>
      </c>
      <c r="BB135">
        <v>6</v>
      </c>
      <c r="BF135">
        <v>3</v>
      </c>
      <c r="BT135">
        <v>36</v>
      </c>
      <c r="BV135">
        <v>6</v>
      </c>
      <c r="CC135">
        <v>2</v>
      </c>
    </row>
    <row r="136" spans="1:84" ht="12.75">
      <c r="A136" s="1" t="s">
        <v>254</v>
      </c>
      <c r="B136" s="1">
        <v>4.93</v>
      </c>
      <c r="C136" s="1">
        <v>1.04</v>
      </c>
      <c r="D136" s="71">
        <v>2.7</v>
      </c>
      <c r="E136" s="41">
        <v>3.938444669229214</v>
      </c>
      <c r="F136" s="42">
        <v>2.9303777068994465</v>
      </c>
      <c r="G136" s="43">
        <f t="shared" si="13"/>
        <v>3.362440619093299</v>
      </c>
      <c r="H136" s="44">
        <v>4.715302491103204</v>
      </c>
      <c r="I136" s="44">
        <v>4.903590425531915</v>
      </c>
      <c r="J136" s="44">
        <v>2.8222013170272815</v>
      </c>
      <c r="K136" s="44">
        <v>1.0086682427107958</v>
      </c>
      <c r="L136" s="45">
        <f t="shared" si="12"/>
        <v>1.887989846105029</v>
      </c>
      <c r="M136" s="29">
        <f t="shared" si="7"/>
        <v>119</v>
      </c>
      <c r="N136" s="56">
        <f t="shared" si="9"/>
        <v>16</v>
      </c>
      <c r="O136" s="57">
        <f t="shared" si="8"/>
        <v>23.880597014925375</v>
      </c>
      <c r="P136" s="58"/>
      <c r="Q136" s="58"/>
      <c r="R136" s="58"/>
      <c r="S136" s="58"/>
      <c r="T136" s="69"/>
      <c r="U136" s="69"/>
      <c r="V136" s="69"/>
      <c r="W136" s="69"/>
      <c r="X136" s="69">
        <v>9</v>
      </c>
      <c r="Y136" s="69"/>
      <c r="Z136" s="69"/>
      <c r="AA136" s="69">
        <v>6</v>
      </c>
      <c r="AB136" s="69"/>
      <c r="AC136" s="69"/>
      <c r="AD136" s="69"/>
      <c r="AE136" s="70">
        <v>5</v>
      </c>
      <c r="AF136" s="70"/>
      <c r="AG136" s="70"/>
      <c r="AH136" s="70"/>
      <c r="AI136" s="70"/>
      <c r="AJ136" s="70"/>
      <c r="AK136" s="70"/>
      <c r="AL136">
        <v>15</v>
      </c>
      <c r="AN136">
        <v>13</v>
      </c>
      <c r="AO136" s="70"/>
      <c r="AP136" s="70"/>
      <c r="AQ136" s="70">
        <v>2</v>
      </c>
      <c r="AR136" s="70"/>
      <c r="AS136" s="82"/>
      <c r="AT136" s="70"/>
      <c r="AU136" s="70"/>
      <c r="AV136" s="70">
        <v>8</v>
      </c>
      <c r="AW136" s="70">
        <v>7</v>
      </c>
      <c r="AX136" s="70"/>
      <c r="AY136" s="70"/>
      <c r="AZ136" s="70">
        <v>10</v>
      </c>
      <c r="BA136" s="70"/>
      <c r="BC136" s="70"/>
      <c r="BD136">
        <v>2</v>
      </c>
      <c r="BF136">
        <v>12</v>
      </c>
      <c r="BI136">
        <v>7</v>
      </c>
      <c r="BY136" s="2">
        <v>8</v>
      </c>
      <c r="BZ136" s="2"/>
      <c r="CA136" s="2">
        <v>4</v>
      </c>
      <c r="CB136" s="2"/>
      <c r="CC136" s="2"/>
      <c r="CD136" s="2"/>
      <c r="CE136" s="2">
        <v>8</v>
      </c>
      <c r="CF136" s="2">
        <v>3</v>
      </c>
    </row>
    <row r="137" spans="1:85" ht="12.75">
      <c r="A137" s="1" t="s">
        <v>255</v>
      </c>
      <c r="B137" s="1">
        <v>10.39</v>
      </c>
      <c r="C137" s="1">
        <v>11.26</v>
      </c>
      <c r="D137" s="1">
        <v>7.45</v>
      </c>
      <c r="E137" s="41">
        <v>5.138082136354442</v>
      </c>
      <c r="F137" s="42">
        <v>3.140854792680879</v>
      </c>
      <c r="G137" s="43">
        <f t="shared" si="13"/>
        <v>1.6674754942414134</v>
      </c>
      <c r="H137" s="44">
        <v>3.1316725978647693</v>
      </c>
      <c r="I137" s="44">
        <v>1.2134308510638296</v>
      </c>
      <c r="J137" s="44">
        <v>1.4894951395421763</v>
      </c>
      <c r="K137" s="44">
        <v>0.8353033884948778</v>
      </c>
      <c r="L137" s="45">
        <f t="shared" si="12"/>
        <v>0.7615421227986672</v>
      </c>
      <c r="M137" s="29">
        <f t="shared" si="7"/>
        <v>48</v>
      </c>
      <c r="N137" s="56">
        <f t="shared" si="9"/>
        <v>19</v>
      </c>
      <c r="O137" s="57">
        <f t="shared" si="8"/>
        <v>28.35820895522388</v>
      </c>
      <c r="P137" s="58"/>
      <c r="Q137" s="58"/>
      <c r="R137" s="58">
        <v>2</v>
      </c>
      <c r="S137" s="58"/>
      <c r="T137" s="69"/>
      <c r="U137" s="69"/>
      <c r="V137" s="69"/>
      <c r="W137" s="69"/>
      <c r="X137" s="69"/>
      <c r="Y137" s="69"/>
      <c r="Z137" s="69">
        <v>1</v>
      </c>
      <c r="AA137" s="69"/>
      <c r="AB137" s="69">
        <v>2</v>
      </c>
      <c r="AC137" s="69"/>
      <c r="AD137" s="69">
        <v>1</v>
      </c>
      <c r="AE137" s="70"/>
      <c r="AF137" s="70"/>
      <c r="AG137" s="70"/>
      <c r="AH137" s="70">
        <v>1</v>
      </c>
      <c r="AI137" s="70"/>
      <c r="AJ137" s="70"/>
      <c r="AK137" s="70"/>
      <c r="AL137" s="61"/>
      <c r="AM137" s="61">
        <v>5</v>
      </c>
      <c r="AN137" s="61"/>
      <c r="AO137" s="61">
        <v>6</v>
      </c>
      <c r="AP137" s="61"/>
      <c r="AQ137" s="61">
        <v>5</v>
      </c>
      <c r="AR137" s="61"/>
      <c r="AS137" s="61">
        <v>1</v>
      </c>
      <c r="AT137" s="61"/>
      <c r="AU137" s="61"/>
      <c r="AV137" s="61"/>
      <c r="AW137" s="61"/>
      <c r="AX137" s="61">
        <v>2</v>
      </c>
      <c r="AY137" s="61"/>
      <c r="AZ137" s="61">
        <v>2</v>
      </c>
      <c r="BA137" s="61"/>
      <c r="BC137" s="61"/>
      <c r="BD137">
        <v>4</v>
      </c>
      <c r="BF137">
        <v>3</v>
      </c>
      <c r="BI137">
        <v>3</v>
      </c>
      <c r="BO137">
        <v>1</v>
      </c>
      <c r="BY137" s="2"/>
      <c r="BZ137" s="2"/>
      <c r="CA137" s="2"/>
      <c r="CB137" s="2">
        <v>2</v>
      </c>
      <c r="CC137" s="2">
        <v>5</v>
      </c>
      <c r="CD137" s="2"/>
      <c r="CE137" s="2">
        <v>1</v>
      </c>
      <c r="CF137" s="2"/>
      <c r="CG137">
        <v>1</v>
      </c>
    </row>
    <row r="138" spans="1:85" ht="12.75">
      <c r="A138" s="1" t="s">
        <v>256</v>
      </c>
      <c r="B138" s="71">
        <v>5.5</v>
      </c>
      <c r="C138" s="1">
        <v>5.66</v>
      </c>
      <c r="D138" s="71">
        <v>4.8</v>
      </c>
      <c r="E138" s="41">
        <v>4.061566457616832</v>
      </c>
      <c r="F138" s="42">
        <v>3.268028202115159</v>
      </c>
      <c r="G138" s="43">
        <f t="shared" si="13"/>
        <v>2.248899866799722</v>
      </c>
      <c r="H138" s="44">
        <v>2.7224199288256234</v>
      </c>
      <c r="I138" s="44">
        <v>2.0445478723404253</v>
      </c>
      <c r="J138" s="44">
        <v>2.100972091564754</v>
      </c>
      <c r="K138" s="44">
        <v>2.127659574468085</v>
      </c>
      <c r="L138" s="45">
        <f t="shared" si="12"/>
        <v>2.237029985721085</v>
      </c>
      <c r="M138" s="29">
        <f t="shared" si="7"/>
        <v>141</v>
      </c>
      <c r="N138" s="56">
        <f t="shared" si="9"/>
        <v>42</v>
      </c>
      <c r="O138" s="57">
        <f t="shared" si="8"/>
        <v>62.6865671641791</v>
      </c>
      <c r="P138" s="58"/>
      <c r="Q138" s="58"/>
      <c r="R138" s="58">
        <v>3</v>
      </c>
      <c r="S138" s="58">
        <v>2</v>
      </c>
      <c r="T138" s="69">
        <v>2</v>
      </c>
      <c r="U138" s="69"/>
      <c r="V138" s="69">
        <v>1</v>
      </c>
      <c r="W138" s="69"/>
      <c r="X138" s="69"/>
      <c r="Y138" s="69">
        <v>2</v>
      </c>
      <c r="Z138" s="69">
        <v>13</v>
      </c>
      <c r="AA138" s="69">
        <v>8</v>
      </c>
      <c r="AB138" s="69"/>
      <c r="AC138" s="69"/>
      <c r="AD138" s="69"/>
      <c r="AE138" s="70">
        <v>2</v>
      </c>
      <c r="AF138" s="70">
        <v>1</v>
      </c>
      <c r="AG138" s="70"/>
      <c r="AH138" s="70"/>
      <c r="AI138" s="70">
        <v>4</v>
      </c>
      <c r="AJ138" s="70"/>
      <c r="AK138" s="70">
        <v>3</v>
      </c>
      <c r="AL138" s="61">
        <v>3</v>
      </c>
      <c r="AM138" s="61"/>
      <c r="AN138" s="61">
        <v>5</v>
      </c>
      <c r="AO138" s="61">
        <v>5</v>
      </c>
      <c r="AP138" s="61">
        <v>1</v>
      </c>
      <c r="AQ138" s="61">
        <v>8</v>
      </c>
      <c r="AR138" s="61">
        <v>1</v>
      </c>
      <c r="AS138" s="61">
        <v>5</v>
      </c>
      <c r="AT138" s="61">
        <v>2</v>
      </c>
      <c r="AU138" s="61"/>
      <c r="AV138" s="61">
        <v>2</v>
      </c>
      <c r="AW138" s="61">
        <v>6</v>
      </c>
      <c r="AX138" s="61">
        <v>3</v>
      </c>
      <c r="AY138" s="61">
        <v>5</v>
      </c>
      <c r="AZ138" s="61">
        <v>4</v>
      </c>
      <c r="BA138" s="61">
        <v>1</v>
      </c>
      <c r="BB138" s="61">
        <v>2</v>
      </c>
      <c r="BD138">
        <v>2</v>
      </c>
      <c r="BF138">
        <v>3</v>
      </c>
      <c r="BI138">
        <v>1</v>
      </c>
      <c r="BM138">
        <v>3</v>
      </c>
      <c r="BN138">
        <v>4</v>
      </c>
      <c r="BP138">
        <v>1</v>
      </c>
      <c r="BQ138">
        <v>4</v>
      </c>
      <c r="BT138">
        <v>2</v>
      </c>
      <c r="BU138">
        <v>1</v>
      </c>
      <c r="BY138" s="2">
        <v>4</v>
      </c>
      <c r="BZ138" s="2"/>
      <c r="CA138" s="2"/>
      <c r="CB138" s="2">
        <v>4</v>
      </c>
      <c r="CC138" s="2">
        <v>3</v>
      </c>
      <c r="CD138" s="2">
        <v>2</v>
      </c>
      <c r="CE138" s="2">
        <v>7</v>
      </c>
      <c r="CF138" s="2">
        <v>4</v>
      </c>
      <c r="CG138">
        <v>2</v>
      </c>
    </row>
    <row r="139" spans="1:84" ht="12.75">
      <c r="A139" s="1" t="s">
        <v>257</v>
      </c>
      <c r="B139" s="1">
        <v>2.83</v>
      </c>
      <c r="C139" s="1">
        <v>2.15</v>
      </c>
      <c r="D139" s="1">
        <v>3.77</v>
      </c>
      <c r="E139" s="41">
        <v>2.667851507181873</v>
      </c>
      <c r="F139" s="42">
        <v>3.7465986234681887</v>
      </c>
      <c r="G139" s="43">
        <f t="shared" si="13"/>
        <v>3.1963343957095356</v>
      </c>
      <c r="H139" s="44">
        <v>4.05693950177936</v>
      </c>
      <c r="I139" s="44">
        <v>3.6070478723404253</v>
      </c>
      <c r="J139" s="44">
        <v>3.1828159297585454</v>
      </c>
      <c r="K139" s="44">
        <v>1.9385342789598108</v>
      </c>
      <c r="L139" s="45">
        <f t="shared" si="12"/>
        <v>3.9029033793431696</v>
      </c>
      <c r="M139" s="29">
        <f t="shared" si="7"/>
        <v>246</v>
      </c>
      <c r="N139" s="56">
        <f t="shared" si="9"/>
        <v>48</v>
      </c>
      <c r="O139" s="57">
        <f t="shared" si="8"/>
        <v>71.64179104477611</v>
      </c>
      <c r="P139" s="58"/>
      <c r="Q139" s="58">
        <v>1</v>
      </c>
      <c r="R139" s="58">
        <v>11</v>
      </c>
      <c r="S139" s="58">
        <v>2</v>
      </c>
      <c r="T139" s="69">
        <v>3</v>
      </c>
      <c r="U139" s="69"/>
      <c r="V139" s="69">
        <v>8</v>
      </c>
      <c r="W139" s="69">
        <v>5</v>
      </c>
      <c r="X139" s="69"/>
      <c r="Y139" s="69"/>
      <c r="Z139" s="69">
        <v>9</v>
      </c>
      <c r="AA139" s="69">
        <v>1</v>
      </c>
      <c r="AB139" s="69">
        <v>5</v>
      </c>
      <c r="AC139" s="69"/>
      <c r="AD139" s="69">
        <v>1</v>
      </c>
      <c r="AE139" s="70">
        <v>21</v>
      </c>
      <c r="AF139" s="70"/>
      <c r="AG139" s="70"/>
      <c r="AH139" s="70">
        <v>1</v>
      </c>
      <c r="AI139" s="70">
        <v>2</v>
      </c>
      <c r="AJ139" s="70"/>
      <c r="AK139" s="70">
        <v>5</v>
      </c>
      <c r="AL139" s="61">
        <v>4</v>
      </c>
      <c r="AM139" s="61">
        <v>1</v>
      </c>
      <c r="AN139" s="61">
        <v>8</v>
      </c>
      <c r="AO139" s="61">
        <v>20</v>
      </c>
      <c r="AP139" s="61">
        <v>2</v>
      </c>
      <c r="AQ139" s="61">
        <v>9</v>
      </c>
      <c r="AR139" s="61"/>
      <c r="AS139" s="61">
        <v>4</v>
      </c>
      <c r="AT139" s="61">
        <v>1</v>
      </c>
      <c r="AU139" s="61">
        <v>1</v>
      </c>
      <c r="AV139" s="61"/>
      <c r="AW139" s="61">
        <v>1</v>
      </c>
      <c r="AX139" s="61">
        <v>6</v>
      </c>
      <c r="AY139" s="61">
        <v>18</v>
      </c>
      <c r="AZ139" s="61">
        <v>1</v>
      </c>
      <c r="BA139" s="61">
        <v>12</v>
      </c>
      <c r="BB139" s="61">
        <v>6</v>
      </c>
      <c r="BC139" s="61">
        <v>2</v>
      </c>
      <c r="BD139" s="61">
        <v>1</v>
      </c>
      <c r="BE139" s="61"/>
      <c r="BF139" s="61">
        <v>11</v>
      </c>
      <c r="BG139" s="61"/>
      <c r="BI139" s="61">
        <v>1</v>
      </c>
      <c r="BK139">
        <v>1</v>
      </c>
      <c r="BL139">
        <v>3</v>
      </c>
      <c r="BM139">
        <v>1</v>
      </c>
      <c r="BN139">
        <v>4</v>
      </c>
      <c r="BO139">
        <v>11</v>
      </c>
      <c r="BP139">
        <v>1</v>
      </c>
      <c r="BQ139">
        <v>3</v>
      </c>
      <c r="BT139">
        <v>10</v>
      </c>
      <c r="BW139" s="2">
        <v>1</v>
      </c>
      <c r="BX139" s="2">
        <v>2</v>
      </c>
      <c r="BY139" s="2">
        <v>8</v>
      </c>
      <c r="BZ139" s="2"/>
      <c r="CA139" s="2"/>
      <c r="CB139" s="2">
        <v>3</v>
      </c>
      <c r="CC139" s="2">
        <v>11</v>
      </c>
      <c r="CD139" s="2">
        <v>2</v>
      </c>
      <c r="CE139" s="2"/>
      <c r="CF139" s="2">
        <v>1</v>
      </c>
    </row>
    <row r="140" spans="1:85" ht="12.75">
      <c r="A140" s="1" t="s">
        <v>258</v>
      </c>
      <c r="B140" s="71">
        <v>6.1</v>
      </c>
      <c r="C140" s="1">
        <v>10.64</v>
      </c>
      <c r="D140" s="1">
        <v>24.83</v>
      </c>
      <c r="E140" s="41">
        <v>35.148990289298</v>
      </c>
      <c r="F140" s="42">
        <v>50.58448027530637</v>
      </c>
      <c r="G140" s="43">
        <f t="shared" si="13"/>
        <v>51.887898558367134</v>
      </c>
      <c r="H140" s="44">
        <v>57.775800711743784</v>
      </c>
      <c r="I140" s="44">
        <v>47.85571808510638</v>
      </c>
      <c r="J140" s="44">
        <v>55.0642834744434</v>
      </c>
      <c r="K140" s="44">
        <v>46.85579196217494</v>
      </c>
      <c r="L140" s="45">
        <f t="shared" si="12"/>
        <v>41.170871013802945</v>
      </c>
      <c r="M140" s="29">
        <f t="shared" si="7"/>
        <v>2595</v>
      </c>
      <c r="N140" s="56">
        <f t="shared" si="9"/>
        <v>66</v>
      </c>
      <c r="O140" s="57">
        <f t="shared" si="8"/>
        <v>98.50746268656717</v>
      </c>
      <c r="P140" s="58">
        <v>10</v>
      </c>
      <c r="Q140" s="58">
        <v>11</v>
      </c>
      <c r="R140" s="58">
        <v>26</v>
      </c>
      <c r="S140" s="58">
        <v>90</v>
      </c>
      <c r="T140" s="69">
        <v>23</v>
      </c>
      <c r="U140" s="69">
        <v>24</v>
      </c>
      <c r="V140" s="69">
        <v>41</v>
      </c>
      <c r="W140" s="69">
        <v>10</v>
      </c>
      <c r="X140" s="69">
        <v>18</v>
      </c>
      <c r="Y140" s="69">
        <v>4</v>
      </c>
      <c r="Z140" s="69">
        <v>147</v>
      </c>
      <c r="AA140" s="69">
        <v>22</v>
      </c>
      <c r="AB140" s="69">
        <v>12</v>
      </c>
      <c r="AC140" s="69">
        <v>5</v>
      </c>
      <c r="AD140" s="69">
        <v>17</v>
      </c>
      <c r="AE140" s="70">
        <v>140</v>
      </c>
      <c r="AF140" s="70">
        <v>7</v>
      </c>
      <c r="AG140" s="70">
        <v>28</v>
      </c>
      <c r="AH140" s="70">
        <v>5</v>
      </c>
      <c r="AI140" s="70">
        <v>57</v>
      </c>
      <c r="AJ140" s="70"/>
      <c r="AK140" s="70">
        <v>9</v>
      </c>
      <c r="AL140" s="61">
        <v>16</v>
      </c>
      <c r="AM140" s="61">
        <v>26</v>
      </c>
      <c r="AN140" s="61">
        <v>65</v>
      </c>
      <c r="AO140" s="61">
        <v>23</v>
      </c>
      <c r="AP140" s="61">
        <v>39</v>
      </c>
      <c r="AQ140" s="61">
        <v>48</v>
      </c>
      <c r="AR140" s="61">
        <v>36</v>
      </c>
      <c r="AS140" s="61">
        <v>25</v>
      </c>
      <c r="AT140" s="61">
        <v>29</v>
      </c>
      <c r="AU140" s="61">
        <v>42</v>
      </c>
      <c r="AV140" s="61">
        <v>9</v>
      </c>
      <c r="AW140" s="61">
        <v>23</v>
      </c>
      <c r="AX140" s="61">
        <v>93</v>
      </c>
      <c r="AY140" s="61">
        <v>142</v>
      </c>
      <c r="AZ140" s="61">
        <v>58</v>
      </c>
      <c r="BA140" s="61">
        <v>73</v>
      </c>
      <c r="BB140" s="61">
        <v>69</v>
      </c>
      <c r="BC140" s="61">
        <v>21</v>
      </c>
      <c r="BD140" s="61">
        <v>18</v>
      </c>
      <c r="BE140" s="61"/>
      <c r="BF140" s="61">
        <v>81</v>
      </c>
      <c r="BG140" s="61"/>
      <c r="BH140" s="61">
        <v>5</v>
      </c>
      <c r="BI140" s="61">
        <v>27</v>
      </c>
      <c r="BJ140" s="61">
        <v>14</v>
      </c>
      <c r="BK140">
        <v>14</v>
      </c>
      <c r="BL140" s="61">
        <v>43</v>
      </c>
      <c r="BM140" s="61">
        <v>67</v>
      </c>
      <c r="BN140">
        <v>92</v>
      </c>
      <c r="BO140" s="61">
        <v>71</v>
      </c>
      <c r="BP140">
        <v>31</v>
      </c>
      <c r="BQ140">
        <v>62</v>
      </c>
      <c r="BR140">
        <v>34</v>
      </c>
      <c r="BT140">
        <v>74</v>
      </c>
      <c r="BU140">
        <v>17</v>
      </c>
      <c r="BV140">
        <v>25</v>
      </c>
      <c r="BW140" s="2">
        <v>61</v>
      </c>
      <c r="BX140" s="2">
        <v>97</v>
      </c>
      <c r="BY140" s="2">
        <v>65</v>
      </c>
      <c r="BZ140" s="2">
        <v>10</v>
      </c>
      <c r="CA140" s="2">
        <v>13</v>
      </c>
      <c r="CB140" s="2">
        <v>34</v>
      </c>
      <c r="CC140" s="2">
        <v>48</v>
      </c>
      <c r="CD140" s="2">
        <v>27</v>
      </c>
      <c r="CE140" s="2">
        <v>6</v>
      </c>
      <c r="CF140" s="2">
        <v>13</v>
      </c>
      <c r="CG140" s="2">
        <v>3</v>
      </c>
    </row>
    <row r="141" spans="1:85" ht="12.75">
      <c r="A141" s="1" t="s">
        <v>259</v>
      </c>
      <c r="B141" s="1">
        <v>53.28</v>
      </c>
      <c r="C141" s="1">
        <v>47.74</v>
      </c>
      <c r="D141" s="71">
        <v>58.3</v>
      </c>
      <c r="E141" s="41">
        <v>65.01172870726279</v>
      </c>
      <c r="F141" s="42">
        <v>88.06143390567726</v>
      </c>
      <c r="G141" s="43">
        <f t="shared" si="13"/>
        <v>79.55235488021553</v>
      </c>
      <c r="H141" s="44">
        <v>85.01779359430607</v>
      </c>
      <c r="I141" s="44">
        <v>76.24667553191489</v>
      </c>
      <c r="J141" s="44">
        <v>81.34211351520854</v>
      </c>
      <c r="K141" s="44">
        <v>75.60283687943263</v>
      </c>
      <c r="L141" s="45">
        <f t="shared" si="12"/>
        <v>75.83690306203394</v>
      </c>
      <c r="M141" s="29">
        <f aca="true" t="shared" si="14" ref="M141:M176">SUM(P141:CG141)</f>
        <v>4780</v>
      </c>
      <c r="N141" s="56">
        <f t="shared" si="9"/>
        <v>67</v>
      </c>
      <c r="O141" s="57">
        <f aca="true" t="shared" si="15" ref="O141:O176">N141*100/N$4</f>
        <v>100</v>
      </c>
      <c r="P141" s="58">
        <v>37</v>
      </c>
      <c r="Q141" s="58">
        <v>15</v>
      </c>
      <c r="R141" s="58">
        <v>56</v>
      </c>
      <c r="S141" s="58">
        <v>125</v>
      </c>
      <c r="T141" s="69">
        <v>63</v>
      </c>
      <c r="U141" s="69">
        <v>46</v>
      </c>
      <c r="V141" s="69">
        <v>96</v>
      </c>
      <c r="W141" s="69">
        <v>71</v>
      </c>
      <c r="X141" s="69">
        <v>55</v>
      </c>
      <c r="Y141" s="69">
        <v>42</v>
      </c>
      <c r="Z141" s="69">
        <v>178</v>
      </c>
      <c r="AA141" s="69">
        <v>27</v>
      </c>
      <c r="AB141" s="69">
        <v>56</v>
      </c>
      <c r="AC141" s="69">
        <v>22</v>
      </c>
      <c r="AD141" s="69">
        <v>25</v>
      </c>
      <c r="AE141" s="70">
        <v>137</v>
      </c>
      <c r="AF141" s="70">
        <v>11</v>
      </c>
      <c r="AG141" s="70">
        <v>27</v>
      </c>
      <c r="AH141" s="70">
        <v>7</v>
      </c>
      <c r="AI141" s="70">
        <v>139</v>
      </c>
      <c r="AJ141" s="70"/>
      <c r="AK141" s="70">
        <v>21</v>
      </c>
      <c r="AL141" s="61">
        <v>85</v>
      </c>
      <c r="AM141" s="61">
        <v>45</v>
      </c>
      <c r="AN141" s="61">
        <v>221</v>
      </c>
      <c r="AO141" s="61">
        <v>52</v>
      </c>
      <c r="AP141" s="61">
        <v>26</v>
      </c>
      <c r="AQ141" s="61">
        <v>53</v>
      </c>
      <c r="AR141" s="61">
        <v>135</v>
      </c>
      <c r="AS141" s="61">
        <v>37</v>
      </c>
      <c r="AT141" s="61">
        <v>56</v>
      </c>
      <c r="AU141" s="61">
        <v>106</v>
      </c>
      <c r="AV141" s="61">
        <v>33</v>
      </c>
      <c r="AW141" s="61">
        <v>75</v>
      </c>
      <c r="AX141" s="61">
        <v>134</v>
      </c>
      <c r="AY141" s="61">
        <v>135</v>
      </c>
      <c r="AZ141" s="61">
        <v>121</v>
      </c>
      <c r="BA141" s="61">
        <v>202</v>
      </c>
      <c r="BB141" s="61">
        <v>238</v>
      </c>
      <c r="BC141" s="61">
        <v>90</v>
      </c>
      <c r="BD141" s="61">
        <v>96</v>
      </c>
      <c r="BE141" s="61">
        <v>11</v>
      </c>
      <c r="BF141" s="61">
        <v>130</v>
      </c>
      <c r="BG141" s="61"/>
      <c r="BH141" s="61">
        <v>26</v>
      </c>
      <c r="BI141" s="61">
        <v>27</v>
      </c>
      <c r="BJ141" s="61">
        <v>49</v>
      </c>
      <c r="BK141">
        <v>36</v>
      </c>
      <c r="BL141" s="61">
        <v>68</v>
      </c>
      <c r="BM141" s="61">
        <v>89</v>
      </c>
      <c r="BN141">
        <v>147</v>
      </c>
      <c r="BO141" s="61">
        <v>115</v>
      </c>
      <c r="BP141">
        <v>78</v>
      </c>
      <c r="BQ141">
        <v>84</v>
      </c>
      <c r="BR141">
        <v>44</v>
      </c>
      <c r="BT141">
        <v>78</v>
      </c>
      <c r="BU141">
        <v>25</v>
      </c>
      <c r="BV141">
        <v>32</v>
      </c>
      <c r="BW141" s="2">
        <v>65</v>
      </c>
      <c r="BX141" s="2">
        <v>111</v>
      </c>
      <c r="BY141" s="2">
        <v>66</v>
      </c>
      <c r="BZ141" s="2">
        <v>31</v>
      </c>
      <c r="CA141" s="2">
        <v>31</v>
      </c>
      <c r="CB141" s="2">
        <v>38</v>
      </c>
      <c r="CC141" s="2">
        <v>47</v>
      </c>
      <c r="CD141" s="2">
        <v>53</v>
      </c>
      <c r="CE141" s="2">
        <v>47</v>
      </c>
      <c r="CF141" s="2">
        <v>29</v>
      </c>
      <c r="CG141" s="2">
        <v>27</v>
      </c>
    </row>
    <row r="142" spans="1:85" ht="12.75">
      <c r="A142" s="1" t="s">
        <v>260</v>
      </c>
      <c r="B142" s="1">
        <v>0.01</v>
      </c>
      <c r="C142" s="14" t="s">
        <v>123</v>
      </c>
      <c r="D142" s="1">
        <v>0.08</v>
      </c>
      <c r="E142" s="41">
        <v>0.024</v>
      </c>
      <c r="F142" s="42">
        <v>0.035177550602387204</v>
      </c>
      <c r="G142" s="43">
        <f t="shared" si="13"/>
        <v>0.020599016892131974</v>
      </c>
      <c r="H142" s="44">
        <v>0.017793594306049827</v>
      </c>
      <c r="I142" s="44">
        <v>0.03324468085106383</v>
      </c>
      <c r="J142" s="44">
        <v>0.03135779241141424</v>
      </c>
      <c r="K142" s="44"/>
      <c r="L142" s="45">
        <f t="shared" si="12"/>
        <v>0.0475963826749167</v>
      </c>
      <c r="M142" s="29">
        <f t="shared" si="14"/>
        <v>3</v>
      </c>
      <c r="N142" s="56">
        <f t="shared" si="9"/>
        <v>2</v>
      </c>
      <c r="O142" s="57">
        <f t="shared" si="15"/>
        <v>2.985074626865672</v>
      </c>
      <c r="P142" s="58"/>
      <c r="Q142" s="58"/>
      <c r="R142" s="58"/>
      <c r="S142" s="58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70"/>
      <c r="AF142" s="70"/>
      <c r="AG142" s="70"/>
      <c r="AH142" s="70"/>
      <c r="AI142" s="70"/>
      <c r="AJ142" s="70"/>
      <c r="AK142" s="70"/>
      <c r="AM142" s="61"/>
      <c r="AN142" s="61"/>
      <c r="AS142" s="61"/>
      <c r="AZ142" s="61"/>
      <c r="BD142" s="61"/>
      <c r="BE142" s="61"/>
      <c r="BX142" s="2">
        <v>2</v>
      </c>
      <c r="BY142" s="2">
        <v>1</v>
      </c>
      <c r="CG142" s="2"/>
    </row>
    <row r="143" spans="1:84" ht="12.75">
      <c r="A143" s="1" t="s">
        <v>261</v>
      </c>
      <c r="B143" s="1">
        <v>2.14</v>
      </c>
      <c r="C143" s="1">
        <v>2.05</v>
      </c>
      <c r="D143" s="1">
        <v>2.04</v>
      </c>
      <c r="E143" s="41">
        <v>2.457497268865062</v>
      </c>
      <c r="F143" s="42">
        <v>2.427227127748867</v>
      </c>
      <c r="G143" s="43">
        <f t="shared" si="13"/>
        <v>2.573224022462082</v>
      </c>
      <c r="H143" s="44">
        <v>2.580071174377225</v>
      </c>
      <c r="I143" s="44">
        <v>3.1416223404255317</v>
      </c>
      <c r="J143" s="44">
        <v>2.900595798055817</v>
      </c>
      <c r="K143" s="44">
        <v>1.6706067769897557</v>
      </c>
      <c r="L143" s="45">
        <f t="shared" si="12"/>
        <v>2.110106298587974</v>
      </c>
      <c r="M143" s="29">
        <f t="shared" si="14"/>
        <v>133</v>
      </c>
      <c r="N143" s="56">
        <f t="shared" si="9"/>
        <v>38</v>
      </c>
      <c r="O143" s="57">
        <f t="shared" si="15"/>
        <v>56.71641791044776</v>
      </c>
      <c r="P143" s="58"/>
      <c r="Q143" s="58"/>
      <c r="R143" s="58">
        <v>7</v>
      </c>
      <c r="S143" s="58"/>
      <c r="T143" s="69"/>
      <c r="U143" s="69"/>
      <c r="V143" s="69">
        <v>2</v>
      </c>
      <c r="W143" s="69"/>
      <c r="X143" s="69"/>
      <c r="Y143" s="69"/>
      <c r="Z143" s="69">
        <v>2</v>
      </c>
      <c r="AA143" s="69">
        <v>3</v>
      </c>
      <c r="AB143" s="69">
        <v>1</v>
      </c>
      <c r="AC143" s="69"/>
      <c r="AD143" s="69"/>
      <c r="AE143" s="70">
        <v>5</v>
      </c>
      <c r="AF143" s="70">
        <v>2</v>
      </c>
      <c r="AG143" s="70">
        <v>1</v>
      </c>
      <c r="AH143" s="70"/>
      <c r="AI143" s="70">
        <v>3</v>
      </c>
      <c r="AJ143" s="70"/>
      <c r="AK143" s="70"/>
      <c r="AL143" s="61">
        <v>1</v>
      </c>
      <c r="AM143" s="61">
        <v>2</v>
      </c>
      <c r="AN143" s="61">
        <v>4</v>
      </c>
      <c r="AO143" s="61">
        <v>7</v>
      </c>
      <c r="AP143" s="61">
        <v>1</v>
      </c>
      <c r="AQ143" s="61">
        <v>8</v>
      </c>
      <c r="AR143" s="61"/>
      <c r="AS143" s="61"/>
      <c r="AT143" s="61">
        <v>4</v>
      </c>
      <c r="AU143" s="61">
        <v>2</v>
      </c>
      <c r="AV143" s="61">
        <v>1</v>
      </c>
      <c r="AW143" s="61">
        <v>7</v>
      </c>
      <c r="AX143" s="61">
        <v>2</v>
      </c>
      <c r="AY143" s="61">
        <v>6</v>
      </c>
      <c r="AZ143" s="61"/>
      <c r="BA143" s="61">
        <v>1</v>
      </c>
      <c r="BB143" s="61"/>
      <c r="BC143" s="61"/>
      <c r="BD143" s="61"/>
      <c r="BE143" s="61"/>
      <c r="BF143" s="61">
        <v>1</v>
      </c>
      <c r="BI143" s="61">
        <v>2</v>
      </c>
      <c r="BL143">
        <v>2</v>
      </c>
      <c r="BN143">
        <v>1</v>
      </c>
      <c r="BO143">
        <v>7</v>
      </c>
      <c r="BQ143">
        <v>4</v>
      </c>
      <c r="BR143">
        <v>5</v>
      </c>
      <c r="BT143">
        <v>8</v>
      </c>
      <c r="BU143">
        <v>3</v>
      </c>
      <c r="BV143">
        <v>2</v>
      </c>
      <c r="BX143" s="2">
        <v>7</v>
      </c>
      <c r="BY143" s="2">
        <v>14</v>
      </c>
      <c r="BZ143" s="2"/>
      <c r="CA143" s="2">
        <v>1</v>
      </c>
      <c r="CB143" s="2">
        <v>2</v>
      </c>
      <c r="CC143" s="2">
        <v>1</v>
      </c>
      <c r="CD143" s="2">
        <v>1</v>
      </c>
      <c r="CE143" s="2"/>
      <c r="CF143" s="2"/>
    </row>
    <row r="144" spans="1:84" ht="12.75">
      <c r="A144" s="1" t="s">
        <v>262</v>
      </c>
      <c r="B144" s="1">
        <v>0.19</v>
      </c>
      <c r="C144" s="1">
        <v>0.08</v>
      </c>
      <c r="D144" s="1">
        <v>0.19</v>
      </c>
      <c r="E144" s="41">
        <v>0.22788528221183565</v>
      </c>
      <c r="F144" s="42">
        <v>0.2709674332717811</v>
      </c>
      <c r="G144" s="43">
        <f t="shared" si="13"/>
        <v>0.39142702270437346</v>
      </c>
      <c r="H144" s="44">
        <v>0.39145907473309616</v>
      </c>
      <c r="I144" s="44">
        <v>0.4986702127659574</v>
      </c>
      <c r="J144" s="44">
        <v>0.4076513013483851</v>
      </c>
      <c r="K144" s="44">
        <v>0.26792750197005516</v>
      </c>
      <c r="L144" s="45">
        <f t="shared" si="12"/>
        <v>0.3649056005076947</v>
      </c>
      <c r="M144" s="29">
        <f t="shared" si="14"/>
        <v>23</v>
      </c>
      <c r="N144" s="56">
        <f t="shared" si="9"/>
        <v>15</v>
      </c>
      <c r="O144" s="57">
        <f t="shared" si="15"/>
        <v>22.388059701492537</v>
      </c>
      <c r="P144" s="58"/>
      <c r="Q144" s="58"/>
      <c r="R144" s="58"/>
      <c r="S144" s="58"/>
      <c r="T144" s="69"/>
      <c r="U144" s="69"/>
      <c r="V144" s="69"/>
      <c r="W144" s="69"/>
      <c r="X144" s="69"/>
      <c r="Y144" s="69"/>
      <c r="Z144" s="69"/>
      <c r="AA144" s="69">
        <v>2</v>
      </c>
      <c r="AB144" s="69">
        <v>1</v>
      </c>
      <c r="AC144" s="69"/>
      <c r="AD144" s="69"/>
      <c r="AE144" s="70"/>
      <c r="AF144" s="70"/>
      <c r="AG144" s="70"/>
      <c r="AH144" s="70"/>
      <c r="AI144" s="70"/>
      <c r="AJ144" s="70"/>
      <c r="AK144" s="70"/>
      <c r="AL144" s="61">
        <v>1</v>
      </c>
      <c r="AM144" s="61">
        <v>2</v>
      </c>
      <c r="AN144" s="61"/>
      <c r="AO144" s="61"/>
      <c r="AP144" s="61">
        <v>1</v>
      </c>
      <c r="AQ144" s="61">
        <v>1</v>
      </c>
      <c r="AR144" s="61"/>
      <c r="AS144" s="61">
        <v>2</v>
      </c>
      <c r="AT144" s="61"/>
      <c r="AU144" s="61"/>
      <c r="AV144" s="61">
        <v>3</v>
      </c>
      <c r="AW144" s="61"/>
      <c r="AX144" s="61"/>
      <c r="AY144" s="61"/>
      <c r="AZ144" s="61"/>
      <c r="BA144" s="61">
        <v>1</v>
      </c>
      <c r="BB144" s="61">
        <v>1</v>
      </c>
      <c r="BC144" s="61"/>
      <c r="BD144" s="61"/>
      <c r="BE144" s="61"/>
      <c r="BF144" s="61"/>
      <c r="BG144" s="61"/>
      <c r="BL144">
        <v>1</v>
      </c>
      <c r="BU144">
        <v>1</v>
      </c>
      <c r="BV144">
        <v>2</v>
      </c>
      <c r="BX144" s="2">
        <v>2</v>
      </c>
      <c r="BY144" s="2"/>
      <c r="BZ144" s="2"/>
      <c r="CA144" s="2"/>
      <c r="CB144" s="2"/>
      <c r="CC144" s="2"/>
      <c r="CD144" s="2"/>
      <c r="CE144" s="2">
        <v>2</v>
      </c>
      <c r="CF144" s="2"/>
    </row>
    <row r="145" spans="1:85" ht="12.75">
      <c r="A145" s="1" t="s">
        <v>263</v>
      </c>
      <c r="B145" s="71">
        <v>3.1</v>
      </c>
      <c r="C145" s="1">
        <v>4.59</v>
      </c>
      <c r="D145" s="1">
        <v>4.52</v>
      </c>
      <c r="E145" s="41">
        <v>5.309732551082339</v>
      </c>
      <c r="F145" s="42">
        <v>7.127609199261373</v>
      </c>
      <c r="G145" s="43">
        <f t="shared" si="13"/>
        <v>5.588690749130803</v>
      </c>
      <c r="H145" s="44">
        <v>7.597864768683276</v>
      </c>
      <c r="I145" s="44">
        <v>3.8397606382978724</v>
      </c>
      <c r="J145" s="44">
        <v>6.992787707745375</v>
      </c>
      <c r="K145" s="44">
        <v>3.92434988179669</v>
      </c>
      <c r="L145" s="45">
        <f t="shared" si="12"/>
        <v>7.805806758686339</v>
      </c>
      <c r="M145" s="29">
        <f t="shared" si="14"/>
        <v>492</v>
      </c>
      <c r="N145" s="56">
        <f t="shared" si="9"/>
        <v>63</v>
      </c>
      <c r="O145" s="57">
        <f t="shared" si="15"/>
        <v>94.02985074626865</v>
      </c>
      <c r="P145" s="58">
        <v>4</v>
      </c>
      <c r="Q145" s="58">
        <v>7</v>
      </c>
      <c r="R145" s="58">
        <v>18</v>
      </c>
      <c r="S145" s="58">
        <v>1</v>
      </c>
      <c r="T145" s="69">
        <v>17</v>
      </c>
      <c r="U145" s="69">
        <v>14</v>
      </c>
      <c r="V145" s="69">
        <v>8</v>
      </c>
      <c r="W145" s="69">
        <v>4</v>
      </c>
      <c r="X145" s="69"/>
      <c r="Y145" s="69">
        <v>2</v>
      </c>
      <c r="Z145" s="69">
        <v>1</v>
      </c>
      <c r="AA145" s="69">
        <v>5</v>
      </c>
      <c r="AB145" s="69">
        <v>9</v>
      </c>
      <c r="AC145" s="69"/>
      <c r="AD145" s="69">
        <v>5</v>
      </c>
      <c r="AE145" s="70">
        <v>11</v>
      </c>
      <c r="AF145" s="70">
        <v>5</v>
      </c>
      <c r="AG145" s="70">
        <v>1</v>
      </c>
      <c r="AH145" s="70">
        <v>1</v>
      </c>
      <c r="AI145" s="70">
        <v>4</v>
      </c>
      <c r="AJ145" s="70"/>
      <c r="AK145" s="70">
        <v>5</v>
      </c>
      <c r="AL145" s="61">
        <v>10</v>
      </c>
      <c r="AM145" s="61">
        <v>10</v>
      </c>
      <c r="AN145" s="61">
        <v>8</v>
      </c>
      <c r="AO145" s="61">
        <v>37</v>
      </c>
      <c r="AP145" s="61">
        <v>3</v>
      </c>
      <c r="AQ145" s="61">
        <v>27</v>
      </c>
      <c r="AR145" s="61">
        <v>1</v>
      </c>
      <c r="AS145" s="61">
        <v>16</v>
      </c>
      <c r="AT145" s="61">
        <v>9</v>
      </c>
      <c r="AU145" s="61"/>
      <c r="AV145" s="61">
        <v>16</v>
      </c>
      <c r="AW145" s="61">
        <v>9</v>
      </c>
      <c r="AX145" s="61">
        <v>4</v>
      </c>
      <c r="AY145" s="61">
        <v>7</v>
      </c>
      <c r="AZ145" s="61">
        <v>8</v>
      </c>
      <c r="BA145" s="61">
        <v>4</v>
      </c>
      <c r="BB145" s="61">
        <v>2</v>
      </c>
      <c r="BC145" s="61">
        <v>11</v>
      </c>
      <c r="BD145" s="61">
        <v>6</v>
      </c>
      <c r="BE145" s="61">
        <v>16</v>
      </c>
      <c r="BF145" s="61">
        <v>11</v>
      </c>
      <c r="BG145" s="61"/>
      <c r="BH145" s="61">
        <v>1</v>
      </c>
      <c r="BI145" s="61">
        <v>5</v>
      </c>
      <c r="BJ145" s="61">
        <v>1</v>
      </c>
      <c r="BK145">
        <v>5</v>
      </c>
      <c r="BL145">
        <v>6</v>
      </c>
      <c r="BM145">
        <v>3</v>
      </c>
      <c r="BN145">
        <v>4</v>
      </c>
      <c r="BO145">
        <v>8</v>
      </c>
      <c r="BP145">
        <v>5</v>
      </c>
      <c r="BQ145">
        <v>3</v>
      </c>
      <c r="BR145">
        <v>5</v>
      </c>
      <c r="BT145">
        <v>7</v>
      </c>
      <c r="BU145">
        <v>2</v>
      </c>
      <c r="BV145">
        <v>3</v>
      </c>
      <c r="BW145" s="2">
        <v>8</v>
      </c>
      <c r="BX145" s="2">
        <v>7</v>
      </c>
      <c r="BY145" s="2">
        <v>13</v>
      </c>
      <c r="BZ145" s="2"/>
      <c r="CA145" s="2">
        <v>1</v>
      </c>
      <c r="CB145" s="2">
        <v>13</v>
      </c>
      <c r="CC145" s="2">
        <v>12</v>
      </c>
      <c r="CD145" s="2">
        <v>3</v>
      </c>
      <c r="CE145" s="2">
        <v>20</v>
      </c>
      <c r="CF145" s="2">
        <v>17</v>
      </c>
      <c r="CG145">
        <v>3</v>
      </c>
    </row>
    <row r="146" spans="1:84" ht="12.75">
      <c r="A146" s="1" t="s">
        <v>264</v>
      </c>
      <c r="B146" s="1">
        <v>9.03</v>
      </c>
      <c r="C146" s="1">
        <v>14.15</v>
      </c>
      <c r="D146" s="1">
        <v>13.38</v>
      </c>
      <c r="E146" s="41">
        <v>11.63318187335626</v>
      </c>
      <c r="F146" s="42">
        <v>15.030928823233172</v>
      </c>
      <c r="G146" s="43">
        <f t="shared" si="13"/>
        <v>13.935879485079852</v>
      </c>
      <c r="H146" s="44">
        <v>14.021352313167263</v>
      </c>
      <c r="I146" s="44">
        <v>15.70811170212766</v>
      </c>
      <c r="J146" s="44">
        <v>13.358419567262466</v>
      </c>
      <c r="K146" s="44">
        <v>12.655634357762017</v>
      </c>
      <c r="L146" s="45">
        <f t="shared" si="12"/>
        <v>10.756782484531174</v>
      </c>
      <c r="M146" s="29">
        <f t="shared" si="14"/>
        <v>678</v>
      </c>
      <c r="N146" s="56">
        <f t="shared" si="9"/>
        <v>58</v>
      </c>
      <c r="O146" s="57">
        <f t="shared" si="15"/>
        <v>86.56716417910448</v>
      </c>
      <c r="P146" s="58">
        <v>16</v>
      </c>
      <c r="Q146" s="58">
        <v>14</v>
      </c>
      <c r="R146" s="58">
        <v>2</v>
      </c>
      <c r="S146" s="58">
        <v>2</v>
      </c>
      <c r="T146" s="69">
        <v>7</v>
      </c>
      <c r="U146" s="69">
        <v>9</v>
      </c>
      <c r="V146" s="69"/>
      <c r="W146" s="69">
        <v>12</v>
      </c>
      <c r="X146" s="69"/>
      <c r="Y146" s="69">
        <v>3</v>
      </c>
      <c r="Z146" s="69">
        <v>2</v>
      </c>
      <c r="AA146" s="69">
        <v>8</v>
      </c>
      <c r="AB146" s="69">
        <v>18</v>
      </c>
      <c r="AC146" s="69">
        <v>7</v>
      </c>
      <c r="AD146" s="69"/>
      <c r="AE146" s="70">
        <v>16</v>
      </c>
      <c r="AF146" s="70">
        <v>5</v>
      </c>
      <c r="AG146" s="70">
        <v>9</v>
      </c>
      <c r="AH146" s="70">
        <v>1</v>
      </c>
      <c r="AI146" s="70">
        <v>18</v>
      </c>
      <c r="AJ146" s="70"/>
      <c r="AK146" s="70">
        <v>2</v>
      </c>
      <c r="AL146" s="61">
        <v>26</v>
      </c>
      <c r="AM146" s="61">
        <v>26</v>
      </c>
      <c r="AN146" s="61">
        <v>21</v>
      </c>
      <c r="AO146" s="61">
        <v>9</v>
      </c>
      <c r="AP146" s="61">
        <v>12</v>
      </c>
      <c r="AQ146" s="61">
        <v>4</v>
      </c>
      <c r="AR146" s="61">
        <v>33</v>
      </c>
      <c r="AS146" s="61">
        <v>13</v>
      </c>
      <c r="AT146" s="61">
        <v>22</v>
      </c>
      <c r="AU146" s="61">
        <v>14</v>
      </c>
      <c r="AV146" s="61"/>
      <c r="AW146" s="61">
        <v>2</v>
      </c>
      <c r="AX146" s="61">
        <v>5</v>
      </c>
      <c r="AY146" s="61">
        <v>5</v>
      </c>
      <c r="AZ146" s="61"/>
      <c r="BA146" s="61">
        <v>19</v>
      </c>
      <c r="BB146" s="61">
        <v>26</v>
      </c>
      <c r="BC146" s="61">
        <v>36</v>
      </c>
      <c r="BD146" s="61">
        <v>22</v>
      </c>
      <c r="BE146" s="61">
        <v>2</v>
      </c>
      <c r="BF146" s="61">
        <v>6</v>
      </c>
      <c r="BG146" s="61"/>
      <c r="BH146" s="61">
        <v>3</v>
      </c>
      <c r="BI146" s="61">
        <v>4</v>
      </c>
      <c r="BJ146" s="61">
        <v>13</v>
      </c>
      <c r="BK146">
        <v>15</v>
      </c>
      <c r="BL146" s="61">
        <v>11</v>
      </c>
      <c r="BM146" s="61">
        <v>9</v>
      </c>
      <c r="BN146">
        <v>5</v>
      </c>
      <c r="BO146" s="61">
        <v>37</v>
      </c>
      <c r="BP146">
        <v>10</v>
      </c>
      <c r="BQ146">
        <v>28</v>
      </c>
      <c r="BR146">
        <v>23</v>
      </c>
      <c r="BT146">
        <v>9</v>
      </c>
      <c r="BU146">
        <v>8</v>
      </c>
      <c r="BV146">
        <v>14</v>
      </c>
      <c r="BX146" s="2">
        <v>2</v>
      </c>
      <c r="BY146" s="2"/>
      <c r="BZ146" s="2">
        <v>13</v>
      </c>
      <c r="CA146" s="2">
        <v>1</v>
      </c>
      <c r="CB146" s="2">
        <v>10</v>
      </c>
      <c r="CC146" s="2">
        <v>3</v>
      </c>
      <c r="CD146" s="2">
        <v>4</v>
      </c>
      <c r="CE146" s="2">
        <v>2</v>
      </c>
      <c r="CF146" s="2"/>
    </row>
    <row r="147" spans="1:84" ht="12.75">
      <c r="A147" s="1" t="s">
        <v>265</v>
      </c>
      <c r="B147" s="1">
        <v>0.04</v>
      </c>
      <c r="C147" s="1">
        <v>0.06</v>
      </c>
      <c r="D147" s="1">
        <v>0.18</v>
      </c>
      <c r="E147" s="41">
        <v>0.04616144042079709</v>
      </c>
      <c r="F147" s="42">
        <v>0.08173208296386276</v>
      </c>
      <c r="G147" s="43">
        <f t="shared" si="13"/>
        <v>0.01646381805741126</v>
      </c>
      <c r="H147" s="44">
        <v>0.017793594306049827</v>
      </c>
      <c r="I147" s="44">
        <v>0.016622340425531915</v>
      </c>
      <c r="J147" s="44">
        <v>0.01567889620570712</v>
      </c>
      <c r="K147" s="44">
        <v>0.015760441292356184</v>
      </c>
      <c r="L147" s="45">
        <f t="shared" si="12"/>
        <v>0.0793273044581945</v>
      </c>
      <c r="M147" s="29">
        <f t="shared" si="14"/>
        <v>5</v>
      </c>
      <c r="N147" s="56">
        <f t="shared" si="9"/>
        <v>4</v>
      </c>
      <c r="O147" s="57">
        <f t="shared" si="15"/>
        <v>5.970149253731344</v>
      </c>
      <c r="P147" s="58">
        <v>1</v>
      </c>
      <c r="Q147" s="58"/>
      <c r="R147" s="58"/>
      <c r="S147" s="58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70"/>
      <c r="AF147" s="70"/>
      <c r="AG147" s="70"/>
      <c r="AH147" s="70"/>
      <c r="AI147" s="70"/>
      <c r="AJ147" s="70"/>
      <c r="AK147" s="70"/>
      <c r="AL147" s="61">
        <v>1</v>
      </c>
      <c r="AO147" s="61"/>
      <c r="AQ147" s="61"/>
      <c r="AR147" s="61"/>
      <c r="AS147" s="61"/>
      <c r="AV147" s="61"/>
      <c r="AW147" s="61"/>
      <c r="AX147" s="61"/>
      <c r="AZ147" s="61"/>
      <c r="BA147" s="61"/>
      <c r="BB147" s="61"/>
      <c r="BC147" s="61"/>
      <c r="BL147">
        <v>2</v>
      </c>
      <c r="BU147">
        <v>1</v>
      </c>
      <c r="BZ147" s="2"/>
      <c r="CA147" s="2"/>
      <c r="CB147" s="2"/>
      <c r="CC147" s="2"/>
      <c r="CD147" s="2"/>
      <c r="CE147" s="2"/>
      <c r="CF147" s="2"/>
    </row>
    <row r="148" spans="1:84" ht="12.75">
      <c r="A148" s="1" t="s">
        <v>266</v>
      </c>
      <c r="B148" s="1">
        <v>17.77</v>
      </c>
      <c r="C148" s="1">
        <v>12.22</v>
      </c>
      <c r="D148" s="71">
        <v>11.5</v>
      </c>
      <c r="E148" s="41">
        <v>36.516777260772805</v>
      </c>
      <c r="F148" s="42">
        <v>54.30645996306866</v>
      </c>
      <c r="G148" s="43">
        <f t="shared" si="13"/>
        <v>95.29342096132136</v>
      </c>
      <c r="H148" s="44">
        <v>62.758007117437735</v>
      </c>
      <c r="I148" s="44">
        <v>116.15691489361701</v>
      </c>
      <c r="J148" s="44">
        <v>105.09564126685483</v>
      </c>
      <c r="K148" s="44">
        <v>97.16312056737588</v>
      </c>
      <c r="L148" s="45">
        <f t="shared" si="12"/>
        <v>49.23052514675551</v>
      </c>
      <c r="M148" s="29">
        <f t="shared" si="14"/>
        <v>3103</v>
      </c>
      <c r="N148" s="56">
        <f t="shared" si="9"/>
        <v>56</v>
      </c>
      <c r="O148" s="57">
        <f t="shared" si="15"/>
        <v>83.58208955223881</v>
      </c>
      <c r="P148" s="58">
        <v>76</v>
      </c>
      <c r="Q148" s="58">
        <v>47</v>
      </c>
      <c r="R148" s="58">
        <v>59</v>
      </c>
      <c r="S148" s="58"/>
      <c r="T148" s="69">
        <v>27</v>
      </c>
      <c r="U148" s="69">
        <v>4</v>
      </c>
      <c r="V148" s="69">
        <v>57</v>
      </c>
      <c r="W148" s="69">
        <v>23</v>
      </c>
      <c r="X148" s="69"/>
      <c r="Y148" s="69"/>
      <c r="Z148" s="69"/>
      <c r="AA148" s="69">
        <v>48</v>
      </c>
      <c r="AB148" s="69">
        <v>3</v>
      </c>
      <c r="AC148" s="69">
        <v>103</v>
      </c>
      <c r="AD148" s="69"/>
      <c r="AE148" s="70">
        <v>48</v>
      </c>
      <c r="AF148" s="70">
        <v>6</v>
      </c>
      <c r="AG148" s="70">
        <v>26</v>
      </c>
      <c r="AH148" s="70"/>
      <c r="AI148" s="70">
        <v>117</v>
      </c>
      <c r="AJ148" s="70"/>
      <c r="AK148" s="70"/>
      <c r="AL148" s="61">
        <v>45</v>
      </c>
      <c r="AM148" s="61">
        <v>37</v>
      </c>
      <c r="AN148" s="61">
        <v>121</v>
      </c>
      <c r="AO148" s="61">
        <v>3</v>
      </c>
      <c r="AP148" s="61">
        <v>76</v>
      </c>
      <c r="AQ148" s="61">
        <v>14</v>
      </c>
      <c r="AR148" s="61">
        <v>92</v>
      </c>
      <c r="AS148" s="61">
        <v>62</v>
      </c>
      <c r="AT148" s="61">
        <v>149</v>
      </c>
      <c r="AU148" s="61">
        <v>101</v>
      </c>
      <c r="AV148" s="61">
        <v>34</v>
      </c>
      <c r="AW148" s="61">
        <v>10</v>
      </c>
      <c r="AX148" s="61">
        <v>30</v>
      </c>
      <c r="AY148" s="61">
        <v>5</v>
      </c>
      <c r="AZ148" s="61"/>
      <c r="BA148" s="61">
        <v>43</v>
      </c>
      <c r="BB148" s="61">
        <v>130</v>
      </c>
      <c r="BC148" s="61">
        <v>103</v>
      </c>
      <c r="BD148" s="61">
        <v>3</v>
      </c>
      <c r="BE148" s="61">
        <v>17</v>
      </c>
      <c r="BF148" s="61">
        <v>63</v>
      </c>
      <c r="BH148" s="61">
        <v>708</v>
      </c>
      <c r="BI148" s="61">
        <v>5</v>
      </c>
      <c r="BJ148" s="61">
        <v>123</v>
      </c>
      <c r="BK148">
        <v>4</v>
      </c>
      <c r="BL148">
        <v>25</v>
      </c>
      <c r="BM148">
        <v>98</v>
      </c>
      <c r="BN148">
        <v>4</v>
      </c>
      <c r="BO148">
        <v>29</v>
      </c>
      <c r="BP148">
        <v>4</v>
      </c>
      <c r="BQ148">
        <v>14</v>
      </c>
      <c r="BR148">
        <v>160</v>
      </c>
      <c r="BT148">
        <v>5</v>
      </c>
      <c r="BU148">
        <v>5</v>
      </c>
      <c r="BV148">
        <v>32</v>
      </c>
      <c r="BX148" s="2">
        <v>6</v>
      </c>
      <c r="BY148" s="2">
        <v>2</v>
      </c>
      <c r="BZ148" s="2">
        <v>70</v>
      </c>
      <c r="CA148" s="2">
        <v>12</v>
      </c>
      <c r="CB148" s="2">
        <v>6</v>
      </c>
      <c r="CC148" s="2">
        <v>5</v>
      </c>
      <c r="CD148" s="2">
        <v>2</v>
      </c>
      <c r="CE148" s="2">
        <v>2</v>
      </c>
      <c r="CF148" s="2"/>
    </row>
    <row r="149" spans="1:80" ht="12.75">
      <c r="A149" s="1" t="s">
        <v>267</v>
      </c>
      <c r="B149" s="1">
        <v>0.35</v>
      </c>
      <c r="C149" s="1">
        <v>0.09</v>
      </c>
      <c r="D149" s="1">
        <v>0.01</v>
      </c>
      <c r="E149" s="41">
        <v>0.008023062917256726</v>
      </c>
      <c r="F149" s="42"/>
      <c r="G149" s="43">
        <f t="shared" si="13"/>
        <v>0.008603983682895435</v>
      </c>
      <c r="H149" s="44">
        <v>0.017793594306049827</v>
      </c>
      <c r="I149" s="44">
        <v>0.016622340425531915</v>
      </c>
      <c r="J149" s="44"/>
      <c r="K149" s="44"/>
      <c r="L149" s="45">
        <f t="shared" si="12"/>
        <v>0.0317309217832778</v>
      </c>
      <c r="M149" s="29">
        <f t="shared" si="14"/>
        <v>2</v>
      </c>
      <c r="N149" s="56">
        <f t="shared" si="9"/>
        <v>2</v>
      </c>
      <c r="O149" s="57">
        <f t="shared" si="15"/>
        <v>2.985074626865672</v>
      </c>
      <c r="P149" s="58"/>
      <c r="Q149" s="58"/>
      <c r="R149" s="58"/>
      <c r="S149" s="58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70"/>
      <c r="AF149" s="70"/>
      <c r="AG149" s="70"/>
      <c r="AH149" s="70"/>
      <c r="AI149" s="70"/>
      <c r="AJ149" s="70"/>
      <c r="AK149" s="70"/>
      <c r="AS149" s="72"/>
      <c r="CA149" s="2">
        <v>1</v>
      </c>
      <c r="CB149" s="2">
        <v>1</v>
      </c>
    </row>
    <row r="150" spans="1:85" ht="12.75">
      <c r="A150" s="1" t="s">
        <v>268</v>
      </c>
      <c r="B150" s="1">
        <v>62.09</v>
      </c>
      <c r="C150" s="1">
        <v>51.27</v>
      </c>
      <c r="D150" s="1">
        <v>27.48</v>
      </c>
      <c r="E150" s="41">
        <v>25.70078535302448</v>
      </c>
      <c r="F150" s="42">
        <v>30.82967366123887</v>
      </c>
      <c r="G150" s="43">
        <f t="shared" si="13"/>
        <v>37.11293372615734</v>
      </c>
      <c r="H150" s="44">
        <v>32.010676156583635</v>
      </c>
      <c r="I150" s="44">
        <v>39.02925531914894</v>
      </c>
      <c r="J150" s="44">
        <v>37.033552837880215</v>
      </c>
      <c r="K150" s="44">
        <v>40.378250591016545</v>
      </c>
      <c r="L150" s="45">
        <f t="shared" si="12"/>
        <v>33.20640964620022</v>
      </c>
      <c r="M150" s="29">
        <f t="shared" si="14"/>
        <v>2093</v>
      </c>
      <c r="N150" s="56">
        <f t="shared" si="9"/>
        <v>66</v>
      </c>
      <c r="O150" s="57">
        <f t="shared" si="15"/>
        <v>98.50746268656717</v>
      </c>
      <c r="P150" s="58">
        <v>28</v>
      </c>
      <c r="Q150" s="58">
        <v>16</v>
      </c>
      <c r="R150" s="58">
        <v>73</v>
      </c>
      <c r="S150" s="58">
        <v>16</v>
      </c>
      <c r="T150" s="69">
        <v>10</v>
      </c>
      <c r="U150" s="69">
        <v>48</v>
      </c>
      <c r="V150" s="69">
        <v>8</v>
      </c>
      <c r="W150" s="69">
        <v>14</v>
      </c>
      <c r="X150" s="69">
        <v>3</v>
      </c>
      <c r="Y150" s="69">
        <v>1</v>
      </c>
      <c r="Z150" s="69">
        <v>35</v>
      </c>
      <c r="AA150" s="69">
        <v>54</v>
      </c>
      <c r="AB150" s="69">
        <v>28</v>
      </c>
      <c r="AC150" s="69">
        <v>11</v>
      </c>
      <c r="AD150" s="69">
        <v>7</v>
      </c>
      <c r="AE150" s="70">
        <v>64</v>
      </c>
      <c r="AF150" s="70">
        <v>4</v>
      </c>
      <c r="AG150" s="70">
        <v>17</v>
      </c>
      <c r="AH150" s="70">
        <v>5</v>
      </c>
      <c r="AI150" s="70">
        <v>48</v>
      </c>
      <c r="AJ150" s="70"/>
      <c r="AK150" s="70">
        <v>13</v>
      </c>
      <c r="AL150" s="61">
        <v>35</v>
      </c>
      <c r="AM150" s="61">
        <v>76</v>
      </c>
      <c r="AN150" s="61">
        <v>8</v>
      </c>
      <c r="AO150" s="61">
        <v>7</v>
      </c>
      <c r="AP150" s="61">
        <v>35</v>
      </c>
      <c r="AQ150" s="61">
        <v>104</v>
      </c>
      <c r="AR150" s="61">
        <v>53</v>
      </c>
      <c r="AS150" s="61">
        <v>20</v>
      </c>
      <c r="AT150" s="61">
        <v>75</v>
      </c>
      <c r="AU150" s="61">
        <v>29</v>
      </c>
      <c r="AV150" s="61">
        <v>1</v>
      </c>
      <c r="AW150" s="61">
        <v>29</v>
      </c>
      <c r="AX150" s="61">
        <v>160</v>
      </c>
      <c r="AY150" s="61">
        <v>17</v>
      </c>
      <c r="AZ150" s="61">
        <v>17</v>
      </c>
      <c r="BA150" s="61">
        <v>65</v>
      </c>
      <c r="BB150" s="61">
        <v>69</v>
      </c>
      <c r="BC150" s="61">
        <v>28</v>
      </c>
      <c r="BD150" s="61">
        <v>35</v>
      </c>
      <c r="BE150" s="61">
        <v>25</v>
      </c>
      <c r="BF150" s="61">
        <v>24</v>
      </c>
      <c r="BG150" s="61"/>
      <c r="BH150" s="61">
        <v>91</v>
      </c>
      <c r="BI150" s="61">
        <v>17</v>
      </c>
      <c r="BJ150" s="61">
        <v>9</v>
      </c>
      <c r="BK150">
        <v>18</v>
      </c>
      <c r="BL150" s="61">
        <v>43</v>
      </c>
      <c r="BM150" s="61">
        <v>10</v>
      </c>
      <c r="BN150">
        <v>8</v>
      </c>
      <c r="BO150" s="61">
        <v>44</v>
      </c>
      <c r="BP150">
        <v>7</v>
      </c>
      <c r="BQ150">
        <v>23</v>
      </c>
      <c r="BR150">
        <v>82</v>
      </c>
      <c r="BT150">
        <v>29</v>
      </c>
      <c r="BU150">
        <v>14</v>
      </c>
      <c r="BV150">
        <v>44</v>
      </c>
      <c r="BW150" s="2">
        <v>16</v>
      </c>
      <c r="BX150" s="2">
        <v>12</v>
      </c>
      <c r="BY150" s="2">
        <v>48</v>
      </c>
      <c r="BZ150" s="2">
        <v>13</v>
      </c>
      <c r="CA150" s="2">
        <v>15</v>
      </c>
      <c r="CB150" s="2">
        <v>65</v>
      </c>
      <c r="CC150" s="2">
        <v>14</v>
      </c>
      <c r="CD150" s="2">
        <v>16</v>
      </c>
      <c r="CE150" s="2">
        <v>30</v>
      </c>
      <c r="CF150" s="2">
        <v>10</v>
      </c>
      <c r="CG150" s="2"/>
    </row>
    <row r="151" spans="1:85" ht="12.75">
      <c r="A151" s="1" t="s">
        <v>269</v>
      </c>
      <c r="B151" s="1">
        <v>0.47</v>
      </c>
      <c r="C151" s="1">
        <v>0.52</v>
      </c>
      <c r="D151" s="1">
        <v>1.31</v>
      </c>
      <c r="E151" s="41">
        <v>2.452820149706656</v>
      </c>
      <c r="F151" s="42">
        <v>5.648150579150579</v>
      </c>
      <c r="G151" s="43">
        <f t="shared" si="13"/>
        <v>8.28746883441712</v>
      </c>
      <c r="H151" s="44">
        <v>8.131672597864771</v>
      </c>
      <c r="I151" s="44">
        <v>10.32247340425532</v>
      </c>
      <c r="J151" s="44">
        <v>7.745374725619317</v>
      </c>
      <c r="K151" s="44">
        <v>6.950354609929078</v>
      </c>
      <c r="L151" s="45">
        <f t="shared" si="12"/>
        <v>5.362525781373948</v>
      </c>
      <c r="M151" s="29">
        <f t="shared" si="14"/>
        <v>338</v>
      </c>
      <c r="N151" s="56">
        <f t="shared" si="9"/>
        <v>58</v>
      </c>
      <c r="O151" s="57">
        <f t="shared" si="15"/>
        <v>86.56716417910448</v>
      </c>
      <c r="P151" s="58">
        <v>8</v>
      </c>
      <c r="Q151" s="58">
        <v>4</v>
      </c>
      <c r="R151" s="58">
        <v>9</v>
      </c>
      <c r="S151" s="58">
        <v>10</v>
      </c>
      <c r="T151" s="69"/>
      <c r="U151" s="69">
        <v>7</v>
      </c>
      <c r="V151" s="69">
        <v>2</v>
      </c>
      <c r="W151" s="69"/>
      <c r="X151" s="69"/>
      <c r="Y151" s="69">
        <v>2</v>
      </c>
      <c r="Z151" s="69">
        <v>9</v>
      </c>
      <c r="AA151" s="69">
        <v>10</v>
      </c>
      <c r="AB151" s="69">
        <v>14</v>
      </c>
      <c r="AC151" s="69">
        <v>1</v>
      </c>
      <c r="AD151" s="69">
        <v>2</v>
      </c>
      <c r="AE151" s="70"/>
      <c r="AF151" s="70">
        <v>1</v>
      </c>
      <c r="AG151" s="70">
        <v>1</v>
      </c>
      <c r="AH151" s="70">
        <v>8</v>
      </c>
      <c r="AI151" s="70">
        <v>3</v>
      </c>
      <c r="AJ151" s="70"/>
      <c r="AK151" s="70">
        <v>19</v>
      </c>
      <c r="AL151" s="61">
        <v>3</v>
      </c>
      <c r="AM151" s="61">
        <v>27</v>
      </c>
      <c r="AN151" s="61">
        <v>1</v>
      </c>
      <c r="AO151" s="61">
        <v>7</v>
      </c>
      <c r="AP151" s="61">
        <v>1</v>
      </c>
      <c r="AQ151" s="61">
        <v>5</v>
      </c>
      <c r="AR151" s="61">
        <v>2</v>
      </c>
      <c r="AS151" s="61">
        <v>4</v>
      </c>
      <c r="AT151" s="61">
        <v>6</v>
      </c>
      <c r="AU151" s="61">
        <v>2</v>
      </c>
      <c r="AV151" s="61">
        <v>1</v>
      </c>
      <c r="AW151" s="61">
        <v>2</v>
      </c>
      <c r="AX151" s="61">
        <v>8</v>
      </c>
      <c r="AY151" s="61">
        <v>6</v>
      </c>
      <c r="AZ151" s="61">
        <v>6</v>
      </c>
      <c r="BA151" s="61"/>
      <c r="BB151" s="61">
        <v>2</v>
      </c>
      <c r="BC151" s="61">
        <v>3</v>
      </c>
      <c r="BD151">
        <v>2</v>
      </c>
      <c r="BE151" s="61">
        <v>9</v>
      </c>
      <c r="BF151" s="61">
        <v>8</v>
      </c>
      <c r="BG151" s="61"/>
      <c r="BH151" s="61">
        <v>1</v>
      </c>
      <c r="BI151" s="61">
        <v>7</v>
      </c>
      <c r="BK151">
        <v>2</v>
      </c>
      <c r="BL151">
        <v>4</v>
      </c>
      <c r="BM151">
        <v>8</v>
      </c>
      <c r="BN151">
        <v>23</v>
      </c>
      <c r="BO151">
        <v>3</v>
      </c>
      <c r="BQ151">
        <v>4</v>
      </c>
      <c r="BR151">
        <v>15</v>
      </c>
      <c r="BT151">
        <v>5</v>
      </c>
      <c r="BU151">
        <v>4</v>
      </c>
      <c r="BV151">
        <v>1</v>
      </c>
      <c r="BW151" s="2">
        <v>1</v>
      </c>
      <c r="BY151" s="2">
        <v>4</v>
      </c>
      <c r="BZ151" s="2"/>
      <c r="CA151" s="2">
        <v>1</v>
      </c>
      <c r="CB151" s="2">
        <v>9</v>
      </c>
      <c r="CC151" s="2">
        <v>7</v>
      </c>
      <c r="CD151" s="2">
        <v>9</v>
      </c>
      <c r="CE151" s="2">
        <v>7</v>
      </c>
      <c r="CF151" s="2">
        <v>4</v>
      </c>
      <c r="CG151">
        <v>4</v>
      </c>
    </row>
    <row r="152" spans="1:82" ht="12.75">
      <c r="A152" s="1" t="s">
        <v>270</v>
      </c>
      <c r="B152" s="1">
        <v>10.29</v>
      </c>
      <c r="C152" s="1">
        <v>9.08</v>
      </c>
      <c r="D152" s="1">
        <v>3.03</v>
      </c>
      <c r="E152" s="41">
        <v>1.8802767550070807</v>
      </c>
      <c r="F152" s="42">
        <v>1.2831443679704548</v>
      </c>
      <c r="G152" s="43">
        <f t="shared" si="13"/>
        <v>2.867944101583267</v>
      </c>
      <c r="H152" s="44">
        <v>1.2633451957295376</v>
      </c>
      <c r="I152" s="44">
        <v>4.271941489361702</v>
      </c>
      <c r="J152" s="44">
        <v>4.02947632486673</v>
      </c>
      <c r="K152" s="44">
        <v>1.9070133963750986</v>
      </c>
      <c r="L152" s="45">
        <f t="shared" si="12"/>
        <v>1.6500079327304455</v>
      </c>
      <c r="M152" s="29">
        <f t="shared" si="14"/>
        <v>104</v>
      </c>
      <c r="N152" s="56">
        <f t="shared" si="9"/>
        <v>9</v>
      </c>
      <c r="O152" s="57">
        <f t="shared" si="15"/>
        <v>13.432835820895523</v>
      </c>
      <c r="P152" s="58"/>
      <c r="Q152" s="58"/>
      <c r="R152" s="58"/>
      <c r="S152" s="58">
        <v>2</v>
      </c>
      <c r="T152" s="69"/>
      <c r="U152" s="69"/>
      <c r="V152" s="69"/>
      <c r="W152" s="69"/>
      <c r="X152" s="69">
        <v>3</v>
      </c>
      <c r="Y152" s="69"/>
      <c r="Z152" s="69"/>
      <c r="AA152" s="69">
        <v>1</v>
      </c>
      <c r="AB152" s="69"/>
      <c r="AC152" s="69"/>
      <c r="AD152" s="69"/>
      <c r="AE152" s="70"/>
      <c r="AF152" s="70">
        <v>12</v>
      </c>
      <c r="AG152" s="70"/>
      <c r="AH152" s="70"/>
      <c r="AI152" s="70"/>
      <c r="AJ152" s="70"/>
      <c r="AK152" s="70"/>
      <c r="AL152" s="61">
        <v>52</v>
      </c>
      <c r="AM152" s="61">
        <v>9</v>
      </c>
      <c r="AN152" s="61"/>
      <c r="AQ152" s="61"/>
      <c r="AR152" s="61"/>
      <c r="AS152" s="72"/>
      <c r="AT152" s="61"/>
      <c r="AU152" s="61"/>
      <c r="AV152" s="61"/>
      <c r="AW152" s="61">
        <v>7</v>
      </c>
      <c r="AX152" s="61">
        <v>12</v>
      </c>
      <c r="AY152" s="61"/>
      <c r="AZ152" s="61"/>
      <c r="BA152" s="61"/>
      <c r="BC152" s="61"/>
      <c r="BD152" s="61"/>
      <c r="BE152" s="61"/>
      <c r="BH152" s="61"/>
      <c r="BV152">
        <v>6</v>
      </c>
      <c r="CA152" s="2"/>
      <c r="CB152" s="2"/>
      <c r="CC152" s="2"/>
      <c r="CD152" s="2"/>
    </row>
    <row r="153" spans="1:45" ht="12.75">
      <c r="A153" s="1" t="s">
        <v>271</v>
      </c>
      <c r="E153" s="55" t="s">
        <v>123</v>
      </c>
      <c r="F153" s="42"/>
      <c r="G153" s="43">
        <f t="shared" si="13"/>
        <v>0</v>
      </c>
      <c r="H153" s="44"/>
      <c r="I153" s="44"/>
      <c r="J153" s="44"/>
      <c r="K153" s="44"/>
      <c r="L153" s="45">
        <f t="shared" si="12"/>
        <v>0</v>
      </c>
      <c r="M153" s="29">
        <f t="shared" si="14"/>
        <v>0</v>
      </c>
      <c r="N153" s="56">
        <f t="shared" si="9"/>
        <v>0</v>
      </c>
      <c r="O153" s="57">
        <f t="shared" si="15"/>
        <v>0</v>
      </c>
      <c r="P153" s="58"/>
      <c r="Q153" s="58"/>
      <c r="R153" s="58"/>
      <c r="S153" s="58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70"/>
      <c r="AF153" s="70"/>
      <c r="AG153" s="70"/>
      <c r="AH153" s="70"/>
      <c r="AI153" s="70"/>
      <c r="AJ153" s="70"/>
      <c r="AK153" s="70"/>
      <c r="AS153" s="72"/>
    </row>
    <row r="154" spans="1:81" ht="12.75">
      <c r="A154" s="1" t="s">
        <v>272</v>
      </c>
      <c r="B154" s="1">
        <v>57.39</v>
      </c>
      <c r="C154" s="1">
        <v>43.28</v>
      </c>
      <c r="D154" s="71">
        <v>19.1</v>
      </c>
      <c r="E154" s="41">
        <v>10.244573942949625</v>
      </c>
      <c r="F154" s="42">
        <v>10.815929662581835</v>
      </c>
      <c r="G154" s="43">
        <f t="shared" si="13"/>
        <v>6.521763008678634</v>
      </c>
      <c r="H154" s="44">
        <v>8.238434163701069</v>
      </c>
      <c r="I154" s="44">
        <v>7.130984042553191</v>
      </c>
      <c r="J154" s="44">
        <v>5.957980558168705</v>
      </c>
      <c r="K154" s="44">
        <v>4.759653270291568</v>
      </c>
      <c r="L154" s="45">
        <f t="shared" si="12"/>
        <v>7.472632079961922</v>
      </c>
      <c r="M154" s="29">
        <f t="shared" si="14"/>
        <v>471</v>
      </c>
      <c r="N154" s="56">
        <f t="shared" si="9"/>
        <v>33</v>
      </c>
      <c r="O154" s="57">
        <f t="shared" si="15"/>
        <v>49.25373134328358</v>
      </c>
      <c r="P154" s="58">
        <v>6</v>
      </c>
      <c r="Q154" s="58">
        <v>6</v>
      </c>
      <c r="R154" s="58"/>
      <c r="S154" s="58"/>
      <c r="T154" s="69"/>
      <c r="U154" s="69"/>
      <c r="V154" s="69"/>
      <c r="W154" s="69">
        <v>14</v>
      </c>
      <c r="X154" s="69"/>
      <c r="Y154" s="69">
        <v>17</v>
      </c>
      <c r="Z154" s="69"/>
      <c r="AA154" s="69"/>
      <c r="AB154" s="69"/>
      <c r="AC154" s="69"/>
      <c r="AD154" s="69"/>
      <c r="AE154" s="70">
        <v>5</v>
      </c>
      <c r="AF154" s="70">
        <v>2</v>
      </c>
      <c r="AG154" s="70">
        <v>9</v>
      </c>
      <c r="AH154" s="70"/>
      <c r="AI154" s="70">
        <v>40</v>
      </c>
      <c r="AJ154" s="70"/>
      <c r="AK154" s="70"/>
      <c r="AL154" s="70"/>
      <c r="AM154" s="70">
        <v>32</v>
      </c>
      <c r="AN154" s="70">
        <v>9</v>
      </c>
      <c r="AR154">
        <v>10</v>
      </c>
      <c r="AS154" s="72">
        <v>9</v>
      </c>
      <c r="AT154" s="70">
        <v>14</v>
      </c>
      <c r="AU154" s="70">
        <v>46</v>
      </c>
      <c r="AV154" s="70"/>
      <c r="AW154" s="70"/>
      <c r="AX154" s="70">
        <v>10</v>
      </c>
      <c r="AY154" s="61"/>
      <c r="AZ154" s="70">
        <v>3</v>
      </c>
      <c r="BA154" s="61">
        <v>21</v>
      </c>
      <c r="BB154">
        <v>8</v>
      </c>
      <c r="BC154" s="61">
        <v>5</v>
      </c>
      <c r="BE154">
        <v>3</v>
      </c>
      <c r="BF154">
        <v>9</v>
      </c>
      <c r="BJ154">
        <v>27</v>
      </c>
      <c r="BK154">
        <v>1</v>
      </c>
      <c r="BM154">
        <v>20</v>
      </c>
      <c r="BO154">
        <v>42</v>
      </c>
      <c r="BP154">
        <v>22</v>
      </c>
      <c r="BQ154">
        <v>28</v>
      </c>
      <c r="BR154">
        <v>3</v>
      </c>
      <c r="BT154">
        <v>27</v>
      </c>
      <c r="BU154">
        <v>2</v>
      </c>
      <c r="BV154">
        <v>7</v>
      </c>
      <c r="BZ154">
        <v>13</v>
      </c>
      <c r="CC154">
        <v>1</v>
      </c>
    </row>
    <row r="155" spans="1:83" ht="12.75">
      <c r="A155" s="1" t="s">
        <v>273</v>
      </c>
      <c r="B155" s="71">
        <v>0.1</v>
      </c>
      <c r="C155" s="1">
        <v>0.09</v>
      </c>
      <c r="D155" s="1">
        <v>0.22</v>
      </c>
      <c r="E155" s="41">
        <v>3.2457519724863446</v>
      </c>
      <c r="F155" s="42">
        <v>29.744764310894745</v>
      </c>
      <c r="G155" s="43">
        <f t="shared" si="13"/>
        <v>34.69638336620849</v>
      </c>
      <c r="H155" s="44">
        <v>42.41992882562278</v>
      </c>
      <c r="I155" s="44">
        <v>34.12566489361702</v>
      </c>
      <c r="J155" s="44">
        <v>32.95703982439637</v>
      </c>
      <c r="K155" s="44">
        <v>29.282899921197792</v>
      </c>
      <c r="L155" s="45">
        <f t="shared" si="12"/>
        <v>37.156909408218304</v>
      </c>
      <c r="M155" s="29">
        <f t="shared" si="14"/>
        <v>2342</v>
      </c>
      <c r="N155" s="56">
        <f t="shared" si="9"/>
        <v>56</v>
      </c>
      <c r="O155" s="57">
        <f t="shared" si="15"/>
        <v>83.58208955223881</v>
      </c>
      <c r="P155" s="58">
        <v>125</v>
      </c>
      <c r="Q155" s="58">
        <v>38</v>
      </c>
      <c r="R155" s="58"/>
      <c r="S155" s="58">
        <v>20</v>
      </c>
      <c r="T155" s="69">
        <v>14</v>
      </c>
      <c r="U155" s="69">
        <v>5</v>
      </c>
      <c r="V155" s="69">
        <v>30</v>
      </c>
      <c r="W155" s="69">
        <v>22</v>
      </c>
      <c r="X155" s="69">
        <v>2</v>
      </c>
      <c r="Y155" s="69">
        <v>4</v>
      </c>
      <c r="Z155" s="69">
        <v>18</v>
      </c>
      <c r="AA155" s="69">
        <v>10</v>
      </c>
      <c r="AB155" s="69">
        <v>20</v>
      </c>
      <c r="AC155" s="69">
        <v>62</v>
      </c>
      <c r="AD155" s="69"/>
      <c r="AE155" s="70">
        <v>36</v>
      </c>
      <c r="AF155" s="70">
        <v>27</v>
      </c>
      <c r="AG155" s="70">
        <v>8</v>
      </c>
      <c r="AH155" s="70"/>
      <c r="AI155" s="70">
        <v>189</v>
      </c>
      <c r="AJ155" s="70"/>
      <c r="AK155" s="70">
        <v>12</v>
      </c>
      <c r="AL155" s="70">
        <v>82</v>
      </c>
      <c r="AM155" s="70">
        <v>56</v>
      </c>
      <c r="AN155" s="70">
        <v>149</v>
      </c>
      <c r="AO155" s="70">
        <v>22</v>
      </c>
      <c r="AP155" s="70"/>
      <c r="AQ155" s="70">
        <v>20</v>
      </c>
      <c r="AR155" s="70">
        <v>29</v>
      </c>
      <c r="AS155" s="82">
        <v>33</v>
      </c>
      <c r="AT155" s="70">
        <v>72</v>
      </c>
      <c r="AU155" s="70">
        <v>63</v>
      </c>
      <c r="AV155" s="70"/>
      <c r="AW155" s="70">
        <v>9</v>
      </c>
      <c r="AX155" s="70">
        <v>50</v>
      </c>
      <c r="AY155" s="61">
        <v>3</v>
      </c>
      <c r="AZ155" s="70">
        <v>3</v>
      </c>
      <c r="BA155" s="61">
        <v>115</v>
      </c>
      <c r="BB155" s="61">
        <v>119</v>
      </c>
      <c r="BC155" s="61">
        <v>131</v>
      </c>
      <c r="BD155" s="61">
        <v>46</v>
      </c>
      <c r="BE155" s="61"/>
      <c r="BF155" s="61">
        <v>92</v>
      </c>
      <c r="BG155" s="61"/>
      <c r="BH155" s="61">
        <v>2</v>
      </c>
      <c r="BI155">
        <v>3</v>
      </c>
      <c r="BJ155" s="61">
        <v>31</v>
      </c>
      <c r="BK155">
        <v>31</v>
      </c>
      <c r="BL155">
        <v>25</v>
      </c>
      <c r="BM155">
        <v>12</v>
      </c>
      <c r="BN155">
        <v>75</v>
      </c>
      <c r="BO155">
        <v>98</v>
      </c>
      <c r="BP155">
        <v>69</v>
      </c>
      <c r="BQ155">
        <v>51</v>
      </c>
      <c r="BR155">
        <v>27</v>
      </c>
      <c r="BT155">
        <v>39</v>
      </c>
      <c r="BU155">
        <v>2</v>
      </c>
      <c r="BV155">
        <v>5</v>
      </c>
      <c r="BX155" s="2">
        <v>11</v>
      </c>
      <c r="BY155" s="2"/>
      <c r="BZ155">
        <v>68</v>
      </c>
      <c r="CB155">
        <v>18</v>
      </c>
      <c r="CC155">
        <v>5</v>
      </c>
      <c r="CD155">
        <v>14</v>
      </c>
      <c r="CE155">
        <v>20</v>
      </c>
    </row>
    <row r="156" spans="1:83" ht="12.75">
      <c r="A156" s="1" t="s">
        <v>274</v>
      </c>
      <c r="B156" s="1">
        <v>2.85</v>
      </c>
      <c r="C156" s="1">
        <v>2.51</v>
      </c>
      <c r="D156" s="1">
        <v>1.21</v>
      </c>
      <c r="E156" s="41">
        <v>1.1302832288084161</v>
      </c>
      <c r="F156" s="42">
        <v>2.8575413798892058</v>
      </c>
      <c r="G156" s="43">
        <f t="shared" si="13"/>
        <v>2.8361814549893207</v>
      </c>
      <c r="H156" s="44">
        <v>2.348754448398577</v>
      </c>
      <c r="I156" s="44">
        <v>2.2440159574468086</v>
      </c>
      <c r="J156" s="44">
        <v>4.813421135152086</v>
      </c>
      <c r="K156" s="44">
        <v>1.9385342789598108</v>
      </c>
      <c r="L156" s="45">
        <f t="shared" si="12"/>
        <v>0.8567348881485006</v>
      </c>
      <c r="M156" s="29">
        <f t="shared" si="14"/>
        <v>54</v>
      </c>
      <c r="N156" s="56">
        <f t="shared" si="9"/>
        <v>17</v>
      </c>
      <c r="O156" s="57">
        <f t="shared" si="15"/>
        <v>25.37313432835821</v>
      </c>
      <c r="P156" s="58">
        <v>2</v>
      </c>
      <c r="Q156" s="58">
        <v>1</v>
      </c>
      <c r="R156" s="58"/>
      <c r="S156" s="58">
        <v>4</v>
      </c>
      <c r="T156" s="69"/>
      <c r="U156" s="69"/>
      <c r="V156" s="69"/>
      <c r="W156" s="69"/>
      <c r="X156" s="69">
        <v>3</v>
      </c>
      <c r="Y156" s="69"/>
      <c r="Z156" s="69"/>
      <c r="AA156" s="69">
        <v>3</v>
      </c>
      <c r="AB156" s="69"/>
      <c r="AC156" s="69">
        <v>1</v>
      </c>
      <c r="AD156" s="69"/>
      <c r="AE156" s="70"/>
      <c r="AF156" s="70"/>
      <c r="AG156" s="70"/>
      <c r="AH156" s="70"/>
      <c r="AI156" s="70"/>
      <c r="AJ156" s="70"/>
      <c r="AK156" s="70"/>
      <c r="AL156" s="70">
        <v>1</v>
      </c>
      <c r="AM156" s="70"/>
      <c r="AN156" s="70">
        <v>2</v>
      </c>
      <c r="AO156" s="70">
        <v>1</v>
      </c>
      <c r="AP156" s="70"/>
      <c r="AQ156" s="70"/>
      <c r="AR156" s="70"/>
      <c r="AS156" s="72"/>
      <c r="AT156" s="70"/>
      <c r="AU156" s="70"/>
      <c r="AV156" s="70"/>
      <c r="AW156" s="70">
        <v>4</v>
      </c>
      <c r="AX156" s="70">
        <v>10</v>
      </c>
      <c r="AY156" s="61"/>
      <c r="AZ156" s="70"/>
      <c r="BA156" s="61"/>
      <c r="BC156" s="61"/>
      <c r="BN156">
        <v>2</v>
      </c>
      <c r="BO156">
        <v>1</v>
      </c>
      <c r="BR156">
        <v>13</v>
      </c>
      <c r="BX156" s="2">
        <v>1</v>
      </c>
      <c r="CD156">
        <v>2</v>
      </c>
      <c r="CE156">
        <v>3</v>
      </c>
    </row>
    <row r="157" spans="1:84" ht="12.75">
      <c r="A157" s="1" t="s">
        <v>275</v>
      </c>
      <c r="B157" s="1">
        <v>2.94</v>
      </c>
      <c r="C157" s="1">
        <v>1.45</v>
      </c>
      <c r="D157" s="1">
        <v>0.96</v>
      </c>
      <c r="E157" s="41">
        <v>0.9828219704632815</v>
      </c>
      <c r="F157" s="42">
        <v>1.5045017626321975</v>
      </c>
      <c r="G157" s="43">
        <f t="shared" si="13"/>
        <v>3.316060689143912</v>
      </c>
      <c r="H157" s="44">
        <v>2.669039145907474</v>
      </c>
      <c r="I157" s="44">
        <v>0.8643617021276595</v>
      </c>
      <c r="J157" s="44">
        <v>4.782063342740671</v>
      </c>
      <c r="K157" s="44">
        <v>4.948778565799842</v>
      </c>
      <c r="L157" s="45">
        <f t="shared" si="12"/>
        <v>1.6658733936220846</v>
      </c>
      <c r="M157" s="29">
        <f t="shared" si="14"/>
        <v>105</v>
      </c>
      <c r="N157" s="56">
        <f t="shared" si="9"/>
        <v>14</v>
      </c>
      <c r="O157" s="57">
        <f t="shared" si="15"/>
        <v>20.895522388059703</v>
      </c>
      <c r="P157" s="58">
        <v>36</v>
      </c>
      <c r="Q157" s="58">
        <v>1</v>
      </c>
      <c r="R157" s="58"/>
      <c r="S157" s="58"/>
      <c r="T157" s="69"/>
      <c r="U157" s="69"/>
      <c r="V157" s="69"/>
      <c r="W157" s="69"/>
      <c r="X157" s="69">
        <v>3</v>
      </c>
      <c r="Y157" s="69"/>
      <c r="Z157" s="69">
        <v>1</v>
      </c>
      <c r="AA157" s="69">
        <v>2</v>
      </c>
      <c r="AB157" s="69"/>
      <c r="AC157" s="69"/>
      <c r="AD157" s="69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>
        <v>18</v>
      </c>
      <c r="AP157" s="70"/>
      <c r="AQ157" s="70">
        <v>3</v>
      </c>
      <c r="AR157" s="70"/>
      <c r="AS157" s="72"/>
      <c r="AT157" s="70"/>
      <c r="AU157" s="70"/>
      <c r="AV157" s="70"/>
      <c r="AW157" s="70"/>
      <c r="AX157" s="70">
        <v>20</v>
      </c>
      <c r="AY157" s="61"/>
      <c r="AZ157" s="70"/>
      <c r="BA157" s="61"/>
      <c r="BC157" s="61"/>
      <c r="BN157">
        <v>10</v>
      </c>
      <c r="BR157">
        <v>4</v>
      </c>
      <c r="BU157">
        <v>1</v>
      </c>
      <c r="BW157" s="2">
        <v>1</v>
      </c>
      <c r="BY157" s="2"/>
      <c r="BZ157" s="2"/>
      <c r="CA157" s="2"/>
      <c r="CB157" s="2"/>
      <c r="CC157" s="2"/>
      <c r="CD157" s="2">
        <v>1</v>
      </c>
      <c r="CE157" s="2">
        <v>4</v>
      </c>
      <c r="CF157" s="2"/>
    </row>
    <row r="158" spans="1:84" ht="12.75">
      <c r="A158" s="1" t="s">
        <v>276</v>
      </c>
      <c r="B158" s="1">
        <v>17.54</v>
      </c>
      <c r="C158" s="1">
        <v>16.73</v>
      </c>
      <c r="D158" s="1">
        <v>31.53</v>
      </c>
      <c r="E158" s="41">
        <v>60.92335120372244</v>
      </c>
      <c r="F158" s="42">
        <v>34.29258301158301</v>
      </c>
      <c r="G158" s="43">
        <f t="shared" si="13"/>
        <v>16.115476084922093</v>
      </c>
      <c r="H158" s="44">
        <v>15.765124555160146</v>
      </c>
      <c r="I158" s="44">
        <v>18.617021276595743</v>
      </c>
      <c r="J158" s="44">
        <v>13.452492944496708</v>
      </c>
      <c r="K158" s="44">
        <v>16.627265563435778</v>
      </c>
      <c r="L158" s="45">
        <f t="shared" si="12"/>
        <v>22.95732191020149</v>
      </c>
      <c r="M158" s="29">
        <f t="shared" si="14"/>
        <v>1447</v>
      </c>
      <c r="N158" s="56">
        <f t="shared" si="9"/>
        <v>63</v>
      </c>
      <c r="O158" s="57">
        <f t="shared" si="15"/>
        <v>94.02985074626865</v>
      </c>
      <c r="P158" s="58">
        <v>62</v>
      </c>
      <c r="Q158" s="58">
        <v>5</v>
      </c>
      <c r="R158" s="58">
        <v>9</v>
      </c>
      <c r="S158" s="58">
        <v>20</v>
      </c>
      <c r="T158" s="69">
        <v>4</v>
      </c>
      <c r="U158" s="69">
        <v>13</v>
      </c>
      <c r="V158" s="69">
        <v>5</v>
      </c>
      <c r="W158" s="69">
        <v>6</v>
      </c>
      <c r="X158" s="69">
        <v>35</v>
      </c>
      <c r="Y158" s="69"/>
      <c r="Z158" s="69">
        <v>18</v>
      </c>
      <c r="AA158" s="69">
        <v>3</v>
      </c>
      <c r="AB158" s="69">
        <v>28</v>
      </c>
      <c r="AC158" s="69">
        <v>34</v>
      </c>
      <c r="AD158" s="69">
        <v>1</v>
      </c>
      <c r="AE158" s="70">
        <v>18</v>
      </c>
      <c r="AF158" s="70">
        <v>45</v>
      </c>
      <c r="AG158" s="70">
        <v>4</v>
      </c>
      <c r="AH158" s="70">
        <v>1</v>
      </c>
      <c r="AI158" s="70">
        <v>3</v>
      </c>
      <c r="AJ158" s="70"/>
      <c r="AK158" s="70">
        <v>20</v>
      </c>
      <c r="AL158" s="61">
        <v>1</v>
      </c>
      <c r="AM158" s="61">
        <v>3</v>
      </c>
      <c r="AN158" s="61">
        <v>29</v>
      </c>
      <c r="AO158" s="61">
        <v>2</v>
      </c>
      <c r="AP158" s="61">
        <v>19</v>
      </c>
      <c r="AQ158" s="61">
        <v>3</v>
      </c>
      <c r="AR158" s="61">
        <v>16</v>
      </c>
      <c r="AS158" s="61">
        <v>87</v>
      </c>
      <c r="AT158" s="61">
        <v>15</v>
      </c>
      <c r="AU158" s="61">
        <v>95</v>
      </c>
      <c r="AV158" s="61"/>
      <c r="AW158" s="61">
        <v>34</v>
      </c>
      <c r="AX158" s="61">
        <v>155</v>
      </c>
      <c r="AY158" s="61">
        <v>10</v>
      </c>
      <c r="AZ158" s="61">
        <v>17</v>
      </c>
      <c r="BA158" s="61">
        <v>40</v>
      </c>
      <c r="BB158" s="61">
        <v>33</v>
      </c>
      <c r="BC158" s="61">
        <v>44</v>
      </c>
      <c r="BD158" s="61">
        <v>56</v>
      </c>
      <c r="BE158" s="61">
        <v>6</v>
      </c>
      <c r="BF158" s="61">
        <v>8</v>
      </c>
      <c r="BG158" s="61"/>
      <c r="BH158" s="61">
        <v>155</v>
      </c>
      <c r="BI158" s="61"/>
      <c r="BJ158">
        <v>4</v>
      </c>
      <c r="BK158">
        <v>15</v>
      </c>
      <c r="BL158">
        <v>25</v>
      </c>
      <c r="BM158">
        <v>8</v>
      </c>
      <c r="BN158">
        <v>30</v>
      </c>
      <c r="BO158">
        <v>33</v>
      </c>
      <c r="BP158">
        <v>17</v>
      </c>
      <c r="BQ158">
        <v>17</v>
      </c>
      <c r="BR158">
        <v>14</v>
      </c>
      <c r="BT158">
        <v>43</v>
      </c>
      <c r="BU158">
        <v>6</v>
      </c>
      <c r="BV158">
        <v>1</v>
      </c>
      <c r="BW158" s="2">
        <v>4</v>
      </c>
      <c r="BX158" s="2">
        <v>28</v>
      </c>
      <c r="BY158" s="2">
        <v>1</v>
      </c>
      <c r="BZ158" s="2">
        <v>1</v>
      </c>
      <c r="CA158" s="2">
        <v>7</v>
      </c>
      <c r="CB158" s="2">
        <v>9</v>
      </c>
      <c r="CC158" s="2">
        <v>12</v>
      </c>
      <c r="CD158" s="2">
        <v>4</v>
      </c>
      <c r="CE158" s="2">
        <v>4</v>
      </c>
      <c r="CF158" s="2">
        <v>2</v>
      </c>
    </row>
    <row r="159" spans="1:84" ht="12.75">
      <c r="A159" s="1" t="s">
        <v>277</v>
      </c>
      <c r="B159" s="1">
        <v>2.15</v>
      </c>
      <c r="C159" s="1">
        <v>0.57</v>
      </c>
      <c r="D159" s="1">
        <v>1.28</v>
      </c>
      <c r="E159" s="41">
        <v>2.341113493829658</v>
      </c>
      <c r="F159" s="42">
        <v>5.897684908510995</v>
      </c>
      <c r="G159" s="43">
        <f t="shared" si="13"/>
        <v>5.615168543961819</v>
      </c>
      <c r="H159" s="44">
        <v>6.992882562277582</v>
      </c>
      <c r="I159" s="44">
        <v>4.6376329787234045</v>
      </c>
      <c r="J159" s="44">
        <v>5.534650360614613</v>
      </c>
      <c r="K159" s="44">
        <v>5.295508274231678</v>
      </c>
      <c r="L159" s="45">
        <f t="shared" si="12"/>
        <v>5.283198476915754</v>
      </c>
      <c r="M159" s="29">
        <f t="shared" si="14"/>
        <v>333</v>
      </c>
      <c r="N159" s="56">
        <f t="shared" si="9"/>
        <v>30</v>
      </c>
      <c r="O159" s="57">
        <f t="shared" si="15"/>
        <v>44.776119402985074</v>
      </c>
      <c r="P159" s="58">
        <v>84</v>
      </c>
      <c r="Q159" s="58"/>
      <c r="R159" s="58">
        <v>22</v>
      </c>
      <c r="S159" s="58"/>
      <c r="T159" s="69">
        <v>3</v>
      </c>
      <c r="U159" s="69"/>
      <c r="V159" s="69"/>
      <c r="W159" s="69">
        <v>5</v>
      </c>
      <c r="X159" s="69"/>
      <c r="Y159" s="69"/>
      <c r="Z159" s="69">
        <v>1</v>
      </c>
      <c r="AA159" s="69">
        <v>9</v>
      </c>
      <c r="AB159" s="69"/>
      <c r="AC159" s="69"/>
      <c r="AD159" s="69"/>
      <c r="AE159" s="70"/>
      <c r="AF159" s="70"/>
      <c r="AG159" s="70"/>
      <c r="AH159" s="70"/>
      <c r="AI159" s="70">
        <v>2</v>
      </c>
      <c r="AJ159" s="70"/>
      <c r="AK159" s="70"/>
      <c r="AL159" s="61"/>
      <c r="AM159" s="61"/>
      <c r="AN159" s="61">
        <v>18</v>
      </c>
      <c r="AO159" s="61">
        <v>3</v>
      </c>
      <c r="AP159" s="61">
        <v>6</v>
      </c>
      <c r="AQ159" s="61"/>
      <c r="AR159" s="61">
        <v>22</v>
      </c>
      <c r="AS159" s="72">
        <v>2</v>
      </c>
      <c r="AT159" s="61">
        <v>4</v>
      </c>
      <c r="AU159" s="61">
        <v>20</v>
      </c>
      <c r="AV159" s="61">
        <v>5</v>
      </c>
      <c r="AW159" s="61">
        <v>2</v>
      </c>
      <c r="AX159" s="61">
        <v>10</v>
      </c>
      <c r="AY159" s="61"/>
      <c r="AZ159" s="61"/>
      <c r="BA159" s="61">
        <v>6</v>
      </c>
      <c r="BB159" s="61">
        <v>10</v>
      </c>
      <c r="BC159" s="61">
        <v>5</v>
      </c>
      <c r="BD159">
        <v>9</v>
      </c>
      <c r="BF159" s="61">
        <v>18</v>
      </c>
      <c r="BH159">
        <v>1</v>
      </c>
      <c r="BO159">
        <v>6</v>
      </c>
      <c r="BQ159">
        <v>1</v>
      </c>
      <c r="BR159">
        <v>21</v>
      </c>
      <c r="BU159">
        <v>10</v>
      </c>
      <c r="BX159" s="2">
        <v>5</v>
      </c>
      <c r="BY159" s="2"/>
      <c r="BZ159" s="2">
        <v>22</v>
      </c>
      <c r="CA159" s="2"/>
      <c r="CB159" s="2"/>
      <c r="CC159" s="2"/>
      <c r="CD159" s="2"/>
      <c r="CE159" s="2">
        <v>1</v>
      </c>
      <c r="CF159" s="2"/>
    </row>
    <row r="160" spans="1:84" ht="12.75">
      <c r="A160" s="1" t="s">
        <v>278</v>
      </c>
      <c r="B160" s="1">
        <v>11.83</v>
      </c>
      <c r="C160" s="1">
        <v>8.88</v>
      </c>
      <c r="D160" s="1">
        <v>8.43</v>
      </c>
      <c r="E160" s="41">
        <v>12.286461460651427</v>
      </c>
      <c r="F160" s="42">
        <v>12.074844216887694</v>
      </c>
      <c r="G160" s="43">
        <f t="shared" si="13"/>
        <v>16.797189413288862</v>
      </c>
      <c r="H160" s="44">
        <v>25.6405693950178</v>
      </c>
      <c r="I160" s="44">
        <v>1.2134308510638296</v>
      </c>
      <c r="J160" s="44">
        <v>26.544371276262154</v>
      </c>
      <c r="K160" s="44">
        <v>13.790386130811664</v>
      </c>
      <c r="L160" s="45">
        <f t="shared" si="12"/>
        <v>4.18848167539267</v>
      </c>
      <c r="M160" s="29">
        <f t="shared" si="14"/>
        <v>264</v>
      </c>
      <c r="N160" s="56">
        <f t="shared" si="9"/>
        <v>29</v>
      </c>
      <c r="O160" s="57">
        <f t="shared" si="15"/>
        <v>43.28358208955224</v>
      </c>
      <c r="P160" s="58"/>
      <c r="Q160" s="58"/>
      <c r="R160" s="58"/>
      <c r="S160" s="58"/>
      <c r="T160" s="69">
        <v>5</v>
      </c>
      <c r="U160" s="69"/>
      <c r="V160" s="69"/>
      <c r="W160" s="69">
        <v>2</v>
      </c>
      <c r="X160" s="69">
        <v>5</v>
      </c>
      <c r="Y160" s="69"/>
      <c r="Z160" s="69"/>
      <c r="AA160" s="69">
        <v>6</v>
      </c>
      <c r="AB160" s="69"/>
      <c r="AC160" s="69"/>
      <c r="AD160" s="69">
        <v>1</v>
      </c>
      <c r="AE160" s="70">
        <v>19</v>
      </c>
      <c r="AF160" s="70"/>
      <c r="AG160" s="70"/>
      <c r="AH160" s="70"/>
      <c r="AI160" s="70">
        <v>1</v>
      </c>
      <c r="AJ160" s="70"/>
      <c r="AK160" s="70"/>
      <c r="AL160" s="61">
        <v>1</v>
      </c>
      <c r="AM160" s="61"/>
      <c r="AN160" s="61">
        <v>1</v>
      </c>
      <c r="AO160" s="61">
        <v>1</v>
      </c>
      <c r="AP160" s="61">
        <v>20</v>
      </c>
      <c r="AQ160" s="61">
        <v>2</v>
      </c>
      <c r="AR160" s="61">
        <v>2</v>
      </c>
      <c r="AS160" s="72"/>
      <c r="AT160" s="61">
        <v>1</v>
      </c>
      <c r="AU160" s="61"/>
      <c r="AV160" s="61"/>
      <c r="AW160" s="61">
        <v>3</v>
      </c>
      <c r="AX160" s="61">
        <v>5</v>
      </c>
      <c r="AY160" s="69"/>
      <c r="AZ160" s="61">
        <v>73</v>
      </c>
      <c r="BA160" s="61"/>
      <c r="BC160" s="61"/>
      <c r="BF160" s="61">
        <v>2</v>
      </c>
      <c r="BL160">
        <v>6</v>
      </c>
      <c r="BM160">
        <v>1</v>
      </c>
      <c r="BO160">
        <v>5</v>
      </c>
      <c r="BQ160">
        <v>3</v>
      </c>
      <c r="BR160">
        <v>5</v>
      </c>
      <c r="BT160">
        <v>4</v>
      </c>
      <c r="BU160">
        <v>1</v>
      </c>
      <c r="BX160" s="2">
        <v>20</v>
      </c>
      <c r="BY160" s="2">
        <v>2</v>
      </c>
      <c r="BZ160" s="2"/>
      <c r="CA160" s="2"/>
      <c r="CB160" s="2">
        <v>65</v>
      </c>
      <c r="CC160" s="2"/>
      <c r="CD160" s="2">
        <v>2</v>
      </c>
      <c r="CE160" s="2"/>
      <c r="CF160" s="2"/>
    </row>
    <row r="161" spans="1:77" ht="12.75">
      <c r="A161" s="1" t="s">
        <v>279</v>
      </c>
      <c r="B161" s="1">
        <v>1.89</v>
      </c>
      <c r="C161" s="1">
        <v>1.35</v>
      </c>
      <c r="D161" s="1">
        <v>0.69</v>
      </c>
      <c r="E161" s="41">
        <v>0.37018450333805386</v>
      </c>
      <c r="F161" s="42">
        <v>0.5635322328002966</v>
      </c>
      <c r="G161" s="43">
        <f t="shared" si="13"/>
        <v>0.3847987240479893</v>
      </c>
      <c r="H161" s="44">
        <v>0.07117437722419931</v>
      </c>
      <c r="I161" s="44">
        <v>1.2632978723404256</v>
      </c>
      <c r="J161" s="44">
        <v>0.03135779241141424</v>
      </c>
      <c r="K161" s="44">
        <v>0.17336485421591805</v>
      </c>
      <c r="L161" s="45">
        <f t="shared" si="12"/>
        <v>0.5711565920990004</v>
      </c>
      <c r="M161" s="29">
        <f t="shared" si="14"/>
        <v>36</v>
      </c>
      <c r="N161" s="56">
        <f t="shared" si="9"/>
        <v>4</v>
      </c>
      <c r="O161" s="57">
        <f t="shared" si="15"/>
        <v>5.970149253731344</v>
      </c>
      <c r="P161" s="58"/>
      <c r="Q161" s="58"/>
      <c r="R161" s="58"/>
      <c r="S161" s="58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70"/>
      <c r="AF161" s="70"/>
      <c r="AG161" s="70"/>
      <c r="AH161" s="70"/>
      <c r="AI161" s="70"/>
      <c r="AJ161" s="70"/>
      <c r="AK161" s="70"/>
      <c r="AN161" s="61"/>
      <c r="AP161" s="61"/>
      <c r="AQ161" s="61"/>
      <c r="AR161" s="61"/>
      <c r="AS161" s="72">
        <v>1</v>
      </c>
      <c r="AT161" s="61">
        <v>24</v>
      </c>
      <c r="AU161" s="61"/>
      <c r="AV161" s="61"/>
      <c r="AX161" s="61">
        <v>10</v>
      </c>
      <c r="BC161" s="61"/>
      <c r="BF161" s="61">
        <v>1</v>
      </c>
      <c r="BY161" s="2"/>
    </row>
    <row r="162" spans="1:45" ht="12.75">
      <c r="A162" s="1" t="s">
        <v>280</v>
      </c>
      <c r="C162" s="1">
        <v>0.07</v>
      </c>
      <c r="D162" s="1">
        <v>0.11</v>
      </c>
      <c r="E162" s="41">
        <v>0.052000000000000005</v>
      </c>
      <c r="F162" s="42">
        <v>0.021</v>
      </c>
      <c r="G162" s="43">
        <f t="shared" si="13"/>
        <v>0</v>
      </c>
      <c r="H162" s="44"/>
      <c r="I162" s="44"/>
      <c r="J162" s="44"/>
      <c r="K162" s="44"/>
      <c r="L162" s="45">
        <f t="shared" si="12"/>
        <v>0</v>
      </c>
      <c r="M162" s="29">
        <f t="shared" si="14"/>
        <v>0</v>
      </c>
      <c r="N162" s="56">
        <f t="shared" si="9"/>
        <v>0</v>
      </c>
      <c r="O162" s="57">
        <f t="shared" si="15"/>
        <v>0</v>
      </c>
      <c r="P162" s="58"/>
      <c r="Q162" s="58"/>
      <c r="R162" s="58"/>
      <c r="S162" s="58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70"/>
      <c r="AF162" s="70"/>
      <c r="AG162" s="70"/>
      <c r="AH162" s="70"/>
      <c r="AI162" s="70"/>
      <c r="AJ162" s="70"/>
      <c r="AK162" s="70"/>
      <c r="AS162" s="72"/>
    </row>
    <row r="163" spans="1:85" ht="12.75">
      <c r="A163" s="1" t="s">
        <v>281</v>
      </c>
      <c r="B163" s="71">
        <v>28.2</v>
      </c>
      <c r="C163" s="1">
        <v>27.41</v>
      </c>
      <c r="D163" s="1">
        <v>17.76</v>
      </c>
      <c r="E163" s="41">
        <v>14.361423629374874</v>
      </c>
      <c r="F163" s="42">
        <v>31.540407923451404</v>
      </c>
      <c r="G163" s="43">
        <f t="shared" si="13"/>
        <v>16.66847746933263</v>
      </c>
      <c r="H163" s="44">
        <v>27.224199288256234</v>
      </c>
      <c r="I163" s="44">
        <v>29.654255319148934</v>
      </c>
      <c r="J163" s="44">
        <v>7.51019128253371</v>
      </c>
      <c r="K163" s="44">
        <v>2.285263987391647</v>
      </c>
      <c r="L163" s="45">
        <f t="shared" si="12"/>
        <v>17.404410598127875</v>
      </c>
      <c r="M163" s="29">
        <f t="shared" si="14"/>
        <v>1097</v>
      </c>
      <c r="N163" s="56">
        <f t="shared" si="9"/>
        <v>40</v>
      </c>
      <c r="O163" s="57">
        <f t="shared" si="15"/>
        <v>59.701492537313435</v>
      </c>
      <c r="P163" s="58"/>
      <c r="Q163" s="58">
        <v>10</v>
      </c>
      <c r="R163" s="58">
        <v>46</v>
      </c>
      <c r="S163" s="58"/>
      <c r="T163" s="69"/>
      <c r="U163" s="69"/>
      <c r="V163" s="69"/>
      <c r="W163" s="69"/>
      <c r="X163" s="69">
        <v>18</v>
      </c>
      <c r="Y163" s="69"/>
      <c r="Z163" s="69">
        <v>40</v>
      </c>
      <c r="AA163" s="69">
        <v>80</v>
      </c>
      <c r="AB163" s="69"/>
      <c r="AC163" s="69">
        <v>2</v>
      </c>
      <c r="AD163" s="69">
        <v>70</v>
      </c>
      <c r="AE163" s="70">
        <v>7</v>
      </c>
      <c r="AF163" s="70"/>
      <c r="AG163" s="70"/>
      <c r="AH163" s="70">
        <v>188</v>
      </c>
      <c r="AI163" s="70"/>
      <c r="AJ163" s="70"/>
      <c r="AK163" s="70"/>
      <c r="AL163" s="70">
        <v>27</v>
      </c>
      <c r="AM163" s="70">
        <v>61</v>
      </c>
      <c r="AN163" s="70"/>
      <c r="AO163" s="70">
        <v>22</v>
      </c>
      <c r="AP163" s="70">
        <v>7</v>
      </c>
      <c r="AQ163" s="70">
        <v>64</v>
      </c>
      <c r="AR163" s="70">
        <v>11</v>
      </c>
      <c r="AS163" s="82">
        <v>33</v>
      </c>
      <c r="AT163" s="70">
        <v>17</v>
      </c>
      <c r="AU163" s="70">
        <v>50</v>
      </c>
      <c r="AV163" s="70">
        <v>41</v>
      </c>
      <c r="AW163" s="70">
        <v>4</v>
      </c>
      <c r="AX163" s="70">
        <v>19</v>
      </c>
      <c r="AY163" s="70">
        <v>1</v>
      </c>
      <c r="AZ163" s="70"/>
      <c r="BA163" s="61">
        <v>4</v>
      </c>
      <c r="BB163" s="61">
        <v>10</v>
      </c>
      <c r="BC163" s="70"/>
      <c r="BD163" s="70">
        <v>12</v>
      </c>
      <c r="BE163" s="70"/>
      <c r="BF163" s="70">
        <v>21</v>
      </c>
      <c r="BL163">
        <v>2</v>
      </c>
      <c r="BM163">
        <v>2</v>
      </c>
      <c r="BO163">
        <v>8</v>
      </c>
      <c r="BQ163">
        <v>11</v>
      </c>
      <c r="BT163">
        <v>20</v>
      </c>
      <c r="BU163">
        <v>3</v>
      </c>
      <c r="BW163" s="2">
        <v>70</v>
      </c>
      <c r="BX163" s="2">
        <v>28</v>
      </c>
      <c r="BY163" s="2">
        <v>1</v>
      </c>
      <c r="BZ163" s="2"/>
      <c r="CA163" s="2"/>
      <c r="CB163" s="2">
        <v>64</v>
      </c>
      <c r="CC163" s="2">
        <v>5</v>
      </c>
      <c r="CD163" s="2">
        <v>5</v>
      </c>
      <c r="CE163" s="2"/>
      <c r="CF163" s="2">
        <v>12</v>
      </c>
      <c r="CG163">
        <v>1</v>
      </c>
    </row>
    <row r="164" spans="1:77" ht="12.75">
      <c r="A164" s="1" t="s">
        <v>282</v>
      </c>
      <c r="C164" s="1">
        <v>0.04</v>
      </c>
      <c r="D164" s="1">
        <v>0.08</v>
      </c>
      <c r="E164" s="55" t="s">
        <v>123</v>
      </c>
      <c r="F164" s="42">
        <v>0.05622269103014445</v>
      </c>
      <c r="G164" s="43">
        <f t="shared" si="13"/>
        <v>0</v>
      </c>
      <c r="H164" s="44"/>
      <c r="I164" s="44"/>
      <c r="J164" s="44"/>
      <c r="K164" s="44"/>
      <c r="L164" s="45">
        <f t="shared" si="12"/>
        <v>0.0317309217832778</v>
      </c>
      <c r="M164" s="29">
        <f t="shared" si="14"/>
        <v>2</v>
      </c>
      <c r="N164" s="56">
        <f t="shared" si="9"/>
        <v>1</v>
      </c>
      <c r="O164" s="57">
        <f t="shared" si="15"/>
        <v>1.492537313432836</v>
      </c>
      <c r="P164" s="58"/>
      <c r="Q164" s="58"/>
      <c r="R164" s="58"/>
      <c r="S164" s="58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70"/>
      <c r="AF164" s="70"/>
      <c r="AG164" s="70"/>
      <c r="AH164" s="70"/>
      <c r="AI164" s="70"/>
      <c r="AJ164" s="70"/>
      <c r="AK164" s="70"/>
      <c r="AM164">
        <v>2</v>
      </c>
      <c r="AN164" s="70"/>
      <c r="AQ164" s="70"/>
      <c r="AR164" s="70"/>
      <c r="AS164" s="72"/>
      <c r="BY164" s="2"/>
    </row>
    <row r="165" spans="1:53" ht="12.75">
      <c r="A165" s="1" t="s">
        <v>283</v>
      </c>
      <c r="B165" s="1">
        <v>0.06</v>
      </c>
      <c r="C165" s="1">
        <v>0.01</v>
      </c>
      <c r="D165" s="1">
        <v>0.01</v>
      </c>
      <c r="E165" s="55" t="s">
        <v>123</v>
      </c>
      <c r="F165" s="42">
        <v>0.007435717721432006</v>
      </c>
      <c r="G165" s="43">
        <f t="shared" si="13"/>
        <v>0.027966742885073136</v>
      </c>
      <c r="H165" s="44">
        <v>0.017793594306049827</v>
      </c>
      <c r="I165" s="44"/>
      <c r="J165" s="44">
        <v>0.09407337723424272</v>
      </c>
      <c r="K165" s="44"/>
      <c r="L165" s="45">
        <f t="shared" si="12"/>
        <v>0.0317309217832778</v>
      </c>
      <c r="M165" s="29">
        <f t="shared" si="14"/>
        <v>2</v>
      </c>
      <c r="N165" s="56">
        <f aca="true" t="shared" si="16" ref="N165:N176">COUNTA(P165:CG165)</f>
        <v>1</v>
      </c>
      <c r="O165" s="57">
        <f t="shared" si="15"/>
        <v>1.492537313432836</v>
      </c>
      <c r="P165" s="58"/>
      <c r="Q165" s="58"/>
      <c r="R165" s="58"/>
      <c r="S165" s="58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70"/>
      <c r="AF165" s="70"/>
      <c r="AG165" s="70"/>
      <c r="AH165" s="70"/>
      <c r="AI165" s="70"/>
      <c r="AJ165" s="70"/>
      <c r="AK165" s="70"/>
      <c r="AS165" s="72"/>
      <c r="BA165">
        <v>2</v>
      </c>
    </row>
    <row r="166" spans="1:85" ht="12.75">
      <c r="A166" s="1" t="s">
        <v>284</v>
      </c>
      <c r="B166" s="1">
        <v>2.96</v>
      </c>
      <c r="C166" s="1">
        <v>1.33</v>
      </c>
      <c r="D166" s="71">
        <v>1.8</v>
      </c>
      <c r="E166" s="41">
        <v>3.561870928585879</v>
      </c>
      <c r="F166" s="42">
        <v>1.9897544065804937</v>
      </c>
      <c r="G166" s="43">
        <f t="shared" si="13"/>
        <v>3.8724766810014084</v>
      </c>
      <c r="H166" s="44">
        <v>6.334519572953738</v>
      </c>
      <c r="I166" s="44">
        <v>1.0139627659574468</v>
      </c>
      <c r="J166" s="44">
        <v>7.353402320476639</v>
      </c>
      <c r="K166" s="44">
        <v>0.7880220646178093</v>
      </c>
      <c r="L166" s="45">
        <f t="shared" si="12"/>
        <v>9.439949230525146</v>
      </c>
      <c r="M166" s="29">
        <f t="shared" si="14"/>
        <v>595</v>
      </c>
      <c r="N166" s="56">
        <f t="shared" si="16"/>
        <v>44</v>
      </c>
      <c r="O166" s="57">
        <f t="shared" si="15"/>
        <v>65.67164179104478</v>
      </c>
      <c r="P166" s="58">
        <v>3</v>
      </c>
      <c r="Q166" s="58">
        <v>4</v>
      </c>
      <c r="R166" s="58">
        <v>5</v>
      </c>
      <c r="S166" s="58">
        <v>10</v>
      </c>
      <c r="T166" s="69">
        <v>18</v>
      </c>
      <c r="U166" s="69"/>
      <c r="V166" s="69"/>
      <c r="W166" s="69">
        <v>11</v>
      </c>
      <c r="X166" s="69"/>
      <c r="Y166" s="69"/>
      <c r="Z166" s="69">
        <v>38</v>
      </c>
      <c r="AA166" s="69">
        <v>78</v>
      </c>
      <c r="AB166" s="69">
        <v>3</v>
      </c>
      <c r="AC166" s="69"/>
      <c r="AD166" s="69">
        <v>11</v>
      </c>
      <c r="AE166" s="70">
        <v>11</v>
      </c>
      <c r="AF166" s="70"/>
      <c r="AG166" s="70"/>
      <c r="AH166" s="70">
        <v>9</v>
      </c>
      <c r="AI166" s="70"/>
      <c r="AJ166" s="70"/>
      <c r="AK166" s="70">
        <v>8</v>
      </c>
      <c r="AL166" s="70">
        <v>13</v>
      </c>
      <c r="AM166" s="70">
        <v>19</v>
      </c>
      <c r="AN166" s="70">
        <v>9</v>
      </c>
      <c r="AO166" s="70">
        <v>27</v>
      </c>
      <c r="AP166" s="70">
        <v>7</v>
      </c>
      <c r="AQ166" s="70"/>
      <c r="AR166" s="70">
        <v>3</v>
      </c>
      <c r="AS166" s="82"/>
      <c r="AT166" s="70">
        <v>14</v>
      </c>
      <c r="AU166" s="70">
        <v>13</v>
      </c>
      <c r="AV166" s="70">
        <v>24</v>
      </c>
      <c r="AW166" s="70">
        <v>4</v>
      </c>
      <c r="AX166" s="70">
        <v>18</v>
      </c>
      <c r="AY166">
        <v>19</v>
      </c>
      <c r="AZ166" s="70"/>
      <c r="BA166">
        <v>23</v>
      </c>
      <c r="BB166" s="70">
        <v>10</v>
      </c>
      <c r="BC166">
        <v>11</v>
      </c>
      <c r="BD166">
        <v>6</v>
      </c>
      <c r="BF166">
        <v>13</v>
      </c>
      <c r="BH166">
        <v>6</v>
      </c>
      <c r="BL166">
        <v>11</v>
      </c>
      <c r="BN166">
        <v>3</v>
      </c>
      <c r="BO166">
        <v>16</v>
      </c>
      <c r="BR166">
        <v>6</v>
      </c>
      <c r="BT166">
        <v>15</v>
      </c>
      <c r="BU166">
        <v>5</v>
      </c>
      <c r="BY166">
        <v>9</v>
      </c>
      <c r="CB166">
        <v>19</v>
      </c>
      <c r="CC166">
        <v>21</v>
      </c>
      <c r="CD166">
        <v>24</v>
      </c>
      <c r="CE166">
        <v>12</v>
      </c>
      <c r="CF166">
        <v>4</v>
      </c>
      <c r="CG166">
        <v>2</v>
      </c>
    </row>
    <row r="167" spans="1:84" ht="12.75">
      <c r="A167" s="1" t="s">
        <v>285</v>
      </c>
      <c r="B167" s="1">
        <v>3.54</v>
      </c>
      <c r="C167" s="1">
        <v>3.26</v>
      </c>
      <c r="D167" s="1">
        <v>4.98</v>
      </c>
      <c r="E167" s="41">
        <v>5.476447501517297</v>
      </c>
      <c r="F167" s="42">
        <v>1.0121478932348498</v>
      </c>
      <c r="G167" s="43">
        <f t="shared" si="13"/>
        <v>0.6257759516407245</v>
      </c>
      <c r="H167" s="44">
        <v>0.9608540925266906</v>
      </c>
      <c r="I167" s="44">
        <v>0.3324468085106383</v>
      </c>
      <c r="J167" s="44">
        <v>0.7212292254625274</v>
      </c>
      <c r="K167" s="44">
        <v>0.48857368006304175</v>
      </c>
      <c r="L167" s="45">
        <f t="shared" si="12"/>
        <v>1.8086625416468347</v>
      </c>
      <c r="M167" s="29">
        <f t="shared" si="14"/>
        <v>114</v>
      </c>
      <c r="N167" s="56">
        <f t="shared" si="16"/>
        <v>14</v>
      </c>
      <c r="O167" s="57">
        <f t="shared" si="15"/>
        <v>20.895522388059703</v>
      </c>
      <c r="P167" s="58"/>
      <c r="Q167" s="58"/>
      <c r="R167" s="58"/>
      <c r="S167" s="58"/>
      <c r="T167" s="69"/>
      <c r="U167" s="69"/>
      <c r="V167" s="69">
        <v>1</v>
      </c>
      <c r="W167" s="69"/>
      <c r="X167" s="69"/>
      <c r="Y167" s="69"/>
      <c r="Z167" s="69"/>
      <c r="AA167" s="69">
        <v>2</v>
      </c>
      <c r="AB167" s="69"/>
      <c r="AC167" s="69"/>
      <c r="AD167" s="69"/>
      <c r="AE167" s="70"/>
      <c r="AF167" s="70">
        <v>7</v>
      </c>
      <c r="AG167" s="70">
        <v>18</v>
      </c>
      <c r="AH167" s="70">
        <v>1</v>
      </c>
      <c r="AI167" s="70"/>
      <c r="AJ167" s="70"/>
      <c r="AK167" s="70"/>
      <c r="AL167" s="70"/>
      <c r="AM167" s="70"/>
      <c r="AN167" s="70"/>
      <c r="AS167" s="72">
        <v>11</v>
      </c>
      <c r="AV167">
        <v>2</v>
      </c>
      <c r="AW167">
        <v>21</v>
      </c>
      <c r="AZ167">
        <v>18</v>
      </c>
      <c r="BB167">
        <v>16</v>
      </c>
      <c r="BQ167">
        <v>9</v>
      </c>
      <c r="BX167" s="2">
        <v>2</v>
      </c>
      <c r="CA167">
        <v>5</v>
      </c>
      <c r="CF167">
        <v>1</v>
      </c>
    </row>
    <row r="168" spans="1:70" ht="12.75">
      <c r="A168" s="1" t="s">
        <v>286</v>
      </c>
      <c r="B168" s="1">
        <v>0.01</v>
      </c>
      <c r="C168" s="1">
        <v>0.64</v>
      </c>
      <c r="D168" s="1">
        <v>0.16</v>
      </c>
      <c r="E168" s="41">
        <v>0.10534594375885091</v>
      </c>
      <c r="F168" s="42">
        <v>1.060833641094511</v>
      </c>
      <c r="G168" s="43">
        <f t="shared" si="13"/>
        <v>0.6002078468815074</v>
      </c>
      <c r="H168" s="44">
        <v>0.4448398576512456</v>
      </c>
      <c r="I168" s="44">
        <v>0.6815159574468085</v>
      </c>
      <c r="J168" s="44">
        <v>0.4076513013483851</v>
      </c>
      <c r="K168" s="44">
        <v>0.8668242710795903</v>
      </c>
      <c r="L168" s="45">
        <f aca="true" t="shared" si="17" ref="L168:L176">M168*10/M$4</f>
        <v>0.8091385054735839</v>
      </c>
      <c r="M168" s="29">
        <f t="shared" si="14"/>
        <v>51</v>
      </c>
      <c r="N168" s="56">
        <f t="shared" si="16"/>
        <v>6</v>
      </c>
      <c r="O168" s="57">
        <f t="shared" si="15"/>
        <v>8.955223880597014</v>
      </c>
      <c r="P168" s="58"/>
      <c r="Q168" s="58"/>
      <c r="R168" s="58"/>
      <c r="S168" s="58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>
        <v>1</v>
      </c>
      <c r="AE168" s="70"/>
      <c r="AF168" s="70"/>
      <c r="AG168" s="70">
        <v>1</v>
      </c>
      <c r="AH168" s="70"/>
      <c r="AI168" s="70"/>
      <c r="AJ168" s="70"/>
      <c r="AK168" s="70"/>
      <c r="AN168" s="70"/>
      <c r="AQ168" s="70">
        <v>37</v>
      </c>
      <c r="AR168" s="70"/>
      <c r="AS168" s="72"/>
      <c r="AU168">
        <v>2</v>
      </c>
      <c r="AX168">
        <v>7</v>
      </c>
      <c r="BR168">
        <v>3</v>
      </c>
    </row>
    <row r="169" spans="1:45" ht="12.75">
      <c r="A169" s="1" t="s">
        <v>287</v>
      </c>
      <c r="B169" s="1">
        <v>0.55</v>
      </c>
      <c r="C169" s="1">
        <v>0.21</v>
      </c>
      <c r="D169" s="1">
        <v>0.09</v>
      </c>
      <c r="E169" s="41">
        <v>0.02409225166902691</v>
      </c>
      <c r="F169" s="42">
        <v>0.9648676165388045</v>
      </c>
      <c r="G169" s="43">
        <f t="shared" si="13"/>
        <v>0.24664936173528257</v>
      </c>
      <c r="H169" s="44">
        <v>0.3380782918149467</v>
      </c>
      <c r="I169" s="44">
        <v>0.049867021276595744</v>
      </c>
      <c r="J169" s="44">
        <v>0.04703668861712136</v>
      </c>
      <c r="K169" s="44">
        <v>0.5516154452324665</v>
      </c>
      <c r="L169" s="45">
        <f t="shared" si="17"/>
        <v>0</v>
      </c>
      <c r="M169" s="29">
        <f t="shared" si="14"/>
        <v>0</v>
      </c>
      <c r="N169" s="56">
        <f t="shared" si="16"/>
        <v>0</v>
      </c>
      <c r="O169" s="57">
        <f t="shared" si="15"/>
        <v>0</v>
      </c>
      <c r="P169" s="58"/>
      <c r="Q169" s="58"/>
      <c r="R169" s="58"/>
      <c r="S169" s="58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70"/>
      <c r="AF169" s="70"/>
      <c r="AG169" s="70"/>
      <c r="AH169" s="70"/>
      <c r="AI169" s="70"/>
      <c r="AJ169" s="70"/>
      <c r="AK169" s="70"/>
      <c r="AM169" s="70"/>
      <c r="AN169" s="70"/>
      <c r="AS169" s="72"/>
    </row>
    <row r="170" spans="1:85" ht="12.75">
      <c r="A170" s="1" t="s">
        <v>288</v>
      </c>
      <c r="B170" s="1">
        <v>15.09</v>
      </c>
      <c r="C170" s="1">
        <v>14.62</v>
      </c>
      <c r="D170" s="1">
        <v>17.53</v>
      </c>
      <c r="E170" s="41">
        <v>14.100122799919074</v>
      </c>
      <c r="F170" s="42">
        <v>14.3437147450413</v>
      </c>
      <c r="G170" s="43">
        <f t="shared" si="13"/>
        <v>15.194639737474208</v>
      </c>
      <c r="H170" s="44">
        <v>16.886120996441285</v>
      </c>
      <c r="I170" s="44">
        <v>8.77659574468085</v>
      </c>
      <c r="J170" s="44">
        <v>14.847914706804643</v>
      </c>
      <c r="K170" s="44">
        <v>20.267927501970057</v>
      </c>
      <c r="L170" s="45">
        <f t="shared" si="17"/>
        <v>12.660637791527842</v>
      </c>
      <c r="M170" s="29">
        <f t="shared" si="14"/>
        <v>798</v>
      </c>
      <c r="N170" s="56">
        <f t="shared" si="16"/>
        <v>62</v>
      </c>
      <c r="O170" s="57">
        <f t="shared" si="15"/>
        <v>92.53731343283582</v>
      </c>
      <c r="P170" s="58">
        <v>16</v>
      </c>
      <c r="Q170" s="58">
        <v>20</v>
      </c>
      <c r="R170" s="58">
        <v>7</v>
      </c>
      <c r="S170" s="58">
        <v>2</v>
      </c>
      <c r="T170" s="69">
        <v>9</v>
      </c>
      <c r="U170" s="69">
        <v>8</v>
      </c>
      <c r="V170" s="69">
        <v>31</v>
      </c>
      <c r="W170" s="69">
        <v>5</v>
      </c>
      <c r="X170" s="69">
        <v>6</v>
      </c>
      <c r="Y170" s="69"/>
      <c r="Z170" s="69">
        <v>20</v>
      </c>
      <c r="AA170" s="69">
        <v>12</v>
      </c>
      <c r="AB170" s="69">
        <v>14</v>
      </c>
      <c r="AC170" s="69"/>
      <c r="AD170" s="69">
        <v>3</v>
      </c>
      <c r="AE170" s="70">
        <v>40</v>
      </c>
      <c r="AF170" s="70">
        <v>5</v>
      </c>
      <c r="AG170" s="70">
        <v>20</v>
      </c>
      <c r="AH170" s="70">
        <v>18</v>
      </c>
      <c r="AI170" s="70">
        <v>14</v>
      </c>
      <c r="AJ170" s="70"/>
      <c r="AK170" s="70">
        <v>13</v>
      </c>
      <c r="AL170" s="61">
        <v>14</v>
      </c>
      <c r="AM170" s="61">
        <v>11</v>
      </c>
      <c r="AN170" s="61">
        <v>23</v>
      </c>
      <c r="AO170" s="61">
        <v>25</v>
      </c>
      <c r="AP170" s="61">
        <v>12</v>
      </c>
      <c r="AQ170" s="61">
        <v>30</v>
      </c>
      <c r="AR170" s="61">
        <v>10</v>
      </c>
      <c r="AS170" s="61">
        <v>6</v>
      </c>
      <c r="AT170" s="61">
        <v>11</v>
      </c>
      <c r="AU170" s="61">
        <v>8</v>
      </c>
      <c r="AV170" s="61">
        <v>6</v>
      </c>
      <c r="AW170" s="61">
        <v>9</v>
      </c>
      <c r="AX170" s="61">
        <v>12</v>
      </c>
      <c r="AY170" s="61">
        <v>15</v>
      </c>
      <c r="AZ170" s="61">
        <v>32</v>
      </c>
      <c r="BA170" s="61">
        <v>20</v>
      </c>
      <c r="BB170" s="61">
        <v>10</v>
      </c>
      <c r="BC170" s="61">
        <v>13</v>
      </c>
      <c r="BD170" s="61">
        <v>8</v>
      </c>
      <c r="BE170" s="61">
        <v>15</v>
      </c>
      <c r="BF170" s="61">
        <v>13</v>
      </c>
      <c r="BG170" s="61"/>
      <c r="BH170" s="61"/>
      <c r="BI170" s="61">
        <v>6</v>
      </c>
      <c r="BJ170" s="61">
        <v>4</v>
      </c>
      <c r="BK170">
        <v>8</v>
      </c>
      <c r="BL170" s="61">
        <v>8</v>
      </c>
      <c r="BM170" s="61">
        <v>8</v>
      </c>
      <c r="BN170">
        <v>7</v>
      </c>
      <c r="BO170" s="61">
        <v>11</v>
      </c>
      <c r="BQ170">
        <v>15</v>
      </c>
      <c r="BR170">
        <v>15</v>
      </c>
      <c r="BT170">
        <v>31</v>
      </c>
      <c r="BU170">
        <v>11</v>
      </c>
      <c r="BV170">
        <v>3</v>
      </c>
      <c r="BW170" s="2">
        <v>4</v>
      </c>
      <c r="BX170" s="2">
        <v>25</v>
      </c>
      <c r="BY170" s="2">
        <v>1</v>
      </c>
      <c r="BZ170" s="2">
        <v>17</v>
      </c>
      <c r="CA170" s="2">
        <v>6</v>
      </c>
      <c r="CB170" s="2">
        <v>10</v>
      </c>
      <c r="CC170" s="2">
        <v>13</v>
      </c>
      <c r="CD170" s="2">
        <v>19</v>
      </c>
      <c r="CE170" s="2">
        <v>8</v>
      </c>
      <c r="CF170" s="2">
        <v>2</v>
      </c>
      <c r="CG170" s="2"/>
    </row>
    <row r="171" spans="1:45" ht="12.75">
      <c r="A171" s="1" t="s">
        <v>289</v>
      </c>
      <c r="B171" s="1">
        <v>0.01</v>
      </c>
      <c r="C171" s="1">
        <v>0.01</v>
      </c>
      <c r="D171" s="14" t="s">
        <v>123</v>
      </c>
      <c r="E171" s="41">
        <v>0.012</v>
      </c>
      <c r="F171" s="42">
        <v>0.05112445498297811</v>
      </c>
      <c r="G171" s="43">
        <f t="shared" si="13"/>
        <v>0.04182443326784743</v>
      </c>
      <c r="H171" s="44">
        <v>0.07117437722419931</v>
      </c>
      <c r="I171" s="44">
        <v>0.03324468085106383</v>
      </c>
      <c r="J171" s="44">
        <v>0.03135779241141424</v>
      </c>
      <c r="K171" s="44">
        <v>0.03152088258471237</v>
      </c>
      <c r="L171" s="45">
        <f t="shared" si="17"/>
        <v>0.0158654608916389</v>
      </c>
      <c r="M171" s="29">
        <f t="shared" si="14"/>
        <v>1</v>
      </c>
      <c r="N171" s="56">
        <f t="shared" si="16"/>
        <v>1</v>
      </c>
      <c r="O171" s="57">
        <f t="shared" si="15"/>
        <v>1.492537313432836</v>
      </c>
      <c r="P171" s="58"/>
      <c r="Q171" s="58"/>
      <c r="R171" s="58"/>
      <c r="S171" s="58">
        <v>1</v>
      </c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70"/>
      <c r="AF171" s="70"/>
      <c r="AG171" s="70"/>
      <c r="AH171" s="70"/>
      <c r="AI171" s="70"/>
      <c r="AJ171" s="70"/>
      <c r="AK171" s="70"/>
      <c r="AS171" s="72"/>
    </row>
    <row r="172" spans="1:72" ht="12.75">
      <c r="A172" s="1" t="s">
        <v>290</v>
      </c>
      <c r="B172" s="1">
        <v>0.02</v>
      </c>
      <c r="C172" s="1">
        <v>0.23</v>
      </c>
      <c r="D172" s="1">
        <v>0.29</v>
      </c>
      <c r="E172" s="41">
        <v>0.026000000000000002</v>
      </c>
      <c r="F172" s="42">
        <v>0.070692222458268</v>
      </c>
      <c r="G172" s="43">
        <f t="shared" si="13"/>
        <v>0.08800727414605614</v>
      </c>
      <c r="H172" s="44"/>
      <c r="I172" s="44">
        <v>0.1163563829787234</v>
      </c>
      <c r="J172" s="44">
        <v>0.14111006585136407</v>
      </c>
      <c r="K172" s="44">
        <v>0.09456264775413711</v>
      </c>
      <c r="L172" s="45">
        <f t="shared" si="17"/>
        <v>0.0951927653498334</v>
      </c>
      <c r="M172" s="29">
        <f t="shared" si="14"/>
        <v>6</v>
      </c>
      <c r="N172" s="56">
        <f t="shared" si="16"/>
        <v>6</v>
      </c>
      <c r="O172" s="57">
        <f t="shared" si="15"/>
        <v>8.955223880597014</v>
      </c>
      <c r="P172" s="58"/>
      <c r="Q172" s="58"/>
      <c r="R172" s="58"/>
      <c r="S172" s="58"/>
      <c r="T172" s="69"/>
      <c r="U172" s="69"/>
      <c r="V172" s="69"/>
      <c r="W172" s="69"/>
      <c r="X172" s="69"/>
      <c r="Y172" s="69"/>
      <c r="Z172" s="69"/>
      <c r="AA172" s="69"/>
      <c r="AB172" s="69">
        <v>1</v>
      </c>
      <c r="AC172" s="69"/>
      <c r="AD172" s="69"/>
      <c r="AE172" s="70"/>
      <c r="AF172" s="70"/>
      <c r="AG172" s="70"/>
      <c r="AH172" s="70"/>
      <c r="AI172" s="70"/>
      <c r="AJ172" s="70"/>
      <c r="AK172" s="70"/>
      <c r="AQ172" s="61"/>
      <c r="AR172">
        <v>1</v>
      </c>
      <c r="AS172" s="72"/>
      <c r="AV172">
        <v>1</v>
      </c>
      <c r="AW172">
        <v>1</v>
      </c>
      <c r="AY172">
        <v>1</v>
      </c>
      <c r="BT172">
        <v>1</v>
      </c>
    </row>
    <row r="173" spans="1:45" ht="12.75">
      <c r="A173" s="1" t="s">
        <v>291</v>
      </c>
      <c r="E173" s="41"/>
      <c r="F173" s="55" t="s">
        <v>123</v>
      </c>
      <c r="G173" s="43">
        <f t="shared" si="13"/>
        <v>0.00391972405142678</v>
      </c>
      <c r="H173" s="44"/>
      <c r="I173" s="44"/>
      <c r="J173" s="44">
        <v>0.01567889620570712</v>
      </c>
      <c r="K173" s="44"/>
      <c r="L173" s="45">
        <f>M173*10/M$4</f>
        <v>0</v>
      </c>
      <c r="M173" s="29">
        <f t="shared" si="14"/>
        <v>0</v>
      </c>
      <c r="N173" s="56">
        <f>COUNTA(P173:CG173)</f>
        <v>0</v>
      </c>
      <c r="O173" s="57">
        <f t="shared" si="15"/>
        <v>0</v>
      </c>
      <c r="P173" s="58"/>
      <c r="Q173" s="58"/>
      <c r="R173" s="58"/>
      <c r="S173" s="58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70"/>
      <c r="AF173" s="70"/>
      <c r="AG173" s="70"/>
      <c r="AH173" s="70"/>
      <c r="AI173" s="70"/>
      <c r="AJ173" s="70"/>
      <c r="AK173" s="70"/>
      <c r="AS173" s="72"/>
    </row>
    <row r="174" spans="1:85" ht="12.75">
      <c r="A174" s="1" t="s">
        <v>292</v>
      </c>
      <c r="B174" s="1">
        <v>56.13</v>
      </c>
      <c r="C174" s="1">
        <v>43.64</v>
      </c>
      <c r="D174" s="71">
        <v>30.1</v>
      </c>
      <c r="E174" s="41">
        <v>35.67423750758648</v>
      </c>
      <c r="F174" s="42">
        <v>38.391793520228305</v>
      </c>
      <c r="G174" s="43">
        <f t="shared" si="13"/>
        <v>36.18368006754393</v>
      </c>
      <c r="H174" s="44">
        <v>40.62277580071175</v>
      </c>
      <c r="I174" s="44">
        <v>32.19747340425532</v>
      </c>
      <c r="J174" s="44">
        <v>42.505487613672</v>
      </c>
      <c r="K174" s="44">
        <v>29.408983451536642</v>
      </c>
      <c r="L174" s="45">
        <f t="shared" si="17"/>
        <v>44.1694431223227</v>
      </c>
      <c r="M174" s="29">
        <f t="shared" si="14"/>
        <v>2784</v>
      </c>
      <c r="N174" s="56">
        <f t="shared" si="16"/>
        <v>55</v>
      </c>
      <c r="O174" s="57">
        <f t="shared" si="15"/>
        <v>82.08955223880596</v>
      </c>
      <c r="P174" s="58">
        <v>38</v>
      </c>
      <c r="Q174" s="58"/>
      <c r="R174" s="58">
        <v>3</v>
      </c>
      <c r="S174" s="58"/>
      <c r="T174" s="69">
        <v>46</v>
      </c>
      <c r="U174" s="69">
        <v>18</v>
      </c>
      <c r="V174" s="69">
        <v>136</v>
      </c>
      <c r="W174" s="69">
        <v>3</v>
      </c>
      <c r="X174" s="69">
        <v>3</v>
      </c>
      <c r="Y174" s="69">
        <v>80</v>
      </c>
      <c r="Z174" s="69">
        <v>26</v>
      </c>
      <c r="AA174" s="69">
        <v>24</v>
      </c>
      <c r="AB174" s="69"/>
      <c r="AC174" s="69">
        <v>10</v>
      </c>
      <c r="AD174" s="69">
        <v>1</v>
      </c>
      <c r="AE174" s="70"/>
      <c r="AF174" s="70">
        <v>4</v>
      </c>
      <c r="AG174" s="70">
        <v>4</v>
      </c>
      <c r="AH174" s="70">
        <v>3</v>
      </c>
      <c r="AI174" s="70">
        <v>125</v>
      </c>
      <c r="AJ174" s="70"/>
      <c r="AK174" s="70">
        <v>42</v>
      </c>
      <c r="AL174" s="61">
        <v>627</v>
      </c>
      <c r="AM174" s="61">
        <v>128</v>
      </c>
      <c r="AN174" s="61">
        <v>19</v>
      </c>
      <c r="AO174" s="61">
        <v>81</v>
      </c>
      <c r="AP174" s="61">
        <v>6</v>
      </c>
      <c r="AQ174" s="61">
        <v>158</v>
      </c>
      <c r="AR174" s="61">
        <v>3</v>
      </c>
      <c r="AS174" s="61">
        <v>48</v>
      </c>
      <c r="AT174" s="61">
        <v>123</v>
      </c>
      <c r="AU174" s="61">
        <v>2</v>
      </c>
      <c r="AV174" s="61">
        <v>5</v>
      </c>
      <c r="AW174" s="61">
        <v>11</v>
      </c>
      <c r="AX174" s="61">
        <v>245</v>
      </c>
      <c r="AY174" s="61">
        <v>20</v>
      </c>
      <c r="AZ174" s="61">
        <v>11</v>
      </c>
      <c r="BA174" s="61">
        <v>4</v>
      </c>
      <c r="BB174" s="61">
        <v>2</v>
      </c>
      <c r="BC174" s="61">
        <v>186</v>
      </c>
      <c r="BD174" s="61"/>
      <c r="BE174" s="61">
        <v>9</v>
      </c>
      <c r="BF174" s="61">
        <v>40</v>
      </c>
      <c r="BH174" s="61">
        <v>9</v>
      </c>
      <c r="BI174" s="61">
        <v>8</v>
      </c>
      <c r="BL174">
        <v>2</v>
      </c>
      <c r="BM174">
        <v>2</v>
      </c>
      <c r="BN174">
        <v>127</v>
      </c>
      <c r="BO174">
        <v>57</v>
      </c>
      <c r="BQ174">
        <v>9</v>
      </c>
      <c r="BR174">
        <v>59</v>
      </c>
      <c r="BU174">
        <v>16</v>
      </c>
      <c r="BV174">
        <v>3</v>
      </c>
      <c r="BX174" s="2">
        <v>6</v>
      </c>
      <c r="BY174" s="2">
        <v>1</v>
      </c>
      <c r="BZ174" s="2">
        <v>4</v>
      </c>
      <c r="CA174" s="2"/>
      <c r="CB174" s="2">
        <v>6</v>
      </c>
      <c r="CC174" s="2">
        <v>8</v>
      </c>
      <c r="CD174" s="2">
        <v>40</v>
      </c>
      <c r="CE174" s="2">
        <v>126</v>
      </c>
      <c r="CF174" s="2">
        <v>7</v>
      </c>
      <c r="CG174" s="2"/>
    </row>
    <row r="175" spans="1:85" ht="12.75">
      <c r="A175" s="77" t="s">
        <v>293</v>
      </c>
      <c r="D175" s="71"/>
      <c r="E175" s="41"/>
      <c r="F175" s="55" t="s">
        <v>123</v>
      </c>
      <c r="G175" s="43">
        <f t="shared" si="13"/>
        <v>0</v>
      </c>
      <c r="H175" s="44"/>
      <c r="I175" s="44"/>
      <c r="J175" s="44"/>
      <c r="K175" s="44"/>
      <c r="L175" s="45">
        <f>M175*10/M$4</f>
        <v>0</v>
      </c>
      <c r="M175" s="29">
        <f t="shared" si="14"/>
        <v>0</v>
      </c>
      <c r="N175" s="56">
        <f>COUNTA(P175:CG175)</f>
        <v>0</v>
      </c>
      <c r="O175" s="57">
        <f t="shared" si="15"/>
        <v>0</v>
      </c>
      <c r="P175" s="58"/>
      <c r="Q175" s="58"/>
      <c r="R175" s="58"/>
      <c r="S175" s="58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70"/>
      <c r="AF175" s="70"/>
      <c r="AG175" s="70"/>
      <c r="AH175" s="70"/>
      <c r="AI175" s="70"/>
      <c r="AJ175" s="70"/>
      <c r="AK175" s="70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Y175" s="2"/>
      <c r="BZ175" s="2"/>
      <c r="CA175" s="2"/>
      <c r="CB175" s="2"/>
      <c r="CC175" s="2"/>
      <c r="CD175" s="2"/>
      <c r="CE175" s="2"/>
      <c r="CF175" s="2"/>
      <c r="CG175" s="2"/>
    </row>
    <row r="176" spans="1:72" ht="12.75">
      <c r="A176" s="1" t="s">
        <v>294</v>
      </c>
      <c r="B176" s="1">
        <v>0.09</v>
      </c>
      <c r="C176" s="1">
        <v>0.23</v>
      </c>
      <c r="D176" s="1">
        <v>0.43</v>
      </c>
      <c r="E176" s="41">
        <v>0.20934527470071132</v>
      </c>
      <c r="F176" s="86">
        <v>0.13169612331448083</v>
      </c>
      <c r="G176" s="87">
        <f t="shared" si="13"/>
        <v>0.15808385810224845</v>
      </c>
      <c r="H176" s="44">
        <v>0.08896797153024913</v>
      </c>
      <c r="I176" s="44">
        <v>0.14960106382978722</v>
      </c>
      <c r="J176" s="44">
        <v>0.04703668861712136</v>
      </c>
      <c r="K176" s="44">
        <v>0.3467297084318361</v>
      </c>
      <c r="L176" s="45">
        <f t="shared" si="17"/>
        <v>0.634618435665556</v>
      </c>
      <c r="M176" s="29">
        <f t="shared" si="14"/>
        <v>40</v>
      </c>
      <c r="N176" s="56">
        <f t="shared" si="16"/>
        <v>7</v>
      </c>
      <c r="O176" s="57">
        <f t="shared" si="15"/>
        <v>10.447761194029852</v>
      </c>
      <c r="P176" s="58"/>
      <c r="Q176" s="58"/>
      <c r="R176" s="58">
        <v>1</v>
      </c>
      <c r="S176" s="58"/>
      <c r="T176" s="60"/>
      <c r="U176" s="60"/>
      <c r="V176" s="60"/>
      <c r="W176" s="60"/>
      <c r="X176" s="60"/>
      <c r="Y176" s="60"/>
      <c r="Z176" s="60"/>
      <c r="AA176" s="69"/>
      <c r="AB176" s="69"/>
      <c r="AC176" s="69"/>
      <c r="AD176" s="69"/>
      <c r="AE176" s="88"/>
      <c r="AF176" s="88"/>
      <c r="AG176" s="88"/>
      <c r="AH176" s="88"/>
      <c r="AI176" s="88"/>
      <c r="AJ176" s="88"/>
      <c r="AK176" s="88"/>
      <c r="AS176" s="72"/>
      <c r="AW176">
        <v>3</v>
      </c>
      <c r="AY176">
        <v>24</v>
      </c>
      <c r="BA176">
        <v>1</v>
      </c>
      <c r="BB176">
        <v>1</v>
      </c>
      <c r="BF176">
        <v>1</v>
      </c>
      <c r="BT176">
        <v>9</v>
      </c>
    </row>
    <row r="177" spans="1:85" ht="12.75">
      <c r="A177" s="89" t="s">
        <v>8</v>
      </c>
      <c r="B177" s="90">
        <f>SUM(B5:B176)</f>
        <v>627.3000000000002</v>
      </c>
      <c r="C177" s="90">
        <f>SUM(C5:C176)</f>
        <v>627.5400000000001</v>
      </c>
      <c r="D177" s="90">
        <f>SUM(D5:D176)</f>
        <v>592.9899999999998</v>
      </c>
      <c r="E177" s="90">
        <f>SUM(E5:E176)</f>
        <v>617.158147168331</v>
      </c>
      <c r="F177" s="91">
        <v>760.6301326170891</v>
      </c>
      <c r="G177" s="26">
        <f t="shared" si="13"/>
        <v>896.6030635635327</v>
      </c>
      <c r="H177" s="92">
        <v>927.6512455516016</v>
      </c>
      <c r="I177" s="92">
        <v>844.032579787234</v>
      </c>
      <c r="J177" s="92">
        <v>1134.7914706804643</v>
      </c>
      <c r="K177" s="92">
        <v>679.9369582348306</v>
      </c>
      <c r="L177" s="93">
        <f>M177*10/M$4</f>
        <v>702.1577026812628</v>
      </c>
      <c r="M177" s="94">
        <f>SUM(M5:M176)</f>
        <v>44257</v>
      </c>
      <c r="N177" s="95"/>
      <c r="O177" s="95"/>
      <c r="P177" s="96">
        <f aca="true" t="shared" si="18" ref="P177:CG177">SUM(P5:P176)</f>
        <v>826</v>
      </c>
      <c r="Q177" s="96">
        <f t="shared" si="18"/>
        <v>229</v>
      </c>
      <c r="R177" s="80">
        <f t="shared" si="18"/>
        <v>871</v>
      </c>
      <c r="S177" s="80">
        <f t="shared" si="18"/>
        <v>993</v>
      </c>
      <c r="T177" s="80">
        <f t="shared" si="18"/>
        <v>352</v>
      </c>
      <c r="U177" s="80">
        <f t="shared" si="18"/>
        <v>297</v>
      </c>
      <c r="V177" s="80">
        <f t="shared" si="18"/>
        <v>495</v>
      </c>
      <c r="W177" s="80">
        <f t="shared" si="18"/>
        <v>243</v>
      </c>
      <c r="X177" s="80">
        <f t="shared" si="18"/>
        <v>617</v>
      </c>
      <c r="Y177" s="80">
        <f t="shared" si="18"/>
        <v>163</v>
      </c>
      <c r="Z177" s="80">
        <f t="shared" si="18"/>
        <v>1359</v>
      </c>
      <c r="AA177" s="80">
        <f t="shared" si="18"/>
        <v>1011</v>
      </c>
      <c r="AB177" s="80">
        <f t="shared" si="18"/>
        <v>317</v>
      </c>
      <c r="AC177" s="80">
        <f t="shared" si="18"/>
        <v>1016</v>
      </c>
      <c r="AD177" s="80">
        <f t="shared" si="18"/>
        <v>174</v>
      </c>
      <c r="AE177" s="80">
        <f t="shared" si="18"/>
        <v>1786</v>
      </c>
      <c r="AF177" s="80">
        <f t="shared" si="18"/>
        <v>245</v>
      </c>
      <c r="AG177" s="80">
        <f t="shared" si="18"/>
        <v>239</v>
      </c>
      <c r="AH177" s="80">
        <f t="shared" si="18"/>
        <v>269</v>
      </c>
      <c r="AI177" s="80">
        <f t="shared" si="18"/>
        <v>800</v>
      </c>
      <c r="AJ177" s="80">
        <f t="shared" si="18"/>
        <v>0</v>
      </c>
      <c r="AK177" s="80">
        <f t="shared" si="18"/>
        <v>221</v>
      </c>
      <c r="AL177" s="80">
        <f t="shared" si="18"/>
        <v>1393</v>
      </c>
      <c r="AM177" s="80">
        <f t="shared" si="18"/>
        <v>4423</v>
      </c>
      <c r="AN177" s="80">
        <f t="shared" si="18"/>
        <v>949</v>
      </c>
      <c r="AO177" s="80">
        <f t="shared" si="18"/>
        <v>455</v>
      </c>
      <c r="AP177" s="80">
        <f t="shared" si="18"/>
        <v>444</v>
      </c>
      <c r="AQ177" s="80">
        <f t="shared" si="18"/>
        <v>790</v>
      </c>
      <c r="AR177" s="80">
        <f t="shared" si="18"/>
        <v>787</v>
      </c>
      <c r="AS177" s="80">
        <f t="shared" si="18"/>
        <v>476</v>
      </c>
      <c r="AT177" s="80">
        <f t="shared" si="18"/>
        <v>714</v>
      </c>
      <c r="AU177" s="80">
        <f t="shared" si="18"/>
        <v>664</v>
      </c>
      <c r="AV177" s="80">
        <f t="shared" si="18"/>
        <v>349</v>
      </c>
      <c r="AW177" s="80">
        <f t="shared" si="18"/>
        <v>731</v>
      </c>
      <c r="AX177" s="80">
        <f t="shared" si="18"/>
        <v>1122</v>
      </c>
      <c r="AY177" s="80">
        <f t="shared" si="18"/>
        <v>804</v>
      </c>
      <c r="AZ177" s="80">
        <f>SUM(AZ5:AZ176)</f>
        <v>464</v>
      </c>
      <c r="BA177" s="80">
        <f t="shared" si="18"/>
        <v>1034</v>
      </c>
      <c r="BB177" s="80">
        <f t="shared" si="18"/>
        <v>894</v>
      </c>
      <c r="BC177" s="80">
        <f t="shared" si="18"/>
        <v>794</v>
      </c>
      <c r="BD177" s="80">
        <f t="shared" si="18"/>
        <v>388</v>
      </c>
      <c r="BE177" s="80">
        <f t="shared" si="18"/>
        <v>191</v>
      </c>
      <c r="BF177" s="80">
        <f t="shared" si="18"/>
        <v>843</v>
      </c>
      <c r="BG177" s="80">
        <f t="shared" si="18"/>
        <v>0</v>
      </c>
      <c r="BH177" s="80">
        <f t="shared" si="18"/>
        <v>1460</v>
      </c>
      <c r="BI177" s="80">
        <f t="shared" si="18"/>
        <v>147</v>
      </c>
      <c r="BJ177" s="80">
        <f t="shared" si="18"/>
        <v>474</v>
      </c>
      <c r="BK177" s="80">
        <f t="shared" si="18"/>
        <v>232</v>
      </c>
      <c r="BL177" s="80">
        <f t="shared" si="18"/>
        <v>572</v>
      </c>
      <c r="BM177" s="80">
        <f t="shared" si="18"/>
        <v>479</v>
      </c>
      <c r="BN177" s="80">
        <f t="shared" si="18"/>
        <v>560</v>
      </c>
      <c r="BO177" s="80">
        <f t="shared" si="18"/>
        <v>884</v>
      </c>
      <c r="BP177" s="80">
        <f t="shared" si="18"/>
        <v>280</v>
      </c>
      <c r="BQ177" s="80">
        <f t="shared" si="18"/>
        <v>468</v>
      </c>
      <c r="BR177" s="80">
        <f t="shared" si="18"/>
        <v>982</v>
      </c>
      <c r="BS177" s="80">
        <f t="shared" si="18"/>
        <v>0</v>
      </c>
      <c r="BT177" s="80">
        <f t="shared" si="18"/>
        <v>683</v>
      </c>
      <c r="BU177" s="80">
        <f t="shared" si="18"/>
        <v>355</v>
      </c>
      <c r="BV177" s="80">
        <f t="shared" si="18"/>
        <v>276</v>
      </c>
      <c r="BW177" s="80">
        <f t="shared" si="18"/>
        <v>312</v>
      </c>
      <c r="BX177" s="80">
        <f t="shared" si="18"/>
        <v>618</v>
      </c>
      <c r="BY177" s="80">
        <f t="shared" si="18"/>
        <v>518</v>
      </c>
      <c r="BZ177" s="80">
        <f t="shared" si="18"/>
        <v>361</v>
      </c>
      <c r="CA177" s="80">
        <f t="shared" si="18"/>
        <v>561</v>
      </c>
      <c r="CB177" s="80">
        <f t="shared" si="18"/>
        <v>683</v>
      </c>
      <c r="CC177" s="80">
        <f t="shared" si="18"/>
        <v>626</v>
      </c>
      <c r="CD177" s="80">
        <f t="shared" si="18"/>
        <v>433</v>
      </c>
      <c r="CE177" s="80">
        <f t="shared" si="18"/>
        <v>413</v>
      </c>
      <c r="CF177" s="80">
        <f t="shared" si="18"/>
        <v>240</v>
      </c>
      <c r="CG177" s="80">
        <f t="shared" si="18"/>
        <v>51</v>
      </c>
    </row>
    <row r="178" spans="1:85" ht="12.75">
      <c r="A178" s="97" t="s">
        <v>295</v>
      </c>
      <c r="B178" s="22">
        <v>102</v>
      </c>
      <c r="C178" s="22">
        <v>110</v>
      </c>
      <c r="D178" s="22">
        <v>111</v>
      </c>
      <c r="E178" s="98">
        <v>121</v>
      </c>
      <c r="F178" s="99">
        <v>130</v>
      </c>
      <c r="G178" s="100">
        <f t="shared" si="13"/>
        <v>117.75</v>
      </c>
      <c r="H178" s="101">
        <v>108</v>
      </c>
      <c r="I178" s="101">
        <v>135</v>
      </c>
      <c r="J178" s="101">
        <v>114</v>
      </c>
      <c r="K178" s="101">
        <v>114</v>
      </c>
      <c r="L178" s="102">
        <f>COUNTIF(L5:L176,"&gt;0")</f>
        <v>123</v>
      </c>
      <c r="M178" s="27"/>
      <c r="N178" s="103"/>
      <c r="O178" s="103"/>
      <c r="P178" s="96">
        <f aca="true" t="shared" si="19" ref="P178:AR178">COUNTA(P5:P176)</f>
        <v>28</v>
      </c>
      <c r="Q178" s="96">
        <f t="shared" si="19"/>
        <v>24</v>
      </c>
      <c r="R178" s="80">
        <f t="shared" si="19"/>
        <v>32</v>
      </c>
      <c r="S178" s="80">
        <f t="shared" si="19"/>
        <v>32</v>
      </c>
      <c r="T178" s="80">
        <f t="shared" si="19"/>
        <v>27</v>
      </c>
      <c r="U178" s="80">
        <f t="shared" si="19"/>
        <v>24</v>
      </c>
      <c r="V178" s="80">
        <f t="shared" si="19"/>
        <v>21</v>
      </c>
      <c r="W178" s="80">
        <f t="shared" si="19"/>
        <v>23</v>
      </c>
      <c r="X178" s="80">
        <f t="shared" si="19"/>
        <v>44</v>
      </c>
      <c r="Y178" s="80">
        <f>COUNTA(Y5:Y176)</f>
        <v>12</v>
      </c>
      <c r="Z178" s="80">
        <f t="shared" si="19"/>
        <v>38</v>
      </c>
      <c r="AA178" s="80">
        <f t="shared" si="19"/>
        <v>50</v>
      </c>
      <c r="AB178" s="80">
        <f t="shared" si="19"/>
        <v>25</v>
      </c>
      <c r="AC178" s="80">
        <f t="shared" si="19"/>
        <v>23</v>
      </c>
      <c r="AD178" s="80">
        <f t="shared" si="19"/>
        <v>20</v>
      </c>
      <c r="AE178" s="80">
        <f t="shared" si="19"/>
        <v>41</v>
      </c>
      <c r="AF178" s="80">
        <f t="shared" si="19"/>
        <v>25</v>
      </c>
      <c r="AG178" s="80">
        <f>COUNTA(AG5:AG176)</f>
        <v>22</v>
      </c>
      <c r="AH178" s="80">
        <f t="shared" si="19"/>
        <v>17</v>
      </c>
      <c r="AI178" s="80">
        <f t="shared" si="19"/>
        <v>25</v>
      </c>
      <c r="AJ178" s="80">
        <f>COUNTA(AJ5:AJ176)</f>
        <v>0</v>
      </c>
      <c r="AK178" s="80">
        <f t="shared" si="19"/>
        <v>22</v>
      </c>
      <c r="AL178" s="80">
        <f t="shared" si="19"/>
        <v>35</v>
      </c>
      <c r="AM178" s="80">
        <f t="shared" si="19"/>
        <v>50</v>
      </c>
      <c r="AN178" s="80">
        <f t="shared" si="19"/>
        <v>30</v>
      </c>
      <c r="AO178" s="80">
        <f t="shared" si="19"/>
        <v>31</v>
      </c>
      <c r="AP178" s="80">
        <f t="shared" si="19"/>
        <v>38</v>
      </c>
      <c r="AQ178" s="80">
        <f t="shared" si="19"/>
        <v>38</v>
      </c>
      <c r="AR178" s="80">
        <f t="shared" si="19"/>
        <v>33</v>
      </c>
      <c r="AS178" s="80">
        <f aca="true" t="shared" si="20" ref="AS178:BJ178">COUNTA(AS5:AS176)</f>
        <v>29</v>
      </c>
      <c r="AT178" s="80">
        <f t="shared" si="20"/>
        <v>30</v>
      </c>
      <c r="AU178" s="80">
        <f>COUNTA(AU5:AU176)</f>
        <v>23</v>
      </c>
      <c r="AV178" s="80">
        <f t="shared" si="20"/>
        <v>33</v>
      </c>
      <c r="AW178" s="80">
        <f t="shared" si="20"/>
        <v>47</v>
      </c>
      <c r="AX178" s="80">
        <f t="shared" si="20"/>
        <v>40</v>
      </c>
      <c r="AY178" s="80">
        <f t="shared" si="20"/>
        <v>46</v>
      </c>
      <c r="AZ178" s="80">
        <f>COUNTA(AZ5:AZ176)</f>
        <v>30</v>
      </c>
      <c r="BA178" s="80">
        <f t="shared" si="20"/>
        <v>36</v>
      </c>
      <c r="BB178" s="80">
        <f t="shared" si="20"/>
        <v>43</v>
      </c>
      <c r="BC178" s="80">
        <f t="shared" si="20"/>
        <v>26</v>
      </c>
      <c r="BD178" s="80">
        <f t="shared" si="20"/>
        <v>23</v>
      </c>
      <c r="BE178" s="80">
        <f>COUNTA(BE5:BE176)</f>
        <v>19</v>
      </c>
      <c r="BF178" s="80">
        <f t="shared" si="20"/>
        <v>45</v>
      </c>
      <c r="BG178" s="80">
        <f t="shared" si="20"/>
        <v>0</v>
      </c>
      <c r="BH178" s="80">
        <f t="shared" si="20"/>
        <v>33</v>
      </c>
      <c r="BI178" s="80">
        <f t="shared" si="20"/>
        <v>21</v>
      </c>
      <c r="BJ178" s="80">
        <f t="shared" si="20"/>
        <v>20</v>
      </c>
      <c r="BK178" s="80">
        <f>COUNTA(BK5:BK176)</f>
        <v>17</v>
      </c>
      <c r="BL178" s="80">
        <f>COUNTA(BL5:BL176)</f>
        <v>40</v>
      </c>
      <c r="BM178" s="80">
        <f>COUNTA(BM5:BM176)</f>
        <v>23</v>
      </c>
      <c r="BN178" s="80">
        <f>COUNTA(BN5:BN176)</f>
        <v>23</v>
      </c>
      <c r="BO178" s="80">
        <f>COUNTA(BO5:BO176)</f>
        <v>30</v>
      </c>
      <c r="BP178" s="80">
        <f aca="true" t="shared" si="21" ref="BP178:CG178">COUNTA(BP5:BP176)</f>
        <v>16</v>
      </c>
      <c r="BQ178" s="80">
        <f>COUNTA(BQ5:BQ176)</f>
        <v>27</v>
      </c>
      <c r="BR178" s="80">
        <f t="shared" si="21"/>
        <v>35</v>
      </c>
      <c r="BS178" s="80">
        <f>COUNTA(BS5:BS176)</f>
        <v>0</v>
      </c>
      <c r="BT178" s="80">
        <f t="shared" si="21"/>
        <v>44</v>
      </c>
      <c r="BU178" s="80">
        <f t="shared" si="21"/>
        <v>38</v>
      </c>
      <c r="BV178" s="80">
        <f t="shared" si="21"/>
        <v>28</v>
      </c>
      <c r="BW178" s="80">
        <f t="shared" si="21"/>
        <v>22</v>
      </c>
      <c r="BX178" s="80">
        <f t="shared" si="21"/>
        <v>34</v>
      </c>
      <c r="BY178" s="80">
        <f t="shared" si="21"/>
        <v>33</v>
      </c>
      <c r="BZ178" s="80">
        <f t="shared" si="21"/>
        <v>17</v>
      </c>
      <c r="CA178" s="80">
        <f t="shared" si="21"/>
        <v>26</v>
      </c>
      <c r="CB178" s="80">
        <f>COUNTA(CB5:CB176)</f>
        <v>32</v>
      </c>
      <c r="CC178" s="80">
        <f t="shared" si="21"/>
        <v>30</v>
      </c>
      <c r="CD178" s="80">
        <f>COUNTA(CD5:CD176)</f>
        <v>37</v>
      </c>
      <c r="CE178" s="80">
        <f t="shared" si="21"/>
        <v>31</v>
      </c>
      <c r="CF178" s="80">
        <f t="shared" si="21"/>
        <v>23</v>
      </c>
      <c r="CG178" s="80">
        <f t="shared" si="21"/>
        <v>11</v>
      </c>
    </row>
    <row r="179" spans="2:19" ht="12.75">
      <c r="B179" s="2"/>
      <c r="F179" s="104"/>
      <c r="H179" s="105"/>
      <c r="I179" s="105"/>
      <c r="J179" s="105"/>
      <c r="K179" s="105"/>
      <c r="L179" s="21"/>
      <c r="N179" s="106"/>
      <c r="O179" s="106"/>
      <c r="P179" s="107"/>
      <c r="Q179" s="107"/>
      <c r="R179" s="107"/>
      <c r="S179" s="107"/>
    </row>
    <row r="180" spans="1:11" ht="12.75">
      <c r="A180" s="1" t="s">
        <v>295</v>
      </c>
      <c r="B180" s="63">
        <v>106</v>
      </c>
      <c r="C180" s="1">
        <v>115</v>
      </c>
      <c r="D180" s="1">
        <v>118</v>
      </c>
      <c r="E180" s="1">
        <v>135</v>
      </c>
      <c r="F180" s="108">
        <v>154</v>
      </c>
      <c r="G180" s="1">
        <f>COUNTIF(G5:G176,"&gt;0")</f>
        <v>145</v>
      </c>
      <c r="H180" s="5"/>
      <c r="I180" s="5"/>
      <c r="J180" s="5"/>
      <c r="K180" s="5"/>
    </row>
    <row r="181" ht="12.75"/>
    <row r="182" ht="12.75"/>
    <row r="183" spans="14:30" ht="12.75">
      <c r="N183" s="109"/>
      <c r="O183" s="109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"/>
      <c r="AB183" s="11"/>
      <c r="AC183" s="11"/>
      <c r="AD183" s="11"/>
    </row>
    <row r="184" ht="12.75"/>
    <row r="185" ht="12.75"/>
    <row r="186" ht="12.75"/>
    <row r="187" ht="12.75"/>
    <row r="188" ht="12.75"/>
    <row r="189" ht="12.75"/>
    <row r="190" ht="12.75"/>
    <row r="191" ht="12.75"/>
  </sheetData>
  <sheetProtection selectLockedCells="1" selectUnlockedCells="1"/>
  <mergeCells count="1">
    <mergeCell ref="H2:L2"/>
  </mergeCells>
  <printOptions gridLines="1" horizontalCentered="1"/>
  <pageMargins left="0.7875" right="0.7875" top="0.9840277777777777" bottom="0.7875" header="0.5118055555555555" footer="0.5118055555555555"/>
  <pageSetup horizontalDpi="300" verticalDpi="300" orientation="portrait" paperSize="9" scale="6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28">
      <selection activeCell="D47" sqref="D47"/>
    </sheetView>
  </sheetViews>
  <sheetFormatPr defaultColWidth="9.140625" defaultRowHeight="12.75"/>
  <cols>
    <col min="1" max="1" width="14.00390625" style="0" customWidth="1"/>
    <col min="3" max="3" width="17.28125" style="0" customWidth="1"/>
  </cols>
  <sheetData>
    <row r="1" spans="1:7" s="1" customFormat="1" ht="12.75">
      <c r="A1" s="111" t="s">
        <v>296</v>
      </c>
      <c r="B1" s="111"/>
      <c r="C1" s="111"/>
      <c r="D1" s="111"/>
      <c r="E1" s="111"/>
      <c r="F1" s="111"/>
      <c r="G1" s="111"/>
    </row>
    <row r="2" spans="1:4" s="2" customFormat="1" ht="12.75">
      <c r="A2" s="1" t="s">
        <v>297</v>
      </c>
      <c r="B2" s="1" t="s">
        <v>11</v>
      </c>
      <c r="C2" s="1"/>
      <c r="D2" s="1" t="s">
        <v>298</v>
      </c>
    </row>
    <row r="3" spans="1:4" s="2" customFormat="1" ht="12.75">
      <c r="A3" s="1" t="s">
        <v>297</v>
      </c>
      <c r="B3" s="1" t="s">
        <v>12</v>
      </c>
      <c r="C3" s="1"/>
      <c r="D3" s="1" t="s">
        <v>298</v>
      </c>
    </row>
    <row r="4" spans="1:5" s="2" customFormat="1" ht="12.75">
      <c r="A4" s="1" t="s">
        <v>299</v>
      </c>
      <c r="B4" s="1" t="s">
        <v>13</v>
      </c>
      <c r="C4" s="1"/>
      <c r="D4" s="1" t="s">
        <v>300</v>
      </c>
      <c r="E4" s="1"/>
    </row>
    <row r="5" spans="1:4" s="2" customFormat="1" ht="12.75">
      <c r="A5" s="1" t="s">
        <v>301</v>
      </c>
      <c r="B5" s="1" t="s">
        <v>14</v>
      </c>
      <c r="C5" s="1"/>
      <c r="D5" s="1" t="s">
        <v>302</v>
      </c>
    </row>
    <row r="6" spans="1:4" s="2" customFormat="1" ht="12.75">
      <c r="A6" s="1" t="s">
        <v>303</v>
      </c>
      <c r="B6" s="1" t="s">
        <v>304</v>
      </c>
      <c r="C6" s="1"/>
      <c r="D6" s="1" t="s">
        <v>305</v>
      </c>
    </row>
    <row r="7" spans="1:4" s="2" customFormat="1" ht="12.75">
      <c r="A7" s="1" t="s">
        <v>303</v>
      </c>
      <c r="B7" s="1" t="s">
        <v>306</v>
      </c>
      <c r="C7" s="1"/>
      <c r="D7" s="1" t="s">
        <v>307</v>
      </c>
    </row>
    <row r="8" spans="1:4" s="2" customFormat="1" ht="12.75">
      <c r="A8" s="1" t="s">
        <v>303</v>
      </c>
      <c r="B8" s="1" t="s">
        <v>17</v>
      </c>
      <c r="C8" s="1"/>
      <c r="D8" s="1" t="s">
        <v>308</v>
      </c>
    </row>
    <row r="9" spans="1:4" s="2" customFormat="1" ht="12.75">
      <c r="A9" s="1" t="s">
        <v>303</v>
      </c>
      <c r="B9" s="1" t="s">
        <v>18</v>
      </c>
      <c r="C9" s="1"/>
      <c r="D9" s="1" t="s">
        <v>309</v>
      </c>
    </row>
    <row r="10" spans="1:4" s="2" customFormat="1" ht="12.75">
      <c r="A10" s="1" t="s">
        <v>310</v>
      </c>
      <c r="B10" s="1" t="s">
        <v>19</v>
      </c>
      <c r="C10" s="1"/>
      <c r="D10" s="1" t="s">
        <v>311</v>
      </c>
    </row>
    <row r="11" spans="1:4" s="2" customFormat="1" ht="12.75">
      <c r="A11" s="1" t="s">
        <v>312</v>
      </c>
      <c r="B11" s="1" t="s">
        <v>20</v>
      </c>
      <c r="C11" s="1"/>
      <c r="D11" s="1" t="s">
        <v>313</v>
      </c>
    </row>
    <row r="12" spans="1:4" s="2" customFormat="1" ht="12.75">
      <c r="A12" s="1" t="s">
        <v>314</v>
      </c>
      <c r="B12" s="1" t="s">
        <v>21</v>
      </c>
      <c r="C12" s="1"/>
      <c r="D12" s="1" t="s">
        <v>315</v>
      </c>
    </row>
    <row r="13" spans="1:4" s="2" customFormat="1" ht="12.75">
      <c r="A13" s="1" t="s">
        <v>314</v>
      </c>
      <c r="B13" s="1" t="s">
        <v>22</v>
      </c>
      <c r="C13" s="1"/>
      <c r="D13" s="1" t="s">
        <v>316</v>
      </c>
    </row>
    <row r="14" spans="1:5" s="2" customFormat="1" ht="12.75">
      <c r="A14" s="1" t="s">
        <v>317</v>
      </c>
      <c r="B14" s="1" t="s">
        <v>23</v>
      </c>
      <c r="C14" s="1"/>
      <c r="D14" s="1" t="s">
        <v>318</v>
      </c>
      <c r="E14" s="1"/>
    </row>
    <row r="15" spans="1:4" s="2" customFormat="1" ht="12.75">
      <c r="A15" s="1" t="s">
        <v>317</v>
      </c>
      <c r="B15" s="1" t="s">
        <v>24</v>
      </c>
      <c r="C15" s="1"/>
      <c r="D15" s="1" t="s">
        <v>319</v>
      </c>
    </row>
    <row r="16" spans="1:4" s="2" customFormat="1" ht="12.75">
      <c r="A16" s="1" t="s">
        <v>317</v>
      </c>
      <c r="B16" s="1" t="s">
        <v>25</v>
      </c>
      <c r="C16" s="1"/>
      <c r="D16" s="1" t="s">
        <v>320</v>
      </c>
    </row>
    <row r="17" spans="1:5" s="2" customFormat="1" ht="12.75">
      <c r="A17" s="1" t="s">
        <v>321</v>
      </c>
      <c r="B17" s="1" t="s">
        <v>26</v>
      </c>
      <c r="C17" s="1"/>
      <c r="D17" s="1" t="s">
        <v>322</v>
      </c>
      <c r="E17" s="1"/>
    </row>
    <row r="18" spans="1:4" s="2" customFormat="1" ht="12.75">
      <c r="A18" s="1" t="s">
        <v>321</v>
      </c>
      <c r="B18" s="1" t="s">
        <v>27</v>
      </c>
      <c r="C18" s="1"/>
      <c r="D18" s="1" t="s">
        <v>323</v>
      </c>
    </row>
    <row r="19" spans="1:4" s="2" customFormat="1" ht="12.75">
      <c r="A19" s="1" t="s">
        <v>321</v>
      </c>
      <c r="B19" s="1" t="s">
        <v>28</v>
      </c>
      <c r="C19" s="1"/>
      <c r="D19" s="1" t="s">
        <v>324</v>
      </c>
    </row>
    <row r="20" spans="1:4" s="2" customFormat="1" ht="12.75">
      <c r="A20" s="1" t="s">
        <v>325</v>
      </c>
      <c r="B20" s="1" t="s">
        <v>29</v>
      </c>
      <c r="C20" s="1"/>
      <c r="D20" s="1" t="s">
        <v>326</v>
      </c>
    </row>
    <row r="21" spans="1:4" s="2" customFormat="1" ht="12.75">
      <c r="A21" s="1" t="s">
        <v>327</v>
      </c>
      <c r="B21" s="1" t="s">
        <v>30</v>
      </c>
      <c r="C21" s="1"/>
      <c r="D21" s="1" t="s">
        <v>302</v>
      </c>
    </row>
    <row r="22" spans="1:4" s="2" customFormat="1" ht="12.75">
      <c r="A22" s="2" t="s">
        <v>328</v>
      </c>
      <c r="B22" s="2" t="s">
        <v>31</v>
      </c>
      <c r="D22" s="2" t="s">
        <v>329</v>
      </c>
    </row>
    <row r="23" spans="1:4" s="2" customFormat="1" ht="12.75">
      <c r="A23" s="1" t="s">
        <v>330</v>
      </c>
      <c r="B23" s="1" t="s">
        <v>32</v>
      </c>
      <c r="C23" s="1"/>
      <c r="D23" s="1" t="s">
        <v>298</v>
      </c>
    </row>
    <row r="24" spans="1:4" s="1" customFormat="1" ht="12.75">
      <c r="A24" s="1" t="s">
        <v>331</v>
      </c>
      <c r="B24" s="1" t="s">
        <v>33</v>
      </c>
      <c r="D24" s="1" t="s">
        <v>332</v>
      </c>
    </row>
    <row r="25" spans="1:4" s="2" customFormat="1" ht="12.75">
      <c r="A25" s="1" t="s">
        <v>331</v>
      </c>
      <c r="B25" s="1" t="s">
        <v>34</v>
      </c>
      <c r="C25" s="1"/>
      <c r="D25" s="1" t="s">
        <v>333</v>
      </c>
    </row>
    <row r="26" spans="1:5" s="2" customFormat="1" ht="12.75">
      <c r="A26" s="1" t="s">
        <v>334</v>
      </c>
      <c r="B26" s="1" t="s">
        <v>35</v>
      </c>
      <c r="C26" s="1"/>
      <c r="D26" s="1" t="s">
        <v>335</v>
      </c>
      <c r="E26" s="1"/>
    </row>
    <row r="27" spans="1:4" s="2" customFormat="1" ht="12.75">
      <c r="A27" s="1" t="s">
        <v>334</v>
      </c>
      <c r="B27" s="1" t="s">
        <v>36</v>
      </c>
      <c r="C27" s="1"/>
      <c r="D27" s="1" t="s">
        <v>336</v>
      </c>
    </row>
    <row r="28" spans="1:4" s="2" customFormat="1" ht="12.75">
      <c r="A28" s="1" t="s">
        <v>337</v>
      </c>
      <c r="B28" s="1" t="s">
        <v>38</v>
      </c>
      <c r="C28" s="1"/>
      <c r="D28" s="1" t="s">
        <v>338</v>
      </c>
    </row>
    <row r="29" spans="1:4" s="2" customFormat="1" ht="12.75">
      <c r="A29" s="1" t="s">
        <v>337</v>
      </c>
      <c r="B29" s="1" t="s">
        <v>37</v>
      </c>
      <c r="C29" s="1"/>
      <c r="D29" s="1" t="s">
        <v>339</v>
      </c>
    </row>
    <row r="30" spans="1:5" s="2" customFormat="1" ht="12.75">
      <c r="A30" s="1" t="s">
        <v>337</v>
      </c>
      <c r="B30" s="1" t="s">
        <v>39</v>
      </c>
      <c r="C30" s="1"/>
      <c r="D30" s="1" t="s">
        <v>340</v>
      </c>
      <c r="E30" s="1"/>
    </row>
    <row r="31" spans="1:4" s="2" customFormat="1" ht="12.75">
      <c r="A31" s="1" t="s">
        <v>341</v>
      </c>
      <c r="B31" s="1" t="s">
        <v>40</v>
      </c>
      <c r="C31" s="1"/>
      <c r="D31" s="1" t="s">
        <v>342</v>
      </c>
    </row>
    <row r="32" spans="1:4" s="2" customFormat="1" ht="12.75">
      <c r="A32" s="1" t="s">
        <v>343</v>
      </c>
      <c r="B32" s="1" t="s">
        <v>41</v>
      </c>
      <c r="C32" s="1"/>
      <c r="D32" s="1" t="s">
        <v>344</v>
      </c>
    </row>
    <row r="33" spans="1:4" s="2" customFormat="1" ht="12.75">
      <c r="A33" s="1" t="s">
        <v>343</v>
      </c>
      <c r="B33" s="1" t="s">
        <v>42</v>
      </c>
      <c r="C33" s="1"/>
      <c r="D33" s="1" t="s">
        <v>345</v>
      </c>
    </row>
    <row r="34" spans="1:4" s="2" customFormat="1" ht="12.75">
      <c r="A34" s="1" t="s">
        <v>346</v>
      </c>
      <c r="B34" s="1" t="s">
        <v>43</v>
      </c>
      <c r="C34" s="1"/>
      <c r="D34" s="1" t="s">
        <v>347</v>
      </c>
    </row>
    <row r="35" spans="1:4" s="2" customFormat="1" ht="12.75">
      <c r="A35" s="1" t="s">
        <v>346</v>
      </c>
      <c r="B35" s="1" t="s">
        <v>44</v>
      </c>
      <c r="C35" s="1"/>
      <c r="D35" s="1" t="s">
        <v>348</v>
      </c>
    </row>
    <row r="36" spans="1:4" s="2" customFormat="1" ht="12.75">
      <c r="A36" s="1" t="s">
        <v>346</v>
      </c>
      <c r="B36" s="1" t="s">
        <v>45</v>
      </c>
      <c r="C36" s="1"/>
      <c r="D36" s="1" t="s">
        <v>349</v>
      </c>
    </row>
    <row r="37" spans="1:4" s="2" customFormat="1" ht="12.75">
      <c r="A37" s="1" t="s">
        <v>350</v>
      </c>
      <c r="B37" s="1" t="s">
        <v>47</v>
      </c>
      <c r="C37" s="1"/>
      <c r="D37" s="1" t="s">
        <v>351</v>
      </c>
    </row>
    <row r="38" spans="1:5" s="2" customFormat="1" ht="12.75">
      <c r="A38" s="1" t="s">
        <v>352</v>
      </c>
      <c r="B38" s="1" t="s">
        <v>46</v>
      </c>
      <c r="C38" s="1"/>
      <c r="D38" s="1" t="s">
        <v>353</v>
      </c>
      <c r="E38" s="1"/>
    </row>
    <row r="39" spans="1:4" s="2" customFormat="1" ht="12.75">
      <c r="A39" s="1" t="s">
        <v>354</v>
      </c>
      <c r="B39" s="1" t="s">
        <v>48</v>
      </c>
      <c r="C39" s="1"/>
      <c r="D39" s="1" t="s">
        <v>355</v>
      </c>
    </row>
    <row r="40" spans="1:4" s="2" customFormat="1" ht="12.75">
      <c r="A40" s="1" t="s">
        <v>354</v>
      </c>
      <c r="B40" s="1" t="s">
        <v>49</v>
      </c>
      <c r="C40" s="1"/>
      <c r="D40" s="1" t="s">
        <v>355</v>
      </c>
    </row>
    <row r="41" spans="1:4" s="2" customFormat="1" ht="12.75">
      <c r="A41" s="1" t="s">
        <v>356</v>
      </c>
      <c r="B41" s="1" t="s">
        <v>50</v>
      </c>
      <c r="C41" s="1"/>
      <c r="D41" s="1" t="s">
        <v>357</v>
      </c>
    </row>
    <row r="42" spans="1:4" s="2" customFormat="1" ht="12.75">
      <c r="A42" s="1" t="s">
        <v>356</v>
      </c>
      <c r="B42" s="1" t="s">
        <v>51</v>
      </c>
      <c r="C42" s="1"/>
      <c r="D42" s="1" t="s">
        <v>358</v>
      </c>
    </row>
    <row r="43" spans="1:4" s="2" customFormat="1" ht="12.75">
      <c r="A43" s="1" t="s">
        <v>359</v>
      </c>
      <c r="B43" s="1" t="s">
        <v>52</v>
      </c>
      <c r="C43" s="1"/>
      <c r="D43" s="1" t="s">
        <v>313</v>
      </c>
    </row>
    <row r="44" spans="1:4" s="2" customFormat="1" ht="12.75">
      <c r="A44" s="1" t="s">
        <v>359</v>
      </c>
      <c r="B44" s="1" t="s">
        <v>53</v>
      </c>
      <c r="C44" s="1"/>
      <c r="D44" s="1" t="s">
        <v>360</v>
      </c>
    </row>
    <row r="45" spans="1:4" s="2" customFormat="1" ht="12.75">
      <c r="A45" s="2" t="s">
        <v>359</v>
      </c>
      <c r="B45" s="2" t="s">
        <v>54</v>
      </c>
      <c r="D45" s="2" t="s">
        <v>361</v>
      </c>
    </row>
    <row r="46" spans="1:5" s="2" customFormat="1" ht="12.75">
      <c r="A46" s="1" t="s">
        <v>362</v>
      </c>
      <c r="B46" s="1" t="s">
        <v>55</v>
      </c>
      <c r="C46" s="1"/>
      <c r="D46" s="1" t="s">
        <v>363</v>
      </c>
      <c r="E46" s="1"/>
    </row>
    <row r="47" spans="1:4" s="2" customFormat="1" ht="12.75">
      <c r="A47" s="1" t="s">
        <v>362</v>
      </c>
      <c r="B47" s="1" t="s">
        <v>56</v>
      </c>
      <c r="C47" s="1"/>
      <c r="D47" s="1" t="s">
        <v>364</v>
      </c>
    </row>
    <row r="48" spans="1:4" s="2" customFormat="1" ht="12.75">
      <c r="A48" s="1" t="s">
        <v>362</v>
      </c>
      <c r="B48" s="1" t="s">
        <v>30</v>
      </c>
      <c r="C48" s="1"/>
      <c r="D48" s="1" t="s">
        <v>363</v>
      </c>
    </row>
    <row r="49" spans="1:5" s="2" customFormat="1" ht="12.75">
      <c r="A49" s="1" t="s">
        <v>362</v>
      </c>
      <c r="B49" s="1" t="s">
        <v>57</v>
      </c>
      <c r="C49" s="1"/>
      <c r="D49" s="1" t="s">
        <v>365</v>
      </c>
      <c r="E49" s="1"/>
    </row>
    <row r="50" spans="1:4" s="2" customFormat="1" ht="12.75">
      <c r="A50" s="1" t="s">
        <v>366</v>
      </c>
      <c r="B50" s="1" t="s">
        <v>367</v>
      </c>
      <c r="C50" s="1"/>
      <c r="D50" s="1" t="s">
        <v>368</v>
      </c>
    </row>
    <row r="51" spans="1:4" s="2" customFormat="1" ht="12.75">
      <c r="A51" s="1" t="s">
        <v>369</v>
      </c>
      <c r="B51" s="1" t="s">
        <v>30</v>
      </c>
      <c r="C51" s="1"/>
      <c r="D51" s="1" t="s">
        <v>345</v>
      </c>
    </row>
    <row r="52" spans="1:4" s="2" customFormat="1" ht="12.75">
      <c r="A52" s="1" t="s">
        <v>370</v>
      </c>
      <c r="B52" s="1" t="s">
        <v>59</v>
      </c>
      <c r="C52" s="1"/>
      <c r="D52" s="1" t="s">
        <v>302</v>
      </c>
    </row>
    <row r="53" spans="1:4" s="2" customFormat="1" ht="12.75">
      <c r="A53" s="1" t="s">
        <v>371</v>
      </c>
      <c r="B53" s="1" t="s">
        <v>60</v>
      </c>
      <c r="C53" s="1"/>
      <c r="D53" s="1" t="s">
        <v>372</v>
      </c>
    </row>
    <row r="54" spans="1:5" s="2" customFormat="1" ht="12.75">
      <c r="A54" s="1" t="s">
        <v>371</v>
      </c>
      <c r="B54" s="1" t="s">
        <v>61</v>
      </c>
      <c r="C54" s="1"/>
      <c r="D54" s="1" t="s">
        <v>373</v>
      </c>
      <c r="E54" s="1"/>
    </row>
    <row r="55" spans="1:4" s="2" customFormat="1" ht="12.75">
      <c r="A55" s="1" t="s">
        <v>371</v>
      </c>
      <c r="B55" s="1" t="s">
        <v>62</v>
      </c>
      <c r="C55" s="1"/>
      <c r="D55" s="1" t="s">
        <v>374</v>
      </c>
    </row>
    <row r="56" spans="1:4" s="2" customFormat="1" ht="12.75">
      <c r="A56" s="1" t="s">
        <v>371</v>
      </c>
      <c r="B56" s="1" t="s">
        <v>63</v>
      </c>
      <c r="C56" s="1"/>
      <c r="D56" s="1" t="s">
        <v>375</v>
      </c>
    </row>
    <row r="57" spans="1:4" s="2" customFormat="1" ht="12.75">
      <c r="A57" s="2" t="s">
        <v>371</v>
      </c>
      <c r="B57" s="2" t="s">
        <v>64</v>
      </c>
      <c r="D57" s="2" t="s">
        <v>376</v>
      </c>
    </row>
    <row r="58" spans="1:4" s="2" customFormat="1" ht="12.75">
      <c r="A58" s="1" t="s">
        <v>371</v>
      </c>
      <c r="B58" s="1" t="s">
        <v>65</v>
      </c>
      <c r="C58" s="1"/>
      <c r="D58" s="1" t="s">
        <v>377</v>
      </c>
    </row>
    <row r="59" spans="1:4" s="2" customFormat="1" ht="12.75">
      <c r="A59" s="1" t="s">
        <v>371</v>
      </c>
      <c r="B59" s="1" t="s">
        <v>66</v>
      </c>
      <c r="C59" s="1"/>
      <c r="D59" s="1" t="s">
        <v>378</v>
      </c>
    </row>
    <row r="60" spans="1:4" s="2" customFormat="1" ht="12.75">
      <c r="A60" s="1" t="s">
        <v>371</v>
      </c>
      <c r="B60" s="1" t="s">
        <v>67</v>
      </c>
      <c r="C60" s="1"/>
      <c r="D60" s="1" t="s">
        <v>379</v>
      </c>
    </row>
    <row r="61" spans="1:4" s="2" customFormat="1" ht="12.75">
      <c r="A61" s="1" t="s">
        <v>371</v>
      </c>
      <c r="B61" s="1" t="s">
        <v>68</v>
      </c>
      <c r="C61" s="1"/>
      <c r="D61" s="1" t="s">
        <v>380</v>
      </c>
    </row>
    <row r="62" spans="1:4" s="2" customFormat="1" ht="12.75">
      <c r="A62" s="1" t="s">
        <v>371</v>
      </c>
      <c r="B62" s="1" t="s">
        <v>381</v>
      </c>
      <c r="C62" s="1"/>
      <c r="D62" s="1" t="s">
        <v>382</v>
      </c>
    </row>
    <row r="63" spans="1:4" s="2" customFormat="1" ht="12.75">
      <c r="A63" s="1" t="s">
        <v>371</v>
      </c>
      <c r="B63" s="1" t="s">
        <v>70</v>
      </c>
      <c r="C63" s="1"/>
      <c r="D63" s="1" t="s">
        <v>383</v>
      </c>
    </row>
    <row r="64" spans="1:4" s="2" customFormat="1" ht="12.75">
      <c r="A64" s="1" t="s">
        <v>371</v>
      </c>
      <c r="B64" s="1" t="s">
        <v>71</v>
      </c>
      <c r="C64" s="1"/>
      <c r="D64" s="1" t="s">
        <v>384</v>
      </c>
    </row>
    <row r="65" spans="1:9" s="2" customFormat="1" ht="12.75">
      <c r="A65" s="1" t="s">
        <v>385</v>
      </c>
      <c r="B65" s="1" t="s">
        <v>72</v>
      </c>
      <c r="C65" s="1"/>
      <c r="D65" s="1" t="s">
        <v>386</v>
      </c>
      <c r="I65" s="2" t="s">
        <v>387</v>
      </c>
    </row>
    <row r="66" spans="1:4" s="2" customFormat="1" ht="12.75">
      <c r="A66" s="1" t="s">
        <v>385</v>
      </c>
      <c r="B66" s="1" t="s">
        <v>73</v>
      </c>
      <c r="C66" s="1"/>
      <c r="D66" s="1" t="s">
        <v>388</v>
      </c>
    </row>
    <row r="67" spans="1:4" s="2" customFormat="1" ht="12.75">
      <c r="A67" s="1" t="s">
        <v>385</v>
      </c>
      <c r="B67" s="1" t="s">
        <v>74</v>
      </c>
      <c r="C67" s="1"/>
      <c r="D67" s="1" t="s">
        <v>389</v>
      </c>
    </row>
    <row r="68" spans="1:4" s="2" customFormat="1" ht="12.75">
      <c r="A68" s="1" t="s">
        <v>385</v>
      </c>
      <c r="B68" s="1" t="s">
        <v>75</v>
      </c>
      <c r="C68" s="1"/>
      <c r="D68" s="1" t="s">
        <v>390</v>
      </c>
    </row>
    <row r="69" spans="1:4" s="2" customFormat="1" ht="12.75">
      <c r="A69" s="1" t="s">
        <v>385</v>
      </c>
      <c r="B69" s="1" t="s">
        <v>76</v>
      </c>
      <c r="C69" s="1"/>
      <c r="D69" s="1" t="s">
        <v>388</v>
      </c>
    </row>
    <row r="70" spans="1:4" s="2" customFormat="1" ht="12.75">
      <c r="A70" s="1" t="s">
        <v>385</v>
      </c>
      <c r="B70" s="1" t="s">
        <v>77</v>
      </c>
      <c r="C70" s="1"/>
      <c r="D70" s="1" t="s">
        <v>391</v>
      </c>
    </row>
    <row r="71" spans="1:4" s="2" customFormat="1" ht="12.75">
      <c r="A71" s="1" t="s">
        <v>392</v>
      </c>
      <c r="B71" s="1" t="s">
        <v>78</v>
      </c>
      <c r="C71" s="1"/>
      <c r="D71" s="1" t="s">
        <v>393</v>
      </c>
    </row>
    <row r="72" s="2" customFormat="1" ht="12.75"/>
    <row r="73" spans="1:6" ht="12.75">
      <c r="A73" s="2"/>
      <c r="B73" s="2"/>
      <c r="C73" s="2"/>
      <c r="D73" s="2"/>
      <c r="E73" s="2"/>
      <c r="F73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E24" sqref="E24"/>
    </sheetView>
  </sheetViews>
  <sheetFormatPr defaultColWidth="9.140625" defaultRowHeight="12.75"/>
  <sheetData>
    <row r="1" ht="12.75">
      <c r="A1" s="1" t="s">
        <v>394</v>
      </c>
    </row>
    <row r="2" ht="12.75">
      <c r="A2" s="1"/>
    </row>
    <row r="3" ht="12.75">
      <c r="A3" s="1" t="s">
        <v>395</v>
      </c>
    </row>
    <row r="4" ht="12.75">
      <c r="B4" t="s">
        <v>396</v>
      </c>
    </row>
    <row r="5" ht="12.75">
      <c r="B5" t="s">
        <v>397</v>
      </c>
    </row>
    <row r="6" ht="12.75">
      <c r="B6" t="s">
        <v>398</v>
      </c>
    </row>
    <row r="7" ht="12.75">
      <c r="B7" t="s">
        <v>399</v>
      </c>
    </row>
    <row r="8" ht="12.75">
      <c r="B8" t="s">
        <v>400</v>
      </c>
    </row>
    <row r="9" ht="12.75">
      <c r="B9" t="s">
        <v>401</v>
      </c>
    </row>
    <row r="10" ht="12.75">
      <c r="B10" t="s">
        <v>402</v>
      </c>
    </row>
    <row r="11" ht="12.75">
      <c r="B11" t="s">
        <v>403</v>
      </c>
    </row>
    <row r="14" ht="12.75">
      <c r="A14" s="1" t="s">
        <v>404</v>
      </c>
    </row>
    <row r="16" ht="12.75">
      <c r="A16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eskogustafsson@dnainternet.net</cp:lastModifiedBy>
  <dcterms:modified xsi:type="dcterms:W3CDTF">2024-03-03T16:54:19Z</dcterms:modified>
  <cp:category/>
  <cp:version/>
  <cp:contentType/>
  <cp:contentStatus/>
</cp:coreProperties>
</file>