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" windowWidth="8952" windowHeight="9120" activeTab="0"/>
  </bookViews>
  <sheets>
    <sheet name="Tulokset" sheetId="1" r:id="rId1"/>
    <sheet name="Laskijat" sheetId="2" r:id="rId2"/>
    <sheet name="Lukuohjeita" sheetId="3" r:id="rId3"/>
  </sheets>
  <definedNames>
    <definedName name="_xlnm.Print_Titles" localSheetId="0">'Tulokset'!$A:$A,'Tulokset'!$2:$4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176" authorId="0">
      <text>
        <r>
          <rPr>
            <b/>
            <sz val="9"/>
            <rFont val="Tahoma"/>
            <family val="0"/>
          </rPr>
          <t>Esko Gustafsson:
Lajimäärä tällä rivillä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Ei koske saraketta G, jossa 2020-luvun keskiarvo</t>
        </r>
      </text>
    </comment>
    <comment ref="A178" authorId="0">
      <text>
        <r>
          <rPr>
            <sz val="9"/>
            <rFont val="Tahoma"/>
            <family val="0"/>
          </rPr>
          <t xml:space="preserve">Esko Gustafsson:
Tässä mukana myös + merkityt lajit, joiden vuosikymmenkeskiarvo ei yllä lukuun 0,01. Nämä lajit on kuitenkin tavattu ko. vuosikymmenellä. Luku ei kuitenkaan ole täysin todellinen, sillä aiemmilta vuosikymmeniltä (1970-1990-luvut) ei ole tiedossa kaikkia harvinaisuushavaintoja. Nämä luvut ovat verrannollisia 2020-luvun lajimäärään solussa G178
</t>
        </r>
      </text>
    </comment>
    <comment ref="G176" authorId="0">
      <text>
        <r>
          <rPr>
            <sz val="9"/>
            <rFont val="Tahoma"/>
            <family val="0"/>
          </rPr>
          <t xml:space="preserve">Luku EI OLE 2020-luvun lajisumma, vaan keskiarvo 2020-luvun eri syksyjen lajimäärästä. Vuosikymmenen lajimäärä on solussa G178.
</t>
        </r>
      </text>
    </comment>
  </commentList>
</comments>
</file>

<file path=xl/sharedStrings.xml><?xml version="1.0" encoding="utf-8"?>
<sst xmlns="http://schemas.openxmlformats.org/spreadsheetml/2006/main" count="606" uniqueCount="399">
  <si>
    <t>Empo - Vuolahti</t>
  </si>
  <si>
    <t>Koivukylä</t>
  </si>
  <si>
    <t>Littoistenjärvi</t>
  </si>
  <si>
    <t>Laajokivarsi</t>
  </si>
  <si>
    <t>Kevolan ymp.</t>
  </si>
  <si>
    <t>Stortervo-Mågby</t>
  </si>
  <si>
    <t>Harvaluoto</t>
  </si>
  <si>
    <t>Järämäki-Ihala</t>
  </si>
  <si>
    <t>Krookila-Metsäaro</t>
  </si>
  <si>
    <t>Keskusta-Merttelä</t>
  </si>
  <si>
    <t>Brunnila-Röölä</t>
  </si>
  <si>
    <t>Heinäinen</t>
  </si>
  <si>
    <t>Hirvensalo</t>
  </si>
  <si>
    <t>Ruissalo, keski</t>
  </si>
  <si>
    <t>Ruissalo, Kuuva</t>
  </si>
  <si>
    <t>Takakirves</t>
  </si>
  <si>
    <t>Vaskijärvi</t>
  </si>
  <si>
    <t>KAA</t>
  </si>
  <si>
    <t>KUS</t>
  </si>
  <si>
    <t>LAI</t>
  </si>
  <si>
    <t>LIE</t>
  </si>
  <si>
    <t>MIE</t>
  </si>
  <si>
    <t>MYN</t>
  </si>
  <si>
    <t>PAI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</si>
  <si>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</si>
  <si>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</si>
  <si>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</si>
  <si>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</si>
  <si>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</si>
  <si>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</si>
  <si>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</si>
  <si>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</si>
  <si>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</si>
  <si>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</si>
  <si>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</si>
  <si>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</si>
  <si>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</si>
  <si>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</si>
  <si>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</si>
  <si>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</si>
  <si>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</si>
  <si>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</si>
  <si>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</si>
  <si>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</si>
  <si>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</si>
  <si>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</si>
  <si>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</si>
  <si>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</si>
  <si>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</si>
  <si>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</si>
  <si>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</si>
  <si>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</si>
  <si>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</si>
  <si>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</si>
  <si>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</si>
  <si>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</si>
  <si>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</si>
  <si>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</si>
  <si>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</si>
  <si>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</si>
  <si>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</si>
  <si>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</si>
  <si>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</si>
  <si>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</si>
  <si>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</si>
  <si>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</si>
  <si>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</si>
  <si>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</si>
  <si>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</si>
  <si>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</si>
  <si>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</si>
  <si>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</si>
  <si>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</si>
  <si>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</si>
  <si>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</si>
  <si>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</si>
  <si>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</si>
  <si>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</si>
  <si>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</si>
  <si>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</si>
  <si>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</si>
  <si>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</si>
  <si>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</si>
  <si>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</si>
  <si>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</si>
  <si>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</si>
  <si>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</si>
  <si>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</si>
  <si>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</si>
  <si>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</si>
  <si>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</si>
  <si>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</si>
  <si>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</si>
  <si>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</si>
  <si>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</si>
  <si>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</si>
  <si>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</si>
  <si>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</si>
  <si>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</si>
  <si>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</si>
  <si>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</si>
  <si>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</si>
  <si>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</si>
  <si>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</si>
  <si>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</si>
  <si>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</si>
  <si>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</si>
  <si>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</si>
  <si>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</si>
  <si>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</si>
  <si>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</si>
  <si>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</si>
  <si>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</si>
  <si>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</si>
  <si>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</si>
  <si>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</si>
  <si>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</si>
  <si>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</si>
  <si>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</si>
  <si>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</si>
  <si>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</si>
  <si>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</si>
  <si>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</si>
  <si>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</si>
  <si>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</si>
  <si>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</si>
  <si>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</si>
  <si>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</si>
  <si>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</si>
  <si>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</si>
  <si>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</si>
  <si>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</si>
  <si>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</si>
  <si>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</si>
  <si>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</si>
  <si>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</si>
  <si>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</si>
  <si>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</si>
  <si>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</si>
  <si>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</si>
  <si>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</si>
  <si>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</si>
  <si>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</si>
  <si>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</si>
  <si>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</si>
  <si>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</si>
  <si>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</si>
  <si>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</si>
  <si>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</si>
  <si>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</si>
  <si>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</si>
  <si>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</si>
  <si>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</si>
  <si>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</si>
  <si>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</si>
  <si>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</si>
  <si>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</si>
  <si>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</si>
  <si>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</si>
  <si>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</si>
  <si>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</si>
  <si>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</si>
  <si>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</si>
  <si>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</si>
  <si>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</si>
  <si>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</si>
  <si>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</si>
  <si>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</si>
  <si>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</si>
  <si>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</si>
  <si>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</si>
  <si>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</si>
  <si>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</si>
  <si>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</si>
  <si>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</si>
  <si>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>Raisio</t>
  </si>
  <si>
    <t>Rusko</t>
  </si>
  <si>
    <t>Rymättylä</t>
  </si>
  <si>
    <t>Turku</t>
  </si>
  <si>
    <t>Rainer Grönholm*</t>
  </si>
  <si>
    <t>Ruissalo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</si>
  <si>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</si>
  <si>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</si>
  <si>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</si>
  <si>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</si>
  <si>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</si>
  <si>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</si>
  <si>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</si>
  <si>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</si>
  <si>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Keskusta</t>
  </si>
  <si>
    <t>*Juha Kylänpää</t>
  </si>
  <si>
    <t>*Kaj Norrdahl</t>
  </si>
  <si>
    <t>Suorsala</t>
  </si>
  <si>
    <t>Luhtakana</t>
  </si>
  <si>
    <t>Kiparluoto</t>
  </si>
  <si>
    <t>Allihaahka</t>
  </si>
  <si>
    <t>*Timo Kurki</t>
  </si>
  <si>
    <t>Valkoselkätikka</t>
  </si>
  <si>
    <t>Lyhytnokkahanhi</t>
  </si>
  <si>
    <t>Pikkulokki</t>
  </si>
  <si>
    <t>Mustaleppälintu</t>
  </si>
  <si>
    <t>Pohjanpelto</t>
  </si>
  <si>
    <t>Lapasorsa</t>
  </si>
  <si>
    <t>Salo</t>
  </si>
  <si>
    <t>SAL</t>
  </si>
  <si>
    <t>Uusikaupunki</t>
  </si>
  <si>
    <t>Golf-kentän kierto</t>
  </si>
  <si>
    <t>UUS</t>
  </si>
  <si>
    <t>MEL</t>
  </si>
  <si>
    <t>Tuohimaa</t>
  </si>
  <si>
    <t>Mellilä</t>
  </si>
  <si>
    <t>Tuulihaukka</t>
  </si>
  <si>
    <t>Röödilä</t>
  </si>
  <si>
    <t>*Timo Nurmi</t>
  </si>
  <si>
    <t>ALA</t>
  </si>
  <si>
    <t>Alastaro</t>
  </si>
  <si>
    <t>Syyslaskentojen 1999/00-08/09 yks./10km keskiarvo</t>
  </si>
  <si>
    <t>Vahto</t>
  </si>
  <si>
    <t>Helmipöllö</t>
  </si>
  <si>
    <t>Särkisalo</t>
  </si>
  <si>
    <t>Finnby-Förby</t>
  </si>
  <si>
    <t>NAA</t>
  </si>
  <si>
    <t>Luolalanjärvi</t>
  </si>
  <si>
    <t>Naantali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</si>
  <si>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</si>
  <si>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Turturikyyhky</t>
  </si>
  <si>
    <t>TAR</t>
  </si>
  <si>
    <t>Tarvasjoki</t>
  </si>
  <si>
    <t>Jorma Kirjonen</t>
  </si>
  <si>
    <t>ASK</t>
  </si>
  <si>
    <t>Louhisaari</t>
  </si>
  <si>
    <t>Askainen</t>
  </si>
  <si>
    <t>2010-l</t>
  </si>
  <si>
    <t>Harmaasorsa</t>
  </si>
  <si>
    <t>Liejukana</t>
  </si>
  <si>
    <t>*Erkki Hellman</t>
  </si>
  <si>
    <t>KOR</t>
  </si>
  <si>
    <t>Utö</t>
  </si>
  <si>
    <t>Korppoo</t>
  </si>
  <si>
    <t>Suopöllö</t>
  </si>
  <si>
    <t>Mustapääkerttu</t>
  </si>
  <si>
    <t>SÅR</t>
  </si>
  <si>
    <t>Finby ja Förby</t>
  </si>
  <si>
    <t>Vartsala</t>
  </si>
  <si>
    <t>MAR</t>
  </si>
  <si>
    <t>Marttila</t>
  </si>
  <si>
    <t>+</t>
  </si>
  <si>
    <t>Muuttohaukka</t>
  </si>
  <si>
    <t>Isokirvinen</t>
  </si>
  <si>
    <t>Lapinsirkku</t>
  </si>
  <si>
    <t>*Markus Rantala</t>
  </si>
  <si>
    <t>Katariinanlaakso-Alalemu</t>
  </si>
  <si>
    <t>K-laakso-Alalemu</t>
  </si>
  <si>
    <t>Mustanmerenlokki</t>
  </si>
  <si>
    <t>Ruokki</t>
  </si>
  <si>
    <t>Kashmirinuunilintu</t>
  </si>
  <si>
    <t>Halikonlahti</t>
  </si>
  <si>
    <t>Haarapääsky</t>
  </si>
  <si>
    <t>Kirjosiipikäpylintu</t>
  </si>
  <si>
    <t>Masku</t>
  </si>
  <si>
    <t>Attu</t>
  </si>
  <si>
    <t>Tunturikiuru</t>
  </si>
  <si>
    <t>Luotokirvinen</t>
  </si>
  <si>
    <t>Nousiainen</t>
  </si>
  <si>
    <t>Palo</t>
  </si>
  <si>
    <t>NOU</t>
  </si>
  <si>
    <t>Peltopyy</t>
  </si>
  <si>
    <t>Luonnonmaa</t>
  </si>
  <si>
    <t>*Ismo Hyvärinen</t>
  </si>
  <si>
    <t>Ruissalo, Keski</t>
  </si>
  <si>
    <t>Mynälahti</t>
  </si>
  <si>
    <t>DRA</t>
  </si>
  <si>
    <t>Kasnäs</t>
  </si>
  <si>
    <t>Dragsfjärd</t>
  </si>
  <si>
    <t>Pansio-Perno</t>
  </si>
  <si>
    <t>*Markus Ahola</t>
  </si>
  <si>
    <t>Esko Gustafsson, Pyry Herva</t>
  </si>
  <si>
    <t>*Jouni Saario</t>
  </si>
  <si>
    <t>Härkälintu</t>
  </si>
  <si>
    <t>Tundrakurmitsa</t>
  </si>
  <si>
    <t>Hankkaa-Karistola</t>
  </si>
  <si>
    <t>PAR</t>
  </si>
  <si>
    <t>Taigauunilintu</t>
  </si>
  <si>
    <t>Halinen III</t>
  </si>
  <si>
    <t>Rivillä 4 on (lähes kaikissa sarakkeissa) reittikilometrejä</t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</si>
  <si>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</si>
  <si>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r>
      <t>Taulukossa</t>
    </r>
    <r>
      <rPr>
        <sz val="10"/>
        <rFont val="Arial"/>
        <family val="2"/>
      </rPr>
      <t xml:space="preserve"> on useita alataulukkoja: Tulokset, laskijat ja lukuohjeita. Tutustu niihin kaikkiin.</t>
    </r>
  </si>
  <si>
    <t>Heisala</t>
  </si>
  <si>
    <t>*Kari Lehtonen ja yksi muu laskija</t>
  </si>
  <si>
    <t>Lehtokerttu</t>
  </si>
  <si>
    <t>Pikisaari-Maanpää</t>
  </si>
  <si>
    <t>*Seppo Kallio</t>
  </si>
  <si>
    <t>*Timo Alppi</t>
  </si>
  <si>
    <t>Sepelrastas</t>
  </si>
  <si>
    <t>Keskusta-Parsila</t>
  </si>
  <si>
    <t>*Hyvönen Raimo</t>
  </si>
  <si>
    <t>Kuovi</t>
  </si>
  <si>
    <t>Metsämäki</t>
  </si>
  <si>
    <t>Aroharmaalokki</t>
  </si>
  <si>
    <t>*Päivi Sirkiä, Peter Uppstu</t>
  </si>
  <si>
    <t>Pikku-uikku</t>
  </si>
  <si>
    <t>Jalohaikara</t>
  </si>
  <si>
    <t>Vartsaari</t>
  </si>
  <si>
    <t>*Jukka Saario</t>
  </si>
  <si>
    <t>Syyslaskennalle uudet lajit on merkitty ruskealla värillä</t>
  </si>
  <si>
    <t>Luonnontieteellisen keskusmuseon järjestelmässä on salattuina merkitty useita laskennan lajeja. Ne on merkitty reittikohtaisiin tietoihin vaalean ruskealla värillä ja niistä näkyvissä on vain yhteistieto yks/10km</t>
  </si>
  <si>
    <t>Pikkusirkku</t>
  </si>
  <si>
    <t>*Kari Airikkala</t>
  </si>
  <si>
    <t>2019</t>
  </si>
  <si>
    <t>Syyslaskentojen 2009/10-18/19 yks./10km keskiarvo</t>
  </si>
  <si>
    <t>Sundholma</t>
  </si>
  <si>
    <t>*Antti Karlin</t>
  </si>
  <si>
    <t>*Birger Grönholm, Kimmo Jarpa, Rolf Karlson, Jyrki Kuusela</t>
  </si>
  <si>
    <t>*Pettersson Kaj-Ove, Bertil Blomqvist, Marcus Duncker</t>
  </si>
  <si>
    <t>Esko Gustafsson, Hannu Klemola</t>
  </si>
  <si>
    <t>Pahojoki</t>
  </si>
  <si>
    <t>*Asser Hantula, Merja Hantula, Ismo Raitio</t>
  </si>
  <si>
    <t>Sirkkula</t>
  </si>
  <si>
    <t>Syyslaskentojen 2019/20-19/20 yks./10km keskiarvo</t>
  </si>
  <si>
    <t>2020-l</t>
  </si>
  <si>
    <t>2020</t>
  </si>
  <si>
    <t>Prunkila</t>
  </si>
  <si>
    <t>Suokukko</t>
  </si>
  <si>
    <t>Ruona-Muumimaailma</t>
  </si>
  <si>
    <t>*Pentti Perttula</t>
  </si>
  <si>
    <t>*Seppo Kallio, Sirpa Kallio</t>
  </si>
  <si>
    <t>Loimaa</t>
  </si>
  <si>
    <t>Metsäkulma</t>
  </si>
  <si>
    <t>LOI</t>
  </si>
  <si>
    <t>*Erkki Kallio</t>
  </si>
  <si>
    <t>Idäntiltaltti</t>
  </si>
  <si>
    <t>Pehtjärvi</t>
  </si>
  <si>
    <t>*Asko Suoranta</t>
  </si>
  <si>
    <t>Kuusisto-Itäpää</t>
  </si>
  <si>
    <t>*Aapo Sirén</t>
  </si>
  <si>
    <t>Viirupöllö</t>
  </si>
  <si>
    <t>Rauvolanlahti</t>
  </si>
  <si>
    <t>*Esa Halsinaho</t>
  </si>
  <si>
    <t>Huomaa, että sarakkeessa G olevassa 2020 luvun keskiarvossa ei ole mukana kuluva syksy</t>
  </si>
  <si>
    <t>Lokalahti</t>
  </si>
  <si>
    <t>*Turkka Kulmala</t>
  </si>
  <si>
    <t>2021</t>
  </si>
  <si>
    <t>Tulipäähippiäinen</t>
  </si>
  <si>
    <t>Palttila</t>
  </si>
  <si>
    <t xml:space="preserve">  </t>
  </si>
  <si>
    <t>*Virta Marko</t>
  </si>
  <si>
    <t xml:space="preserve">Monellako reitillä lajia esiintyi (%) </t>
  </si>
  <si>
    <t>Monellako reitillä lajia esiintyi (kpl)</t>
  </si>
  <si>
    <t xml:space="preserve">
RIVIT 5 - 172:
Lajikohtainen yksilömäärä
/ 10 havainnointikm
</t>
  </si>
  <si>
    <r>
      <t>Tulokset taulukossa</t>
    </r>
    <r>
      <rPr>
        <sz val="10"/>
        <rFont val="Arial"/>
        <family val="2"/>
      </rPr>
      <t xml:space="preserve"> on sarakkeessa A lajit (jotka on nähty 2000-luvulla), sarakkeissa B-G eri vuosikymmenten keskiarvot yks/10reittikm, sarakkeesta H eteenpäin lähivuosien keskiarvot</t>
    </r>
  </si>
  <si>
    <t>Rauhakylä</t>
  </si>
  <si>
    <t>*Arvi Uotila, Perttu Uotila</t>
  </si>
  <si>
    <t>Koskenkylä</t>
  </si>
  <si>
    <t>Perniö</t>
  </si>
  <si>
    <t>Mathildedal</t>
  </si>
  <si>
    <t>*Mika Laurila</t>
  </si>
  <si>
    <t>PRN</t>
  </si>
  <si>
    <t>Kirkonkylä</t>
  </si>
  <si>
    <t>*Arvi Uotila, Tuomas Uotila, Perttu Uotila, Jarmo Boman</t>
  </si>
  <si>
    <t>Pyhämaa</t>
  </si>
  <si>
    <t>Virtavästäräkki</t>
  </si>
  <si>
    <t>*Jouko Lehtonen, Pirkko Lehtonen, Anna Lehtonen</t>
  </si>
  <si>
    <t>*Lähteenoja Jari, Sällylä Seppo</t>
  </si>
  <si>
    <t>*Jari Lähteenoja, Seppo Sällylä</t>
  </si>
  <si>
    <t>*Lähteenoja Jari, Sällylä Seppo, Riihimäki Janne</t>
  </si>
  <si>
    <t>2022</t>
  </si>
  <si>
    <t>*Jorma Tenovuo, Ari Vesanto</t>
  </si>
  <si>
    <t>*Kaija Koskinen, Ari Koskinen, Kai Kankare, Kirsi Tiihonen</t>
  </si>
  <si>
    <t>*Uppstu Peter, Mia Rönkä</t>
  </si>
  <si>
    <t>*Mika Hemmilä</t>
  </si>
  <si>
    <t>*Markku Hyvönen, Reko Leino, Jani Rahkila</t>
  </si>
  <si>
    <t>*Jarmo Laine</t>
  </si>
  <si>
    <t>*Petri Varjonen, Mariella Varjonen, Kari Tuominen</t>
  </si>
  <si>
    <t>*Koskela Tapio, Talja Kristiina</t>
  </si>
  <si>
    <t>Nummi II</t>
  </si>
  <si>
    <t>*Tarja Pajari</t>
  </si>
  <si>
    <t>Isovesipääsky</t>
  </si>
  <si>
    <t>Kohmo-Pääskyvuori</t>
  </si>
  <si>
    <t>*Jessica Koivistoinen</t>
  </si>
  <si>
    <t>*Kai Kankare, Kaija Koskinen, Ari Koskinen, Kirsi Tiihonen</t>
  </si>
  <si>
    <t>*Kleemola Lauri, Markku Kleemola</t>
  </si>
  <si>
    <t>*5 laskijaa</t>
  </si>
  <si>
    <t>Pekka Salmi*, Juhani Salmi, Jari Virtanen</t>
  </si>
  <si>
    <t>*Kim Kuntze. Meri Öhman</t>
  </si>
  <si>
    <t>*Peter Uppstu</t>
  </si>
  <si>
    <t>KOS</t>
  </si>
  <si>
    <t>*Emma Kosonen, Jessica Koivistoinen</t>
  </si>
  <si>
    <t>*Hannu Ekblom, Susanna Ekblom, Timo Helle, Aino Loivaranta,  Pekka Loivaranta, Katja Tamminen</t>
  </si>
  <si>
    <t>Taipale</t>
  </si>
  <si>
    <t>*Aleksi Pudas</t>
  </si>
  <si>
    <t>MAS</t>
  </si>
  <si>
    <t>Vista</t>
  </si>
  <si>
    <t>*Matti Eloranta</t>
  </si>
  <si>
    <t>Lepäinen</t>
  </si>
  <si>
    <t>*Veli-Matti Karlin, Heikki Karlin, Siru-Liina Karlin, Akusti Nordman</t>
  </si>
  <si>
    <t>Riveillä 175 ja 176 on yhteensä lukuja</t>
  </si>
  <si>
    <t>Sarakkeissa K-N on tämän syksyn tulokset: K yks/10 reittikm(=runsaus), L yhteensä yksilöt, M reittien lkm (yleisyys), joilla ko. laji näkyi ja N reittien %-osuus, jolla lajia näkyi. Sarakkeesta O eteenpäin ovat reittikohtaiset tulokset</t>
  </si>
  <si>
    <t>Huomaa punaisella kolmiolla merkityt solut A176 ja A178. Vie kursori niiden päälle, niin näet lisätietoja tarjoavan kommentin</t>
  </si>
  <si>
    <t>Huomaa punaisella kolmiolla merkitty solu G176. Vie kursori solun päälle, niin näet lisätietoja tarjoavan kommentin.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</si>
</sst>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hh:mm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47" applyFont="1" applyAlignment="1">
      <alignment horizontal="center" textRotation="90" wrapText="1"/>
      <protection/>
    </xf>
    <xf numFmtId="0" fontId="0" fillId="0" borderId="11" xfId="47" applyFont="1" applyBorder="1" applyAlignment="1">
      <alignment horizontal="center"/>
      <protection/>
    </xf>
    <xf numFmtId="0" fontId="0" fillId="0" borderId="12" xfId="47" applyFont="1" applyBorder="1" applyAlignment="1">
      <alignment horizontal="center"/>
      <protection/>
    </xf>
    <xf numFmtId="0" fontId="0" fillId="0" borderId="13" xfId="47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47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2" fillId="0" borderId="17" xfId="47" applyFont="1" applyBorder="1" applyAlignment="1">
      <alignment horizontal="center" textRotation="90" wrapText="1"/>
      <protection/>
    </xf>
    <xf numFmtId="0" fontId="1" fillId="0" borderId="0" xfId="0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8" xfId="0" applyFont="1" applyBorder="1" applyAlignment="1">
      <alignment/>
    </xf>
    <xf numFmtId="1" fontId="1" fillId="0" borderId="12" xfId="0" applyNumberFormat="1" applyFont="1" applyBorder="1" applyAlignment="1">
      <alignment/>
    </xf>
    <xf numFmtId="1" fontId="0" fillId="0" borderId="12" xfId="0" applyNumberForma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7" xfId="0" applyNumberFormat="1" applyFont="1" applyBorder="1" applyAlignment="1">
      <alignment/>
    </xf>
    <xf numFmtId="1" fontId="0" fillId="0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 textRotation="90"/>
    </xf>
    <xf numFmtId="1" fontId="0" fillId="33" borderId="2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34" borderId="14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166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166" fontId="0" fillId="34" borderId="0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4" borderId="21" xfId="0" applyFill="1" applyBorder="1" applyAlignment="1">
      <alignment/>
    </xf>
    <xf numFmtId="166" fontId="0" fillId="34" borderId="21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166" fontId="0" fillId="34" borderId="21" xfId="0" applyNumberFormat="1" applyFont="1" applyFill="1" applyBorder="1" applyAlignment="1">
      <alignment/>
    </xf>
    <xf numFmtId="1" fontId="0" fillId="34" borderId="21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 quotePrefix="1">
      <alignment horizontal="right"/>
    </xf>
    <xf numFmtId="1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17" xfId="0" applyNumberFormat="1" applyFont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35" borderId="22" xfId="0" applyNumberFormat="1" applyFont="1" applyFill="1" applyBorder="1" applyAlignment="1">
      <alignment/>
    </xf>
    <xf numFmtId="2" fontId="1" fillId="35" borderId="22" xfId="0" applyNumberFormat="1" applyFont="1" applyFill="1" applyBorder="1" applyAlignment="1">
      <alignment/>
    </xf>
    <xf numFmtId="2" fontId="1" fillId="35" borderId="23" xfId="0" applyNumberFormat="1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 horizontal="center" wrapText="1"/>
    </xf>
    <xf numFmtId="1" fontId="0" fillId="33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1" fillId="35" borderId="23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Tulokset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6" sqref="O6"/>
    </sheetView>
  </sheetViews>
  <sheetFormatPr defaultColWidth="5.7109375" defaultRowHeight="12.75"/>
  <cols>
    <col min="1" max="1" width="17.00390625" style="1" customWidth="1"/>
    <col min="2" max="4" width="5.7109375" style="1" customWidth="1"/>
    <col min="5" max="5" width="5.7109375" style="30" customWidth="1"/>
    <col min="6" max="7" width="6.57421875" style="30" customWidth="1"/>
    <col min="8" max="11" width="6.7109375" style="3" customWidth="1"/>
    <col min="12" max="12" width="8.140625" style="3" customWidth="1"/>
    <col min="13" max="14" width="7.140625" style="3" customWidth="1"/>
    <col min="15" max="18" width="7.140625" style="4" customWidth="1"/>
    <col min="19" max="29" width="5.7109375" style="0" customWidth="1"/>
    <col min="30" max="35" width="5.7109375" style="5" customWidth="1"/>
    <col min="36" max="71" width="5.7109375" style="0" customWidth="1"/>
    <col min="72" max="73" width="5.7109375" style="5" customWidth="1"/>
  </cols>
  <sheetData>
    <row r="1" spans="8:10" ht="12.75">
      <c r="H1" s="50"/>
      <c r="I1" s="50"/>
      <c r="J1" s="50"/>
    </row>
    <row r="2" spans="1:82" s="7" customFormat="1" ht="74.25" customHeight="1">
      <c r="A2" s="36" t="s">
        <v>224</v>
      </c>
      <c r="B2" s="26" t="s">
        <v>188</v>
      </c>
      <c r="C2" s="26" t="s">
        <v>186</v>
      </c>
      <c r="D2" s="26" t="s">
        <v>187</v>
      </c>
      <c r="E2" s="26" t="s">
        <v>216</v>
      </c>
      <c r="F2" s="26" t="s">
        <v>309</v>
      </c>
      <c r="G2" s="55" t="s">
        <v>318</v>
      </c>
      <c r="H2" s="114" t="s">
        <v>348</v>
      </c>
      <c r="I2" s="114"/>
      <c r="J2" s="114"/>
      <c r="K2" s="115"/>
      <c r="L2" s="66" t="s">
        <v>160</v>
      </c>
      <c r="M2" s="104" t="s">
        <v>347</v>
      </c>
      <c r="N2" s="48" t="s">
        <v>346</v>
      </c>
      <c r="O2" s="35" t="s">
        <v>352</v>
      </c>
      <c r="P2" s="35" t="s">
        <v>357</v>
      </c>
      <c r="Q2" s="35" t="s">
        <v>230</v>
      </c>
      <c r="R2" s="35" t="s">
        <v>272</v>
      </c>
      <c r="S2" s="7" t="s">
        <v>0</v>
      </c>
      <c r="T2" s="33" t="s">
        <v>252</v>
      </c>
      <c r="U2" s="33" t="s">
        <v>333</v>
      </c>
      <c r="V2" s="33" t="s">
        <v>201</v>
      </c>
      <c r="W2" s="33" t="s">
        <v>237</v>
      </c>
      <c r="X2" s="33" t="s">
        <v>1</v>
      </c>
      <c r="Y2" s="33" t="s">
        <v>194</v>
      </c>
      <c r="Z2" s="33" t="s">
        <v>243</v>
      </c>
      <c r="AA2" s="33" t="s">
        <v>315</v>
      </c>
      <c r="AB2" s="33" t="s">
        <v>343</v>
      </c>
      <c r="AC2" s="33" t="s">
        <v>331</v>
      </c>
      <c r="AD2" s="7" t="s">
        <v>2</v>
      </c>
      <c r="AE2" s="33" t="s">
        <v>350</v>
      </c>
      <c r="AF2" s="33" t="s">
        <v>327</v>
      </c>
      <c r="AG2" s="33" t="s">
        <v>189</v>
      </c>
      <c r="AH2" s="33" t="s">
        <v>388</v>
      </c>
      <c r="AI2" s="33" t="s">
        <v>209</v>
      </c>
      <c r="AJ2" s="7" t="s">
        <v>3</v>
      </c>
      <c r="AK2" s="33" t="s">
        <v>270</v>
      </c>
      <c r="AL2" s="33" t="s">
        <v>294</v>
      </c>
      <c r="AM2" s="33" t="s">
        <v>192</v>
      </c>
      <c r="AN2" s="33" t="s">
        <v>222</v>
      </c>
      <c r="AO2" s="33" t="s">
        <v>267</v>
      </c>
      <c r="AP2" s="33" t="s">
        <v>323</v>
      </c>
      <c r="AQ2" s="33" t="s">
        <v>264</v>
      </c>
      <c r="AR2" s="7" t="s">
        <v>4</v>
      </c>
      <c r="AS2" s="33" t="s">
        <v>391</v>
      </c>
      <c r="AT2" s="33" t="s">
        <v>260</v>
      </c>
      <c r="AU2" s="33" t="s">
        <v>287</v>
      </c>
      <c r="AV2" s="33" t="s">
        <v>5</v>
      </c>
      <c r="AW2" s="33" t="s">
        <v>354</v>
      </c>
      <c r="AX2" s="7" t="s">
        <v>6</v>
      </c>
      <c r="AY2" s="7" t="s">
        <v>7</v>
      </c>
      <c r="AZ2" s="7" t="s">
        <v>8</v>
      </c>
      <c r="BA2" s="7" t="s">
        <v>9</v>
      </c>
      <c r="BB2" s="33" t="s">
        <v>217</v>
      </c>
      <c r="BC2" s="33" t="s">
        <v>10</v>
      </c>
      <c r="BD2" s="7" t="s">
        <v>11</v>
      </c>
      <c r="BE2" s="33" t="s">
        <v>212</v>
      </c>
      <c r="BF2" s="33" t="s">
        <v>256</v>
      </c>
      <c r="BG2" s="33" t="s">
        <v>280</v>
      </c>
      <c r="BH2" s="33" t="s">
        <v>189</v>
      </c>
      <c r="BI2" s="33" t="s">
        <v>317</v>
      </c>
      <c r="BJ2" s="33" t="s">
        <v>242</v>
      </c>
      <c r="BK2" s="33" t="s">
        <v>321</v>
      </c>
      <c r="BL2" s="33" t="s">
        <v>283</v>
      </c>
      <c r="BM2" s="7" t="s">
        <v>12</v>
      </c>
      <c r="BN2" s="33" t="s">
        <v>377</v>
      </c>
      <c r="BO2" s="33" t="s">
        <v>297</v>
      </c>
      <c r="BP2" s="33" t="s">
        <v>374</v>
      </c>
      <c r="BQ2" s="33" t="s">
        <v>274</v>
      </c>
      <c r="BR2" s="33" t="s">
        <v>290</v>
      </c>
      <c r="BS2" s="33" t="s">
        <v>336</v>
      </c>
      <c r="BT2" s="33" t="s">
        <v>180</v>
      </c>
      <c r="BU2" s="7" t="s">
        <v>13</v>
      </c>
      <c r="BV2" s="7" t="s">
        <v>14</v>
      </c>
      <c r="BW2" s="7" t="s">
        <v>15</v>
      </c>
      <c r="BX2" s="33" t="s">
        <v>206</v>
      </c>
      <c r="BY2" s="33" t="s">
        <v>393</v>
      </c>
      <c r="BZ2" s="33" t="s">
        <v>339</v>
      </c>
      <c r="CA2" s="33" t="s">
        <v>359</v>
      </c>
      <c r="CB2" s="33" t="s">
        <v>310</v>
      </c>
      <c r="CC2" s="33" t="s">
        <v>302</v>
      </c>
      <c r="CD2" s="7" t="s">
        <v>16</v>
      </c>
    </row>
    <row r="3" spans="1:82" s="3" customFormat="1" ht="12.75">
      <c r="A3" s="8"/>
      <c r="B3" s="27" t="s">
        <v>182</v>
      </c>
      <c r="C3" s="28" t="s">
        <v>183</v>
      </c>
      <c r="D3" s="27" t="s">
        <v>184</v>
      </c>
      <c r="E3" s="29" t="s">
        <v>185</v>
      </c>
      <c r="F3" s="29" t="s">
        <v>232</v>
      </c>
      <c r="G3" s="29" t="s">
        <v>319</v>
      </c>
      <c r="H3" s="34" t="s">
        <v>308</v>
      </c>
      <c r="I3" s="34" t="s">
        <v>320</v>
      </c>
      <c r="J3" s="34" t="s">
        <v>341</v>
      </c>
      <c r="K3" s="54" t="s">
        <v>365</v>
      </c>
      <c r="L3" s="53" t="s">
        <v>365</v>
      </c>
      <c r="M3" s="54" t="s">
        <v>365</v>
      </c>
      <c r="N3" s="54" t="s">
        <v>365</v>
      </c>
      <c r="O3" s="34" t="s">
        <v>214</v>
      </c>
      <c r="P3" s="34" t="s">
        <v>214</v>
      </c>
      <c r="Q3" s="34" t="s">
        <v>229</v>
      </c>
      <c r="R3" s="34" t="s">
        <v>271</v>
      </c>
      <c r="S3" s="3" t="s">
        <v>17</v>
      </c>
      <c r="T3" s="3" t="s">
        <v>17</v>
      </c>
      <c r="U3" s="3" t="s">
        <v>17</v>
      </c>
      <c r="V3" s="3" t="s">
        <v>17</v>
      </c>
      <c r="W3" s="3" t="s">
        <v>236</v>
      </c>
      <c r="X3" s="3" t="s">
        <v>385</v>
      </c>
      <c r="Y3" s="3" t="s">
        <v>18</v>
      </c>
      <c r="Z3" s="3" t="s">
        <v>18</v>
      </c>
      <c r="AA3" s="3" t="s">
        <v>19</v>
      </c>
      <c r="AB3" s="3" t="s">
        <v>19</v>
      </c>
      <c r="AC3" s="3" t="s">
        <v>19</v>
      </c>
      <c r="AD3" s="2" t="s">
        <v>20</v>
      </c>
      <c r="AE3" s="3" t="s">
        <v>20</v>
      </c>
      <c r="AF3" s="3" t="s">
        <v>328</v>
      </c>
      <c r="AG3" s="3" t="s">
        <v>244</v>
      </c>
      <c r="AH3" s="3" t="s">
        <v>390</v>
      </c>
      <c r="AI3" s="3" t="s">
        <v>208</v>
      </c>
      <c r="AJ3" s="3" t="s">
        <v>21</v>
      </c>
      <c r="AK3" s="3" t="s">
        <v>21</v>
      </c>
      <c r="AL3" s="3" t="s">
        <v>22</v>
      </c>
      <c r="AM3" s="3" t="s">
        <v>22</v>
      </c>
      <c r="AN3" s="3" t="s">
        <v>221</v>
      </c>
      <c r="AO3" s="3" t="s">
        <v>221</v>
      </c>
      <c r="AP3" s="3" t="s">
        <v>221</v>
      </c>
      <c r="AQ3" s="3" t="s">
        <v>265</v>
      </c>
      <c r="AR3" s="3" t="s">
        <v>23</v>
      </c>
      <c r="AS3" s="3" t="s">
        <v>23</v>
      </c>
      <c r="AT3" s="3" t="s">
        <v>281</v>
      </c>
      <c r="AU3" s="3" t="s">
        <v>281</v>
      </c>
      <c r="AV3" s="3" t="s">
        <v>281</v>
      </c>
      <c r="AW3" s="3" t="s">
        <v>356</v>
      </c>
      <c r="AX3" s="3" t="s">
        <v>24</v>
      </c>
      <c r="AY3" s="3" t="s">
        <v>25</v>
      </c>
      <c r="AZ3" s="3" t="s">
        <v>25</v>
      </c>
      <c r="BA3" s="3" t="s">
        <v>26</v>
      </c>
      <c r="BB3" s="3" t="s">
        <v>26</v>
      </c>
      <c r="BC3" s="3" t="s">
        <v>27</v>
      </c>
      <c r="BD3" s="3" t="s">
        <v>27</v>
      </c>
      <c r="BE3" s="3" t="s">
        <v>27</v>
      </c>
      <c r="BF3" s="3" t="s">
        <v>204</v>
      </c>
      <c r="BG3" s="3" t="s">
        <v>204</v>
      </c>
      <c r="BH3" s="3" t="s">
        <v>204</v>
      </c>
      <c r="BI3" s="3" t="s">
        <v>204</v>
      </c>
      <c r="BJ3" s="3" t="s">
        <v>241</v>
      </c>
      <c r="BK3" s="3" t="s">
        <v>226</v>
      </c>
      <c r="BL3" s="3" t="s">
        <v>28</v>
      </c>
      <c r="BM3" s="3" t="s">
        <v>28</v>
      </c>
      <c r="BN3" s="3" t="s">
        <v>28</v>
      </c>
      <c r="BO3" s="3" t="s">
        <v>28</v>
      </c>
      <c r="BP3" s="3" t="s">
        <v>28</v>
      </c>
      <c r="BQ3" s="3" t="s">
        <v>28</v>
      </c>
      <c r="BR3" s="3" t="s">
        <v>28</v>
      </c>
      <c r="BS3" s="3" t="s">
        <v>28</v>
      </c>
      <c r="BT3" s="3" t="s">
        <v>28</v>
      </c>
      <c r="BU3" s="2" t="s">
        <v>28</v>
      </c>
      <c r="BV3" s="3" t="s">
        <v>28</v>
      </c>
      <c r="BW3" s="3" t="s">
        <v>28</v>
      </c>
      <c r="BX3" s="3" t="s">
        <v>207</v>
      </c>
      <c r="BY3" s="3" t="s">
        <v>207</v>
      </c>
      <c r="BZ3" s="3" t="s">
        <v>207</v>
      </c>
      <c r="CA3" s="3" t="s">
        <v>207</v>
      </c>
      <c r="CB3" s="3" t="s">
        <v>207</v>
      </c>
      <c r="CC3" s="3" t="s">
        <v>207</v>
      </c>
      <c r="CD3" s="3" t="s">
        <v>29</v>
      </c>
    </row>
    <row r="4" spans="1:82" ht="12.75">
      <c r="A4" s="9" t="s">
        <v>30</v>
      </c>
      <c r="B4" s="9"/>
      <c r="C4" s="9"/>
      <c r="D4" s="9"/>
      <c r="E4" s="49"/>
      <c r="F4" s="49">
        <v>621.97</v>
      </c>
      <c r="G4" s="100">
        <f>(H4+I4+J4)/3</f>
        <v>600.4666666666666</v>
      </c>
      <c r="H4" s="51">
        <v>562</v>
      </c>
      <c r="I4" s="51">
        <v>601.6</v>
      </c>
      <c r="J4" s="51">
        <v>637.8</v>
      </c>
      <c r="K4" s="67">
        <f>L4</f>
        <v>634.5</v>
      </c>
      <c r="L4" s="39">
        <f>SUM(O4:CD4)</f>
        <v>634.5</v>
      </c>
      <c r="M4" s="103">
        <f>COUNTA(O4:CD4)</f>
        <v>68</v>
      </c>
      <c r="N4" s="103"/>
      <c r="O4" s="41">
        <v>10</v>
      </c>
      <c r="P4" s="41">
        <v>7.7</v>
      </c>
      <c r="Q4" s="41">
        <v>13.2</v>
      </c>
      <c r="R4" s="41">
        <v>12</v>
      </c>
      <c r="S4" s="10">
        <v>12</v>
      </c>
      <c r="T4" s="10">
        <v>14.4</v>
      </c>
      <c r="U4" s="10">
        <v>8.1</v>
      </c>
      <c r="V4" s="10">
        <v>9.9</v>
      </c>
      <c r="W4" s="10">
        <v>7.1</v>
      </c>
      <c r="X4" s="10">
        <v>11</v>
      </c>
      <c r="Y4" s="10">
        <v>11.7</v>
      </c>
      <c r="Z4" s="11">
        <v>9.5</v>
      </c>
      <c r="AA4" s="20">
        <v>6.3</v>
      </c>
      <c r="AB4" s="20">
        <v>8.3</v>
      </c>
      <c r="AC4" s="20">
        <v>6.6</v>
      </c>
      <c r="AD4" s="12">
        <v>8.3</v>
      </c>
      <c r="AE4" s="19">
        <v>11.4</v>
      </c>
      <c r="AF4" s="19">
        <v>7.3</v>
      </c>
      <c r="AG4" s="19">
        <v>12</v>
      </c>
      <c r="AH4" s="19">
        <v>5.1</v>
      </c>
      <c r="AI4" s="19">
        <v>12.5</v>
      </c>
      <c r="AJ4" s="14">
        <v>11.3</v>
      </c>
      <c r="AK4" s="14">
        <v>7.3</v>
      </c>
      <c r="AL4" s="20">
        <v>11.6</v>
      </c>
      <c r="AM4" s="20">
        <v>9.8</v>
      </c>
      <c r="AN4" s="20">
        <v>6.3</v>
      </c>
      <c r="AO4" s="20">
        <v>13.2</v>
      </c>
      <c r="AP4" s="20">
        <v>10.5</v>
      </c>
      <c r="AQ4" s="20">
        <v>12.9</v>
      </c>
      <c r="AR4" s="20">
        <v>14</v>
      </c>
      <c r="AS4" s="20">
        <v>5.5</v>
      </c>
      <c r="AT4" s="20">
        <v>10.5</v>
      </c>
      <c r="AU4" s="20">
        <v>11.5</v>
      </c>
      <c r="AV4" s="20">
        <v>11.5</v>
      </c>
      <c r="AW4" s="20">
        <v>9.7</v>
      </c>
      <c r="AX4" s="20">
        <v>10.7</v>
      </c>
      <c r="AY4" s="20">
        <v>9.3</v>
      </c>
      <c r="AZ4" s="14">
        <v>6.2</v>
      </c>
      <c r="BA4" s="14">
        <v>11.2</v>
      </c>
      <c r="BB4" s="14">
        <v>9.7</v>
      </c>
      <c r="BC4" s="20">
        <v>10.7</v>
      </c>
      <c r="BD4" s="20">
        <v>10.4</v>
      </c>
      <c r="BE4" s="20">
        <v>7</v>
      </c>
      <c r="BF4" s="20">
        <v>6</v>
      </c>
      <c r="BG4" s="20">
        <v>7.7</v>
      </c>
      <c r="BH4" s="20">
        <v>8.5</v>
      </c>
      <c r="BI4" s="20">
        <v>5.7</v>
      </c>
      <c r="BJ4" s="20">
        <v>7.1</v>
      </c>
      <c r="BK4" s="20">
        <v>12</v>
      </c>
      <c r="BL4" s="20">
        <v>7.7</v>
      </c>
      <c r="BM4" s="13">
        <v>7.6</v>
      </c>
      <c r="BN4" s="13">
        <v>9.4</v>
      </c>
      <c r="BO4" s="13">
        <v>5.5</v>
      </c>
      <c r="BP4" s="13">
        <v>4</v>
      </c>
      <c r="BQ4" s="13">
        <v>10.3</v>
      </c>
      <c r="BR4" s="13">
        <v>10.5</v>
      </c>
      <c r="BS4" s="13">
        <v>6.2</v>
      </c>
      <c r="BT4" s="19">
        <v>7.8</v>
      </c>
      <c r="BU4" s="13">
        <v>10.3</v>
      </c>
      <c r="BV4" s="13">
        <v>11.1</v>
      </c>
      <c r="BW4" s="13">
        <v>7.5</v>
      </c>
      <c r="BX4" s="13">
        <v>11</v>
      </c>
      <c r="BY4" s="13">
        <v>11.5</v>
      </c>
      <c r="BZ4" s="13">
        <v>9.1</v>
      </c>
      <c r="CA4" s="13">
        <v>9.7</v>
      </c>
      <c r="CB4" s="13">
        <v>7</v>
      </c>
      <c r="CC4" s="13">
        <v>8</v>
      </c>
      <c r="CD4" s="13">
        <v>8.1</v>
      </c>
    </row>
    <row r="5" spans="1:82" ht="12.75">
      <c r="A5" s="15" t="s">
        <v>31</v>
      </c>
      <c r="B5" s="15"/>
      <c r="C5" s="56" t="s">
        <v>246</v>
      </c>
      <c r="D5" s="15"/>
      <c r="E5" s="45">
        <v>0.012</v>
      </c>
      <c r="F5" s="93">
        <v>0.017101618000889756</v>
      </c>
      <c r="G5" s="101">
        <f aca="true" t="shared" si="0" ref="G5:G69">(H5+I5+J5)/3</f>
        <v>0.04401175972814351</v>
      </c>
      <c r="H5" s="32"/>
      <c r="I5" s="32">
        <v>0.1163563829787234</v>
      </c>
      <c r="J5" s="32">
        <v>0.01567889620570712</v>
      </c>
      <c r="K5" s="38">
        <f aca="true" t="shared" si="1" ref="K5:K85">L5*10/L$4</f>
        <v>0</v>
      </c>
      <c r="L5" s="74"/>
      <c r="M5" s="75"/>
      <c r="N5" s="106">
        <f>M5*100/M$4</f>
        <v>0</v>
      </c>
      <c r="O5" s="76"/>
      <c r="P5" s="76"/>
      <c r="Q5" s="76"/>
      <c r="R5" s="76"/>
      <c r="S5" s="89"/>
      <c r="T5" s="89"/>
      <c r="U5" s="89"/>
      <c r="V5" s="89"/>
      <c r="W5" s="90"/>
      <c r="X5" s="90"/>
      <c r="Y5" s="90"/>
      <c r="Z5" s="90"/>
      <c r="AA5" s="90"/>
      <c r="AB5" s="90"/>
      <c r="AC5" s="90"/>
      <c r="AD5" s="92"/>
      <c r="AE5" s="92"/>
      <c r="AF5" s="92"/>
      <c r="AG5" s="91"/>
      <c r="AH5" s="91"/>
      <c r="AI5" s="91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8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91"/>
      <c r="BU5" s="91"/>
      <c r="BV5" s="90"/>
      <c r="BW5" s="89"/>
      <c r="BX5" s="89"/>
      <c r="BY5" s="89"/>
      <c r="BZ5" s="89"/>
      <c r="CA5" s="89"/>
      <c r="CB5" s="89"/>
      <c r="CC5" s="89"/>
      <c r="CD5" s="88"/>
    </row>
    <row r="6" spans="1:82" ht="12.75">
      <c r="A6" s="15" t="s">
        <v>32</v>
      </c>
      <c r="B6" s="56" t="s">
        <v>246</v>
      </c>
      <c r="C6" s="15">
        <v>0.02</v>
      </c>
      <c r="D6" s="15">
        <v>0.01</v>
      </c>
      <c r="E6" s="57" t="s">
        <v>246</v>
      </c>
      <c r="F6" s="94">
        <v>0.009</v>
      </c>
      <c r="G6" s="101">
        <f t="shared" si="0"/>
        <v>0.055798219378612346</v>
      </c>
      <c r="H6" s="32">
        <v>0.017793594306049827</v>
      </c>
      <c r="I6" s="32">
        <v>0.14960106382978722</v>
      </c>
      <c r="J6" s="32"/>
      <c r="K6" s="38">
        <f t="shared" si="1"/>
        <v>0</v>
      </c>
      <c r="L6" s="39">
        <f>SUM(O6:CD6)</f>
        <v>0</v>
      </c>
      <c r="M6" s="40">
        <f>COUNTA(O6:CD6)</f>
        <v>0</v>
      </c>
      <c r="N6" s="105">
        <f>M6*100/M$4</f>
        <v>0</v>
      </c>
      <c r="O6" s="42"/>
      <c r="P6" s="42"/>
      <c r="Q6" s="42"/>
      <c r="R6" s="42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16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9"/>
      <c r="BU6" s="19"/>
      <c r="BV6" s="17"/>
      <c r="BW6" s="17"/>
      <c r="BX6" s="17"/>
      <c r="BY6" s="17"/>
      <c r="BZ6" s="17"/>
      <c r="CA6" s="17"/>
      <c r="CB6" s="17"/>
      <c r="CC6" s="17"/>
      <c r="CD6" s="16"/>
    </row>
    <row r="7" spans="1:82" ht="12.75">
      <c r="A7" s="71" t="s">
        <v>300</v>
      </c>
      <c r="B7" s="56"/>
      <c r="C7" s="15"/>
      <c r="D7" s="15"/>
      <c r="E7" s="57"/>
      <c r="F7" s="57" t="s">
        <v>246</v>
      </c>
      <c r="G7" s="101">
        <f t="shared" si="0"/>
        <v>0</v>
      </c>
      <c r="H7" s="32"/>
      <c r="I7" s="32"/>
      <c r="J7" s="32"/>
      <c r="K7" s="38">
        <f t="shared" si="1"/>
        <v>0</v>
      </c>
      <c r="L7" s="74"/>
      <c r="M7" s="75"/>
      <c r="N7" s="106">
        <f>M7*100/M$4</f>
        <v>0</v>
      </c>
      <c r="O7" s="76"/>
      <c r="P7" s="76"/>
      <c r="Q7" s="76"/>
      <c r="R7" s="76"/>
      <c r="S7" s="78"/>
      <c r="T7" s="78"/>
      <c r="U7" s="78"/>
      <c r="V7" s="78"/>
      <c r="W7" s="79"/>
      <c r="X7" s="79"/>
      <c r="Y7" s="78"/>
      <c r="Z7" s="79"/>
      <c r="AA7" s="79"/>
      <c r="AB7" s="79"/>
      <c r="AC7" s="79"/>
      <c r="AD7" s="81"/>
      <c r="AE7" s="81"/>
      <c r="AF7" s="80"/>
      <c r="AG7" s="80"/>
      <c r="AH7" s="80"/>
      <c r="AI7" s="80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7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80"/>
      <c r="BU7" s="80"/>
      <c r="BV7" s="78"/>
      <c r="BW7" s="78"/>
      <c r="BX7" s="78"/>
      <c r="BY7" s="78"/>
      <c r="BZ7" s="78"/>
      <c r="CA7" s="78"/>
      <c r="CB7" s="78"/>
      <c r="CC7" s="78"/>
      <c r="CD7" s="77"/>
    </row>
    <row r="8" spans="1:81" ht="12.75">
      <c r="A8" s="1" t="s">
        <v>33</v>
      </c>
      <c r="B8" s="1">
        <v>0.34</v>
      </c>
      <c r="C8" s="1">
        <v>0.38</v>
      </c>
      <c r="D8" s="1">
        <v>0.32</v>
      </c>
      <c r="E8" s="45">
        <v>0.36083026502124216</v>
      </c>
      <c r="F8" s="93">
        <v>0.25348210356561335</v>
      </c>
      <c r="G8" s="101">
        <f t="shared" si="0"/>
        <v>0.22150058530430328</v>
      </c>
      <c r="H8" s="32">
        <v>0.07117437722419931</v>
      </c>
      <c r="I8" s="32">
        <v>0.2327127659574468</v>
      </c>
      <c r="J8" s="32">
        <v>0.3606146127312637</v>
      </c>
      <c r="K8" s="38">
        <f t="shared" si="1"/>
        <v>0.2364066193853428</v>
      </c>
      <c r="L8" s="39">
        <f>SUM(O8:CD8)</f>
        <v>15</v>
      </c>
      <c r="M8" s="40">
        <f>COUNTA(O8:CD8)</f>
        <v>5</v>
      </c>
      <c r="N8" s="105">
        <f>M8*100/M$4</f>
        <v>7.352941176470588</v>
      </c>
      <c r="O8" s="42"/>
      <c r="P8" s="42"/>
      <c r="Q8" s="42"/>
      <c r="R8" s="42"/>
      <c r="S8" s="6"/>
      <c r="T8" s="6"/>
      <c r="U8" s="6"/>
      <c r="V8" s="6"/>
      <c r="W8" s="6"/>
      <c r="X8" s="6"/>
      <c r="Y8" s="6">
        <v>1</v>
      </c>
      <c r="Z8" s="6">
        <v>3</v>
      </c>
      <c r="AA8" s="6"/>
      <c r="AB8" s="6"/>
      <c r="AC8" s="6"/>
      <c r="AD8" s="22">
        <v>1</v>
      </c>
      <c r="AE8" s="22"/>
      <c r="AF8" s="22"/>
      <c r="AG8" s="22"/>
      <c r="AH8" s="22"/>
      <c r="AI8" s="22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>
        <v>5</v>
      </c>
      <c r="AY8" s="21"/>
      <c r="AZ8" s="21"/>
      <c r="BA8" s="21"/>
      <c r="BB8" s="21"/>
      <c r="BC8" s="21"/>
      <c r="BE8" s="6"/>
      <c r="BF8" s="6"/>
      <c r="BG8" s="6"/>
      <c r="BH8" s="6"/>
      <c r="BI8" s="6"/>
      <c r="BJ8" s="6">
        <v>5</v>
      </c>
      <c r="BK8" s="6"/>
      <c r="BL8" s="6"/>
      <c r="BM8" s="6"/>
      <c r="BN8" s="6"/>
      <c r="BO8" s="6"/>
      <c r="BP8" s="6"/>
      <c r="BQ8" s="6"/>
      <c r="BR8" s="6"/>
      <c r="BS8" s="6"/>
      <c r="BT8" s="22"/>
      <c r="BU8" s="22"/>
      <c r="BV8" s="6"/>
      <c r="BW8" s="6"/>
      <c r="BX8" s="6"/>
      <c r="BY8" s="6"/>
      <c r="BZ8" s="6"/>
      <c r="CA8" s="6"/>
      <c r="CB8" s="6"/>
      <c r="CC8" s="6"/>
    </row>
    <row r="9" spans="1:81" ht="12.75">
      <c r="A9" s="1" t="s">
        <v>278</v>
      </c>
      <c r="B9" s="1">
        <v>0.02</v>
      </c>
      <c r="C9" s="1">
        <v>0.03</v>
      </c>
      <c r="D9" s="58" t="s">
        <v>246</v>
      </c>
      <c r="E9" s="45"/>
      <c r="F9" s="57" t="s">
        <v>246</v>
      </c>
      <c r="G9" s="101">
        <f t="shared" si="0"/>
        <v>0.005540780141843972</v>
      </c>
      <c r="H9" s="32"/>
      <c r="I9" s="32">
        <v>0.016622340425531915</v>
      </c>
      <c r="J9" s="32"/>
      <c r="K9" s="38">
        <f>L9*10/L$4</f>
        <v>0</v>
      </c>
      <c r="L9" s="39">
        <f>SUM(O9:CD9)</f>
        <v>0</v>
      </c>
      <c r="M9" s="40">
        <f>COUNTA(O9:CD9)</f>
        <v>0</v>
      </c>
      <c r="N9" s="105">
        <f aca="true" t="shared" si="2" ref="N9:N73">M9*100/M$4</f>
        <v>0</v>
      </c>
      <c r="O9" s="42"/>
      <c r="P9" s="42"/>
      <c r="Q9" s="42"/>
      <c r="R9" s="4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22"/>
      <c r="AE9" s="22"/>
      <c r="AF9" s="22"/>
      <c r="AG9" s="22"/>
      <c r="AH9" s="22"/>
      <c r="AI9" s="22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22"/>
      <c r="BU9" s="22"/>
      <c r="BV9" s="6"/>
      <c r="BW9" s="6"/>
      <c r="BX9" s="6"/>
      <c r="BY9" s="6"/>
      <c r="BZ9" s="6"/>
      <c r="CA9" s="6"/>
      <c r="CB9" s="6"/>
      <c r="CC9" s="6"/>
    </row>
    <row r="10" spans="1:74" ht="12.75">
      <c r="A10" s="1" t="s">
        <v>34</v>
      </c>
      <c r="B10" s="31"/>
      <c r="C10" s="1">
        <v>0.15</v>
      </c>
      <c r="D10" s="1">
        <v>0.22</v>
      </c>
      <c r="E10" s="45">
        <v>0.7366522354845235</v>
      </c>
      <c r="F10" s="93">
        <v>3.3231584690280336</v>
      </c>
      <c r="G10" s="101">
        <f t="shared" si="0"/>
        <v>3.93825850014138</v>
      </c>
      <c r="H10" s="32">
        <v>2.3843416370106767</v>
      </c>
      <c r="I10" s="32">
        <v>5.103058510638298</v>
      </c>
      <c r="J10" s="32">
        <v>4.327375352775165</v>
      </c>
      <c r="K10" s="38">
        <f t="shared" si="1"/>
        <v>2.805358550039401</v>
      </c>
      <c r="L10" s="39">
        <f>SUM(O10:CD10)</f>
        <v>178</v>
      </c>
      <c r="M10" s="40">
        <f>COUNTA(O10:CD10)</f>
        <v>16</v>
      </c>
      <c r="N10" s="105">
        <f t="shared" si="2"/>
        <v>23.529411764705884</v>
      </c>
      <c r="O10" s="42"/>
      <c r="P10" s="42"/>
      <c r="Q10" s="42">
        <v>24</v>
      </c>
      <c r="R10" s="42"/>
      <c r="S10" s="6"/>
      <c r="T10" s="6">
        <v>10</v>
      </c>
      <c r="U10" s="6"/>
      <c r="V10" s="6"/>
      <c r="W10" s="6">
        <v>58</v>
      </c>
      <c r="X10" s="6"/>
      <c r="Y10" s="6"/>
      <c r="Z10" s="6"/>
      <c r="AA10" s="6"/>
      <c r="AB10" s="6"/>
      <c r="AC10" s="6"/>
      <c r="AD10" s="22"/>
      <c r="AE10" s="22"/>
      <c r="AF10" s="22"/>
      <c r="AG10" s="22"/>
      <c r="AH10" s="22"/>
      <c r="AI10" s="22"/>
      <c r="AK10">
        <v>24</v>
      </c>
      <c r="AQ10" s="68"/>
      <c r="AU10">
        <v>1</v>
      </c>
      <c r="AV10">
        <v>1</v>
      </c>
      <c r="AX10">
        <v>27</v>
      </c>
      <c r="AZ10">
        <v>1</v>
      </c>
      <c r="BD10">
        <v>6</v>
      </c>
      <c r="BE10">
        <v>1</v>
      </c>
      <c r="BJ10">
        <v>9</v>
      </c>
      <c r="BQ10">
        <v>3</v>
      </c>
      <c r="BR10">
        <v>7</v>
      </c>
      <c r="BS10">
        <v>2</v>
      </c>
      <c r="BU10" s="5">
        <v>1</v>
      </c>
      <c r="BV10" s="6">
        <v>3</v>
      </c>
    </row>
    <row r="11" spans="1:82" ht="12.75">
      <c r="A11" s="1" t="s">
        <v>35</v>
      </c>
      <c r="D11" s="31">
        <v>0.1</v>
      </c>
      <c r="E11" s="45">
        <v>0.2892378786019181</v>
      </c>
      <c r="F11" s="93">
        <v>0.4212165519556824</v>
      </c>
      <c r="G11" s="101">
        <f t="shared" si="0"/>
        <v>0.9250285804184678</v>
      </c>
      <c r="H11" s="32">
        <v>0.5516014234875446</v>
      </c>
      <c r="I11" s="32">
        <v>1.3297872340425532</v>
      </c>
      <c r="J11" s="32">
        <v>0.8936970837253058</v>
      </c>
      <c r="K11" s="38">
        <f t="shared" si="1"/>
        <v>0.677698975571316</v>
      </c>
      <c r="L11" s="74">
        <v>43</v>
      </c>
      <c r="M11" s="75">
        <v>17</v>
      </c>
      <c r="N11" s="106">
        <f t="shared" si="2"/>
        <v>25</v>
      </c>
      <c r="O11" s="76"/>
      <c r="P11" s="76"/>
      <c r="Q11" s="76"/>
      <c r="R11" s="76"/>
      <c r="S11" s="82"/>
      <c r="T11" s="82"/>
      <c r="U11" s="82"/>
      <c r="V11" s="82"/>
      <c r="W11" s="82"/>
      <c r="X11" s="82"/>
      <c r="Y11" s="82"/>
      <c r="Z11" s="79"/>
      <c r="AA11" s="79"/>
      <c r="AB11" s="79"/>
      <c r="AC11" s="79"/>
      <c r="AD11" s="83"/>
      <c r="AE11" s="83"/>
      <c r="AF11" s="83"/>
      <c r="AG11" s="83"/>
      <c r="AH11" s="83"/>
      <c r="AI11" s="83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79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5"/>
      <c r="BU11" s="85"/>
      <c r="BV11" s="84"/>
      <c r="BW11" s="84"/>
      <c r="BX11" s="84"/>
      <c r="BY11" s="84"/>
      <c r="BZ11" s="84"/>
      <c r="CA11" s="84"/>
      <c r="CB11" s="84"/>
      <c r="CC11" s="84"/>
      <c r="CD11" s="84"/>
    </row>
    <row r="12" spans="1:82" ht="12.75">
      <c r="A12" s="73" t="s">
        <v>301</v>
      </c>
      <c r="D12" s="31"/>
      <c r="E12" s="45"/>
      <c r="F12" s="57" t="s">
        <v>246</v>
      </c>
      <c r="G12" s="101">
        <f t="shared" si="0"/>
        <v>0.011081560283687944</v>
      </c>
      <c r="H12" s="32"/>
      <c r="I12" s="32">
        <v>0.03324468085106383</v>
      </c>
      <c r="J12" s="32"/>
      <c r="K12" s="38">
        <f t="shared" si="1"/>
        <v>0.015760441292356184</v>
      </c>
      <c r="L12" s="74">
        <v>1</v>
      </c>
      <c r="M12" s="75">
        <v>1</v>
      </c>
      <c r="N12" s="106">
        <f t="shared" si="2"/>
        <v>1.4705882352941178</v>
      </c>
      <c r="O12" s="76"/>
      <c r="P12" s="76"/>
      <c r="Q12" s="76"/>
      <c r="R12" s="76"/>
      <c r="S12" s="82"/>
      <c r="T12" s="82"/>
      <c r="U12" s="82"/>
      <c r="V12" s="82"/>
      <c r="W12" s="82"/>
      <c r="X12" s="82"/>
      <c r="Y12" s="82"/>
      <c r="Z12" s="79"/>
      <c r="AA12" s="79"/>
      <c r="AB12" s="79"/>
      <c r="AC12" s="79"/>
      <c r="AD12" s="83"/>
      <c r="AE12" s="83"/>
      <c r="AF12" s="83"/>
      <c r="AG12" s="83"/>
      <c r="AH12" s="83"/>
      <c r="AI12" s="83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79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5"/>
      <c r="BU12" s="85"/>
      <c r="BV12" s="84"/>
      <c r="BW12" s="84"/>
      <c r="BX12" s="84"/>
      <c r="BY12" s="84"/>
      <c r="BZ12" s="84"/>
      <c r="CA12" s="84"/>
      <c r="CB12" s="84"/>
      <c r="CC12" s="84"/>
      <c r="CD12" s="84"/>
    </row>
    <row r="13" spans="1:79" ht="12.75">
      <c r="A13" s="1" t="s">
        <v>36</v>
      </c>
      <c r="B13" s="1">
        <v>2.93</v>
      </c>
      <c r="C13" s="1">
        <v>3.14</v>
      </c>
      <c r="D13" s="1">
        <v>7.13</v>
      </c>
      <c r="E13" s="45">
        <v>3.7378201497066557</v>
      </c>
      <c r="F13" s="93">
        <v>7.005912036259863</v>
      </c>
      <c r="G13" s="101">
        <f t="shared" si="0"/>
        <v>11.42296627614102</v>
      </c>
      <c r="H13" s="32">
        <v>7.882562277580073</v>
      </c>
      <c r="I13" s="32">
        <v>13.513962765957446</v>
      </c>
      <c r="J13" s="32">
        <v>12.872373784885545</v>
      </c>
      <c r="K13" s="38">
        <f t="shared" si="1"/>
        <v>8.337273443656422</v>
      </c>
      <c r="L13" s="39">
        <f>SUM(O13:CD13)</f>
        <v>529</v>
      </c>
      <c r="M13" s="40">
        <f>COUNTA(O13:CD13)</f>
        <v>29</v>
      </c>
      <c r="N13" s="105">
        <f t="shared" si="2"/>
        <v>42.64705882352941</v>
      </c>
      <c r="O13" s="42"/>
      <c r="P13" s="42"/>
      <c r="Q13" s="42"/>
      <c r="R13" s="42">
        <v>156</v>
      </c>
      <c r="S13" s="6">
        <v>5</v>
      </c>
      <c r="T13" s="6">
        <v>5</v>
      </c>
      <c r="U13" s="6">
        <v>16</v>
      </c>
      <c r="V13" s="6"/>
      <c r="W13" s="6">
        <v>44</v>
      </c>
      <c r="X13" s="6"/>
      <c r="Y13" s="6">
        <v>39</v>
      </c>
      <c r="Z13" s="6">
        <v>55</v>
      </c>
      <c r="AA13" s="6"/>
      <c r="AB13" s="6"/>
      <c r="AC13" s="6"/>
      <c r="AD13" s="22">
        <v>33</v>
      </c>
      <c r="AE13" s="22"/>
      <c r="AF13" s="22"/>
      <c r="AG13" s="22"/>
      <c r="AH13" s="22">
        <v>8</v>
      </c>
      <c r="AI13" s="22"/>
      <c r="AN13">
        <v>6</v>
      </c>
      <c r="AO13">
        <v>4</v>
      </c>
      <c r="AP13">
        <v>7</v>
      </c>
      <c r="AQ13" s="68"/>
      <c r="AT13">
        <v>13</v>
      </c>
      <c r="AU13">
        <v>12</v>
      </c>
      <c r="AV13">
        <v>9</v>
      </c>
      <c r="AX13">
        <v>7</v>
      </c>
      <c r="BC13">
        <v>4</v>
      </c>
      <c r="BD13">
        <v>21</v>
      </c>
      <c r="BF13">
        <v>5</v>
      </c>
      <c r="BJ13">
        <v>26</v>
      </c>
      <c r="BQ13">
        <v>2</v>
      </c>
      <c r="BR13">
        <v>4</v>
      </c>
      <c r="BS13">
        <v>2</v>
      </c>
      <c r="BT13" s="5">
        <v>7</v>
      </c>
      <c r="BV13" s="5">
        <v>4</v>
      </c>
      <c r="BX13">
        <v>8</v>
      </c>
      <c r="BY13">
        <v>6</v>
      </c>
      <c r="BZ13">
        <v>3</v>
      </c>
      <c r="CA13">
        <v>18</v>
      </c>
    </row>
    <row r="14" spans="1:43" ht="12.75">
      <c r="A14" s="1" t="s">
        <v>37</v>
      </c>
      <c r="E14" s="45">
        <v>0.009</v>
      </c>
      <c r="F14" s="93">
        <v>0.008360879858464398</v>
      </c>
      <c r="G14" s="101">
        <f t="shared" si="0"/>
        <v>0.005540780141843972</v>
      </c>
      <c r="H14" s="32"/>
      <c r="I14" s="32">
        <v>0.016622340425531915</v>
      </c>
      <c r="J14" s="32"/>
      <c r="K14" s="38">
        <f t="shared" si="1"/>
        <v>0</v>
      </c>
      <c r="L14" s="39">
        <f>SUM(O14:CD14)</f>
        <v>0</v>
      </c>
      <c r="M14" s="40">
        <f>COUNTA(O14:CD14)</f>
        <v>0</v>
      </c>
      <c r="N14" s="105">
        <f t="shared" si="2"/>
        <v>0</v>
      </c>
      <c r="O14" s="42"/>
      <c r="P14" s="42"/>
      <c r="Q14" s="42"/>
      <c r="R14" s="42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22"/>
      <c r="AE14" s="22"/>
      <c r="AF14" s="22"/>
      <c r="AG14" s="22"/>
      <c r="AH14" s="22"/>
      <c r="AI14" s="22"/>
      <c r="AQ14" s="68"/>
    </row>
    <row r="15" spans="1:81" ht="12.75">
      <c r="A15" s="1" t="s">
        <v>38</v>
      </c>
      <c r="B15" s="31">
        <v>1</v>
      </c>
      <c r="C15" s="1">
        <v>0.87</v>
      </c>
      <c r="D15" s="1">
        <v>0.57</v>
      </c>
      <c r="E15" s="45">
        <v>2.390643940926563</v>
      </c>
      <c r="F15" s="93">
        <v>6.4388777908343116</v>
      </c>
      <c r="G15" s="101">
        <f t="shared" si="0"/>
        <v>10.005055882348612</v>
      </c>
      <c r="H15" s="32">
        <v>7.722419928825625</v>
      </c>
      <c r="I15" s="32">
        <v>8.793218085106382</v>
      </c>
      <c r="J15" s="32">
        <v>13.49952963311383</v>
      </c>
      <c r="K15" s="38">
        <f t="shared" si="1"/>
        <v>9.25137903861308</v>
      </c>
      <c r="L15" s="39">
        <f>SUM(O15:CD15)</f>
        <v>587</v>
      </c>
      <c r="M15" s="40">
        <f>COUNTA(O15:CD15)</f>
        <v>29</v>
      </c>
      <c r="N15" s="105">
        <f t="shared" si="2"/>
        <v>42.64705882352941</v>
      </c>
      <c r="O15" s="42">
        <v>48</v>
      </c>
      <c r="P15" s="42"/>
      <c r="Q15" s="42">
        <v>93</v>
      </c>
      <c r="R15" s="42"/>
      <c r="S15" s="6"/>
      <c r="T15" s="6"/>
      <c r="U15" s="6">
        <v>8</v>
      </c>
      <c r="V15" s="6"/>
      <c r="W15" s="6"/>
      <c r="X15" s="6">
        <v>1</v>
      </c>
      <c r="Y15" s="6"/>
      <c r="Z15" s="6">
        <v>23</v>
      </c>
      <c r="AA15" s="6">
        <v>20</v>
      </c>
      <c r="AB15" s="6">
        <v>10</v>
      </c>
      <c r="AC15" s="6"/>
      <c r="AD15" s="22">
        <v>7</v>
      </c>
      <c r="AE15" s="22"/>
      <c r="AF15" s="22"/>
      <c r="AG15" s="22">
        <v>12</v>
      </c>
      <c r="AH15" s="22"/>
      <c r="AI15" s="22">
        <v>8</v>
      </c>
      <c r="AJ15" s="22">
        <v>9</v>
      </c>
      <c r="AK15">
        <v>174</v>
      </c>
      <c r="AN15" s="22">
        <v>2</v>
      </c>
      <c r="AO15">
        <v>2</v>
      </c>
      <c r="AQ15" s="68"/>
      <c r="AW15">
        <v>7</v>
      </c>
      <c r="AX15">
        <v>3</v>
      </c>
      <c r="AY15">
        <v>6</v>
      </c>
      <c r="AZ15">
        <v>1</v>
      </c>
      <c r="BA15">
        <v>18</v>
      </c>
      <c r="BB15">
        <v>1</v>
      </c>
      <c r="BD15">
        <v>6</v>
      </c>
      <c r="BF15">
        <v>4</v>
      </c>
      <c r="BG15">
        <v>56</v>
      </c>
      <c r="BK15">
        <v>2</v>
      </c>
      <c r="BO15">
        <v>38</v>
      </c>
      <c r="BZ15">
        <v>3</v>
      </c>
      <c r="CA15">
        <v>1</v>
      </c>
      <c r="CB15">
        <v>9</v>
      </c>
      <c r="CC15">
        <v>15</v>
      </c>
    </row>
    <row r="16" spans="1:78" ht="12.75">
      <c r="A16" s="1" t="s">
        <v>39</v>
      </c>
      <c r="D16" s="1">
        <v>0.05</v>
      </c>
      <c r="E16" s="45">
        <v>0.06899999999999999</v>
      </c>
      <c r="F16" s="93">
        <v>0.17618045996306866</v>
      </c>
      <c r="G16" s="101">
        <f t="shared" si="0"/>
        <v>1.0361258865248226</v>
      </c>
      <c r="H16" s="32"/>
      <c r="I16" s="32">
        <v>3.108377659574468</v>
      </c>
      <c r="J16" s="32"/>
      <c r="K16" s="38">
        <f t="shared" si="1"/>
        <v>1.5760441292356187</v>
      </c>
      <c r="L16" s="39">
        <f>SUM(O16:CD16)</f>
        <v>100</v>
      </c>
      <c r="M16" s="40">
        <f>COUNTA(O16:CD16)</f>
        <v>4</v>
      </c>
      <c r="N16" s="105">
        <f t="shared" si="2"/>
        <v>5.882352941176471</v>
      </c>
      <c r="O16" s="42">
        <v>1</v>
      </c>
      <c r="P16" s="42"/>
      <c r="Q16" s="42">
        <v>1</v>
      </c>
      <c r="R16" s="42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22"/>
      <c r="AE16" s="22"/>
      <c r="AF16" s="22"/>
      <c r="AG16" s="22"/>
      <c r="AH16" s="22"/>
      <c r="AI16" s="22"/>
      <c r="AQ16" s="68"/>
      <c r="BO16">
        <v>3</v>
      </c>
      <c r="BZ16">
        <v>95</v>
      </c>
    </row>
    <row r="17" spans="1:43" ht="12.75">
      <c r="A17" s="1" t="s">
        <v>198</v>
      </c>
      <c r="E17" s="57" t="s">
        <v>246</v>
      </c>
      <c r="F17" s="57" t="s">
        <v>246</v>
      </c>
      <c r="G17" s="101">
        <f t="shared" si="0"/>
        <v>0</v>
      </c>
      <c r="H17" s="32"/>
      <c r="I17" s="32"/>
      <c r="J17" s="32"/>
      <c r="K17" s="38">
        <f t="shared" si="1"/>
        <v>0</v>
      </c>
      <c r="L17" s="39">
        <f>SUM(O17:CD17)</f>
        <v>0</v>
      </c>
      <c r="M17" s="40">
        <f>COUNTA(O17:CD17)</f>
        <v>0</v>
      </c>
      <c r="N17" s="105">
        <f t="shared" si="2"/>
        <v>0</v>
      </c>
      <c r="O17" s="42"/>
      <c r="P17" s="42"/>
      <c r="Q17" s="42"/>
      <c r="R17" s="42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2"/>
      <c r="AE17" s="22"/>
      <c r="AF17" s="22"/>
      <c r="AG17" s="22"/>
      <c r="AH17" s="22"/>
      <c r="AI17" s="22"/>
      <c r="AQ17" s="68"/>
    </row>
    <row r="18" spans="1:59" ht="12.75">
      <c r="A18" s="1" t="s">
        <v>40</v>
      </c>
      <c r="E18" s="45">
        <v>0.037</v>
      </c>
      <c r="F18" s="93">
        <v>0.006283192947938966</v>
      </c>
      <c r="G18" s="101">
        <f t="shared" si="0"/>
        <v>0.18157708386206725</v>
      </c>
      <c r="H18" s="32">
        <v>0.07117437722419931</v>
      </c>
      <c r="I18" s="32">
        <v>0.3324468085106383</v>
      </c>
      <c r="J18" s="32">
        <v>0.14111006585136407</v>
      </c>
      <c r="K18" s="38">
        <f t="shared" si="1"/>
        <v>0.22064617809298662</v>
      </c>
      <c r="L18" s="39">
        <f>SUM(O18:CD18)</f>
        <v>14</v>
      </c>
      <c r="M18" s="40">
        <f>COUNTA(O18:CD18)</f>
        <v>4</v>
      </c>
      <c r="N18" s="105">
        <f t="shared" si="2"/>
        <v>5.882352941176471</v>
      </c>
      <c r="O18" s="42"/>
      <c r="P18" s="42"/>
      <c r="Q18" s="42"/>
      <c r="R18" s="42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2"/>
      <c r="AE18" s="22"/>
      <c r="AF18" s="22"/>
      <c r="AG18" s="22"/>
      <c r="AH18" s="22"/>
      <c r="AI18" s="22"/>
      <c r="AO18">
        <v>2</v>
      </c>
      <c r="AQ18" s="68"/>
      <c r="AY18">
        <v>5</v>
      </c>
      <c r="AZ18">
        <v>6</v>
      </c>
      <c r="BG18">
        <v>1</v>
      </c>
    </row>
    <row r="19" spans="1:52" ht="12.75">
      <c r="A19" s="1" t="s">
        <v>41</v>
      </c>
      <c r="E19" s="45">
        <v>0.008</v>
      </c>
      <c r="F19" s="57" t="s">
        <v>246</v>
      </c>
      <c r="G19" s="101">
        <f t="shared" si="0"/>
        <v>0.022629475081112894</v>
      </c>
      <c r="H19" s="32">
        <v>0.035587188612099654</v>
      </c>
      <c r="I19" s="32">
        <v>0.016622340425531915</v>
      </c>
      <c r="J19" s="32">
        <v>0.01567889620570712</v>
      </c>
      <c r="K19" s="38">
        <f t="shared" si="1"/>
        <v>0.015760441292356184</v>
      </c>
      <c r="L19" s="39">
        <f>SUM(O19:CD19)</f>
        <v>1</v>
      </c>
      <c r="M19" s="40">
        <f>COUNTA(O19:CD19)</f>
        <v>1</v>
      </c>
      <c r="N19" s="105">
        <f t="shared" si="2"/>
        <v>1.4705882352941178</v>
      </c>
      <c r="O19" s="42"/>
      <c r="P19" s="42"/>
      <c r="Q19" s="42"/>
      <c r="R19" s="42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22"/>
      <c r="AE19" s="22"/>
      <c r="AF19" s="22"/>
      <c r="AG19" s="22"/>
      <c r="AH19" s="22"/>
      <c r="AI19" s="22"/>
      <c r="AQ19" s="68"/>
      <c r="AZ19">
        <v>1</v>
      </c>
    </row>
    <row r="20" spans="1:60" ht="12.75">
      <c r="A20" s="1" t="s">
        <v>42</v>
      </c>
      <c r="B20" s="1">
        <v>0.06</v>
      </c>
      <c r="C20" s="1">
        <v>1.84</v>
      </c>
      <c r="D20" s="1">
        <v>11.92</v>
      </c>
      <c r="E20" s="45">
        <v>13.697345943758851</v>
      </c>
      <c r="F20" s="93">
        <v>3.942649655867047</v>
      </c>
      <c r="G20" s="101">
        <f t="shared" si="0"/>
        <v>9.042396465842804</v>
      </c>
      <c r="H20" s="32">
        <v>6.654804270462635</v>
      </c>
      <c r="I20" s="32">
        <v>16.22340425531915</v>
      </c>
      <c r="J20" s="32">
        <v>4.248980871746629</v>
      </c>
      <c r="K20" s="38">
        <f t="shared" si="1"/>
        <v>7.832939322301025</v>
      </c>
      <c r="L20" s="39">
        <f>SUM(O20:CD20)</f>
        <v>497</v>
      </c>
      <c r="M20" s="40">
        <f>COUNTA(O20:CD20)</f>
        <v>9</v>
      </c>
      <c r="N20" s="105">
        <f t="shared" si="2"/>
        <v>13.235294117647058</v>
      </c>
      <c r="O20" s="42"/>
      <c r="P20" s="42"/>
      <c r="Q20" s="42">
        <v>42</v>
      </c>
      <c r="R20" s="42"/>
      <c r="S20" s="6"/>
      <c r="T20" s="6">
        <v>12</v>
      </c>
      <c r="U20" s="6">
        <v>212</v>
      </c>
      <c r="V20" s="6"/>
      <c r="W20" s="6"/>
      <c r="X20" s="6"/>
      <c r="Y20" s="6"/>
      <c r="Z20" s="6"/>
      <c r="AA20" s="6"/>
      <c r="AB20" s="6"/>
      <c r="AC20" s="6"/>
      <c r="AD20" s="22">
        <v>30</v>
      </c>
      <c r="AE20" s="22"/>
      <c r="AF20" s="22"/>
      <c r="AG20" s="22"/>
      <c r="AH20" s="22"/>
      <c r="AI20" s="22"/>
      <c r="AQ20" s="68"/>
      <c r="AX20">
        <v>4</v>
      </c>
      <c r="AY20">
        <v>75</v>
      </c>
      <c r="AZ20">
        <v>100</v>
      </c>
      <c r="BG20">
        <v>21</v>
      </c>
      <c r="BH20">
        <v>1</v>
      </c>
    </row>
    <row r="21" spans="1:43" ht="12.75">
      <c r="A21" s="1" t="s">
        <v>43</v>
      </c>
      <c r="E21" s="45"/>
      <c r="F21" s="93">
        <v>0.1372957864696995</v>
      </c>
      <c r="G21" s="101">
        <f t="shared" si="0"/>
        <v>0</v>
      </c>
      <c r="H21" s="32"/>
      <c r="I21" s="32"/>
      <c r="J21" s="32"/>
      <c r="K21" s="38">
        <f t="shared" si="1"/>
        <v>0</v>
      </c>
      <c r="L21" s="39">
        <f>SUM(O21:CD21)</f>
        <v>0</v>
      </c>
      <c r="M21" s="40">
        <f>COUNTA(O21:CD21)</f>
        <v>0</v>
      </c>
      <c r="N21" s="105">
        <f t="shared" si="2"/>
        <v>0</v>
      </c>
      <c r="O21" s="42"/>
      <c r="P21" s="42"/>
      <c r="Q21" s="42"/>
      <c r="R21" s="42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22"/>
      <c r="AE21" s="22"/>
      <c r="AF21" s="22"/>
      <c r="AG21" s="22"/>
      <c r="AH21" s="22"/>
      <c r="AI21" s="22"/>
      <c r="AQ21" s="68"/>
    </row>
    <row r="22" spans="1:58" ht="12.75">
      <c r="A22" s="1" t="s">
        <v>44</v>
      </c>
      <c r="C22" s="31">
        <v>0.1</v>
      </c>
      <c r="D22" s="1">
        <v>0.07</v>
      </c>
      <c r="E22" s="45">
        <v>0.3849420140495571</v>
      </c>
      <c r="F22" s="93">
        <v>0.4026500892198186</v>
      </c>
      <c r="G22" s="101">
        <f t="shared" si="0"/>
        <v>6.664165062637746</v>
      </c>
      <c r="H22" s="32"/>
      <c r="I22" s="32">
        <v>17.43683510638298</v>
      </c>
      <c r="J22" s="32">
        <v>2.5556600815302604</v>
      </c>
      <c r="K22" s="38">
        <f t="shared" si="1"/>
        <v>6.430260047281324</v>
      </c>
      <c r="L22" s="39">
        <f>SUM(O22:CD22)</f>
        <v>408</v>
      </c>
      <c r="M22" s="40">
        <f>COUNTA(O22:CD22)</f>
        <v>3</v>
      </c>
      <c r="N22" s="105">
        <f t="shared" si="2"/>
        <v>4.411764705882353</v>
      </c>
      <c r="O22" s="42"/>
      <c r="P22" s="42"/>
      <c r="Q22" s="42">
        <v>2</v>
      </c>
      <c r="R22" s="42"/>
      <c r="S22" s="6"/>
      <c r="T22" s="6" t="s">
        <v>344</v>
      </c>
      <c r="U22" s="6"/>
      <c r="V22" s="6"/>
      <c r="W22" s="6"/>
      <c r="X22" s="6"/>
      <c r="Y22" s="6"/>
      <c r="Z22" s="6"/>
      <c r="AA22" s="6"/>
      <c r="AB22" s="6"/>
      <c r="AC22" s="6"/>
      <c r="AD22" s="22"/>
      <c r="AE22" s="22"/>
      <c r="AF22" s="22"/>
      <c r="AG22" s="22"/>
      <c r="AH22" s="22"/>
      <c r="AI22" s="22"/>
      <c r="AQ22" s="68"/>
      <c r="BF22">
        <v>406</v>
      </c>
    </row>
    <row r="23" spans="1:52" ht="12.75">
      <c r="A23" s="1" t="s">
        <v>45</v>
      </c>
      <c r="B23" s="1">
        <v>0.21</v>
      </c>
      <c r="C23" s="1">
        <v>0.67</v>
      </c>
      <c r="D23" s="1">
        <v>0.55</v>
      </c>
      <c r="E23" s="45">
        <v>0.37076107626947197</v>
      </c>
      <c r="F23" s="93">
        <v>0.5437978358288917</v>
      </c>
      <c r="G23" s="101">
        <f t="shared" si="0"/>
        <v>3.9229015793251913</v>
      </c>
      <c r="H23" s="32">
        <v>1.7615658362989328</v>
      </c>
      <c r="I23" s="32">
        <v>5.319148936170213</v>
      </c>
      <c r="J23" s="32">
        <v>4.6879899655064285</v>
      </c>
      <c r="K23" s="38">
        <f t="shared" si="1"/>
        <v>1.2293144208037825</v>
      </c>
      <c r="L23" s="39">
        <f>SUM(O23:CD23)</f>
        <v>78</v>
      </c>
      <c r="M23" s="40">
        <f>COUNTA(O23:CD23)</f>
        <v>6</v>
      </c>
      <c r="N23" s="105">
        <f t="shared" si="2"/>
        <v>8.823529411764707</v>
      </c>
      <c r="O23" s="42"/>
      <c r="P23" s="42"/>
      <c r="Q23" s="42">
        <v>1</v>
      </c>
      <c r="R23" s="42"/>
      <c r="S23" s="6"/>
      <c r="T23" s="6"/>
      <c r="U23" s="6"/>
      <c r="V23" s="6"/>
      <c r="W23" s="6">
        <v>21</v>
      </c>
      <c r="X23" s="6"/>
      <c r="Y23" s="6"/>
      <c r="Z23" s="6"/>
      <c r="AA23" s="6"/>
      <c r="AB23" s="6"/>
      <c r="AC23" s="6">
        <v>10</v>
      </c>
      <c r="AD23" s="22"/>
      <c r="AE23" s="22"/>
      <c r="AF23" s="22"/>
      <c r="AG23" s="22"/>
      <c r="AH23" s="22"/>
      <c r="AI23" s="22"/>
      <c r="AN23">
        <v>14</v>
      </c>
      <c r="AQ23" s="68"/>
      <c r="AY23">
        <v>6</v>
      </c>
      <c r="AZ23">
        <v>26</v>
      </c>
    </row>
    <row r="24" spans="1:58" ht="12.75">
      <c r="A24" s="1" t="s">
        <v>46</v>
      </c>
      <c r="B24" s="1">
        <v>0.06</v>
      </c>
      <c r="C24" s="1">
        <v>0.22</v>
      </c>
      <c r="D24" s="1">
        <v>0.16</v>
      </c>
      <c r="E24" s="45">
        <v>0.17653044709690474</v>
      </c>
      <c r="F24" s="93">
        <v>0.47210827597784116</v>
      </c>
      <c r="G24" s="101">
        <f t="shared" si="0"/>
        <v>5.969023721064708</v>
      </c>
      <c r="H24" s="32">
        <v>1.334519572953737</v>
      </c>
      <c r="I24" s="32">
        <v>3.5904255319148937</v>
      </c>
      <c r="J24" s="32">
        <v>12.982126058325495</v>
      </c>
      <c r="K24" s="38">
        <f t="shared" si="1"/>
        <v>1.52876280535855</v>
      </c>
      <c r="L24" s="39">
        <f>SUM(O24:CD24)</f>
        <v>97</v>
      </c>
      <c r="M24" s="40">
        <f>COUNTA(O24:CD24)</f>
        <v>10</v>
      </c>
      <c r="N24" s="105">
        <f t="shared" si="2"/>
        <v>14.705882352941176</v>
      </c>
      <c r="O24" s="42"/>
      <c r="P24" s="42"/>
      <c r="Q24" s="42">
        <v>22</v>
      </c>
      <c r="R24" s="42"/>
      <c r="S24" s="6"/>
      <c r="T24" s="6"/>
      <c r="U24" s="6"/>
      <c r="V24" s="6"/>
      <c r="W24" s="6">
        <v>7</v>
      </c>
      <c r="X24" s="6"/>
      <c r="Y24" s="6"/>
      <c r="Z24" s="6">
        <v>3</v>
      </c>
      <c r="AA24" s="6"/>
      <c r="AB24" s="6"/>
      <c r="AC24" s="6">
        <v>3</v>
      </c>
      <c r="AD24" s="22"/>
      <c r="AE24" s="22"/>
      <c r="AF24" s="22"/>
      <c r="AG24" s="22"/>
      <c r="AH24" s="22"/>
      <c r="AI24" s="22"/>
      <c r="AJ24" s="23"/>
      <c r="AK24" s="24">
        <v>1</v>
      </c>
      <c r="AL24" s="24"/>
      <c r="AM24" s="24"/>
      <c r="AN24" s="6">
        <v>4</v>
      </c>
      <c r="AO24" s="24">
        <v>1</v>
      </c>
      <c r="AP24" s="24"/>
      <c r="AQ24" s="69"/>
      <c r="AR24" s="23"/>
      <c r="AS24" s="23"/>
      <c r="AT24" s="23"/>
      <c r="AU24" s="6"/>
      <c r="AV24" s="24"/>
      <c r="AW24" s="23"/>
      <c r="AX24" s="6">
        <v>4</v>
      </c>
      <c r="AZ24">
        <v>34</v>
      </c>
      <c r="BF24">
        <v>18</v>
      </c>
    </row>
    <row r="25" spans="1:81" ht="12.75">
      <c r="A25" s="1" t="s">
        <v>47</v>
      </c>
      <c r="B25" s="1">
        <v>32.21</v>
      </c>
      <c r="C25" s="31">
        <v>34.6</v>
      </c>
      <c r="D25" s="1">
        <v>19.34</v>
      </c>
      <c r="E25" s="45">
        <v>21.74350394497269</v>
      </c>
      <c r="F25" s="93">
        <v>17.26823249958033</v>
      </c>
      <c r="G25" s="101">
        <f t="shared" si="0"/>
        <v>24.135312632376383</v>
      </c>
      <c r="H25" s="32">
        <v>16.20996441281139</v>
      </c>
      <c r="I25" s="32">
        <v>26.84507978723404</v>
      </c>
      <c r="J25" s="32">
        <v>29.350893697083727</v>
      </c>
      <c r="K25" s="38">
        <f t="shared" si="1"/>
        <v>22.01733648542159</v>
      </c>
      <c r="L25" s="39">
        <f>SUM(O25:CD25)</f>
        <v>1397</v>
      </c>
      <c r="M25" s="40">
        <f>COUNTA(O25:CD25)</f>
        <v>35</v>
      </c>
      <c r="N25" s="105">
        <f t="shared" si="2"/>
        <v>51.470588235294116</v>
      </c>
      <c r="O25" s="42">
        <v>112</v>
      </c>
      <c r="P25" s="42"/>
      <c r="Q25" s="42">
        <v>30</v>
      </c>
      <c r="R25" s="42">
        <v>13</v>
      </c>
      <c r="S25" s="6"/>
      <c r="T25" s="6">
        <v>41</v>
      </c>
      <c r="U25" s="6"/>
      <c r="V25" s="6"/>
      <c r="W25" s="6">
        <v>56</v>
      </c>
      <c r="X25" s="6"/>
      <c r="Y25" s="6">
        <v>4</v>
      </c>
      <c r="Z25" s="21">
        <v>19</v>
      </c>
      <c r="AA25" s="21"/>
      <c r="AB25" s="21"/>
      <c r="AC25" s="21">
        <v>50</v>
      </c>
      <c r="AD25" s="22">
        <v>26</v>
      </c>
      <c r="AE25" s="22"/>
      <c r="AF25" s="22"/>
      <c r="AG25" s="22"/>
      <c r="AH25" s="22"/>
      <c r="AI25" s="22"/>
      <c r="AJ25" s="22">
        <v>10</v>
      </c>
      <c r="AK25" s="22">
        <v>445</v>
      </c>
      <c r="AL25" s="22">
        <v>7</v>
      </c>
      <c r="AN25" s="22">
        <v>14</v>
      </c>
      <c r="AO25" s="22">
        <v>10</v>
      </c>
      <c r="AP25">
        <v>51</v>
      </c>
      <c r="AQ25" s="68"/>
      <c r="AU25">
        <v>19</v>
      </c>
      <c r="AV25">
        <v>13</v>
      </c>
      <c r="AX25">
        <v>3</v>
      </c>
      <c r="AZ25">
        <v>10</v>
      </c>
      <c r="BA25">
        <v>33</v>
      </c>
      <c r="BD25">
        <v>13</v>
      </c>
      <c r="BF25">
        <v>80</v>
      </c>
      <c r="BH25">
        <v>161</v>
      </c>
      <c r="BJ25">
        <v>1</v>
      </c>
      <c r="BK25">
        <v>47</v>
      </c>
      <c r="BL25">
        <v>8</v>
      </c>
      <c r="BR25">
        <v>50</v>
      </c>
      <c r="BS25">
        <v>43</v>
      </c>
      <c r="BU25" s="5">
        <v>1</v>
      </c>
      <c r="BV25" s="5">
        <v>6</v>
      </c>
      <c r="BW25" s="5"/>
      <c r="BX25" s="5">
        <v>8</v>
      </c>
      <c r="BY25" s="5">
        <v>2</v>
      </c>
      <c r="BZ25" s="5">
        <v>2</v>
      </c>
      <c r="CA25" s="5">
        <v>7</v>
      </c>
      <c r="CB25" s="5"/>
      <c r="CC25" s="5">
        <v>2</v>
      </c>
    </row>
    <row r="26" spans="1:81" ht="12.75">
      <c r="A26" s="1" t="s">
        <v>233</v>
      </c>
      <c r="C26" s="31"/>
      <c r="E26" s="45"/>
      <c r="F26" s="93">
        <v>0.10367869733087125</v>
      </c>
      <c r="G26" s="101">
        <f t="shared" si="0"/>
        <v>0.40462882346173873</v>
      </c>
      <c r="H26" s="32">
        <v>0.035587188612099654</v>
      </c>
      <c r="I26" s="32">
        <v>1.146941489361702</v>
      </c>
      <c r="J26" s="32">
        <v>0.03135779241141424</v>
      </c>
      <c r="K26" s="38">
        <f>L26*10/L$4</f>
        <v>1.1662726556343577</v>
      </c>
      <c r="L26" s="39">
        <f>SUM(O26:CD26)</f>
        <v>74</v>
      </c>
      <c r="M26" s="40">
        <f>COUNTA(O26:CD26)</f>
        <v>2</v>
      </c>
      <c r="N26" s="105">
        <f t="shared" si="2"/>
        <v>2.9411764705882355</v>
      </c>
      <c r="O26" s="42"/>
      <c r="P26" s="42"/>
      <c r="Q26" s="42"/>
      <c r="R26" s="42"/>
      <c r="S26" s="6"/>
      <c r="T26" s="6"/>
      <c r="U26" s="6"/>
      <c r="V26" s="6"/>
      <c r="W26" s="6"/>
      <c r="X26" s="6"/>
      <c r="Y26" s="6"/>
      <c r="Z26" s="21"/>
      <c r="AA26" s="21"/>
      <c r="AB26" s="21"/>
      <c r="AC26" s="21"/>
      <c r="AD26" s="22"/>
      <c r="AE26" s="22"/>
      <c r="AF26" s="22"/>
      <c r="AG26" s="22"/>
      <c r="AH26" s="22"/>
      <c r="AI26" s="22"/>
      <c r="AQ26" s="68"/>
      <c r="AY26">
        <v>10</v>
      </c>
      <c r="AZ26">
        <v>64</v>
      </c>
      <c r="BV26" s="5"/>
      <c r="BW26" s="5"/>
      <c r="BX26" s="5"/>
      <c r="BY26" s="5"/>
      <c r="BZ26" s="5"/>
      <c r="CA26" s="5"/>
      <c r="CB26" s="5"/>
      <c r="CC26" s="5"/>
    </row>
    <row r="27" spans="1:81" ht="12.75">
      <c r="A27" s="1" t="s">
        <v>202</v>
      </c>
      <c r="C27" s="31"/>
      <c r="E27" s="45"/>
      <c r="F27" s="93">
        <v>0.007642045891695415</v>
      </c>
      <c r="G27" s="101">
        <f t="shared" si="0"/>
        <v>0.06710758932299342</v>
      </c>
      <c r="H27" s="32">
        <v>0.07117437722419931</v>
      </c>
      <c r="I27" s="32">
        <v>0.08311170212765957</v>
      </c>
      <c r="J27" s="32">
        <v>0.04703668861712136</v>
      </c>
      <c r="K27" s="38">
        <f t="shared" si="1"/>
        <v>0.03152088258471237</v>
      </c>
      <c r="L27" s="39">
        <f>SUM(O27:CD27)</f>
        <v>2</v>
      </c>
      <c r="M27" s="40">
        <f>COUNTA(O27:CD27)</f>
        <v>2</v>
      </c>
      <c r="N27" s="105">
        <f t="shared" si="2"/>
        <v>2.9411764705882355</v>
      </c>
      <c r="O27" s="42"/>
      <c r="P27" s="42"/>
      <c r="Q27" s="42"/>
      <c r="R27" s="42"/>
      <c r="S27" s="6"/>
      <c r="T27" s="6"/>
      <c r="U27" s="6"/>
      <c r="V27" s="6"/>
      <c r="W27" s="6"/>
      <c r="X27" s="6"/>
      <c r="Y27" s="6"/>
      <c r="Z27" s="21"/>
      <c r="AA27" s="21"/>
      <c r="AB27" s="21"/>
      <c r="AC27" s="21"/>
      <c r="AD27" s="22"/>
      <c r="AE27" s="22"/>
      <c r="AF27" s="22"/>
      <c r="AG27" s="22"/>
      <c r="AH27" s="22"/>
      <c r="AI27" s="22"/>
      <c r="AN27">
        <v>1</v>
      </c>
      <c r="AQ27" s="68"/>
      <c r="AZ27">
        <v>1</v>
      </c>
      <c r="BV27" s="5"/>
      <c r="BW27" s="5"/>
      <c r="BX27" s="5"/>
      <c r="BY27" s="5"/>
      <c r="BZ27" s="5"/>
      <c r="CA27" s="5"/>
      <c r="CB27" s="5"/>
      <c r="CC27" s="5"/>
    </row>
    <row r="28" spans="1:43" ht="12.75">
      <c r="A28" s="1" t="s">
        <v>48</v>
      </c>
      <c r="B28" s="31">
        <v>0.1</v>
      </c>
      <c r="C28" s="31">
        <v>0.1</v>
      </c>
      <c r="D28" s="1">
        <v>0.01</v>
      </c>
      <c r="E28" s="45">
        <v>0.009023062917256727</v>
      </c>
      <c r="F28" s="93">
        <v>0.007140779530734517</v>
      </c>
      <c r="G28" s="101">
        <f t="shared" si="0"/>
        <v>0.07870896243514386</v>
      </c>
      <c r="H28" s="32"/>
      <c r="I28" s="32">
        <v>0.016622340425531915</v>
      </c>
      <c r="J28" s="32">
        <v>0.21950454687989968</v>
      </c>
      <c r="K28" s="38">
        <f t="shared" si="1"/>
        <v>0</v>
      </c>
      <c r="L28" s="39">
        <f>SUM(O28:CD28)</f>
        <v>0</v>
      </c>
      <c r="M28" s="40">
        <f>COUNTA(O28:CD28)</f>
        <v>0</v>
      </c>
      <c r="N28" s="105">
        <f t="shared" si="2"/>
        <v>0</v>
      </c>
      <c r="O28" s="42"/>
      <c r="P28" s="42"/>
      <c r="Q28" s="42"/>
      <c r="R28" s="42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22"/>
      <c r="AE28" s="22"/>
      <c r="AF28" s="22"/>
      <c r="AG28" s="22"/>
      <c r="AH28" s="22"/>
      <c r="AI28" s="22"/>
      <c r="AQ28" s="68"/>
    </row>
    <row r="29" spans="1:58" ht="12.75">
      <c r="A29" s="1" t="s">
        <v>49</v>
      </c>
      <c r="B29" s="1">
        <v>0.33</v>
      </c>
      <c r="C29" s="1">
        <v>0.17</v>
      </c>
      <c r="D29" s="1">
        <v>0.06</v>
      </c>
      <c r="E29" s="45">
        <v>0.07202306291725673</v>
      </c>
      <c r="F29" s="93">
        <v>0.04229218106995885</v>
      </c>
      <c r="G29" s="101">
        <f t="shared" si="0"/>
        <v>0.13506020807340838</v>
      </c>
      <c r="H29" s="32"/>
      <c r="I29" s="32">
        <v>0.2327127659574468</v>
      </c>
      <c r="J29" s="32">
        <v>0.1724678582627783</v>
      </c>
      <c r="K29" s="38">
        <f t="shared" si="1"/>
        <v>0.07880220646178093</v>
      </c>
      <c r="L29" s="39">
        <f>SUM(O29:CD29)</f>
        <v>5</v>
      </c>
      <c r="M29" s="40">
        <f>COUNTA(O29:CD29)</f>
        <v>1</v>
      </c>
      <c r="N29" s="105">
        <f t="shared" si="2"/>
        <v>1.4705882352941178</v>
      </c>
      <c r="O29" s="42"/>
      <c r="P29" s="42"/>
      <c r="Q29" s="42"/>
      <c r="R29" s="42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22"/>
      <c r="AE29" s="22"/>
      <c r="AF29" s="22"/>
      <c r="AG29" s="22"/>
      <c r="AH29" s="22"/>
      <c r="AI29" s="22"/>
      <c r="AQ29" s="68"/>
      <c r="BF29">
        <v>5</v>
      </c>
    </row>
    <row r="30" spans="1:79" ht="12.75">
      <c r="A30" s="1" t="s">
        <v>50</v>
      </c>
      <c r="B30" s="1">
        <v>9.13</v>
      </c>
      <c r="C30" s="1">
        <v>12.29</v>
      </c>
      <c r="D30" s="1">
        <v>5.18</v>
      </c>
      <c r="E30" s="45">
        <v>8.019839571110662</v>
      </c>
      <c r="F30" s="93">
        <v>8.28471394997482</v>
      </c>
      <c r="G30" s="101">
        <f t="shared" si="0"/>
        <v>15.018636312470425</v>
      </c>
      <c r="H30" s="32">
        <v>11.476868327402137</v>
      </c>
      <c r="I30" s="32">
        <v>12.616356382978722</v>
      </c>
      <c r="J30" s="32">
        <v>20.96268422703042</v>
      </c>
      <c r="K30" s="38">
        <f t="shared" si="1"/>
        <v>9.897557131599685</v>
      </c>
      <c r="L30" s="39">
        <f>SUM(O30:CD30)</f>
        <v>628</v>
      </c>
      <c r="M30" s="40">
        <f>COUNTA(O30:CD30)</f>
        <v>22</v>
      </c>
      <c r="N30" s="105">
        <f t="shared" si="2"/>
        <v>32.35294117647059</v>
      </c>
      <c r="O30" s="42"/>
      <c r="P30" s="42"/>
      <c r="Q30" s="42">
        <v>1</v>
      </c>
      <c r="R30" s="42">
        <v>69</v>
      </c>
      <c r="S30" s="6"/>
      <c r="T30" s="6"/>
      <c r="U30" s="6"/>
      <c r="V30" s="6"/>
      <c r="W30" s="6">
        <v>23</v>
      </c>
      <c r="X30" s="6"/>
      <c r="Y30" s="6">
        <v>6</v>
      </c>
      <c r="Z30" s="6">
        <v>160</v>
      </c>
      <c r="AA30" s="6"/>
      <c r="AB30" s="6"/>
      <c r="AC30" s="6">
        <v>15</v>
      </c>
      <c r="AD30" s="22">
        <v>52</v>
      </c>
      <c r="AE30" s="22"/>
      <c r="AF30" s="22"/>
      <c r="AG30" s="22"/>
      <c r="AH30" s="22"/>
      <c r="AI30" s="22"/>
      <c r="AK30">
        <v>3</v>
      </c>
      <c r="AN30">
        <v>4</v>
      </c>
      <c r="AQ30" s="68"/>
      <c r="AT30">
        <v>6</v>
      </c>
      <c r="AU30">
        <v>10</v>
      </c>
      <c r="AV30">
        <v>3</v>
      </c>
      <c r="AZ30">
        <v>7</v>
      </c>
      <c r="BC30">
        <v>3</v>
      </c>
      <c r="BD30">
        <v>2</v>
      </c>
      <c r="BF30">
        <v>3</v>
      </c>
      <c r="BJ30">
        <v>9</v>
      </c>
      <c r="BQ30">
        <v>7</v>
      </c>
      <c r="BR30">
        <v>1</v>
      </c>
      <c r="BX30">
        <v>94</v>
      </c>
      <c r="BY30">
        <v>147</v>
      </c>
      <c r="CA30">
        <v>3</v>
      </c>
    </row>
    <row r="31" spans="1:58" ht="12.75">
      <c r="A31" s="1" t="s">
        <v>51</v>
      </c>
      <c r="B31" s="1">
        <v>0.15</v>
      </c>
      <c r="C31" s="31">
        <v>0.2</v>
      </c>
      <c r="D31" s="1">
        <v>0.05</v>
      </c>
      <c r="E31" s="45">
        <v>0.024046125834513453</v>
      </c>
      <c r="F31" s="93">
        <v>0.08569137026358167</v>
      </c>
      <c r="G31" s="101">
        <f t="shared" si="0"/>
        <v>0.09364023615169535</v>
      </c>
      <c r="H31" s="32">
        <v>0.017793594306049827</v>
      </c>
      <c r="I31" s="32">
        <v>0.21609042553191488</v>
      </c>
      <c r="J31" s="32">
        <v>0.04703668861712136</v>
      </c>
      <c r="K31" s="38">
        <f t="shared" si="1"/>
        <v>0.03152088258471237</v>
      </c>
      <c r="L31" s="39">
        <f>SUM(O31:CD31)</f>
        <v>2</v>
      </c>
      <c r="M31" s="40">
        <f>COUNTA(O31:CD31)</f>
        <v>1</v>
      </c>
      <c r="N31" s="105">
        <f t="shared" si="2"/>
        <v>1.4705882352941178</v>
      </c>
      <c r="O31" s="42"/>
      <c r="P31" s="42"/>
      <c r="Q31" s="42"/>
      <c r="R31" s="42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22"/>
      <c r="AE31" s="22"/>
      <c r="AF31" s="22"/>
      <c r="AG31" s="22"/>
      <c r="AH31" s="22"/>
      <c r="AI31" s="22"/>
      <c r="AQ31" s="68"/>
      <c r="BF31">
        <v>2</v>
      </c>
    </row>
    <row r="32" spans="1:43" ht="12.75">
      <c r="A32" s="1" t="s">
        <v>52</v>
      </c>
      <c r="B32" s="1">
        <v>0.45</v>
      </c>
      <c r="C32" s="1">
        <v>2.35</v>
      </c>
      <c r="D32" s="1">
        <v>0.98</v>
      </c>
      <c r="E32" s="45">
        <v>0.5272075662553103</v>
      </c>
      <c r="F32" s="93">
        <v>0.24381744347681167</v>
      </c>
      <c r="G32" s="101">
        <f t="shared" si="0"/>
        <v>0.055798219378612346</v>
      </c>
      <c r="H32" s="32">
        <v>0.017793594306049827</v>
      </c>
      <c r="I32" s="32">
        <v>0.14960106382978722</v>
      </c>
      <c r="J32" s="32"/>
      <c r="K32" s="38">
        <f t="shared" si="1"/>
        <v>0.015760441292356184</v>
      </c>
      <c r="L32" s="39">
        <f>SUM(O32:CD32)</f>
        <v>1</v>
      </c>
      <c r="M32" s="40">
        <f>COUNTA(O32:CD32)</f>
        <v>1</v>
      </c>
      <c r="N32" s="105">
        <f t="shared" si="2"/>
        <v>1.4705882352941178</v>
      </c>
      <c r="O32" s="42"/>
      <c r="P32" s="42"/>
      <c r="Q32" s="42"/>
      <c r="R32" s="42"/>
      <c r="S32" s="6"/>
      <c r="T32" s="6"/>
      <c r="U32" s="6"/>
      <c r="V32" s="6"/>
      <c r="W32" s="6">
        <v>1</v>
      </c>
      <c r="X32" s="6"/>
      <c r="Y32" s="6"/>
      <c r="Z32" s="6"/>
      <c r="AA32" s="6"/>
      <c r="AB32" s="6"/>
      <c r="AC32" s="6"/>
      <c r="AD32" s="22"/>
      <c r="AE32" s="22"/>
      <c r="AF32" s="22"/>
      <c r="AG32" s="22"/>
      <c r="AH32" s="22"/>
      <c r="AI32" s="22"/>
      <c r="AQ32" s="68"/>
    </row>
    <row r="33" spans="1:43" ht="12.75">
      <c r="A33" s="1" t="s">
        <v>195</v>
      </c>
      <c r="E33" s="57" t="s">
        <v>246</v>
      </c>
      <c r="F33" s="94"/>
      <c r="G33" s="101">
        <f t="shared" si="0"/>
        <v>0</v>
      </c>
      <c r="H33" s="32"/>
      <c r="I33" s="32"/>
      <c r="J33" s="32"/>
      <c r="K33" s="38">
        <f t="shared" si="1"/>
        <v>0</v>
      </c>
      <c r="L33" s="39">
        <f>SUM(O33:CD33)</f>
        <v>0</v>
      </c>
      <c r="M33" s="40">
        <f>COUNTA(O33:CD33)</f>
        <v>0</v>
      </c>
      <c r="N33" s="105">
        <f t="shared" si="2"/>
        <v>0</v>
      </c>
      <c r="O33" s="42"/>
      <c r="P33" s="42"/>
      <c r="Q33" s="42"/>
      <c r="R33" s="42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22"/>
      <c r="AE33" s="22"/>
      <c r="AF33" s="22"/>
      <c r="AG33" s="22"/>
      <c r="AH33" s="22"/>
      <c r="AI33" s="22"/>
      <c r="AQ33" s="68"/>
    </row>
    <row r="34" spans="1:43" ht="12.75">
      <c r="A34" s="1" t="s">
        <v>53</v>
      </c>
      <c r="B34" s="31">
        <v>0.2</v>
      </c>
      <c r="C34" s="31">
        <v>2.7</v>
      </c>
      <c r="D34" s="1">
        <v>0.89</v>
      </c>
      <c r="E34" s="45">
        <v>0.144</v>
      </c>
      <c r="F34" s="93">
        <v>4.819043142521403</v>
      </c>
      <c r="G34" s="101">
        <f t="shared" si="0"/>
        <v>1.412033444212227</v>
      </c>
      <c r="H34" s="32">
        <v>0.5516014234875446</v>
      </c>
      <c r="I34" s="32">
        <v>3.5904255319148937</v>
      </c>
      <c r="J34" s="32">
        <v>0.09407337723424272</v>
      </c>
      <c r="K34" s="38">
        <f t="shared" si="1"/>
        <v>6.461780929866036</v>
      </c>
      <c r="L34" s="39">
        <f>SUM(O34:CD34)</f>
        <v>410</v>
      </c>
      <c r="M34" s="40">
        <f>COUNTA(O34:CD34)</f>
        <v>2</v>
      </c>
      <c r="N34" s="105">
        <f t="shared" si="2"/>
        <v>2.9411764705882355</v>
      </c>
      <c r="O34" s="42"/>
      <c r="P34" s="42"/>
      <c r="Q34" s="42"/>
      <c r="R34" s="42">
        <v>10</v>
      </c>
      <c r="S34" s="6"/>
      <c r="T34" s="6"/>
      <c r="U34" s="6"/>
      <c r="V34" s="6"/>
      <c r="W34" s="6">
        <v>400</v>
      </c>
      <c r="X34" s="6"/>
      <c r="Y34" s="6"/>
      <c r="Z34" s="6"/>
      <c r="AA34" s="6"/>
      <c r="AB34" s="6"/>
      <c r="AC34" s="6"/>
      <c r="AD34" s="22"/>
      <c r="AE34" s="22"/>
      <c r="AF34" s="22"/>
      <c r="AG34" s="22"/>
      <c r="AH34" s="22"/>
      <c r="AI34" s="22"/>
      <c r="AQ34" s="68"/>
    </row>
    <row r="35" spans="1:56" ht="12.75">
      <c r="A35" s="1" t="s">
        <v>54</v>
      </c>
      <c r="B35" s="1">
        <v>0.29</v>
      </c>
      <c r="C35" s="1">
        <v>0.31</v>
      </c>
      <c r="D35" s="1">
        <v>0.43</v>
      </c>
      <c r="E35" s="45">
        <v>0.7314843212623913</v>
      </c>
      <c r="F35" s="93">
        <v>0.5085366145994165</v>
      </c>
      <c r="G35" s="101">
        <f t="shared" si="0"/>
        <v>1.5053045151414228</v>
      </c>
      <c r="H35" s="32">
        <v>0.6583629893238435</v>
      </c>
      <c r="I35" s="32">
        <v>3.324468085106383</v>
      </c>
      <c r="J35" s="32">
        <v>0.533082470994042</v>
      </c>
      <c r="K35" s="38">
        <f t="shared" si="1"/>
        <v>0.48857368006304175</v>
      </c>
      <c r="L35" s="39">
        <f>SUM(O35:CD35)</f>
        <v>31</v>
      </c>
      <c r="M35" s="40">
        <f>COUNTA(O35:CD35)</f>
        <v>4</v>
      </c>
      <c r="N35" s="105">
        <f t="shared" si="2"/>
        <v>5.882352941176471</v>
      </c>
      <c r="O35" s="42"/>
      <c r="P35" s="42"/>
      <c r="Q35" s="42">
        <v>6</v>
      </c>
      <c r="R35" s="42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22">
        <v>12</v>
      </c>
      <c r="AE35" s="22"/>
      <c r="AF35" s="22"/>
      <c r="AG35" s="22"/>
      <c r="AH35" s="22"/>
      <c r="AI35" s="22"/>
      <c r="AK35">
        <v>2</v>
      </c>
      <c r="AQ35" s="68"/>
      <c r="BD35">
        <v>11</v>
      </c>
    </row>
    <row r="36" spans="1:74" ht="12.75">
      <c r="A36" s="1" t="s">
        <v>55</v>
      </c>
      <c r="B36" s="1">
        <v>0.29</v>
      </c>
      <c r="C36" s="1">
        <v>0.33</v>
      </c>
      <c r="D36" s="1">
        <v>0.08</v>
      </c>
      <c r="E36" s="45">
        <v>0.15120756625531054</v>
      </c>
      <c r="F36" s="93">
        <v>0.16978450992507788</v>
      </c>
      <c r="G36" s="101">
        <f t="shared" si="0"/>
        <v>0.23076168401072095</v>
      </c>
      <c r="H36" s="32">
        <v>0.17793594306049826</v>
      </c>
      <c r="I36" s="32">
        <v>0.4986702127659574</v>
      </c>
      <c r="J36" s="32">
        <v>0.01567889620570712</v>
      </c>
      <c r="K36" s="38">
        <f t="shared" si="1"/>
        <v>0.15760441292356187</v>
      </c>
      <c r="L36" s="39">
        <f>SUM(O36:CD36)</f>
        <v>10</v>
      </c>
      <c r="M36" s="40">
        <f>COUNTA(O36:CD36)</f>
        <v>2</v>
      </c>
      <c r="N36" s="105">
        <f t="shared" si="2"/>
        <v>2.9411764705882355</v>
      </c>
      <c r="O36" s="42"/>
      <c r="P36" s="42"/>
      <c r="Q36" s="42"/>
      <c r="R36" s="42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22"/>
      <c r="AE36" s="22"/>
      <c r="AF36" s="22"/>
      <c r="AG36" s="22"/>
      <c r="AH36" s="22"/>
      <c r="AI36" s="22"/>
      <c r="AQ36" s="68"/>
      <c r="BF36">
        <v>9</v>
      </c>
      <c r="BV36">
        <v>1</v>
      </c>
    </row>
    <row r="37" spans="1:79" ht="12.75">
      <c r="A37" s="1" t="s">
        <v>56</v>
      </c>
      <c r="B37" s="31">
        <v>19</v>
      </c>
      <c r="C37" s="1">
        <v>27.89</v>
      </c>
      <c r="D37" s="31">
        <v>19.6</v>
      </c>
      <c r="E37" s="45">
        <v>13.086730730325712</v>
      </c>
      <c r="F37" s="93">
        <v>16.9119543394326</v>
      </c>
      <c r="G37" s="101">
        <f t="shared" si="0"/>
        <v>21.07841257837895</v>
      </c>
      <c r="H37" s="32">
        <v>24.78647686832741</v>
      </c>
      <c r="I37" s="32">
        <v>21.34308510638298</v>
      </c>
      <c r="J37" s="32">
        <v>17.105675760426468</v>
      </c>
      <c r="K37" s="38">
        <f t="shared" si="1"/>
        <v>20.86682427107959</v>
      </c>
      <c r="L37" s="39">
        <f>SUM(O37:CD37)</f>
        <v>1324</v>
      </c>
      <c r="M37" s="40">
        <f>COUNTA(O37:CD37)</f>
        <v>32</v>
      </c>
      <c r="N37" s="105">
        <f t="shared" si="2"/>
        <v>47.05882352941177</v>
      </c>
      <c r="O37" s="42"/>
      <c r="P37" s="42"/>
      <c r="Q37" s="42">
        <v>13</v>
      </c>
      <c r="R37" s="42">
        <v>215</v>
      </c>
      <c r="S37" s="6"/>
      <c r="T37" s="6">
        <v>5</v>
      </c>
      <c r="U37" s="6"/>
      <c r="V37" s="6"/>
      <c r="W37" s="6">
        <v>65</v>
      </c>
      <c r="X37" s="6"/>
      <c r="Y37" s="6">
        <v>167</v>
      </c>
      <c r="Z37" s="6">
        <v>46</v>
      </c>
      <c r="AA37" s="6"/>
      <c r="AB37" s="6"/>
      <c r="AC37" s="6">
        <v>28</v>
      </c>
      <c r="AD37" s="22">
        <v>23</v>
      </c>
      <c r="AE37" s="22"/>
      <c r="AF37" s="22"/>
      <c r="AG37" s="22"/>
      <c r="AH37" s="22">
        <v>1</v>
      </c>
      <c r="AI37" s="22">
        <v>2</v>
      </c>
      <c r="AK37">
        <v>3</v>
      </c>
      <c r="AN37">
        <v>23</v>
      </c>
      <c r="AO37">
        <v>2</v>
      </c>
      <c r="AP37">
        <v>2</v>
      </c>
      <c r="AQ37" s="68"/>
      <c r="AT37">
        <v>7</v>
      </c>
      <c r="AU37">
        <v>309</v>
      </c>
      <c r="AV37">
        <v>71</v>
      </c>
      <c r="AW37">
        <v>2</v>
      </c>
      <c r="AX37">
        <v>39</v>
      </c>
      <c r="AZ37">
        <v>4</v>
      </c>
      <c r="BD37">
        <v>29</v>
      </c>
      <c r="BE37">
        <v>3</v>
      </c>
      <c r="BJ37">
        <v>147</v>
      </c>
      <c r="BQ37">
        <v>8</v>
      </c>
      <c r="BR37">
        <v>6</v>
      </c>
      <c r="BT37" s="5">
        <v>8</v>
      </c>
      <c r="BU37" s="5">
        <v>3</v>
      </c>
      <c r="BV37" s="5">
        <v>38</v>
      </c>
      <c r="BX37">
        <v>4</v>
      </c>
      <c r="BY37">
        <v>20</v>
      </c>
      <c r="BZ37">
        <v>1</v>
      </c>
      <c r="CA37">
        <v>30</v>
      </c>
    </row>
    <row r="38" spans="1:79" ht="12.75">
      <c r="A38" s="1" t="s">
        <v>57</v>
      </c>
      <c r="B38" s="1">
        <v>0.44</v>
      </c>
      <c r="C38" s="1">
        <v>0.07</v>
      </c>
      <c r="D38" s="1">
        <v>0.35</v>
      </c>
      <c r="E38" s="45">
        <v>1.305253692089824</v>
      </c>
      <c r="F38" s="93">
        <v>0.5578952492865537</v>
      </c>
      <c r="G38" s="101">
        <f t="shared" si="0"/>
        <v>0.4369737910694897</v>
      </c>
      <c r="H38" s="32">
        <v>0.26690391459074736</v>
      </c>
      <c r="I38" s="32">
        <v>0.7147606382978723</v>
      </c>
      <c r="J38" s="32">
        <v>0.3292568203198495</v>
      </c>
      <c r="K38" s="38">
        <f t="shared" si="1"/>
        <v>1.0717100078802206</v>
      </c>
      <c r="L38" s="39">
        <f>SUM(O38:CD38)</f>
        <v>68</v>
      </c>
      <c r="M38" s="40">
        <f>COUNTA(O38:CD38)</f>
        <v>8</v>
      </c>
      <c r="N38" s="105">
        <f t="shared" si="2"/>
        <v>11.764705882352942</v>
      </c>
      <c r="O38" s="42"/>
      <c r="P38" s="42"/>
      <c r="Q38" s="42">
        <v>6</v>
      </c>
      <c r="R38" s="42"/>
      <c r="S38" s="6"/>
      <c r="T38" s="6"/>
      <c r="U38" s="6"/>
      <c r="V38" s="6"/>
      <c r="W38" s="6"/>
      <c r="X38" s="6"/>
      <c r="Y38" s="6">
        <v>2</v>
      </c>
      <c r="Z38" s="6">
        <v>16</v>
      </c>
      <c r="AA38" s="6"/>
      <c r="AB38" s="6"/>
      <c r="AC38" s="6">
        <v>5</v>
      </c>
      <c r="AD38" s="22">
        <v>15</v>
      </c>
      <c r="AE38" s="22"/>
      <c r="AF38" s="22"/>
      <c r="AG38" s="22"/>
      <c r="AH38" s="22"/>
      <c r="AI38" s="22"/>
      <c r="AN38">
        <v>1</v>
      </c>
      <c r="AQ38" s="68"/>
      <c r="BJ38">
        <v>1</v>
      </c>
      <c r="BV38" s="5"/>
      <c r="CA38">
        <v>22</v>
      </c>
    </row>
    <row r="39" spans="1:43" ht="12.75">
      <c r="A39" s="1" t="s">
        <v>58</v>
      </c>
      <c r="B39" s="1">
        <v>0.26</v>
      </c>
      <c r="C39" s="31">
        <v>0.7</v>
      </c>
      <c r="D39" s="1">
        <v>0.15</v>
      </c>
      <c r="E39" s="45">
        <v>0.06313837750354037</v>
      </c>
      <c r="F39" s="93">
        <v>0.032140010495537844</v>
      </c>
      <c r="G39" s="101">
        <f t="shared" si="0"/>
        <v>0.05181911107745893</v>
      </c>
      <c r="H39" s="32">
        <v>0.08896797153024913</v>
      </c>
      <c r="I39" s="32">
        <v>0.06648936170212766</v>
      </c>
      <c r="J39" s="32"/>
      <c r="K39" s="38">
        <f t="shared" si="1"/>
        <v>0.04728132387706856</v>
      </c>
      <c r="L39" s="39">
        <f>SUM(O39:CD39)</f>
        <v>3</v>
      </c>
      <c r="M39" s="40">
        <f>COUNTA(O39:CD39)</f>
        <v>1</v>
      </c>
      <c r="N39" s="105">
        <f t="shared" si="2"/>
        <v>1.4705882352941178</v>
      </c>
      <c r="O39" s="42"/>
      <c r="P39" s="42"/>
      <c r="Q39" s="42"/>
      <c r="R39" s="42"/>
      <c r="S39" s="6"/>
      <c r="T39" s="6"/>
      <c r="U39" s="6"/>
      <c r="V39" s="6"/>
      <c r="W39" s="6"/>
      <c r="X39" s="6"/>
      <c r="Y39" s="6">
        <v>3</v>
      </c>
      <c r="Z39" s="6"/>
      <c r="AA39" s="6"/>
      <c r="AB39" s="6"/>
      <c r="AC39" s="6"/>
      <c r="AD39" s="22"/>
      <c r="AE39" s="22"/>
      <c r="AF39" s="22"/>
      <c r="AG39" s="22"/>
      <c r="AH39" s="22"/>
      <c r="AI39" s="22"/>
      <c r="AQ39" s="68"/>
    </row>
    <row r="40" spans="1:81" ht="12.75">
      <c r="A40" s="1" t="s">
        <v>59</v>
      </c>
      <c r="B40" s="1">
        <v>18.12</v>
      </c>
      <c r="C40" s="1">
        <v>47.36</v>
      </c>
      <c r="D40" s="1">
        <v>20.65</v>
      </c>
      <c r="E40" s="45">
        <v>21.391469755209386</v>
      </c>
      <c r="F40" s="93">
        <v>24.67301007218398</v>
      </c>
      <c r="G40" s="101">
        <f t="shared" si="0"/>
        <v>17.369258629926282</v>
      </c>
      <c r="H40" s="32">
        <v>18.701067615658367</v>
      </c>
      <c r="I40" s="32">
        <v>13.44747340425532</v>
      </c>
      <c r="J40" s="32">
        <v>19.959234869865163</v>
      </c>
      <c r="K40" s="38">
        <f t="shared" si="1"/>
        <v>14.657210401891254</v>
      </c>
      <c r="L40" s="39">
        <f>SUM(O40:CD40)</f>
        <v>930</v>
      </c>
      <c r="M40" s="40">
        <f>COUNTA(O40:CD40)</f>
        <v>36</v>
      </c>
      <c r="N40" s="105">
        <f t="shared" si="2"/>
        <v>52.94117647058823</v>
      </c>
      <c r="O40" s="42"/>
      <c r="P40" s="42"/>
      <c r="Q40" s="42">
        <v>79</v>
      </c>
      <c r="R40" s="42">
        <v>144</v>
      </c>
      <c r="S40" s="6"/>
      <c r="T40" s="6">
        <v>3</v>
      </c>
      <c r="U40" s="6"/>
      <c r="V40" s="6"/>
      <c r="W40" s="6">
        <v>2</v>
      </c>
      <c r="X40" s="6"/>
      <c r="Y40" s="6">
        <v>63</v>
      </c>
      <c r="Z40" s="6">
        <v>26</v>
      </c>
      <c r="AA40" s="6"/>
      <c r="AB40" s="6"/>
      <c r="AC40" s="6">
        <v>28</v>
      </c>
      <c r="AD40" s="22">
        <v>91</v>
      </c>
      <c r="AE40" s="22"/>
      <c r="AF40" s="22"/>
      <c r="AG40" s="22"/>
      <c r="AH40" s="22"/>
      <c r="AI40" s="22">
        <v>6</v>
      </c>
      <c r="AJ40" s="22"/>
      <c r="AK40">
        <v>32</v>
      </c>
      <c r="AM40">
        <v>16</v>
      </c>
      <c r="AN40">
        <v>42</v>
      </c>
      <c r="AO40">
        <v>11</v>
      </c>
      <c r="AP40">
        <v>28</v>
      </c>
      <c r="AQ40" s="68"/>
      <c r="AT40">
        <v>2</v>
      </c>
      <c r="AU40">
        <v>16</v>
      </c>
      <c r="AV40">
        <v>22</v>
      </c>
      <c r="AW40">
        <v>8</v>
      </c>
      <c r="AX40">
        <v>9</v>
      </c>
      <c r="BC40">
        <v>14</v>
      </c>
      <c r="BD40">
        <v>7</v>
      </c>
      <c r="BE40">
        <v>3</v>
      </c>
      <c r="BF40">
        <v>47</v>
      </c>
      <c r="BG40">
        <v>4</v>
      </c>
      <c r="BJ40">
        <v>101</v>
      </c>
      <c r="BK40">
        <v>1</v>
      </c>
      <c r="BM40">
        <v>3</v>
      </c>
      <c r="BO40">
        <v>6</v>
      </c>
      <c r="BQ40">
        <v>14</v>
      </c>
      <c r="BT40" s="5">
        <v>4</v>
      </c>
      <c r="BV40" s="5">
        <v>28</v>
      </c>
      <c r="BX40">
        <v>3</v>
      </c>
      <c r="BY40">
        <v>45</v>
      </c>
      <c r="BZ40">
        <v>5</v>
      </c>
      <c r="CA40">
        <v>11</v>
      </c>
      <c r="CC40">
        <v>6</v>
      </c>
    </row>
    <row r="41" spans="1:82" ht="12.75">
      <c r="A41" s="1" t="s">
        <v>60</v>
      </c>
      <c r="B41" s="1">
        <v>0.01</v>
      </c>
      <c r="C41" s="1">
        <v>0.08</v>
      </c>
      <c r="D41" s="1">
        <v>0.12</v>
      </c>
      <c r="E41" s="45">
        <v>0.3647841391867287</v>
      </c>
      <c r="F41" s="93">
        <v>1.3501575992383443</v>
      </c>
      <c r="G41" s="101">
        <f t="shared" si="0"/>
        <v>2.597175299996156</v>
      </c>
      <c r="H41" s="32">
        <v>2.04626334519573</v>
      </c>
      <c r="I41" s="32">
        <v>3.158244680851064</v>
      </c>
      <c r="J41" s="32">
        <v>2.5870178739416745</v>
      </c>
      <c r="K41" s="38">
        <f t="shared" si="1"/>
        <v>4.318360914105595</v>
      </c>
      <c r="L41" s="74">
        <v>274</v>
      </c>
      <c r="M41" s="75">
        <v>42</v>
      </c>
      <c r="N41" s="106">
        <f t="shared" si="2"/>
        <v>61.76470588235294</v>
      </c>
      <c r="O41" s="76"/>
      <c r="P41" s="76"/>
      <c r="Q41" s="76"/>
      <c r="R41" s="76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5"/>
      <c r="BU41" s="85"/>
      <c r="BV41" s="85"/>
      <c r="BW41" s="84"/>
      <c r="BX41" s="84"/>
      <c r="BY41" s="84"/>
      <c r="BZ41" s="84"/>
      <c r="CA41" s="84"/>
      <c r="CB41" s="84"/>
      <c r="CC41" s="84"/>
      <c r="CD41" s="84"/>
    </row>
    <row r="42" spans="1:81" ht="12.75">
      <c r="A42" s="1" t="s">
        <v>61</v>
      </c>
      <c r="C42" s="1">
        <v>0.02</v>
      </c>
      <c r="E42" s="45">
        <v>0.026253692089823994</v>
      </c>
      <c r="F42" s="93">
        <v>0.021717796418650716</v>
      </c>
      <c r="G42" s="101">
        <f t="shared" si="0"/>
        <v>0.04798013283694615</v>
      </c>
      <c r="H42" s="32"/>
      <c r="I42" s="32">
        <v>0.049867021276595744</v>
      </c>
      <c r="J42" s="32">
        <v>0.09407337723424272</v>
      </c>
      <c r="K42" s="38">
        <f t="shared" si="1"/>
        <v>0.07880220646178093</v>
      </c>
      <c r="L42" s="39">
        <f>SUM(O42:CD42)</f>
        <v>5</v>
      </c>
      <c r="M42" s="40">
        <f>COUNTA(O42:CD42)</f>
        <v>5</v>
      </c>
      <c r="N42" s="105">
        <f t="shared" si="2"/>
        <v>7.352941176470588</v>
      </c>
      <c r="O42" s="42"/>
      <c r="P42" s="42"/>
      <c r="Q42" s="42">
        <v>1</v>
      </c>
      <c r="R42" s="42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22"/>
      <c r="AE42" s="22"/>
      <c r="AF42" s="22"/>
      <c r="AG42" s="22"/>
      <c r="AH42" s="22"/>
      <c r="AI42" s="22"/>
      <c r="AK42">
        <v>1</v>
      </c>
      <c r="AM42">
        <v>1</v>
      </c>
      <c r="AQ42" s="68"/>
      <c r="BK42">
        <v>1</v>
      </c>
      <c r="CC42">
        <v>1</v>
      </c>
    </row>
    <row r="43" spans="1:82" ht="12.75">
      <c r="A43" s="1" t="s">
        <v>62</v>
      </c>
      <c r="B43" s="31">
        <v>0.3</v>
      </c>
      <c r="C43" s="1">
        <v>0.31</v>
      </c>
      <c r="D43" s="1">
        <v>0.18</v>
      </c>
      <c r="E43" s="45">
        <v>0.20732288084159417</v>
      </c>
      <c r="F43" s="93">
        <v>0.32420487303475226</v>
      </c>
      <c r="G43" s="101">
        <f t="shared" si="0"/>
        <v>0.3437357159244551</v>
      </c>
      <c r="H43" s="32">
        <v>0.4626334519572955</v>
      </c>
      <c r="I43" s="32">
        <v>0.3490691489361702</v>
      </c>
      <c r="J43" s="32">
        <v>0.21950454687989968</v>
      </c>
      <c r="K43" s="38">
        <f t="shared" si="1"/>
        <v>0.3467297084318361</v>
      </c>
      <c r="L43" s="74">
        <v>22</v>
      </c>
      <c r="M43" s="75">
        <v>16</v>
      </c>
      <c r="N43" s="106">
        <f t="shared" si="2"/>
        <v>23.529411764705884</v>
      </c>
      <c r="O43" s="76"/>
      <c r="P43" s="76"/>
      <c r="Q43" s="76"/>
      <c r="R43" s="76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  <c r="AE43" s="83"/>
      <c r="AF43" s="83"/>
      <c r="AG43" s="83"/>
      <c r="AH43" s="83"/>
      <c r="AI43" s="83"/>
      <c r="AJ43" s="83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5"/>
      <c r="BU43" s="85"/>
      <c r="BV43" s="85"/>
      <c r="BW43" s="84"/>
      <c r="BX43" s="84"/>
      <c r="BY43" s="84"/>
      <c r="BZ43" s="84"/>
      <c r="CA43" s="84"/>
      <c r="CB43" s="84"/>
      <c r="CC43" s="84"/>
      <c r="CD43" s="84"/>
    </row>
    <row r="44" spans="1:81" ht="12.75">
      <c r="A44" s="1" t="s">
        <v>63</v>
      </c>
      <c r="B44" s="1">
        <v>0.26</v>
      </c>
      <c r="C44" s="1">
        <v>0.33</v>
      </c>
      <c r="D44" s="1">
        <v>0.31</v>
      </c>
      <c r="E44" s="45">
        <v>0.4177149504349586</v>
      </c>
      <c r="F44" s="93">
        <v>0.4159309379087296</v>
      </c>
      <c r="G44" s="101">
        <f t="shared" si="0"/>
        <v>0.5159982427653792</v>
      </c>
      <c r="H44" s="32">
        <v>0.5338078291814947</v>
      </c>
      <c r="I44" s="32">
        <v>0.4654255319148936</v>
      </c>
      <c r="J44" s="32">
        <v>0.5487613671997492</v>
      </c>
      <c r="K44" s="38">
        <f t="shared" si="1"/>
        <v>0.5358550039401103</v>
      </c>
      <c r="L44" s="39">
        <f>SUM(O44:CD44)</f>
        <v>34</v>
      </c>
      <c r="M44" s="40">
        <f>COUNTA(O44:CD44)</f>
        <v>26</v>
      </c>
      <c r="N44" s="105">
        <f t="shared" si="2"/>
        <v>38.23529411764706</v>
      </c>
      <c r="O44" s="42"/>
      <c r="P44" s="42"/>
      <c r="Q44" s="42"/>
      <c r="R44" s="42"/>
      <c r="S44" s="6"/>
      <c r="T44" s="6"/>
      <c r="U44" s="6"/>
      <c r="V44" s="6"/>
      <c r="W44" s="6"/>
      <c r="X44" s="6"/>
      <c r="Y44" s="6"/>
      <c r="Z44" s="6">
        <v>1</v>
      </c>
      <c r="AA44" s="6"/>
      <c r="AB44" s="6">
        <v>1</v>
      </c>
      <c r="AC44" s="6"/>
      <c r="AD44" s="22"/>
      <c r="AE44" s="22">
        <v>1</v>
      </c>
      <c r="AF44" s="22"/>
      <c r="AG44" s="22"/>
      <c r="AH44" s="22"/>
      <c r="AI44" s="22"/>
      <c r="AJ44" s="22">
        <v>1</v>
      </c>
      <c r="AK44" s="22">
        <v>1</v>
      </c>
      <c r="AL44" s="22">
        <v>1</v>
      </c>
      <c r="AM44" s="22">
        <v>1</v>
      </c>
      <c r="AN44" s="22">
        <v>3</v>
      </c>
      <c r="AO44" s="22"/>
      <c r="AP44" s="22">
        <v>1</v>
      </c>
      <c r="AQ44" s="70"/>
      <c r="AR44" s="22"/>
      <c r="AS44" s="22"/>
      <c r="AT44" s="22"/>
      <c r="AU44" s="22">
        <v>2</v>
      </c>
      <c r="AV44" s="22"/>
      <c r="AW44" s="22">
        <v>1</v>
      </c>
      <c r="AX44" s="22">
        <v>1</v>
      </c>
      <c r="AY44">
        <v>2</v>
      </c>
      <c r="BA44">
        <v>1</v>
      </c>
      <c r="BB44">
        <v>1</v>
      </c>
      <c r="BD44">
        <v>2</v>
      </c>
      <c r="BK44">
        <v>1</v>
      </c>
      <c r="BL44">
        <v>1</v>
      </c>
      <c r="BM44">
        <v>1</v>
      </c>
      <c r="BN44">
        <v>3</v>
      </c>
      <c r="BQ44">
        <v>1</v>
      </c>
      <c r="BU44" s="5">
        <v>2</v>
      </c>
      <c r="BV44" s="5">
        <v>1</v>
      </c>
      <c r="CA44">
        <v>1</v>
      </c>
      <c r="CB44">
        <v>1</v>
      </c>
      <c r="CC44">
        <v>1</v>
      </c>
    </row>
    <row r="45" spans="1:81" ht="12.75">
      <c r="A45" s="1" t="s">
        <v>64</v>
      </c>
      <c r="B45" s="1">
        <v>0.02</v>
      </c>
      <c r="D45" s="1">
        <v>0.02</v>
      </c>
      <c r="E45" s="45">
        <v>0.07141513251062108</v>
      </c>
      <c r="F45" s="93">
        <v>0.09742619714879533</v>
      </c>
      <c r="G45" s="101">
        <f t="shared" si="0"/>
        <v>0.22941708663837276</v>
      </c>
      <c r="H45" s="32">
        <v>0.23131672597864775</v>
      </c>
      <c r="I45" s="32">
        <v>0.3158244680851064</v>
      </c>
      <c r="J45" s="32">
        <v>0.14111006585136407</v>
      </c>
      <c r="K45" s="38">
        <f t="shared" si="1"/>
        <v>0.26792750197005516</v>
      </c>
      <c r="L45" s="39">
        <f>SUM(O45:CD45)</f>
        <v>17</v>
      </c>
      <c r="M45" s="40">
        <f>COUNTA(O45:CD45)</f>
        <v>13</v>
      </c>
      <c r="N45" s="105">
        <f t="shared" si="2"/>
        <v>19.11764705882353</v>
      </c>
      <c r="O45" s="42"/>
      <c r="P45" s="42"/>
      <c r="Q45" s="42"/>
      <c r="R45" s="42"/>
      <c r="S45" s="6">
        <v>1</v>
      </c>
      <c r="T45" s="6"/>
      <c r="U45" s="6">
        <v>1</v>
      </c>
      <c r="V45" s="6"/>
      <c r="W45" s="6"/>
      <c r="X45" s="6">
        <v>1</v>
      </c>
      <c r="Y45" s="6">
        <v>1</v>
      </c>
      <c r="Z45" s="6"/>
      <c r="AA45" s="6"/>
      <c r="AB45" s="6"/>
      <c r="AC45" s="6"/>
      <c r="AD45" s="22"/>
      <c r="AE45" s="22"/>
      <c r="AF45" s="22"/>
      <c r="AG45" s="22"/>
      <c r="AH45" s="22"/>
      <c r="AI45" s="22"/>
      <c r="AJ45">
        <v>1</v>
      </c>
      <c r="AM45">
        <v>1</v>
      </c>
      <c r="AQ45" s="68"/>
      <c r="AR45">
        <v>1</v>
      </c>
      <c r="BC45">
        <v>1</v>
      </c>
      <c r="BD45">
        <v>2</v>
      </c>
      <c r="BG45">
        <v>1</v>
      </c>
      <c r="BJ45">
        <v>1</v>
      </c>
      <c r="BK45">
        <v>4</v>
      </c>
      <c r="CC45" s="68">
        <v>1</v>
      </c>
    </row>
    <row r="46" spans="1:67" ht="12.75">
      <c r="A46" s="1" t="s">
        <v>65</v>
      </c>
      <c r="B46" s="1">
        <v>0.02</v>
      </c>
      <c r="C46" s="1">
        <v>0.03</v>
      </c>
      <c r="D46" s="1">
        <v>0.03</v>
      </c>
      <c r="E46" s="45">
        <v>0.030207566255310542</v>
      </c>
      <c r="F46" s="93">
        <v>0.03707314328998068</v>
      </c>
      <c r="G46" s="101">
        <f t="shared" si="0"/>
        <v>0.10565450546285732</v>
      </c>
      <c r="H46" s="32">
        <v>0.08896797153024913</v>
      </c>
      <c r="I46" s="32">
        <v>0.14960106382978722</v>
      </c>
      <c r="J46" s="32">
        <v>0.07839448102853559</v>
      </c>
      <c r="K46" s="38">
        <f t="shared" si="1"/>
        <v>0.04728132387706856</v>
      </c>
      <c r="L46" s="39">
        <f>SUM(O46:CD46)</f>
        <v>3</v>
      </c>
      <c r="M46" s="40">
        <f>COUNTA(O46:CD46)</f>
        <v>2</v>
      </c>
      <c r="N46" s="105">
        <f t="shared" si="2"/>
        <v>2.9411764705882355</v>
      </c>
      <c r="O46" s="42"/>
      <c r="P46" s="42"/>
      <c r="Q46" s="42"/>
      <c r="R46" s="42"/>
      <c r="S46" s="6"/>
      <c r="T46" s="6"/>
      <c r="U46" s="6"/>
      <c r="V46" s="6"/>
      <c r="W46" s="6"/>
      <c r="X46" s="6"/>
      <c r="Y46" s="6"/>
      <c r="Z46" s="6"/>
      <c r="AA46" s="6"/>
      <c r="AB46" s="6">
        <v>2</v>
      </c>
      <c r="AC46" s="6"/>
      <c r="AD46" s="22"/>
      <c r="AE46" s="22"/>
      <c r="AF46" s="22"/>
      <c r="AG46" s="22"/>
      <c r="AH46" s="22"/>
      <c r="AI46" s="22"/>
      <c r="AQ46" s="68"/>
      <c r="BO46">
        <v>1</v>
      </c>
    </row>
    <row r="47" spans="1:82" ht="12.75">
      <c r="A47" s="1" t="s">
        <v>66</v>
      </c>
      <c r="B47" s="1">
        <v>0.02</v>
      </c>
      <c r="C47" s="1">
        <v>0.02</v>
      </c>
      <c r="D47" s="1">
        <v>0.03</v>
      </c>
      <c r="E47" s="45">
        <v>0.029000000000000005</v>
      </c>
      <c r="F47" s="93">
        <v>0.04561662940183805</v>
      </c>
      <c r="G47" s="101">
        <f t="shared" si="0"/>
        <v>0.0552451931189602</v>
      </c>
      <c r="H47" s="32">
        <v>0.035587188612099654</v>
      </c>
      <c r="I47" s="32">
        <v>0.08311170212765957</v>
      </c>
      <c r="J47" s="32">
        <v>0.04703668861712136</v>
      </c>
      <c r="K47" s="38">
        <f t="shared" si="1"/>
        <v>0.07880220646178093</v>
      </c>
      <c r="L47" s="74">
        <v>5</v>
      </c>
      <c r="M47" s="75">
        <v>5</v>
      </c>
      <c r="N47" s="106">
        <f t="shared" si="2"/>
        <v>7.352941176470588</v>
      </c>
      <c r="O47" s="76"/>
      <c r="P47" s="76"/>
      <c r="Q47" s="76"/>
      <c r="R47" s="76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3"/>
      <c r="AE47" s="83"/>
      <c r="AF47" s="83"/>
      <c r="AG47" s="83"/>
      <c r="AH47" s="83"/>
      <c r="AI47" s="83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5"/>
      <c r="BU47" s="85"/>
      <c r="BV47" s="84"/>
      <c r="BW47" s="84"/>
      <c r="BX47" s="84"/>
      <c r="BY47" s="84"/>
      <c r="BZ47" s="84"/>
      <c r="CA47" s="84"/>
      <c r="CB47" s="84"/>
      <c r="CC47" s="84"/>
      <c r="CD47" s="84"/>
    </row>
    <row r="48" spans="1:63" ht="12.75">
      <c r="A48" s="1" t="s">
        <v>67</v>
      </c>
      <c r="B48" s="1">
        <v>0.02</v>
      </c>
      <c r="C48" s="1">
        <v>0.01</v>
      </c>
      <c r="D48" s="1">
        <v>0.01</v>
      </c>
      <c r="E48" s="45">
        <v>0.009023062917256727</v>
      </c>
      <c r="F48" s="93">
        <v>0.015817443476811636</v>
      </c>
      <c r="G48" s="101">
        <f t="shared" si="0"/>
        <v>0.011157496837252317</v>
      </c>
      <c r="H48" s="32">
        <v>0.017793594306049827</v>
      </c>
      <c r="I48" s="32"/>
      <c r="J48" s="32">
        <v>0.01567889620570712</v>
      </c>
      <c r="K48" s="38">
        <f t="shared" si="1"/>
        <v>0.015760441292356184</v>
      </c>
      <c r="L48" s="39">
        <f>SUM(O48:CD48)</f>
        <v>1</v>
      </c>
      <c r="M48" s="40">
        <f>COUNTA(O48:CD48)</f>
        <v>1</v>
      </c>
      <c r="N48" s="105">
        <f t="shared" si="2"/>
        <v>1.4705882352941178</v>
      </c>
      <c r="O48" s="42"/>
      <c r="P48" s="42"/>
      <c r="Q48" s="42"/>
      <c r="R48" s="42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22"/>
      <c r="AE48" s="22"/>
      <c r="AF48" s="22"/>
      <c r="AG48" s="22"/>
      <c r="AH48" s="22"/>
      <c r="AI48" s="22"/>
      <c r="AQ48" s="68"/>
      <c r="BK48">
        <v>1</v>
      </c>
    </row>
    <row r="49" spans="1:43" ht="12.75">
      <c r="A49" s="1" t="s">
        <v>211</v>
      </c>
      <c r="C49" s="58" t="s">
        <v>246</v>
      </c>
      <c r="E49" s="45"/>
      <c r="F49" s="93">
        <v>0.006292181069958848</v>
      </c>
      <c r="G49" s="101">
        <f t="shared" si="0"/>
        <v>0.050018894383724484</v>
      </c>
      <c r="H49" s="32">
        <v>0.035587188612099654</v>
      </c>
      <c r="I49" s="32">
        <v>0.08311170212765957</v>
      </c>
      <c r="J49" s="32">
        <v>0.03135779241141424</v>
      </c>
      <c r="K49" s="38">
        <f aca="true" t="shared" si="3" ref="K49:K54">L49*10/L$4</f>
        <v>0.015760441292356184</v>
      </c>
      <c r="L49" s="39">
        <f>SUM(O49:CD49)</f>
        <v>1</v>
      </c>
      <c r="M49" s="40">
        <f>COUNTA(O49:CD49)</f>
        <v>1</v>
      </c>
      <c r="N49" s="105">
        <f t="shared" si="2"/>
        <v>1.4705882352941178</v>
      </c>
      <c r="O49" s="42"/>
      <c r="P49" s="42"/>
      <c r="Q49" s="42"/>
      <c r="R49" s="42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22"/>
      <c r="AE49" s="22"/>
      <c r="AF49" s="22"/>
      <c r="AG49" s="22">
        <v>1</v>
      </c>
      <c r="AH49" s="22"/>
      <c r="AI49" s="22"/>
      <c r="AQ49" s="68"/>
    </row>
    <row r="50" spans="1:82" ht="12.75">
      <c r="A50" s="1" t="s">
        <v>247</v>
      </c>
      <c r="C50" s="58"/>
      <c r="E50" s="45"/>
      <c r="F50" s="57" t="s">
        <v>246</v>
      </c>
      <c r="G50" s="101">
        <f t="shared" si="0"/>
        <v>0.011081560283687944</v>
      </c>
      <c r="H50" s="32"/>
      <c r="I50" s="32">
        <v>0.03324468085106383</v>
      </c>
      <c r="J50" s="32"/>
      <c r="K50" s="38">
        <f t="shared" si="3"/>
        <v>0</v>
      </c>
      <c r="L50" s="74">
        <v>0</v>
      </c>
      <c r="M50" s="75">
        <v>0</v>
      </c>
      <c r="N50" s="106">
        <f t="shared" si="2"/>
        <v>0</v>
      </c>
      <c r="O50" s="76"/>
      <c r="P50" s="76"/>
      <c r="Q50" s="76"/>
      <c r="R50" s="76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3"/>
      <c r="AE50" s="83"/>
      <c r="AF50" s="83"/>
      <c r="AG50" s="83"/>
      <c r="AH50" s="83"/>
      <c r="AI50" s="83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5"/>
      <c r="BU50" s="85"/>
      <c r="BV50" s="84"/>
      <c r="BW50" s="84"/>
      <c r="BX50" s="84"/>
      <c r="BY50" s="84"/>
      <c r="BZ50" s="84"/>
      <c r="CA50" s="84"/>
      <c r="CB50" s="84"/>
      <c r="CC50" s="84"/>
      <c r="CD50" s="84"/>
    </row>
    <row r="51" spans="1:82" ht="12.75">
      <c r="A51" s="1" t="s">
        <v>68</v>
      </c>
      <c r="B51" s="1">
        <v>0.31</v>
      </c>
      <c r="C51" s="1">
        <v>0.63</v>
      </c>
      <c r="D51" s="1">
        <v>0.41</v>
      </c>
      <c r="E51" s="45">
        <v>0.34685198982221965</v>
      </c>
      <c r="F51" s="93">
        <v>0.3527564817227437</v>
      </c>
      <c r="G51" s="101">
        <f t="shared" si="0"/>
        <v>0.4822539939693887</v>
      </c>
      <c r="H51" s="32">
        <v>0.4448398576512456</v>
      </c>
      <c r="I51" s="32">
        <v>0.2493351063829787</v>
      </c>
      <c r="J51" s="32">
        <v>0.7525870178739418</v>
      </c>
      <c r="K51" s="38">
        <f t="shared" si="3"/>
        <v>0.22064617809298662</v>
      </c>
      <c r="L51" s="74">
        <v>14</v>
      </c>
      <c r="M51" s="75">
        <v>8</v>
      </c>
      <c r="N51" s="106">
        <f t="shared" si="2"/>
        <v>11.764705882352942</v>
      </c>
      <c r="O51" s="76"/>
      <c r="P51" s="76"/>
      <c r="Q51" s="76"/>
      <c r="R51" s="76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3"/>
      <c r="AE51" s="83"/>
      <c r="AF51" s="83"/>
      <c r="AG51" s="83"/>
      <c r="AH51" s="83"/>
      <c r="AI51" s="83"/>
      <c r="AJ51" s="84"/>
      <c r="AK51" s="84"/>
      <c r="AL51" s="84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5"/>
      <c r="BU51" s="85"/>
      <c r="BV51" s="84"/>
      <c r="BW51" s="84"/>
      <c r="BX51" s="84"/>
      <c r="BY51" s="84"/>
      <c r="BZ51" s="84"/>
      <c r="CA51" s="84"/>
      <c r="CB51" s="84"/>
      <c r="CC51" s="84"/>
      <c r="CD51" s="84"/>
    </row>
    <row r="52" spans="1:82" ht="12.75">
      <c r="A52" s="1" t="s">
        <v>69</v>
      </c>
      <c r="B52" s="1">
        <v>1.28</v>
      </c>
      <c r="C52" s="1">
        <v>1.38</v>
      </c>
      <c r="D52" s="1">
        <v>0.68</v>
      </c>
      <c r="E52" s="45">
        <v>0.4671153145862836</v>
      </c>
      <c r="F52" s="93">
        <v>0.3204213682281315</v>
      </c>
      <c r="G52" s="101">
        <f t="shared" si="0"/>
        <v>0.2995378618038559</v>
      </c>
      <c r="H52" s="32">
        <v>0.10676156583629895</v>
      </c>
      <c r="I52" s="32">
        <v>0.41555851063829785</v>
      </c>
      <c r="J52" s="32">
        <v>0.3762935089369709</v>
      </c>
      <c r="K52" s="38">
        <f t="shared" si="3"/>
        <v>0.26792750197005516</v>
      </c>
      <c r="L52" s="74">
        <v>17</v>
      </c>
      <c r="M52" s="75">
        <v>3</v>
      </c>
      <c r="N52" s="106">
        <f t="shared" si="2"/>
        <v>4.411764705882353</v>
      </c>
      <c r="O52" s="76"/>
      <c r="P52" s="76"/>
      <c r="Q52" s="76"/>
      <c r="R52" s="76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3"/>
      <c r="AE52" s="83"/>
      <c r="AF52" s="83"/>
      <c r="AG52" s="83"/>
      <c r="AH52" s="83"/>
      <c r="AI52" s="83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5"/>
      <c r="BU52" s="85"/>
      <c r="BV52" s="84"/>
      <c r="BW52" s="84"/>
      <c r="BX52" s="84"/>
      <c r="BY52" s="84"/>
      <c r="BZ52" s="84"/>
      <c r="CA52" s="84"/>
      <c r="CB52" s="84"/>
      <c r="CC52" s="84"/>
      <c r="CD52" s="84"/>
    </row>
    <row r="53" spans="1:82" ht="12.75">
      <c r="A53" s="1" t="s">
        <v>70</v>
      </c>
      <c r="B53" s="1">
        <v>0.01</v>
      </c>
      <c r="C53" s="1">
        <v>0.02</v>
      </c>
      <c r="D53" s="1">
        <v>0.02</v>
      </c>
      <c r="E53" s="45">
        <v>0.02042536198298037</v>
      </c>
      <c r="F53" s="93">
        <v>0.02657572821696985</v>
      </c>
      <c r="G53" s="101">
        <f t="shared" si="0"/>
        <v>0.04978034953068059</v>
      </c>
      <c r="H53" s="32">
        <v>0.053380782918149475</v>
      </c>
      <c r="I53" s="32">
        <v>0.03324468085106383</v>
      </c>
      <c r="J53" s="32">
        <v>0.06271558482282848</v>
      </c>
      <c r="K53" s="38">
        <f t="shared" si="3"/>
        <v>0.03152088258471237</v>
      </c>
      <c r="L53" s="74">
        <v>2</v>
      </c>
      <c r="M53" s="75">
        <v>1</v>
      </c>
      <c r="N53" s="106">
        <f t="shared" si="2"/>
        <v>1.4705882352941178</v>
      </c>
      <c r="O53" s="76"/>
      <c r="P53" s="76"/>
      <c r="Q53" s="76"/>
      <c r="R53" s="76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3"/>
      <c r="AE53" s="83"/>
      <c r="AF53" s="83"/>
      <c r="AG53" s="83"/>
      <c r="AH53" s="83"/>
      <c r="AI53" s="83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5"/>
      <c r="BU53" s="85"/>
      <c r="BV53" s="84"/>
      <c r="BW53" s="84"/>
      <c r="BX53" s="84"/>
      <c r="BY53" s="84"/>
      <c r="BZ53" s="84"/>
      <c r="CA53" s="84"/>
      <c r="CB53" s="84"/>
      <c r="CC53" s="84"/>
      <c r="CD53" s="84"/>
    </row>
    <row r="54" spans="1:84" ht="12.75">
      <c r="A54" s="1" t="s">
        <v>266</v>
      </c>
      <c r="E54" s="45"/>
      <c r="F54" s="93">
        <v>0.06399999999999999</v>
      </c>
      <c r="G54" s="101">
        <f t="shared" si="0"/>
        <v>0.04986702127659574</v>
      </c>
      <c r="H54" s="32"/>
      <c r="I54" s="32">
        <v>0.14960106382978722</v>
      </c>
      <c r="J54" s="32"/>
      <c r="K54" s="38">
        <f t="shared" si="3"/>
        <v>0</v>
      </c>
      <c r="L54" s="39">
        <f>SUM(O54:CD54)</f>
        <v>0</v>
      </c>
      <c r="M54" s="40">
        <f>COUNTA(O54:CD54)</f>
        <v>0</v>
      </c>
      <c r="N54" s="105">
        <f t="shared" si="2"/>
        <v>0</v>
      </c>
      <c r="O54" s="42"/>
      <c r="P54" s="42"/>
      <c r="Q54" s="42"/>
      <c r="R54" s="42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22"/>
      <c r="AE54" s="22"/>
      <c r="AF54" s="22"/>
      <c r="AG54" s="22"/>
      <c r="AH54" s="22"/>
      <c r="AI54" s="22"/>
      <c r="AQ54" s="68"/>
      <c r="CF54" s="68"/>
    </row>
    <row r="55" spans="1:75" ht="12.75">
      <c r="A55" s="1" t="s">
        <v>71</v>
      </c>
      <c r="B55" s="1">
        <v>2.17</v>
      </c>
      <c r="C55" s="1">
        <v>2.77</v>
      </c>
      <c r="D55" s="1">
        <v>1.23</v>
      </c>
      <c r="E55" s="45">
        <v>2.257522152538944</v>
      </c>
      <c r="F55" s="93">
        <v>2.533256169212691</v>
      </c>
      <c r="G55" s="101">
        <f t="shared" si="0"/>
        <v>1.868278417950897</v>
      </c>
      <c r="H55" s="32">
        <v>2.2953736654804273</v>
      </c>
      <c r="I55" s="32">
        <v>1.6788563829787233</v>
      </c>
      <c r="J55" s="32">
        <v>1.6306052053935405</v>
      </c>
      <c r="K55" s="38">
        <f t="shared" si="1"/>
        <v>0.7565011820330969</v>
      </c>
      <c r="L55" s="39">
        <f>SUM(O55:CD55)</f>
        <v>48</v>
      </c>
      <c r="M55" s="40">
        <f>COUNTA(O55:CD55)</f>
        <v>13</v>
      </c>
      <c r="N55" s="105">
        <f t="shared" si="2"/>
        <v>19.11764705882353</v>
      </c>
      <c r="O55" s="42">
        <v>2</v>
      </c>
      <c r="P55" s="42">
        <v>2</v>
      </c>
      <c r="Q55" s="42"/>
      <c r="R55" s="42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22"/>
      <c r="AE55" s="22"/>
      <c r="AF55" s="22"/>
      <c r="AG55" s="22">
        <v>18</v>
      </c>
      <c r="AH55" s="22"/>
      <c r="AI55" s="22"/>
      <c r="AJ55">
        <v>1</v>
      </c>
      <c r="AL55">
        <v>2</v>
      </c>
      <c r="AQ55" s="68"/>
      <c r="BA55">
        <v>1</v>
      </c>
      <c r="BF55">
        <v>7</v>
      </c>
      <c r="BH55">
        <v>2</v>
      </c>
      <c r="BI55">
        <v>4</v>
      </c>
      <c r="BL55">
        <v>3</v>
      </c>
      <c r="BP55">
        <v>3</v>
      </c>
      <c r="BS55">
        <v>2</v>
      </c>
      <c r="BW55">
        <v>1</v>
      </c>
    </row>
    <row r="56" spans="1:62" ht="12.75">
      <c r="A56" s="1" t="s">
        <v>72</v>
      </c>
      <c r="B56" s="1">
        <v>13.39</v>
      </c>
      <c r="C56" s="1">
        <v>4.02</v>
      </c>
      <c r="D56" s="1">
        <v>1.27</v>
      </c>
      <c r="E56" s="45">
        <v>0.7330461258345136</v>
      </c>
      <c r="F56" s="93">
        <v>0.4563061218568465</v>
      </c>
      <c r="G56" s="101">
        <f t="shared" si="0"/>
        <v>2.2963999750964312</v>
      </c>
      <c r="H56" s="32">
        <v>1.530249110320285</v>
      </c>
      <c r="I56" s="32">
        <v>3.257978723404255</v>
      </c>
      <c r="J56" s="32">
        <v>2.100972091564754</v>
      </c>
      <c r="K56" s="38">
        <f t="shared" si="1"/>
        <v>0.39401103230890466</v>
      </c>
      <c r="L56" s="39">
        <f>SUM(O56:CD56)</f>
        <v>25</v>
      </c>
      <c r="M56" s="40">
        <f>COUNTA(O56:CD56)</f>
        <v>4</v>
      </c>
      <c r="N56" s="105">
        <f t="shared" si="2"/>
        <v>5.882352941176471</v>
      </c>
      <c r="O56" s="42"/>
      <c r="P56" s="42"/>
      <c r="Q56" s="42"/>
      <c r="R56" s="42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22">
        <v>13</v>
      </c>
      <c r="AE56" s="22"/>
      <c r="AF56" s="22"/>
      <c r="AG56" s="22"/>
      <c r="AH56" s="22"/>
      <c r="AI56" s="22"/>
      <c r="AN56">
        <v>2</v>
      </c>
      <c r="AQ56" s="68"/>
      <c r="AZ56">
        <v>8</v>
      </c>
      <c r="BJ56">
        <v>2</v>
      </c>
    </row>
    <row r="57" spans="1:82" ht="12.75">
      <c r="A57" s="1" t="s">
        <v>234</v>
      </c>
      <c r="E57" s="45"/>
      <c r="F57" s="57" t="s">
        <v>246</v>
      </c>
      <c r="G57" s="101">
        <f t="shared" si="0"/>
        <v>0.005540780141843972</v>
      </c>
      <c r="H57" s="32"/>
      <c r="I57" s="32">
        <v>0.016622340425531915</v>
      </c>
      <c r="J57" s="32"/>
      <c r="K57" s="38">
        <f t="shared" si="1"/>
        <v>0</v>
      </c>
      <c r="L57" s="74">
        <f>SUM(O57:CD57)</f>
        <v>0</v>
      </c>
      <c r="M57" s="75">
        <f>COUNTA(O57:CD57)</f>
        <v>0</v>
      </c>
      <c r="N57" s="106">
        <f t="shared" si="2"/>
        <v>0</v>
      </c>
      <c r="O57" s="76"/>
      <c r="P57" s="76"/>
      <c r="Q57" s="76"/>
      <c r="R57" s="76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3"/>
      <c r="AE57" s="83"/>
      <c r="AF57" s="83"/>
      <c r="AG57" s="83"/>
      <c r="AH57" s="83"/>
      <c r="AI57" s="83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5"/>
      <c r="BU57" s="85"/>
      <c r="BV57" s="84"/>
      <c r="BW57" s="84"/>
      <c r="BX57" s="84"/>
      <c r="BY57" s="84"/>
      <c r="BZ57" s="84"/>
      <c r="CA57" s="84"/>
      <c r="CB57" s="84"/>
      <c r="CC57" s="84"/>
      <c r="CD57" s="84"/>
    </row>
    <row r="58" spans="1:86" ht="12.75">
      <c r="A58" s="1" t="s">
        <v>193</v>
      </c>
      <c r="E58" s="45">
        <v>0.008046125834513454</v>
      </c>
      <c r="F58" s="57" t="s">
        <v>246</v>
      </c>
      <c r="G58" s="101">
        <f t="shared" si="0"/>
        <v>0.005931198102016609</v>
      </c>
      <c r="H58" s="32">
        <v>0.017793594306049827</v>
      </c>
      <c r="I58" s="32"/>
      <c r="J58" s="32"/>
      <c r="K58" s="38">
        <f t="shared" si="1"/>
        <v>0.015760441292356184</v>
      </c>
      <c r="L58" s="74">
        <v>1</v>
      </c>
      <c r="M58" s="75">
        <v>1</v>
      </c>
      <c r="N58" s="106">
        <f t="shared" si="2"/>
        <v>1.4705882352941178</v>
      </c>
      <c r="O58" s="76"/>
      <c r="P58" s="76"/>
      <c r="Q58" s="76"/>
      <c r="R58" s="76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3"/>
      <c r="AE58" s="83"/>
      <c r="AF58" s="83"/>
      <c r="AG58" s="83"/>
      <c r="AH58" s="83"/>
      <c r="AI58" s="83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5"/>
      <c r="BU58" s="85"/>
      <c r="BV58" s="84"/>
      <c r="BW58" s="84"/>
      <c r="BX58" s="84"/>
      <c r="BY58" s="84"/>
      <c r="BZ58" s="84"/>
      <c r="CA58" s="84"/>
      <c r="CB58" s="84"/>
      <c r="CC58" s="84"/>
      <c r="CD58" s="84"/>
      <c r="CE58" s="68"/>
      <c r="CF58" s="68"/>
      <c r="CG58" s="68"/>
      <c r="CH58" s="68"/>
    </row>
    <row r="59" spans="1:43" ht="12.75">
      <c r="A59" s="1" t="s">
        <v>73</v>
      </c>
      <c r="E59" s="45">
        <v>0.0070461258345134534</v>
      </c>
      <c r="F59" s="57" t="s">
        <v>246</v>
      </c>
      <c r="G59" s="101">
        <f t="shared" si="0"/>
        <v>0.04986702127659574</v>
      </c>
      <c r="H59" s="32"/>
      <c r="I59" s="32">
        <v>0.14960106382978722</v>
      </c>
      <c r="J59" s="32"/>
      <c r="K59" s="38">
        <f t="shared" si="1"/>
        <v>0</v>
      </c>
      <c r="L59" s="39">
        <f>SUM(O59:CD59)</f>
        <v>0</v>
      </c>
      <c r="M59" s="40">
        <f>COUNTA(O59:CD59)</f>
        <v>0</v>
      </c>
      <c r="N59" s="105">
        <f t="shared" si="2"/>
        <v>0</v>
      </c>
      <c r="O59" s="42"/>
      <c r="P59" s="42"/>
      <c r="Q59" s="42"/>
      <c r="R59" s="42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22"/>
      <c r="AE59" s="22"/>
      <c r="AF59" s="22"/>
      <c r="AG59" s="22"/>
      <c r="AH59" s="22"/>
      <c r="AI59" s="22"/>
      <c r="AQ59" s="68"/>
    </row>
    <row r="60" spans="1:43" ht="12.75">
      <c r="A60" s="1" t="s">
        <v>279</v>
      </c>
      <c r="E60" s="45"/>
      <c r="F60" s="57" t="s">
        <v>246</v>
      </c>
      <c r="G60" s="101">
        <f t="shared" si="0"/>
        <v>0</v>
      </c>
      <c r="H60" s="32"/>
      <c r="I60" s="32"/>
      <c r="J60" s="32"/>
      <c r="K60" s="38">
        <f>L60*10/L$4</f>
        <v>0</v>
      </c>
      <c r="L60" s="39">
        <f>SUM(O60:CD60)</f>
        <v>0</v>
      </c>
      <c r="M60" s="40">
        <f>COUNTA(O60:CD60)</f>
        <v>0</v>
      </c>
      <c r="N60" s="105">
        <f t="shared" si="2"/>
        <v>0</v>
      </c>
      <c r="O60" s="42"/>
      <c r="P60" s="42"/>
      <c r="Q60" s="42"/>
      <c r="R60" s="42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22"/>
      <c r="AE60" s="22"/>
      <c r="AF60" s="22"/>
      <c r="AG60" s="22"/>
      <c r="AH60" s="22"/>
      <c r="AI60" s="22"/>
      <c r="AQ60" s="68"/>
    </row>
    <row r="61" spans="1:43" ht="12.75">
      <c r="A61" s="1" t="s">
        <v>74</v>
      </c>
      <c r="C61" s="31">
        <v>0.6</v>
      </c>
      <c r="E61" s="45">
        <v>0.06</v>
      </c>
      <c r="F61" s="93">
        <v>0.4153590059169595</v>
      </c>
      <c r="G61" s="101">
        <f t="shared" si="0"/>
        <v>1.6784979529485746</v>
      </c>
      <c r="H61" s="32">
        <v>0.017793594306049827</v>
      </c>
      <c r="I61" s="32">
        <v>4.704122340425532</v>
      </c>
      <c r="J61" s="32">
        <v>0.31357792411414237</v>
      </c>
      <c r="K61" s="38">
        <f t="shared" si="1"/>
        <v>0.5043341213553979</v>
      </c>
      <c r="L61" s="39">
        <f>SUM(O61:CD61)</f>
        <v>32</v>
      </c>
      <c r="M61" s="40">
        <f>COUNTA(O61:CD61)</f>
        <v>1</v>
      </c>
      <c r="N61" s="105">
        <f t="shared" si="2"/>
        <v>1.4705882352941178</v>
      </c>
      <c r="O61" s="42"/>
      <c r="P61" s="42"/>
      <c r="Q61" s="42">
        <v>32</v>
      </c>
      <c r="R61" s="42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22"/>
      <c r="AE61" s="22"/>
      <c r="AF61" s="22"/>
      <c r="AG61" s="22"/>
      <c r="AH61" s="22"/>
      <c r="AI61" s="22"/>
      <c r="AQ61" s="68"/>
    </row>
    <row r="62" spans="1:43" ht="12.75">
      <c r="A62" s="73" t="s">
        <v>322</v>
      </c>
      <c r="C62" s="31"/>
      <c r="E62" s="45"/>
      <c r="F62" s="93"/>
      <c r="G62" s="101">
        <f t="shared" si="0"/>
        <v>0.005540780141843972</v>
      </c>
      <c r="H62" s="32"/>
      <c r="I62" s="32">
        <v>0.016622340425531915</v>
      </c>
      <c r="J62" s="32"/>
      <c r="K62" s="38">
        <f>L62*10/L$4</f>
        <v>0</v>
      </c>
      <c r="L62" s="39">
        <f>SUM(O62:CD62)</f>
        <v>0</v>
      </c>
      <c r="M62" s="40">
        <f>COUNTA(O62:CD62)</f>
        <v>0</v>
      </c>
      <c r="N62" s="105">
        <f t="shared" si="2"/>
        <v>0</v>
      </c>
      <c r="O62" s="42"/>
      <c r="P62" s="42"/>
      <c r="Q62" s="42"/>
      <c r="R62" s="42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22"/>
      <c r="AE62" s="22"/>
      <c r="AF62" s="22"/>
      <c r="AG62" s="22"/>
      <c r="AH62" s="22"/>
      <c r="AI62" s="22"/>
      <c r="AQ62" s="68"/>
    </row>
    <row r="63" spans="1:43" ht="12.75">
      <c r="A63" s="113" t="s">
        <v>376</v>
      </c>
      <c r="C63" s="31"/>
      <c r="E63" s="45"/>
      <c r="F63" s="93"/>
      <c r="G63" s="101">
        <f t="shared" si="0"/>
        <v>0</v>
      </c>
      <c r="H63" s="32"/>
      <c r="I63" s="32"/>
      <c r="J63" s="32"/>
      <c r="K63" s="38">
        <f>L63*10/L$4</f>
        <v>0.015760441292356184</v>
      </c>
      <c r="L63" s="39">
        <f>SUM(O63:CD63)</f>
        <v>1</v>
      </c>
      <c r="M63" s="40">
        <f>COUNTA(O63:CD63)</f>
        <v>1</v>
      </c>
      <c r="N63" s="105">
        <f t="shared" si="2"/>
        <v>1.4705882352941178</v>
      </c>
      <c r="O63" s="42">
        <v>1</v>
      </c>
      <c r="P63" s="42"/>
      <c r="Q63" s="42"/>
      <c r="R63" s="42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22"/>
      <c r="AE63" s="22"/>
      <c r="AF63" s="22"/>
      <c r="AG63" s="22"/>
      <c r="AH63" s="22"/>
      <c r="AI63" s="22"/>
      <c r="AQ63" s="68"/>
    </row>
    <row r="64" spans="1:82" ht="12.75">
      <c r="A64" s="1" t="s">
        <v>75</v>
      </c>
      <c r="B64" s="1">
        <v>0.04</v>
      </c>
      <c r="C64" s="1">
        <v>0.01</v>
      </c>
      <c r="D64" s="1">
        <v>0.01</v>
      </c>
      <c r="E64" s="45">
        <v>0.006023062917256727</v>
      </c>
      <c r="F64" s="93">
        <v>0.007058755859054694</v>
      </c>
      <c r="G64" s="101">
        <f t="shared" si="0"/>
        <v>0.005540780141843972</v>
      </c>
      <c r="H64" s="32"/>
      <c r="I64" s="32">
        <v>0.016622340425531915</v>
      </c>
      <c r="J64" s="32"/>
      <c r="K64" s="38">
        <f t="shared" si="1"/>
        <v>0</v>
      </c>
      <c r="L64" s="74">
        <f>SUM(O64:CD64)</f>
        <v>0</v>
      </c>
      <c r="M64" s="75">
        <f>COUNTA(O64:CD64)</f>
        <v>0</v>
      </c>
      <c r="N64" s="106">
        <f t="shared" si="2"/>
        <v>0</v>
      </c>
      <c r="O64" s="76"/>
      <c r="P64" s="76"/>
      <c r="Q64" s="76"/>
      <c r="R64" s="76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3"/>
      <c r="AE64" s="83"/>
      <c r="AF64" s="83"/>
      <c r="AG64" s="83"/>
      <c r="AH64" s="83"/>
      <c r="AI64" s="83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5"/>
      <c r="BU64" s="85"/>
      <c r="BV64" s="84"/>
      <c r="BW64" s="84"/>
      <c r="BX64" s="84"/>
      <c r="BY64" s="84"/>
      <c r="BZ64" s="84"/>
      <c r="CA64" s="84"/>
      <c r="CB64" s="84"/>
      <c r="CC64" s="84"/>
      <c r="CD64" s="84"/>
    </row>
    <row r="65" spans="1:43" ht="12.75">
      <c r="A65" s="1" t="s">
        <v>76</v>
      </c>
      <c r="E65" s="57" t="s">
        <v>246</v>
      </c>
      <c r="F65" s="94"/>
      <c r="G65" s="101">
        <f t="shared" si="0"/>
        <v>0</v>
      </c>
      <c r="H65" s="32"/>
      <c r="I65" s="32"/>
      <c r="J65" s="32"/>
      <c r="K65" s="38">
        <f t="shared" si="1"/>
        <v>0</v>
      </c>
      <c r="L65" s="39">
        <f>SUM(O65:CD65)</f>
        <v>0</v>
      </c>
      <c r="M65" s="40">
        <f>COUNTA(O65:CD65)</f>
        <v>0</v>
      </c>
      <c r="N65" s="105">
        <f t="shared" si="2"/>
        <v>0</v>
      </c>
      <c r="O65" s="42"/>
      <c r="P65" s="42"/>
      <c r="Q65" s="42"/>
      <c r="R65" s="42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22"/>
      <c r="AE65" s="22"/>
      <c r="AF65" s="22"/>
      <c r="AG65" s="22"/>
      <c r="AH65" s="22"/>
      <c r="AI65" s="22"/>
      <c r="AQ65" s="68"/>
    </row>
    <row r="66" spans="1:82" ht="12.75">
      <c r="A66" s="1" t="s">
        <v>77</v>
      </c>
      <c r="B66" s="1">
        <v>0.12</v>
      </c>
      <c r="C66" s="1">
        <v>0.06</v>
      </c>
      <c r="D66" s="1">
        <v>0.05</v>
      </c>
      <c r="E66" s="45">
        <v>0.1189334499910019</v>
      </c>
      <c r="F66" s="93">
        <v>0.05743776864565262</v>
      </c>
      <c r="G66" s="101">
        <f t="shared" si="0"/>
        <v>0.20179985767506803</v>
      </c>
      <c r="H66" s="32">
        <v>0.17793594306049826</v>
      </c>
      <c r="I66" s="32">
        <v>0.3490691489361702</v>
      </c>
      <c r="J66" s="32">
        <v>0.07839448102853559</v>
      </c>
      <c r="K66" s="38">
        <f t="shared" si="1"/>
        <v>0.07880220646178093</v>
      </c>
      <c r="L66" s="74">
        <v>5</v>
      </c>
      <c r="M66" s="75">
        <v>4</v>
      </c>
      <c r="N66" s="106">
        <f t="shared" si="2"/>
        <v>5.882352941176471</v>
      </c>
      <c r="O66" s="76"/>
      <c r="P66" s="76"/>
      <c r="Q66" s="76"/>
      <c r="R66" s="76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3"/>
      <c r="AE66" s="83"/>
      <c r="AF66" s="83"/>
      <c r="AG66" s="83"/>
      <c r="AH66" s="83"/>
      <c r="AI66" s="83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5"/>
      <c r="BU66" s="85"/>
      <c r="BV66" s="84"/>
      <c r="BW66" s="84"/>
      <c r="BX66" s="84"/>
      <c r="BY66" s="84"/>
      <c r="BZ66" s="84"/>
      <c r="CA66" s="84"/>
      <c r="CB66" s="84"/>
      <c r="CC66" s="84"/>
      <c r="CD66" s="84"/>
    </row>
    <row r="67" spans="1:82" ht="12.75">
      <c r="A67" s="1" t="s">
        <v>78</v>
      </c>
      <c r="C67" s="1">
        <v>0.05</v>
      </c>
      <c r="D67" s="1">
        <v>0.04</v>
      </c>
      <c r="E67" s="45">
        <v>0.08009554772640119</v>
      </c>
      <c r="F67" s="93">
        <v>0.10997156226489398</v>
      </c>
      <c r="G67" s="101">
        <f t="shared" si="0"/>
        <v>0.07288691431788126</v>
      </c>
      <c r="H67" s="32">
        <v>0.053380782918149475</v>
      </c>
      <c r="I67" s="32">
        <v>0.14960106382978722</v>
      </c>
      <c r="J67" s="32">
        <v>0.01567889620570712</v>
      </c>
      <c r="K67" s="38">
        <f t="shared" si="1"/>
        <v>0.07880220646178093</v>
      </c>
      <c r="L67" s="74">
        <v>5</v>
      </c>
      <c r="M67" s="75">
        <v>4</v>
      </c>
      <c r="N67" s="106">
        <f t="shared" si="2"/>
        <v>5.882352941176471</v>
      </c>
      <c r="O67" s="76"/>
      <c r="P67" s="76"/>
      <c r="Q67" s="76"/>
      <c r="R67" s="76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3"/>
      <c r="AE67" s="83"/>
      <c r="AF67" s="83"/>
      <c r="AG67" s="83"/>
      <c r="AH67" s="83"/>
      <c r="AI67" s="83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5"/>
      <c r="BU67" s="85"/>
      <c r="BV67" s="84"/>
      <c r="BW67" s="84"/>
      <c r="BX67" s="84"/>
      <c r="BY67" s="84"/>
      <c r="BZ67" s="84"/>
      <c r="CA67" s="84"/>
      <c r="CB67" s="84"/>
      <c r="CC67" s="84"/>
      <c r="CD67" s="84"/>
    </row>
    <row r="68" spans="1:43" ht="12.75">
      <c r="A68" s="1" t="s">
        <v>79</v>
      </c>
      <c r="E68" s="45">
        <v>0.036</v>
      </c>
      <c r="F68" s="93">
        <v>0.13860200953591145</v>
      </c>
      <c r="G68" s="101">
        <f t="shared" si="0"/>
        <v>0.193927304964539</v>
      </c>
      <c r="H68" s="32"/>
      <c r="I68" s="32">
        <v>0.581781914893617</v>
      </c>
      <c r="J68" s="32"/>
      <c r="K68" s="38">
        <f t="shared" si="1"/>
        <v>0.7092198581560284</v>
      </c>
      <c r="L68" s="39">
        <f>SUM(O68:CD68)</f>
        <v>45</v>
      </c>
      <c r="M68" s="40">
        <f>COUNTA(O68:CD68)</f>
        <v>1</v>
      </c>
      <c r="N68" s="105">
        <f t="shared" si="2"/>
        <v>1.4705882352941178</v>
      </c>
      <c r="O68" s="42"/>
      <c r="P68" s="42"/>
      <c r="Q68" s="42"/>
      <c r="R68" s="42"/>
      <c r="S68" s="6"/>
      <c r="T68" s="6"/>
      <c r="U68" s="6"/>
      <c r="V68" s="6"/>
      <c r="W68" s="6">
        <v>45</v>
      </c>
      <c r="X68" s="6"/>
      <c r="Y68" s="6"/>
      <c r="Z68" s="6"/>
      <c r="AA68" s="6"/>
      <c r="AB68" s="6"/>
      <c r="AC68" s="6"/>
      <c r="AD68" s="22"/>
      <c r="AE68" s="22"/>
      <c r="AF68" s="22"/>
      <c r="AG68" s="22"/>
      <c r="AH68" s="22"/>
      <c r="AI68" s="22"/>
      <c r="AQ68" s="68"/>
    </row>
    <row r="69" spans="1:43" ht="12.75">
      <c r="A69" s="73" t="s">
        <v>296</v>
      </c>
      <c r="E69" s="45"/>
      <c r="F69" s="57" t="s">
        <v>246</v>
      </c>
      <c r="G69" s="101">
        <f t="shared" si="0"/>
        <v>0</v>
      </c>
      <c r="H69" s="32"/>
      <c r="I69" s="32"/>
      <c r="J69" s="32"/>
      <c r="K69" s="38">
        <f>L69*10/L$4</f>
        <v>0</v>
      </c>
      <c r="L69" s="39">
        <f>SUM(O69:CD69)</f>
        <v>0</v>
      </c>
      <c r="M69" s="40">
        <f>COUNTA(O69:CD69)</f>
        <v>0</v>
      </c>
      <c r="N69" s="105">
        <f t="shared" si="2"/>
        <v>0</v>
      </c>
      <c r="O69" s="42"/>
      <c r="P69" s="42"/>
      <c r="Q69" s="42"/>
      <c r="R69" s="42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22"/>
      <c r="AE69" s="22"/>
      <c r="AF69" s="22"/>
      <c r="AG69" s="22"/>
      <c r="AH69" s="22"/>
      <c r="AI69" s="22"/>
      <c r="AQ69" s="68"/>
    </row>
    <row r="70" spans="1:43" ht="12.75">
      <c r="A70" s="1" t="s">
        <v>80</v>
      </c>
      <c r="E70" s="57" t="s">
        <v>246</v>
      </c>
      <c r="F70" s="94"/>
      <c r="G70" s="101">
        <f aca="true" t="shared" si="4" ref="G70:G133">(H70+I70+J70)/3</f>
        <v>0.005540780141843972</v>
      </c>
      <c r="H70" s="32"/>
      <c r="I70" s="32">
        <v>0.016622340425531915</v>
      </c>
      <c r="J70" s="32"/>
      <c r="K70" s="38">
        <f t="shared" si="1"/>
        <v>0</v>
      </c>
      <c r="L70" s="39">
        <f>SUM(O70:CD70)</f>
        <v>0</v>
      </c>
      <c r="M70" s="40">
        <f>COUNTA(O70:CD70)</f>
        <v>0</v>
      </c>
      <c r="N70" s="105">
        <f t="shared" si="2"/>
        <v>0</v>
      </c>
      <c r="O70" s="42"/>
      <c r="P70" s="42"/>
      <c r="Q70" s="42"/>
      <c r="R70" s="42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22"/>
      <c r="AE70" s="22"/>
      <c r="AF70" s="22"/>
      <c r="AG70" s="22"/>
      <c r="AH70" s="22"/>
      <c r="AI70" s="22"/>
      <c r="AQ70" s="68"/>
    </row>
    <row r="71" spans="1:58" ht="12.75">
      <c r="A71" s="1" t="s">
        <v>81</v>
      </c>
      <c r="B71" s="1">
        <v>2.98</v>
      </c>
      <c r="C71" s="1">
        <v>0.71</v>
      </c>
      <c r="D71" s="1">
        <v>0.38</v>
      </c>
      <c r="E71" s="45">
        <v>0.137034265718584</v>
      </c>
      <c r="F71" s="93">
        <v>0.3399313412791673</v>
      </c>
      <c r="G71" s="101">
        <f t="shared" si="4"/>
        <v>1.4389688246076702</v>
      </c>
      <c r="H71" s="32">
        <v>1.4768683274021355</v>
      </c>
      <c r="I71" s="32">
        <v>1.6954787234042552</v>
      </c>
      <c r="J71" s="32">
        <v>1.1445594230166196</v>
      </c>
      <c r="K71" s="38">
        <f t="shared" si="1"/>
        <v>0.5358550039401103</v>
      </c>
      <c r="L71" s="39">
        <f>SUM(O71:CD71)</f>
        <v>34</v>
      </c>
      <c r="M71" s="40">
        <f>COUNTA(O71:CD71)</f>
        <v>9</v>
      </c>
      <c r="N71" s="105">
        <f t="shared" si="2"/>
        <v>13.235294117647058</v>
      </c>
      <c r="O71" s="42"/>
      <c r="P71" s="42"/>
      <c r="Q71" s="42"/>
      <c r="R71" s="42">
        <v>2</v>
      </c>
      <c r="S71" s="6">
        <v>1</v>
      </c>
      <c r="T71" s="6"/>
      <c r="U71" s="6"/>
      <c r="V71" s="6"/>
      <c r="W71" s="6">
        <v>8</v>
      </c>
      <c r="X71" s="6"/>
      <c r="Y71" s="6"/>
      <c r="Z71" s="6"/>
      <c r="AA71" s="6"/>
      <c r="AB71" s="6"/>
      <c r="AC71" s="6"/>
      <c r="AD71" s="22"/>
      <c r="AE71" s="22"/>
      <c r="AF71" s="22"/>
      <c r="AG71" s="22"/>
      <c r="AH71" s="22"/>
      <c r="AI71" s="22"/>
      <c r="AJ71">
        <v>1</v>
      </c>
      <c r="AK71">
        <v>3</v>
      </c>
      <c r="AN71">
        <v>1</v>
      </c>
      <c r="AQ71" s="68"/>
      <c r="AW71">
        <v>9</v>
      </c>
      <c r="BD71">
        <v>1</v>
      </c>
      <c r="BF71">
        <v>8</v>
      </c>
    </row>
    <row r="72" spans="1:43" ht="12.75">
      <c r="A72" s="1" t="s">
        <v>199</v>
      </c>
      <c r="E72" s="45"/>
      <c r="F72" s="93">
        <v>0.6161387461459403</v>
      </c>
      <c r="G72" s="101">
        <f t="shared" si="4"/>
        <v>0.005540780141843972</v>
      </c>
      <c r="H72" s="32"/>
      <c r="I72" s="32">
        <v>0.016622340425531915</v>
      </c>
      <c r="J72" s="32"/>
      <c r="K72" s="38">
        <f t="shared" si="1"/>
        <v>0</v>
      </c>
      <c r="L72" s="39">
        <f>SUM(O72:CD72)</f>
        <v>0</v>
      </c>
      <c r="M72" s="40">
        <f>COUNTA(O72:CD72)</f>
        <v>0</v>
      </c>
      <c r="N72" s="105">
        <f t="shared" si="2"/>
        <v>0</v>
      </c>
      <c r="O72" s="42"/>
      <c r="P72" s="42"/>
      <c r="Q72" s="42"/>
      <c r="R72" s="42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22"/>
      <c r="AE72" s="22"/>
      <c r="AF72" s="22"/>
      <c r="AG72" s="22"/>
      <c r="AH72" s="22"/>
      <c r="AI72" s="22"/>
      <c r="AQ72" s="68"/>
    </row>
    <row r="73" spans="1:43" ht="12.75">
      <c r="A73" s="1" t="s">
        <v>253</v>
      </c>
      <c r="E73" s="45"/>
      <c r="F73" s="57" t="s">
        <v>246</v>
      </c>
      <c r="G73" s="101">
        <f t="shared" si="4"/>
        <v>0</v>
      </c>
      <c r="H73" s="32"/>
      <c r="I73" s="32"/>
      <c r="J73" s="32"/>
      <c r="K73" s="38">
        <f>L73*10/L$4</f>
        <v>0</v>
      </c>
      <c r="L73" s="39">
        <f>SUM(O73:CD73)</f>
        <v>0</v>
      </c>
      <c r="M73" s="40">
        <f>COUNTA(O73:CD73)</f>
        <v>0</v>
      </c>
      <c r="N73" s="105">
        <f t="shared" si="2"/>
        <v>0</v>
      </c>
      <c r="O73" s="42"/>
      <c r="P73" s="42"/>
      <c r="Q73" s="42"/>
      <c r="R73" s="42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22"/>
      <c r="AE73" s="22"/>
      <c r="AF73" s="22"/>
      <c r="AG73" s="22"/>
      <c r="AH73" s="22"/>
      <c r="AI73" s="22"/>
      <c r="AQ73" s="68"/>
    </row>
    <row r="74" spans="1:79" ht="12.75">
      <c r="A74" s="1" t="s">
        <v>82</v>
      </c>
      <c r="B74" s="1">
        <v>5.56</v>
      </c>
      <c r="C74" s="1">
        <v>4.52</v>
      </c>
      <c r="D74" s="1">
        <v>3.23</v>
      </c>
      <c r="E74" s="45">
        <v>2.2579898846854136</v>
      </c>
      <c r="F74" s="93">
        <v>5.343764982373678</v>
      </c>
      <c r="G74" s="101">
        <f t="shared" si="4"/>
        <v>14.857404193914988</v>
      </c>
      <c r="H74" s="32">
        <v>14.27046263345196</v>
      </c>
      <c r="I74" s="32">
        <v>15.924202127659575</v>
      </c>
      <c r="J74" s="32">
        <v>14.377547820633428</v>
      </c>
      <c r="K74" s="38">
        <f t="shared" si="1"/>
        <v>9.866036249014972</v>
      </c>
      <c r="L74" s="39">
        <f>SUM(O74:CD74)</f>
        <v>626</v>
      </c>
      <c r="M74" s="40">
        <f>COUNTA(O74:CD74)</f>
        <v>26</v>
      </c>
      <c r="N74" s="105">
        <f aca="true" t="shared" si="5" ref="N74:N138">M74*100/M$4</f>
        <v>38.23529411764706</v>
      </c>
      <c r="O74" s="42"/>
      <c r="P74" s="42"/>
      <c r="Q74" s="42">
        <v>2</v>
      </c>
      <c r="R74" s="42">
        <v>34</v>
      </c>
      <c r="S74" s="6"/>
      <c r="T74" s="6"/>
      <c r="U74" s="6">
        <v>13</v>
      </c>
      <c r="V74" s="6"/>
      <c r="W74" s="6">
        <v>160</v>
      </c>
      <c r="X74" s="6"/>
      <c r="Y74" s="6">
        <v>36</v>
      </c>
      <c r="Z74" s="6">
        <v>16</v>
      </c>
      <c r="AA74" s="6"/>
      <c r="AB74" s="6"/>
      <c r="AC74" s="6"/>
      <c r="AD74" s="22"/>
      <c r="AE74" s="22">
        <v>1</v>
      </c>
      <c r="AF74" s="22"/>
      <c r="AG74" s="22"/>
      <c r="AH74" s="22">
        <v>4</v>
      </c>
      <c r="AI74" s="22"/>
      <c r="AJ74">
        <v>37</v>
      </c>
      <c r="AK74">
        <v>187</v>
      </c>
      <c r="AN74">
        <v>1</v>
      </c>
      <c r="AO74">
        <v>2</v>
      </c>
      <c r="AP74">
        <v>1</v>
      </c>
      <c r="AQ74" s="68"/>
      <c r="AT74">
        <v>2</v>
      </c>
      <c r="AU74">
        <v>2</v>
      </c>
      <c r="AW74">
        <v>5</v>
      </c>
      <c r="AX74">
        <v>17</v>
      </c>
      <c r="BD74">
        <v>34</v>
      </c>
      <c r="BE74">
        <v>7</v>
      </c>
      <c r="BF74">
        <v>11</v>
      </c>
      <c r="BG74">
        <v>2</v>
      </c>
      <c r="BJ74">
        <v>18</v>
      </c>
      <c r="BR74">
        <v>10</v>
      </c>
      <c r="BT74" s="5">
        <v>10</v>
      </c>
      <c r="BU74" s="5">
        <v>1</v>
      </c>
      <c r="CA74">
        <v>13</v>
      </c>
    </row>
    <row r="75" spans="1:43" ht="12.75">
      <c r="A75" s="1" t="s">
        <v>83</v>
      </c>
      <c r="B75" s="58" t="s">
        <v>246</v>
      </c>
      <c r="C75" s="8"/>
      <c r="D75" s="58" t="s">
        <v>246</v>
      </c>
      <c r="E75" s="45">
        <v>0.012</v>
      </c>
      <c r="F75" s="93">
        <v>0.005924187030979412</v>
      </c>
      <c r="G75" s="101">
        <f t="shared" si="4"/>
        <v>0.031672273818022505</v>
      </c>
      <c r="H75" s="32"/>
      <c r="I75" s="32">
        <v>0.016622340425531915</v>
      </c>
      <c r="J75" s="32">
        <v>0.07839448102853559</v>
      </c>
      <c r="K75" s="38">
        <f t="shared" si="1"/>
        <v>0</v>
      </c>
      <c r="L75" s="39">
        <f>SUM(O75:CD75)</f>
        <v>0</v>
      </c>
      <c r="M75" s="40">
        <f>COUNTA(O75:CD75)</f>
        <v>0</v>
      </c>
      <c r="N75" s="105">
        <f t="shared" si="5"/>
        <v>0</v>
      </c>
      <c r="O75" s="42"/>
      <c r="P75" s="42"/>
      <c r="Q75" s="42"/>
      <c r="R75" s="42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22"/>
      <c r="AE75" s="22"/>
      <c r="AF75" s="22"/>
      <c r="AG75" s="22"/>
      <c r="AH75" s="22"/>
      <c r="AI75" s="22"/>
      <c r="AQ75" s="68"/>
    </row>
    <row r="76" spans="1:80" ht="12.75">
      <c r="A76" s="1" t="s">
        <v>84</v>
      </c>
      <c r="B76" s="31">
        <v>17.9</v>
      </c>
      <c r="C76" s="1">
        <v>55.45</v>
      </c>
      <c r="D76" s="1">
        <v>44.38</v>
      </c>
      <c r="E76" s="45">
        <v>49.90612016993728</v>
      </c>
      <c r="F76" s="93">
        <v>37.36713312069834</v>
      </c>
      <c r="G76" s="101">
        <f t="shared" si="4"/>
        <v>79.57856072848527</v>
      </c>
      <c r="H76" s="32">
        <v>104.41281138790038</v>
      </c>
      <c r="I76" s="32">
        <v>66.60571808510637</v>
      </c>
      <c r="J76" s="32">
        <v>67.71715271244905</v>
      </c>
      <c r="K76" s="38">
        <f t="shared" si="1"/>
        <v>42.06461780929866</v>
      </c>
      <c r="L76" s="39">
        <f>SUM(O76:CD76)</f>
        <v>2669</v>
      </c>
      <c r="M76" s="40">
        <f>COUNTA(O76:CD76)</f>
        <v>44</v>
      </c>
      <c r="N76" s="105">
        <f t="shared" si="5"/>
        <v>64.70588235294117</v>
      </c>
      <c r="O76" s="42">
        <v>1</v>
      </c>
      <c r="P76" s="42"/>
      <c r="Q76" s="42">
        <v>3</v>
      </c>
      <c r="R76" s="42">
        <v>201</v>
      </c>
      <c r="S76" s="6">
        <v>4</v>
      </c>
      <c r="T76" s="6">
        <v>7</v>
      </c>
      <c r="U76" s="6">
        <v>5</v>
      </c>
      <c r="V76" s="6">
        <v>4</v>
      </c>
      <c r="W76" s="6">
        <v>9</v>
      </c>
      <c r="X76" s="6"/>
      <c r="Y76" s="6">
        <v>21</v>
      </c>
      <c r="Z76" s="6">
        <v>6</v>
      </c>
      <c r="AA76" s="6"/>
      <c r="AB76" s="6"/>
      <c r="AC76" s="6"/>
      <c r="AD76" s="22">
        <v>396</v>
      </c>
      <c r="AE76" s="22"/>
      <c r="AF76" s="22"/>
      <c r="AG76" s="22"/>
      <c r="AH76" s="22">
        <v>6</v>
      </c>
      <c r="AI76" s="22"/>
      <c r="AJ76">
        <v>2</v>
      </c>
      <c r="AK76">
        <v>2</v>
      </c>
      <c r="AN76">
        <v>105</v>
      </c>
      <c r="AO76">
        <v>30</v>
      </c>
      <c r="AP76">
        <v>21</v>
      </c>
      <c r="AQ76" s="68"/>
      <c r="AR76">
        <v>9</v>
      </c>
      <c r="AT76">
        <v>1</v>
      </c>
      <c r="AU76">
        <v>1</v>
      </c>
      <c r="AV76">
        <v>4</v>
      </c>
      <c r="AW76">
        <v>8</v>
      </c>
      <c r="AX76">
        <v>9</v>
      </c>
      <c r="AY76">
        <v>1</v>
      </c>
      <c r="AZ76">
        <v>11</v>
      </c>
      <c r="BC76">
        <v>15</v>
      </c>
      <c r="BD76">
        <v>4</v>
      </c>
      <c r="BF76">
        <v>1</v>
      </c>
      <c r="BJ76">
        <v>5</v>
      </c>
      <c r="BL76">
        <v>229</v>
      </c>
      <c r="BM76">
        <v>10</v>
      </c>
      <c r="BN76">
        <v>178</v>
      </c>
      <c r="BO76">
        <v>450</v>
      </c>
      <c r="BP76">
        <v>98</v>
      </c>
      <c r="BQ76">
        <v>57</v>
      </c>
      <c r="BR76">
        <v>600</v>
      </c>
      <c r="BS76">
        <v>4</v>
      </c>
      <c r="BT76" s="5">
        <v>68</v>
      </c>
      <c r="BU76" s="5">
        <v>46</v>
      </c>
      <c r="BV76" s="5">
        <v>26</v>
      </c>
      <c r="BW76" s="5"/>
      <c r="BX76" s="5">
        <v>2</v>
      </c>
      <c r="BY76" s="5">
        <v>4</v>
      </c>
      <c r="BZ76" s="5"/>
      <c r="CA76" s="5">
        <v>4</v>
      </c>
      <c r="CB76" s="5">
        <v>1</v>
      </c>
    </row>
    <row r="77" spans="1:79" ht="12.75">
      <c r="A77" s="73" t="s">
        <v>298</v>
      </c>
      <c r="B77" s="31"/>
      <c r="E77" s="45"/>
      <c r="F77" s="93">
        <v>0.005202660898999351</v>
      </c>
      <c r="G77" s="101">
        <f t="shared" si="4"/>
        <v>0.005540780141843972</v>
      </c>
      <c r="H77" s="32"/>
      <c r="I77" s="32">
        <v>0.016622340425531915</v>
      </c>
      <c r="J77" s="32"/>
      <c r="K77" s="38">
        <f>L77*10/L$4</f>
        <v>0</v>
      </c>
      <c r="L77" s="39">
        <f>SUM(O77:CD77)</f>
        <v>0</v>
      </c>
      <c r="M77" s="40">
        <f>COUNTA(O77:CD77)</f>
        <v>0</v>
      </c>
      <c r="N77" s="105">
        <f t="shared" si="5"/>
        <v>0</v>
      </c>
      <c r="O77" s="42"/>
      <c r="P77" s="42"/>
      <c r="Q77" s="42"/>
      <c r="R77" s="42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22"/>
      <c r="AE77" s="22"/>
      <c r="AF77" s="22"/>
      <c r="AG77" s="22"/>
      <c r="AH77" s="22"/>
      <c r="AI77" s="22"/>
      <c r="AQ77" s="68"/>
      <c r="BV77" s="5"/>
      <c r="BW77" s="5"/>
      <c r="BX77" s="5"/>
      <c r="BY77" s="5"/>
      <c r="BZ77" s="5"/>
      <c r="CA77" s="5"/>
    </row>
    <row r="78" spans="1:43" ht="12.75">
      <c r="A78" s="1" t="s">
        <v>85</v>
      </c>
      <c r="D78" s="58" t="s">
        <v>246</v>
      </c>
      <c r="E78" s="45"/>
      <c r="F78" s="93"/>
      <c r="G78" s="101">
        <f t="shared" si="4"/>
        <v>0</v>
      </c>
      <c r="H78" s="32"/>
      <c r="I78" s="32"/>
      <c r="J78" s="32"/>
      <c r="K78" s="38">
        <f t="shared" si="1"/>
        <v>0</v>
      </c>
      <c r="L78" s="39">
        <f>SUM(O78:CD78)</f>
        <v>0</v>
      </c>
      <c r="M78" s="40">
        <f>COUNTA(O78:CD78)</f>
        <v>0</v>
      </c>
      <c r="N78" s="105">
        <f t="shared" si="5"/>
        <v>0</v>
      </c>
      <c r="O78" s="42"/>
      <c r="P78" s="42"/>
      <c r="Q78" s="42"/>
      <c r="R78" s="42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22"/>
      <c r="AE78" s="22"/>
      <c r="AF78" s="22"/>
      <c r="AG78" s="22"/>
      <c r="AH78" s="22"/>
      <c r="AI78" s="22"/>
      <c r="AQ78" s="68"/>
    </row>
    <row r="79" spans="1:77" ht="12.75">
      <c r="A79" s="1" t="s">
        <v>86</v>
      </c>
      <c r="B79" s="1">
        <v>0.51</v>
      </c>
      <c r="C79" s="1">
        <v>1.37</v>
      </c>
      <c r="D79" s="1">
        <v>2.35</v>
      </c>
      <c r="E79" s="45">
        <v>2.7268598017398338</v>
      </c>
      <c r="F79" s="93">
        <v>3.216876783615914</v>
      </c>
      <c r="G79" s="101">
        <f t="shared" si="4"/>
        <v>3.134176934847853</v>
      </c>
      <c r="H79" s="32">
        <v>2.971530249110321</v>
      </c>
      <c r="I79" s="32">
        <v>2.8091755319148937</v>
      </c>
      <c r="J79" s="32">
        <v>3.6218250235183445</v>
      </c>
      <c r="K79" s="38">
        <f t="shared" si="1"/>
        <v>3.4357762017336486</v>
      </c>
      <c r="L79" s="39">
        <f>SUM(O79:CD79)</f>
        <v>218</v>
      </c>
      <c r="M79" s="40">
        <f>COUNTA(O79:CD79)</f>
        <v>31</v>
      </c>
      <c r="N79" s="105">
        <f t="shared" si="5"/>
        <v>45.588235294117645</v>
      </c>
      <c r="O79" s="42"/>
      <c r="P79" s="42"/>
      <c r="Q79" s="42">
        <v>3</v>
      </c>
      <c r="R79" s="42">
        <v>5</v>
      </c>
      <c r="S79" s="6">
        <v>1</v>
      </c>
      <c r="T79" s="6">
        <v>4</v>
      </c>
      <c r="U79" s="6"/>
      <c r="V79" s="6"/>
      <c r="W79" s="6">
        <v>2</v>
      </c>
      <c r="X79" s="6"/>
      <c r="Y79" s="6">
        <v>7</v>
      </c>
      <c r="Z79" s="6">
        <v>4</v>
      </c>
      <c r="AA79" s="6"/>
      <c r="AB79" s="6"/>
      <c r="AC79" s="6"/>
      <c r="AD79" s="22">
        <v>11</v>
      </c>
      <c r="AE79" s="22"/>
      <c r="AF79" s="22"/>
      <c r="AG79" s="22"/>
      <c r="AH79" s="22">
        <v>1</v>
      </c>
      <c r="AI79" s="22"/>
      <c r="AN79">
        <v>1</v>
      </c>
      <c r="AO79">
        <v>2</v>
      </c>
      <c r="AP79">
        <v>2</v>
      </c>
      <c r="AQ79" s="68"/>
      <c r="AV79">
        <v>2</v>
      </c>
      <c r="AW79">
        <v>2</v>
      </c>
      <c r="AX79">
        <v>12</v>
      </c>
      <c r="AY79">
        <v>1</v>
      </c>
      <c r="AZ79">
        <v>4</v>
      </c>
      <c r="BC79">
        <v>2</v>
      </c>
      <c r="BD79">
        <v>5</v>
      </c>
      <c r="BJ79">
        <v>1</v>
      </c>
      <c r="BL79">
        <v>5</v>
      </c>
      <c r="BM79">
        <v>2</v>
      </c>
      <c r="BO79">
        <v>45</v>
      </c>
      <c r="BP79">
        <v>2</v>
      </c>
      <c r="BQ79">
        <v>2</v>
      </c>
      <c r="BR79">
        <v>70</v>
      </c>
      <c r="BS79">
        <v>4</v>
      </c>
      <c r="BT79" s="5">
        <v>1</v>
      </c>
      <c r="BU79" s="5">
        <v>4</v>
      </c>
      <c r="BV79" s="5">
        <v>10</v>
      </c>
      <c r="BY79">
        <v>1</v>
      </c>
    </row>
    <row r="80" spans="1:74" ht="12.75">
      <c r="A80" s="1" t="s">
        <v>254</v>
      </c>
      <c r="E80" s="45"/>
      <c r="F80" s="93">
        <v>0.028287673880685184</v>
      </c>
      <c r="G80" s="101">
        <f t="shared" si="4"/>
        <v>0.011081560283687944</v>
      </c>
      <c r="H80" s="32"/>
      <c r="I80" s="32">
        <v>0.03324468085106383</v>
      </c>
      <c r="J80" s="32"/>
      <c r="K80" s="38">
        <f>L80*10/L$4</f>
        <v>0</v>
      </c>
      <c r="L80" s="39">
        <f>SUM(O80:CD80)</f>
        <v>0</v>
      </c>
      <c r="M80" s="40">
        <f>COUNTA(O80:CD80)</f>
        <v>0</v>
      </c>
      <c r="N80" s="105">
        <f t="shared" si="5"/>
        <v>0</v>
      </c>
      <c r="O80" s="42"/>
      <c r="P80" s="42"/>
      <c r="Q80" s="42"/>
      <c r="R80" s="42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22"/>
      <c r="AE80" s="22"/>
      <c r="AF80" s="22"/>
      <c r="AG80" s="22"/>
      <c r="AH80" s="22"/>
      <c r="AI80" s="22"/>
      <c r="AQ80" s="68"/>
      <c r="BV80" s="5"/>
    </row>
    <row r="81" spans="1:43" ht="12.75">
      <c r="A81" s="1" t="s">
        <v>87</v>
      </c>
      <c r="B81" s="1">
        <v>0.03</v>
      </c>
      <c r="C81" s="1">
        <v>0.73</v>
      </c>
      <c r="D81" s="1">
        <v>0.06</v>
      </c>
      <c r="E81" s="45">
        <v>0.020999999999999998</v>
      </c>
      <c r="F81" s="93">
        <v>0.05990933830466344</v>
      </c>
      <c r="G81" s="101">
        <f t="shared" si="4"/>
        <v>0.011081560283687944</v>
      </c>
      <c r="H81" s="32"/>
      <c r="I81" s="32">
        <v>0.03324468085106383</v>
      </c>
      <c r="J81" s="32"/>
      <c r="K81" s="38">
        <f t="shared" si="1"/>
        <v>0</v>
      </c>
      <c r="L81" s="39">
        <f>SUM(O81:CD81)</f>
        <v>0</v>
      </c>
      <c r="M81" s="40">
        <f>COUNTA(O81:CD81)</f>
        <v>0</v>
      </c>
      <c r="N81" s="105">
        <f t="shared" si="5"/>
        <v>0</v>
      </c>
      <c r="O81" s="42"/>
      <c r="P81" s="42"/>
      <c r="Q81" s="42"/>
      <c r="R81" s="42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22"/>
      <c r="AE81" s="22"/>
      <c r="AF81" s="22"/>
      <c r="AG81" s="22"/>
      <c r="AH81" s="22"/>
      <c r="AI81" s="22"/>
      <c r="AQ81" s="68"/>
    </row>
    <row r="82" spans="1:77" ht="12.75">
      <c r="A82" s="1" t="s">
        <v>88</v>
      </c>
      <c r="B82" s="1">
        <v>18.31</v>
      </c>
      <c r="C82" s="1">
        <v>16.94</v>
      </c>
      <c r="D82" s="1">
        <v>13.67</v>
      </c>
      <c r="E82" s="45">
        <v>6.98926481893587</v>
      </c>
      <c r="F82" s="93">
        <v>9.685163840859493</v>
      </c>
      <c r="G82" s="101">
        <f t="shared" si="4"/>
        <v>17.573630767556228</v>
      </c>
      <c r="H82" s="32">
        <v>14.804270462633456</v>
      </c>
      <c r="I82" s="32">
        <v>21.35970744680851</v>
      </c>
      <c r="J82" s="32">
        <v>16.55691439322672</v>
      </c>
      <c r="K82" s="38">
        <f t="shared" si="1"/>
        <v>16.15445232466509</v>
      </c>
      <c r="L82" s="39">
        <f>SUM(O82:CD82)</f>
        <v>1025</v>
      </c>
      <c r="M82" s="40">
        <f>COUNTA(O82:CD82)</f>
        <v>27</v>
      </c>
      <c r="N82" s="105">
        <f t="shared" si="5"/>
        <v>39.705882352941174</v>
      </c>
      <c r="O82" s="42">
        <v>36</v>
      </c>
      <c r="P82" s="42"/>
      <c r="Q82" s="42"/>
      <c r="R82" s="42"/>
      <c r="S82" s="6"/>
      <c r="T82" s="6">
        <v>40</v>
      </c>
      <c r="U82" s="6">
        <v>13</v>
      </c>
      <c r="V82" s="6">
        <v>37</v>
      </c>
      <c r="W82" s="6"/>
      <c r="X82" s="6"/>
      <c r="Y82" s="6"/>
      <c r="Z82" s="6"/>
      <c r="AA82" s="6"/>
      <c r="AB82" s="6">
        <v>13</v>
      </c>
      <c r="AC82" s="6"/>
      <c r="AD82" s="22">
        <v>19</v>
      </c>
      <c r="AE82" s="22"/>
      <c r="AF82" s="22"/>
      <c r="AG82" s="22">
        <v>21</v>
      </c>
      <c r="AH82" s="22"/>
      <c r="AI82" s="22"/>
      <c r="AJ82" s="22"/>
      <c r="AL82">
        <v>51</v>
      </c>
      <c r="AN82">
        <v>62</v>
      </c>
      <c r="AO82">
        <v>40</v>
      </c>
      <c r="AP82">
        <v>3</v>
      </c>
      <c r="AQ82" s="68">
        <v>15</v>
      </c>
      <c r="AR82" s="68"/>
      <c r="AS82" s="68">
        <v>11</v>
      </c>
      <c r="AW82">
        <v>1</v>
      </c>
      <c r="AY82">
        <v>38</v>
      </c>
      <c r="AZ82">
        <v>2</v>
      </c>
      <c r="BA82">
        <v>12</v>
      </c>
      <c r="BF82">
        <v>401</v>
      </c>
      <c r="BH82">
        <v>87</v>
      </c>
      <c r="BL82">
        <v>31</v>
      </c>
      <c r="BO82">
        <v>6</v>
      </c>
      <c r="BP82">
        <v>23</v>
      </c>
      <c r="BQ82">
        <v>24</v>
      </c>
      <c r="BR82">
        <v>8</v>
      </c>
      <c r="BS82">
        <v>23</v>
      </c>
      <c r="BW82">
        <v>1</v>
      </c>
      <c r="BY82">
        <v>7</v>
      </c>
    </row>
    <row r="83" spans="1:43" ht="12.75">
      <c r="A83" s="1" t="s">
        <v>89</v>
      </c>
      <c r="B83" s="1">
        <v>0.12</v>
      </c>
      <c r="C83" s="1">
        <v>0.21</v>
      </c>
      <c r="D83" s="1">
        <v>0.05</v>
      </c>
      <c r="E83" s="45">
        <v>0.03506918875177019</v>
      </c>
      <c r="F83" s="93">
        <v>0.12329339464856756</v>
      </c>
      <c r="G83" s="101">
        <f t="shared" si="4"/>
        <v>0.2464608250999639</v>
      </c>
      <c r="H83" s="32">
        <v>0.017793594306049827</v>
      </c>
      <c r="I83" s="32">
        <v>0.28257978723404253</v>
      </c>
      <c r="J83" s="32">
        <v>0.43900909375979935</v>
      </c>
      <c r="K83" s="38">
        <f t="shared" si="1"/>
        <v>0.09456264775413711</v>
      </c>
      <c r="L83" s="39">
        <f>SUM(O83:CD83)</f>
        <v>6</v>
      </c>
      <c r="M83" s="40">
        <f>COUNTA(O83:CD83)</f>
        <v>3</v>
      </c>
      <c r="N83" s="105">
        <f t="shared" si="5"/>
        <v>4.411764705882353</v>
      </c>
      <c r="O83" s="42"/>
      <c r="P83" s="42"/>
      <c r="Q83" s="42"/>
      <c r="R83" s="42"/>
      <c r="S83" s="6"/>
      <c r="T83" s="6"/>
      <c r="U83" s="6"/>
      <c r="V83" s="6"/>
      <c r="W83" s="6"/>
      <c r="X83" s="6"/>
      <c r="Y83" s="6"/>
      <c r="Z83" s="6"/>
      <c r="AA83" s="6"/>
      <c r="AB83" s="6">
        <v>1</v>
      </c>
      <c r="AC83" s="6"/>
      <c r="AD83" s="22"/>
      <c r="AE83" s="22"/>
      <c r="AF83" s="22"/>
      <c r="AG83" s="22">
        <v>3</v>
      </c>
      <c r="AH83" s="22"/>
      <c r="AI83" s="22"/>
      <c r="AJ83">
        <v>2</v>
      </c>
      <c r="AQ83" s="68"/>
    </row>
    <row r="84" spans="1:56" ht="12.75">
      <c r="A84" s="1" t="s">
        <v>90</v>
      </c>
      <c r="B84" s="1">
        <v>0.02</v>
      </c>
      <c r="C84" s="1">
        <v>0.03</v>
      </c>
      <c r="D84" s="1">
        <v>0.03</v>
      </c>
      <c r="E84" s="45">
        <v>0.03406918875177019</v>
      </c>
      <c r="F84" s="93">
        <v>0.1153098903698275</v>
      </c>
      <c r="G84" s="101">
        <f t="shared" si="4"/>
        <v>0.5418581958043526</v>
      </c>
      <c r="H84" s="32">
        <v>0.24911032028469757</v>
      </c>
      <c r="I84" s="32">
        <v>1.0472074468085106</v>
      </c>
      <c r="J84" s="32">
        <v>0.3292568203198495</v>
      </c>
      <c r="K84" s="38">
        <f t="shared" si="1"/>
        <v>0.06304176516942474</v>
      </c>
      <c r="L84" s="39">
        <f>SUM(O84:CD84)</f>
        <v>4</v>
      </c>
      <c r="M84" s="40">
        <f>COUNTA(O84:CD84)</f>
        <v>3</v>
      </c>
      <c r="N84" s="105">
        <f t="shared" si="5"/>
        <v>4.411764705882353</v>
      </c>
      <c r="O84" s="42"/>
      <c r="P84" s="42"/>
      <c r="Q84" s="42"/>
      <c r="R84" s="42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22"/>
      <c r="AE84" s="22"/>
      <c r="AF84" s="22"/>
      <c r="AG84" s="22"/>
      <c r="AH84" s="22"/>
      <c r="AI84" s="22"/>
      <c r="AJ84">
        <v>1</v>
      </c>
      <c r="AL84">
        <v>1</v>
      </c>
      <c r="AQ84" s="68"/>
      <c r="BD84">
        <v>2</v>
      </c>
    </row>
    <row r="85" spans="1:60" ht="12.75">
      <c r="A85" s="1" t="s">
        <v>91</v>
      </c>
      <c r="B85" s="1">
        <v>0.15</v>
      </c>
      <c r="C85" s="1">
        <v>0.24</v>
      </c>
      <c r="D85" s="1">
        <v>0.48</v>
      </c>
      <c r="E85" s="45">
        <v>0.19504612583451345</v>
      </c>
      <c r="F85" s="93">
        <v>0.10430101408983398</v>
      </c>
      <c r="G85" s="101">
        <f t="shared" si="4"/>
        <v>0.1243583305575423</v>
      </c>
      <c r="H85" s="32">
        <v>0.08896797153024913</v>
      </c>
      <c r="I85" s="32">
        <v>0.03324468085106383</v>
      </c>
      <c r="J85" s="32">
        <v>0.2508623392913139</v>
      </c>
      <c r="K85" s="38">
        <f t="shared" si="1"/>
        <v>0.06304176516942474</v>
      </c>
      <c r="L85" s="39">
        <f>SUM(O85:CD85)</f>
        <v>4</v>
      </c>
      <c r="M85" s="40">
        <f>COUNTA(O85:CD85)</f>
        <v>2</v>
      </c>
      <c r="N85" s="105">
        <f t="shared" si="5"/>
        <v>2.9411764705882355</v>
      </c>
      <c r="O85" s="42"/>
      <c r="P85" s="42">
        <v>2</v>
      </c>
      <c r="Q85" s="42"/>
      <c r="R85" s="42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22"/>
      <c r="AE85" s="22"/>
      <c r="AF85" s="22"/>
      <c r="AG85" s="22"/>
      <c r="AH85" s="22"/>
      <c r="AI85" s="22"/>
      <c r="AQ85" s="68"/>
      <c r="BH85">
        <v>2</v>
      </c>
    </row>
    <row r="86" spans="1:43" ht="12.75">
      <c r="A86" s="1" t="s">
        <v>225</v>
      </c>
      <c r="E86" s="45"/>
      <c r="F86" s="57" t="s">
        <v>246</v>
      </c>
      <c r="G86" s="101">
        <f t="shared" si="4"/>
        <v>0</v>
      </c>
      <c r="H86" s="32"/>
      <c r="I86" s="32"/>
      <c r="J86" s="32"/>
      <c r="K86" s="38">
        <f>L86*10/L$4</f>
        <v>0</v>
      </c>
      <c r="L86" s="39">
        <f>SUM(O86:CD86)</f>
        <v>0</v>
      </c>
      <c r="M86" s="40">
        <f>COUNTA(O86:CD86)</f>
        <v>0</v>
      </c>
      <c r="N86" s="105">
        <f t="shared" si="5"/>
        <v>0</v>
      </c>
      <c r="O86" s="42"/>
      <c r="P86" s="42"/>
      <c r="Q86" s="42"/>
      <c r="R86" s="42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22"/>
      <c r="AE86" s="22"/>
      <c r="AF86" s="22"/>
      <c r="AG86" s="22"/>
      <c r="AH86" s="22"/>
      <c r="AI86" s="22"/>
      <c r="AQ86" s="68"/>
    </row>
    <row r="87" spans="1:82" ht="12.75">
      <c r="A87" s="1" t="s">
        <v>92</v>
      </c>
      <c r="C87" s="1">
        <v>0.01</v>
      </c>
      <c r="D87" s="1">
        <v>0.01</v>
      </c>
      <c r="E87" s="45">
        <v>0.015</v>
      </c>
      <c r="F87" s="93">
        <v>0.008885369532428355</v>
      </c>
      <c r="G87" s="101">
        <f t="shared" si="4"/>
        <v>0.005226298735235706</v>
      </c>
      <c r="H87" s="32"/>
      <c r="I87" s="32"/>
      <c r="J87" s="32">
        <v>0.01567889620570712</v>
      </c>
      <c r="K87" s="38">
        <f>L87*10/L$4</f>
        <v>0.03152088258471237</v>
      </c>
      <c r="L87" s="74">
        <v>2</v>
      </c>
      <c r="M87" s="75">
        <v>2</v>
      </c>
      <c r="N87" s="106">
        <f t="shared" si="5"/>
        <v>2.9411764705882355</v>
      </c>
      <c r="O87" s="76"/>
      <c r="P87" s="76"/>
      <c r="Q87" s="76"/>
      <c r="R87" s="76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3"/>
      <c r="AE87" s="83"/>
      <c r="AF87" s="83"/>
      <c r="AG87" s="83"/>
      <c r="AH87" s="83"/>
      <c r="AI87" s="83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5"/>
      <c r="BU87" s="85"/>
      <c r="BV87" s="84"/>
      <c r="BW87" s="84"/>
      <c r="BX87" s="84"/>
      <c r="BY87" s="84"/>
      <c r="BZ87" s="84"/>
      <c r="CA87" s="84"/>
      <c r="CB87" s="84"/>
      <c r="CC87" s="84"/>
      <c r="CD87" s="84"/>
    </row>
    <row r="88" spans="1:82" ht="12.75">
      <c r="A88" s="1" t="s">
        <v>93</v>
      </c>
      <c r="C88" s="58" t="s">
        <v>246</v>
      </c>
      <c r="D88" s="58" t="s">
        <v>246</v>
      </c>
      <c r="E88" s="45">
        <v>0.008972983710766786</v>
      </c>
      <c r="F88" s="93">
        <v>0.006603228393144358</v>
      </c>
      <c r="G88" s="101">
        <f t="shared" si="4"/>
        <v>0.011081560283687944</v>
      </c>
      <c r="H88" s="32"/>
      <c r="I88" s="32">
        <v>0.03324468085106383</v>
      </c>
      <c r="J88" s="32"/>
      <c r="K88" s="38">
        <f aca="true" t="shared" si="6" ref="K88:K95">L88*10/L$4</f>
        <v>0</v>
      </c>
      <c r="L88" s="39">
        <f>SUM(O88:CD88)</f>
        <v>0</v>
      </c>
      <c r="M88" s="40">
        <f>COUNTA(O88:CD88)</f>
        <v>0</v>
      </c>
      <c r="N88" s="105">
        <f t="shared" si="5"/>
        <v>0</v>
      </c>
      <c r="O88" s="42"/>
      <c r="P88" s="42"/>
      <c r="Q88" s="42"/>
      <c r="R88" s="42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70"/>
      <c r="AE88" s="70"/>
      <c r="AF88" s="70"/>
      <c r="AG88" s="70"/>
      <c r="AH88" s="70"/>
      <c r="AI88" s="70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87"/>
      <c r="BU88" s="87"/>
      <c r="BV88" s="68"/>
      <c r="BW88" s="68"/>
      <c r="BX88" s="68"/>
      <c r="BY88" s="68"/>
      <c r="BZ88" s="68"/>
      <c r="CA88" s="68"/>
      <c r="CB88" s="68"/>
      <c r="CC88" s="68"/>
      <c r="CD88" s="68"/>
    </row>
    <row r="89" spans="1:82" ht="12.75">
      <c r="A89" s="1" t="s">
        <v>239</v>
      </c>
      <c r="E89" s="45"/>
      <c r="F89" s="93">
        <v>0.006413932547998632</v>
      </c>
      <c r="G89" s="101">
        <f t="shared" si="4"/>
        <v>0</v>
      </c>
      <c r="H89" s="32"/>
      <c r="I89" s="32"/>
      <c r="J89" s="32"/>
      <c r="K89" s="38">
        <f t="shared" si="6"/>
        <v>0</v>
      </c>
      <c r="L89" s="39">
        <f>SUM(O89:CD89)</f>
        <v>0</v>
      </c>
      <c r="M89" s="40">
        <f>COUNTA(O89:CD89)</f>
        <v>0</v>
      </c>
      <c r="N89" s="105">
        <f t="shared" si="5"/>
        <v>0</v>
      </c>
      <c r="O89" s="42"/>
      <c r="P89" s="42"/>
      <c r="Q89" s="42"/>
      <c r="R89" s="42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70"/>
      <c r="AE89" s="70"/>
      <c r="AF89" s="70"/>
      <c r="AG89" s="70"/>
      <c r="AH89" s="70"/>
      <c r="AI89" s="70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87"/>
      <c r="BU89" s="87"/>
      <c r="BV89" s="68"/>
      <c r="BW89" s="68"/>
      <c r="BX89" s="68"/>
      <c r="BY89" s="68"/>
      <c r="BZ89" s="68"/>
      <c r="CA89" s="68"/>
      <c r="CB89" s="68"/>
      <c r="CC89" s="68"/>
      <c r="CD89" s="68"/>
    </row>
    <row r="90" spans="1:82" ht="12.75">
      <c r="A90" s="1" t="s">
        <v>94</v>
      </c>
      <c r="B90" s="1">
        <v>0.03</v>
      </c>
      <c r="C90" s="1">
        <v>0.01</v>
      </c>
      <c r="D90" s="1">
        <v>0.01</v>
      </c>
      <c r="E90" s="45">
        <v>0.006</v>
      </c>
      <c r="F90" s="93">
        <v>0.01488415067519545</v>
      </c>
      <c r="G90" s="101">
        <f t="shared" si="4"/>
        <v>0.011157496837252317</v>
      </c>
      <c r="H90" s="32">
        <v>0.017793594306049827</v>
      </c>
      <c r="I90" s="32"/>
      <c r="J90" s="32">
        <v>0.01567889620570712</v>
      </c>
      <c r="K90" s="38">
        <f t="shared" si="6"/>
        <v>0</v>
      </c>
      <c r="L90" s="39">
        <f>SUM(O90:CD90)</f>
        <v>0</v>
      </c>
      <c r="M90" s="40">
        <f>COUNTA(O90:CD90)</f>
        <v>0</v>
      </c>
      <c r="N90" s="105">
        <f t="shared" si="5"/>
        <v>0</v>
      </c>
      <c r="O90" s="42"/>
      <c r="P90" s="42"/>
      <c r="Q90" s="42"/>
      <c r="R90" s="42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70"/>
      <c r="AE90" s="70"/>
      <c r="AF90" s="70"/>
      <c r="AG90" s="70"/>
      <c r="AH90" s="70"/>
      <c r="AI90" s="70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87"/>
      <c r="BU90" s="87"/>
      <c r="BV90" s="68"/>
      <c r="BW90" s="68"/>
      <c r="BX90" s="68"/>
      <c r="BY90" s="68"/>
      <c r="BZ90" s="68"/>
      <c r="CA90" s="68"/>
      <c r="CB90" s="68"/>
      <c r="CC90" s="68"/>
      <c r="CD90" s="68"/>
    </row>
    <row r="91" spans="1:82" ht="12.75">
      <c r="A91" s="1" t="s">
        <v>218</v>
      </c>
      <c r="B91" s="58" t="s">
        <v>246</v>
      </c>
      <c r="C91" s="8"/>
      <c r="D91" s="58" t="s">
        <v>246</v>
      </c>
      <c r="E91" s="57" t="s">
        <v>246</v>
      </c>
      <c r="F91" s="57" t="s">
        <v>246</v>
      </c>
      <c r="G91" s="101">
        <f t="shared" si="4"/>
        <v>0</v>
      </c>
      <c r="H91" s="32"/>
      <c r="I91" s="32"/>
      <c r="J91" s="32"/>
      <c r="K91" s="38">
        <f t="shared" si="6"/>
        <v>0</v>
      </c>
      <c r="L91" s="39">
        <f>SUM(O91:CD91)</f>
        <v>0</v>
      </c>
      <c r="M91" s="40">
        <f>COUNTA(O91:CD91)</f>
        <v>0</v>
      </c>
      <c r="N91" s="105">
        <f t="shared" si="5"/>
        <v>0</v>
      </c>
      <c r="O91" s="42"/>
      <c r="P91" s="42"/>
      <c r="Q91" s="42"/>
      <c r="R91" s="42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70"/>
      <c r="AE91" s="70"/>
      <c r="AF91" s="70"/>
      <c r="AG91" s="70"/>
      <c r="AH91" s="70"/>
      <c r="AI91" s="70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87"/>
      <c r="BU91" s="87"/>
      <c r="BV91" s="68"/>
      <c r="BW91" s="68"/>
      <c r="BX91" s="68"/>
      <c r="BY91" s="68"/>
      <c r="BZ91" s="68"/>
      <c r="CA91" s="68"/>
      <c r="CB91" s="68"/>
      <c r="CC91" s="68"/>
      <c r="CD91" s="68"/>
    </row>
    <row r="92" spans="1:82" ht="12.75">
      <c r="A92" s="1" t="s">
        <v>95</v>
      </c>
      <c r="B92" s="1">
        <v>0.01</v>
      </c>
      <c r="C92" s="1">
        <v>0.01</v>
      </c>
      <c r="D92" s="1">
        <v>0.03</v>
      </c>
      <c r="E92" s="45">
        <v>0.05406918875177018</v>
      </c>
      <c r="F92" s="93">
        <v>0.06338834976422507</v>
      </c>
      <c r="G92" s="101">
        <f t="shared" si="4"/>
        <v>0.06664123480925639</v>
      </c>
      <c r="H92" s="32">
        <v>0.035587188612099654</v>
      </c>
      <c r="I92" s="32">
        <v>0.13297872340425532</v>
      </c>
      <c r="J92" s="32">
        <v>0.03135779241141424</v>
      </c>
      <c r="K92" s="38">
        <f t="shared" si="6"/>
        <v>0.06304176516942474</v>
      </c>
      <c r="L92" s="39">
        <f>SUM(O92:CD92)</f>
        <v>4</v>
      </c>
      <c r="M92" s="40">
        <f>COUNTA(O92:CD92)</f>
        <v>3</v>
      </c>
      <c r="N92" s="105">
        <f t="shared" si="5"/>
        <v>4.411764705882353</v>
      </c>
      <c r="O92" s="42"/>
      <c r="P92" s="42"/>
      <c r="Q92" s="42"/>
      <c r="R92" s="42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70"/>
      <c r="AE92" s="70"/>
      <c r="AF92" s="70"/>
      <c r="AG92" s="70"/>
      <c r="AH92" s="70"/>
      <c r="AI92" s="70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>
        <v>1</v>
      </c>
      <c r="AY92" s="68"/>
      <c r="AZ92" s="68"/>
      <c r="BA92" s="68"/>
      <c r="BB92" s="68"/>
      <c r="BC92" s="68"/>
      <c r="BD92" s="68">
        <v>2</v>
      </c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87"/>
      <c r="BU92" s="87">
        <v>1</v>
      </c>
      <c r="BV92" s="68"/>
      <c r="BW92" s="68"/>
      <c r="BX92" s="68"/>
      <c r="BY92" s="68"/>
      <c r="BZ92" s="68"/>
      <c r="CA92" s="68"/>
      <c r="CB92" s="68"/>
      <c r="CC92" s="68"/>
      <c r="CD92" s="68"/>
    </row>
    <row r="93" spans="1:82" ht="12.75">
      <c r="A93" s="1" t="s">
        <v>96</v>
      </c>
      <c r="B93" s="1">
        <v>0.01</v>
      </c>
      <c r="D93" s="1">
        <v>0.03</v>
      </c>
      <c r="E93" s="45">
        <v>0.013023062917256727</v>
      </c>
      <c r="F93" s="93">
        <v>0.013819476861605761</v>
      </c>
      <c r="G93" s="101">
        <f t="shared" si="4"/>
        <v>0.005540780141843972</v>
      </c>
      <c r="H93" s="32"/>
      <c r="I93" s="32">
        <v>0.016622340425531915</v>
      </c>
      <c r="J93" s="32"/>
      <c r="K93" s="38">
        <f t="shared" si="6"/>
        <v>0.015760441292356184</v>
      </c>
      <c r="L93" s="39">
        <f>SUM(O93:CD93)</f>
        <v>1</v>
      </c>
      <c r="M93" s="40">
        <f>COUNTA(O93:CD93)</f>
        <v>1</v>
      </c>
      <c r="N93" s="105">
        <f t="shared" si="5"/>
        <v>1.4705882352941178</v>
      </c>
      <c r="O93" s="42"/>
      <c r="P93" s="42"/>
      <c r="Q93" s="42"/>
      <c r="R93" s="42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70"/>
      <c r="AE93" s="70"/>
      <c r="AF93" s="70"/>
      <c r="AG93" s="70"/>
      <c r="AH93" s="70"/>
      <c r="AI93" s="70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>
        <v>1</v>
      </c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87"/>
      <c r="BU93" s="87"/>
      <c r="BV93" s="68"/>
      <c r="BW93" s="68"/>
      <c r="BX93" s="68"/>
      <c r="BY93" s="68"/>
      <c r="BZ93" s="68"/>
      <c r="CA93" s="68"/>
      <c r="CB93" s="68"/>
      <c r="CC93" s="68"/>
      <c r="CD93" s="68"/>
    </row>
    <row r="94" spans="1:82" ht="12.75">
      <c r="A94" s="73" t="s">
        <v>335</v>
      </c>
      <c r="E94" s="45"/>
      <c r="F94" s="57"/>
      <c r="G94" s="101">
        <f t="shared" si="4"/>
        <v>0.005540780141843972</v>
      </c>
      <c r="H94" s="32"/>
      <c r="I94" s="32">
        <v>0.016622340425531915</v>
      </c>
      <c r="J94" s="32"/>
      <c r="K94" s="38">
        <f t="shared" si="6"/>
        <v>0</v>
      </c>
      <c r="L94" s="74"/>
      <c r="M94" s="75"/>
      <c r="N94" s="106">
        <f t="shared" si="5"/>
        <v>0</v>
      </c>
      <c r="O94" s="76"/>
      <c r="P94" s="76"/>
      <c r="Q94" s="76"/>
      <c r="R94" s="76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3"/>
      <c r="AE94" s="83"/>
      <c r="AF94" s="83"/>
      <c r="AG94" s="83"/>
      <c r="AH94" s="83"/>
      <c r="AI94" s="83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5"/>
      <c r="BU94" s="85"/>
      <c r="BV94" s="84"/>
      <c r="BW94" s="84"/>
      <c r="BX94" s="84"/>
      <c r="BY94" s="84"/>
      <c r="BZ94" s="84"/>
      <c r="CA94" s="84"/>
      <c r="CB94" s="84"/>
      <c r="CC94" s="84"/>
      <c r="CD94" s="84"/>
    </row>
    <row r="95" spans="1:82" ht="12.75">
      <c r="A95" s="1" t="s">
        <v>97</v>
      </c>
      <c r="B95" s="1">
        <v>0.02</v>
      </c>
      <c r="C95" s="58" t="s">
        <v>246</v>
      </c>
      <c r="E95" s="45">
        <v>0.009046125834513455</v>
      </c>
      <c r="F95" s="93"/>
      <c r="G95" s="101">
        <f t="shared" si="4"/>
        <v>0.02738941930261159</v>
      </c>
      <c r="H95" s="32"/>
      <c r="I95" s="32">
        <v>0.06648936170212766</v>
      </c>
      <c r="J95" s="32">
        <v>0.01567889620570712</v>
      </c>
      <c r="K95" s="38">
        <f t="shared" si="6"/>
        <v>0.03152088258471237</v>
      </c>
      <c r="L95" s="74">
        <v>2</v>
      </c>
      <c r="M95" s="75">
        <v>2</v>
      </c>
      <c r="N95" s="106">
        <f t="shared" si="5"/>
        <v>2.9411764705882355</v>
      </c>
      <c r="O95" s="76"/>
      <c r="P95" s="76"/>
      <c r="Q95" s="76"/>
      <c r="R95" s="76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3"/>
      <c r="AE95" s="83"/>
      <c r="AF95" s="83"/>
      <c r="AG95" s="83"/>
      <c r="AH95" s="83"/>
      <c r="AI95" s="83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5"/>
      <c r="BU95" s="85"/>
      <c r="BV95" s="84"/>
      <c r="BW95" s="84"/>
      <c r="BX95" s="84"/>
      <c r="BY95" s="84"/>
      <c r="BZ95" s="84"/>
      <c r="CA95" s="84"/>
      <c r="CB95" s="84"/>
      <c r="CC95" s="84"/>
      <c r="CD95" s="84"/>
    </row>
    <row r="96" spans="1:81" ht="12.75">
      <c r="A96" s="1" t="s">
        <v>98</v>
      </c>
      <c r="B96" s="1">
        <v>0.29</v>
      </c>
      <c r="C96" s="31">
        <v>0.4</v>
      </c>
      <c r="D96" s="1">
        <v>0.58</v>
      </c>
      <c r="E96" s="45">
        <v>0.48592251669026904</v>
      </c>
      <c r="F96" s="93">
        <v>0.541397011918751</v>
      </c>
      <c r="G96" s="101">
        <f t="shared" si="4"/>
        <v>0.5621888941009416</v>
      </c>
      <c r="H96" s="32">
        <v>0.409252669039146</v>
      </c>
      <c r="I96" s="32">
        <v>0.6815159574468085</v>
      </c>
      <c r="J96" s="32">
        <v>0.5957980558168705</v>
      </c>
      <c r="K96" s="38">
        <f aca="true" t="shared" si="7" ref="K96:K165">L96*10/L$4</f>
        <v>0.4570527974783294</v>
      </c>
      <c r="L96" s="39">
        <f>SUM(O96:CD96)</f>
        <v>29</v>
      </c>
      <c r="M96" s="40">
        <f>COUNTA(O96:CD96)</f>
        <v>20</v>
      </c>
      <c r="N96" s="105">
        <f t="shared" si="5"/>
        <v>29.41176470588235</v>
      </c>
      <c r="O96" s="42"/>
      <c r="P96" s="42"/>
      <c r="Q96" s="42">
        <v>1</v>
      </c>
      <c r="R96" s="42"/>
      <c r="S96" s="6"/>
      <c r="T96" s="6"/>
      <c r="U96" s="6"/>
      <c r="V96" s="6"/>
      <c r="W96" s="6"/>
      <c r="X96" s="6"/>
      <c r="Y96" s="6">
        <v>3</v>
      </c>
      <c r="Z96" s="6">
        <v>3</v>
      </c>
      <c r="AA96" s="6"/>
      <c r="AB96" s="6"/>
      <c r="AC96" s="6">
        <v>1</v>
      </c>
      <c r="AD96" s="22"/>
      <c r="AE96" s="22"/>
      <c r="AF96" s="22">
        <v>1</v>
      </c>
      <c r="AG96" s="22">
        <v>1</v>
      </c>
      <c r="AH96" s="22"/>
      <c r="AI96" s="22"/>
      <c r="AJ96">
        <v>1</v>
      </c>
      <c r="AO96">
        <v>1</v>
      </c>
      <c r="AP96">
        <v>4</v>
      </c>
      <c r="AQ96" s="68"/>
      <c r="AT96">
        <v>1</v>
      </c>
      <c r="AV96">
        <v>2</v>
      </c>
      <c r="AW96">
        <v>1</v>
      </c>
      <c r="AY96">
        <v>1</v>
      </c>
      <c r="BD96">
        <v>2</v>
      </c>
      <c r="BG96">
        <v>1</v>
      </c>
      <c r="BJ96">
        <v>1</v>
      </c>
      <c r="BK96">
        <v>1</v>
      </c>
      <c r="BR96">
        <v>1</v>
      </c>
      <c r="BU96" s="5">
        <v>1</v>
      </c>
      <c r="CC96">
        <v>1</v>
      </c>
    </row>
    <row r="97" spans="1:80" ht="12.75">
      <c r="A97" s="1" t="s">
        <v>99</v>
      </c>
      <c r="B97" s="1">
        <v>0.38</v>
      </c>
      <c r="C97" s="1">
        <v>0.31</v>
      </c>
      <c r="D97" s="1">
        <v>0.45</v>
      </c>
      <c r="E97" s="45">
        <v>0.6772453975318633</v>
      </c>
      <c r="F97" s="93">
        <v>0.8338818037920868</v>
      </c>
      <c r="G97" s="101">
        <f t="shared" si="4"/>
        <v>0.9799805448684928</v>
      </c>
      <c r="H97" s="32">
        <v>0.6939501779359432</v>
      </c>
      <c r="I97" s="32">
        <v>0.8976063829787234</v>
      </c>
      <c r="J97" s="32">
        <v>1.3483850736908123</v>
      </c>
      <c r="K97" s="38">
        <f t="shared" si="7"/>
        <v>0.9613869188337274</v>
      </c>
      <c r="L97" s="39">
        <f>SUM(O97:CD97)</f>
        <v>61</v>
      </c>
      <c r="M97" s="40">
        <f>COUNTA(O97:CD97)</f>
        <v>35</v>
      </c>
      <c r="N97" s="105">
        <f t="shared" si="5"/>
        <v>51.470588235294116</v>
      </c>
      <c r="O97" s="42">
        <v>2</v>
      </c>
      <c r="P97" s="42"/>
      <c r="Q97" s="42">
        <v>4</v>
      </c>
      <c r="R97" s="42">
        <v>2</v>
      </c>
      <c r="S97" s="6">
        <v>1</v>
      </c>
      <c r="T97" s="6">
        <v>1</v>
      </c>
      <c r="U97" s="6">
        <v>1</v>
      </c>
      <c r="V97" s="6"/>
      <c r="W97" s="6"/>
      <c r="X97" s="6"/>
      <c r="Y97" s="6">
        <v>2</v>
      </c>
      <c r="Z97" s="6">
        <v>4</v>
      </c>
      <c r="AA97" s="6">
        <v>3</v>
      </c>
      <c r="AB97" s="6"/>
      <c r="AC97" s="6"/>
      <c r="AD97" s="22"/>
      <c r="AE97" s="22">
        <v>1</v>
      </c>
      <c r="AF97" s="22"/>
      <c r="AG97" s="22"/>
      <c r="AH97" s="22">
        <v>1</v>
      </c>
      <c r="AI97" s="22">
        <v>1</v>
      </c>
      <c r="AJ97" s="22">
        <v>1</v>
      </c>
      <c r="AK97" s="22"/>
      <c r="AL97" s="22">
        <v>1</v>
      </c>
      <c r="AM97" s="22"/>
      <c r="AN97" s="22">
        <v>1</v>
      </c>
      <c r="AO97" s="22">
        <v>5</v>
      </c>
      <c r="AQ97" s="68">
        <v>2</v>
      </c>
      <c r="AR97" s="68">
        <v>1</v>
      </c>
      <c r="AS97" s="68"/>
      <c r="AT97" s="68">
        <v>1</v>
      </c>
      <c r="AU97" s="68">
        <v>1</v>
      </c>
      <c r="AV97" s="68">
        <v>3</v>
      </c>
      <c r="AW97" s="68">
        <v>1</v>
      </c>
      <c r="AX97">
        <v>1</v>
      </c>
      <c r="BB97">
        <v>1</v>
      </c>
      <c r="BC97">
        <v>1</v>
      </c>
      <c r="BD97">
        <v>5</v>
      </c>
      <c r="BG97">
        <v>1</v>
      </c>
      <c r="BL97">
        <v>1</v>
      </c>
      <c r="BQ97">
        <v>2</v>
      </c>
      <c r="BR97">
        <v>1</v>
      </c>
      <c r="BU97" s="5">
        <v>4</v>
      </c>
      <c r="BV97" s="5"/>
      <c r="BX97">
        <v>1</v>
      </c>
      <c r="BY97">
        <v>1</v>
      </c>
      <c r="CA97">
        <v>1</v>
      </c>
      <c r="CB97">
        <v>1</v>
      </c>
    </row>
    <row r="98" spans="1:82" ht="12.75">
      <c r="A98" s="1" t="s">
        <v>197</v>
      </c>
      <c r="B98" s="58" t="s">
        <v>246</v>
      </c>
      <c r="C98" s="8"/>
      <c r="D98" s="58" t="s">
        <v>246</v>
      </c>
      <c r="E98" s="57" t="s">
        <v>246</v>
      </c>
      <c r="F98" s="94">
        <v>0.011876543209876543</v>
      </c>
      <c r="G98" s="101">
        <f t="shared" si="4"/>
        <v>0.03995671487342571</v>
      </c>
      <c r="H98" s="32">
        <v>0.053380782918149475</v>
      </c>
      <c r="I98" s="32">
        <v>0.06648936170212766</v>
      </c>
      <c r="J98" s="32"/>
      <c r="K98" s="38">
        <f t="shared" si="7"/>
        <v>0.015760441292356184</v>
      </c>
      <c r="L98" s="74">
        <v>1</v>
      </c>
      <c r="M98" s="75">
        <v>1</v>
      </c>
      <c r="N98" s="106">
        <f t="shared" si="5"/>
        <v>1.4705882352941178</v>
      </c>
      <c r="O98" s="76"/>
      <c r="P98" s="76"/>
      <c r="Q98" s="76"/>
      <c r="R98" s="76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3"/>
      <c r="AE98" s="83"/>
      <c r="AF98" s="83"/>
      <c r="AG98" s="83"/>
      <c r="AH98" s="83"/>
      <c r="AI98" s="83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5"/>
      <c r="BU98" s="85"/>
      <c r="BV98" s="84"/>
      <c r="BW98" s="84"/>
      <c r="BX98" s="84"/>
      <c r="BY98" s="84"/>
      <c r="BZ98" s="84"/>
      <c r="CA98" s="84"/>
      <c r="CB98" s="84"/>
      <c r="CC98" s="84"/>
      <c r="CD98" s="84"/>
    </row>
    <row r="99" spans="1:82" ht="12.75">
      <c r="A99" s="1" t="s">
        <v>100</v>
      </c>
      <c r="B99" s="1">
        <v>3.25</v>
      </c>
      <c r="C99" s="1">
        <v>1.92</v>
      </c>
      <c r="D99" s="1">
        <v>2.86</v>
      </c>
      <c r="E99" s="45">
        <v>4.739430912401376</v>
      </c>
      <c r="F99" s="93">
        <v>8.665538318145718</v>
      </c>
      <c r="G99" s="101">
        <f t="shared" si="4"/>
        <v>7.911580039202029</v>
      </c>
      <c r="H99" s="32">
        <v>9.626334519572955</v>
      </c>
      <c r="I99" s="32">
        <v>5.20279255319149</v>
      </c>
      <c r="J99" s="32">
        <v>8.905613044841644</v>
      </c>
      <c r="K99" s="38">
        <f t="shared" si="7"/>
        <v>9.282899921197794</v>
      </c>
      <c r="L99" s="39">
        <f>SUM(O99:CD99)</f>
        <v>589</v>
      </c>
      <c r="M99" s="40">
        <f>COUNTA(O99:CD99)</f>
        <v>66</v>
      </c>
      <c r="N99" s="105">
        <f t="shared" si="5"/>
        <v>97.05882352941177</v>
      </c>
      <c r="O99" s="42">
        <v>3</v>
      </c>
      <c r="P99" s="42">
        <v>4</v>
      </c>
      <c r="Q99" s="42">
        <v>21</v>
      </c>
      <c r="R99" s="42">
        <v>3</v>
      </c>
      <c r="S99" s="6">
        <v>6</v>
      </c>
      <c r="T99" s="6">
        <v>1</v>
      </c>
      <c r="U99" s="6">
        <v>4</v>
      </c>
      <c r="V99" s="6">
        <v>8</v>
      </c>
      <c r="W99" s="6">
        <v>2</v>
      </c>
      <c r="X99" s="6">
        <v>1</v>
      </c>
      <c r="Y99" s="6">
        <v>19</v>
      </c>
      <c r="Z99" s="6">
        <v>33</v>
      </c>
      <c r="AA99" s="6">
        <v>5</v>
      </c>
      <c r="AB99" s="6">
        <v>1</v>
      </c>
      <c r="AC99" s="6">
        <v>14</v>
      </c>
      <c r="AD99" s="22">
        <v>6</v>
      </c>
      <c r="AE99" s="22">
        <v>4</v>
      </c>
      <c r="AF99" s="22">
        <v>15</v>
      </c>
      <c r="AG99" s="22">
        <v>8</v>
      </c>
      <c r="AH99" s="22">
        <v>6</v>
      </c>
      <c r="AI99" s="22">
        <v>2</v>
      </c>
      <c r="AJ99" s="21">
        <v>12</v>
      </c>
      <c r="AK99" s="21">
        <v>4</v>
      </c>
      <c r="AL99" s="21">
        <v>21</v>
      </c>
      <c r="AM99" s="21">
        <v>7</v>
      </c>
      <c r="AN99" s="21">
        <v>4</v>
      </c>
      <c r="AO99" s="21">
        <v>37</v>
      </c>
      <c r="AP99" s="21">
        <v>5</v>
      </c>
      <c r="AQ99" s="21">
        <v>5</v>
      </c>
      <c r="AR99" s="21">
        <v>3</v>
      </c>
      <c r="AS99" s="21"/>
      <c r="AT99" s="21">
        <v>7</v>
      </c>
      <c r="AU99" s="21">
        <v>9</v>
      </c>
      <c r="AV99" s="21">
        <v>14</v>
      </c>
      <c r="AW99" s="21">
        <v>18</v>
      </c>
      <c r="AX99" s="21">
        <v>10</v>
      </c>
      <c r="AY99" s="21">
        <v>9</v>
      </c>
      <c r="AZ99" s="21">
        <v>9</v>
      </c>
      <c r="BA99" s="21">
        <v>7</v>
      </c>
      <c r="BB99" s="21">
        <v>15</v>
      </c>
      <c r="BC99" s="21">
        <v>3</v>
      </c>
      <c r="BD99" s="21">
        <v>21</v>
      </c>
      <c r="BE99" s="21">
        <v>4</v>
      </c>
      <c r="BF99" s="21">
        <v>1</v>
      </c>
      <c r="BG99" s="21">
        <v>3</v>
      </c>
      <c r="BH99" s="21">
        <v>1</v>
      </c>
      <c r="BI99">
        <v>1</v>
      </c>
      <c r="BJ99" s="21">
        <v>9</v>
      </c>
      <c r="BK99">
        <v>10</v>
      </c>
      <c r="BL99">
        <v>13</v>
      </c>
      <c r="BM99">
        <v>7</v>
      </c>
      <c r="BN99">
        <v>5</v>
      </c>
      <c r="BO99">
        <v>3</v>
      </c>
      <c r="BP99">
        <v>2</v>
      </c>
      <c r="BQ99">
        <v>8</v>
      </c>
      <c r="BR99">
        <v>11</v>
      </c>
      <c r="BT99" s="5">
        <v>4</v>
      </c>
      <c r="BU99" s="5">
        <v>27</v>
      </c>
      <c r="BV99" s="5">
        <v>17</v>
      </c>
      <c r="BW99" s="5">
        <v>1</v>
      </c>
      <c r="BX99" s="5">
        <v>9</v>
      </c>
      <c r="BY99" s="5">
        <v>11</v>
      </c>
      <c r="BZ99" s="5">
        <v>9</v>
      </c>
      <c r="CA99" s="5">
        <v>6</v>
      </c>
      <c r="CB99" s="5">
        <v>27</v>
      </c>
      <c r="CC99" s="5">
        <v>12</v>
      </c>
      <c r="CD99" s="5">
        <v>2</v>
      </c>
    </row>
    <row r="100" spans="1:81" ht="12.75">
      <c r="A100" s="1" t="s">
        <v>101</v>
      </c>
      <c r="B100" s="1">
        <v>0.01</v>
      </c>
      <c r="C100" s="1">
        <v>0.03</v>
      </c>
      <c r="D100" s="1">
        <v>0.06</v>
      </c>
      <c r="E100" s="45">
        <v>0.08106918875177019</v>
      </c>
      <c r="F100" s="93">
        <v>0.11652976249105954</v>
      </c>
      <c r="G100" s="101">
        <f t="shared" si="4"/>
        <v>0.0842722208158267</v>
      </c>
      <c r="H100" s="32">
        <v>0.12455516014234878</v>
      </c>
      <c r="I100" s="32">
        <v>0.049867021276595744</v>
      </c>
      <c r="J100" s="32">
        <v>0.07839448102853559</v>
      </c>
      <c r="K100" s="38">
        <f t="shared" si="7"/>
        <v>0.09456264775413711</v>
      </c>
      <c r="L100" s="39">
        <f>SUM(O100:CD100)</f>
        <v>6</v>
      </c>
      <c r="M100" s="40">
        <f>COUNTA(O100:CD100)</f>
        <v>6</v>
      </c>
      <c r="N100" s="105">
        <f t="shared" si="5"/>
        <v>8.823529411764707</v>
      </c>
      <c r="O100" s="42"/>
      <c r="P100" s="42"/>
      <c r="Q100" s="42"/>
      <c r="R100" s="42"/>
      <c r="S100" s="6"/>
      <c r="T100" s="6"/>
      <c r="U100" s="6"/>
      <c r="V100" s="6"/>
      <c r="W100" s="6"/>
      <c r="X100" s="6"/>
      <c r="Y100" s="6"/>
      <c r="Z100" s="6">
        <v>1</v>
      </c>
      <c r="AA100" s="6"/>
      <c r="AB100" s="6"/>
      <c r="AC100" s="6"/>
      <c r="AD100" s="22"/>
      <c r="AE100" s="22">
        <v>1</v>
      </c>
      <c r="AF100" s="22"/>
      <c r="AG100" s="22"/>
      <c r="AH100" s="22"/>
      <c r="AI100" s="22"/>
      <c r="AQ100" s="68"/>
      <c r="BQ100">
        <v>1</v>
      </c>
      <c r="BU100" s="5">
        <v>1</v>
      </c>
      <c r="BV100" s="5">
        <v>1</v>
      </c>
      <c r="BW100" s="5"/>
      <c r="BX100" s="5"/>
      <c r="BY100" s="5"/>
      <c r="BZ100" s="5"/>
      <c r="CA100" s="5">
        <v>1</v>
      </c>
      <c r="CB100" s="5"/>
      <c r="CC100" s="5"/>
    </row>
    <row r="101" spans="1:74" ht="12.75">
      <c r="A101" s="1" t="s">
        <v>102</v>
      </c>
      <c r="B101" s="1">
        <v>0.05</v>
      </c>
      <c r="C101" s="1">
        <v>0.02</v>
      </c>
      <c r="D101" s="1">
        <v>0.03</v>
      </c>
      <c r="E101" s="45">
        <v>0.044161440420797095</v>
      </c>
      <c r="F101" s="93">
        <v>0.021763603979013744</v>
      </c>
      <c r="G101" s="101">
        <f t="shared" si="4"/>
        <v>0.06446234320183743</v>
      </c>
      <c r="H101" s="32">
        <v>0.16014234875444844</v>
      </c>
      <c r="I101" s="32">
        <v>0.03324468085106383</v>
      </c>
      <c r="J101" s="32"/>
      <c r="K101" s="38">
        <f t="shared" si="7"/>
        <v>0.015760441292356184</v>
      </c>
      <c r="L101" s="39">
        <f>SUM(O101:CD101)</f>
        <v>1</v>
      </c>
      <c r="M101" s="40">
        <f>COUNTA(O101:CD101)</f>
        <v>1</v>
      </c>
      <c r="N101" s="105">
        <f t="shared" si="5"/>
        <v>1.4705882352941178</v>
      </c>
      <c r="O101" s="42"/>
      <c r="P101" s="42"/>
      <c r="Q101" s="42"/>
      <c r="R101" s="42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22"/>
      <c r="AE101" s="22"/>
      <c r="AF101" s="22"/>
      <c r="AG101" s="22"/>
      <c r="AH101" s="22"/>
      <c r="AI101" s="22"/>
      <c r="AQ101" s="68"/>
      <c r="AV101">
        <v>1</v>
      </c>
      <c r="BV101" s="5"/>
    </row>
    <row r="102" spans="1:43" ht="12.75">
      <c r="A102" s="1" t="s">
        <v>103</v>
      </c>
      <c r="E102" s="45">
        <v>0.013000000000000001</v>
      </c>
      <c r="F102" s="93">
        <v>0.009283192947938966</v>
      </c>
      <c r="G102" s="101">
        <f t="shared" si="4"/>
        <v>0.01147197824386058</v>
      </c>
      <c r="H102" s="32">
        <v>0.017793594306049827</v>
      </c>
      <c r="I102" s="32">
        <v>0.016622340425531915</v>
      </c>
      <c r="J102" s="32"/>
      <c r="K102" s="38">
        <f t="shared" si="7"/>
        <v>0</v>
      </c>
      <c r="L102" s="39">
        <f>SUM(O102:CD102)</f>
        <v>0</v>
      </c>
      <c r="M102" s="40">
        <f>COUNTA(O102:CD102)</f>
        <v>0</v>
      </c>
      <c r="N102" s="105">
        <f t="shared" si="5"/>
        <v>0</v>
      </c>
      <c r="O102" s="42"/>
      <c r="P102" s="42"/>
      <c r="Q102" s="42"/>
      <c r="R102" s="42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22"/>
      <c r="AE102" s="22"/>
      <c r="AF102" s="22"/>
      <c r="AG102" s="22"/>
      <c r="AH102" s="22"/>
      <c r="AI102" s="22"/>
      <c r="AQ102" s="68"/>
    </row>
    <row r="103" spans="1:43" ht="12.75">
      <c r="A103" s="1" t="s">
        <v>104</v>
      </c>
      <c r="B103" s="1">
        <v>0.15</v>
      </c>
      <c r="C103" s="1">
        <v>0.15</v>
      </c>
      <c r="D103" s="1">
        <v>0.08</v>
      </c>
      <c r="E103" s="45">
        <v>0.14504612583451346</v>
      </c>
      <c r="F103" s="93">
        <v>0.06444435477247513</v>
      </c>
      <c r="G103" s="101">
        <f t="shared" si="4"/>
        <v>0.08667892208393879</v>
      </c>
      <c r="H103" s="32">
        <v>0.053380782918149475</v>
      </c>
      <c r="I103" s="32">
        <v>0.049867021276595744</v>
      </c>
      <c r="J103" s="32">
        <v>0.15678896205707119</v>
      </c>
      <c r="K103" s="38">
        <f t="shared" si="7"/>
        <v>0</v>
      </c>
      <c r="L103" s="39">
        <f>SUM(O103:CD103)</f>
        <v>0</v>
      </c>
      <c r="M103" s="40">
        <f>COUNTA(O103:CD103)</f>
        <v>0</v>
      </c>
      <c r="N103" s="105">
        <f t="shared" si="5"/>
        <v>0</v>
      </c>
      <c r="O103" s="42"/>
      <c r="P103" s="42"/>
      <c r="Q103" s="42"/>
      <c r="R103" s="42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22"/>
      <c r="AE103" s="22"/>
      <c r="AF103" s="22"/>
      <c r="AG103" s="22"/>
      <c r="AH103" s="22"/>
      <c r="AI103" s="22"/>
      <c r="AQ103" s="68"/>
    </row>
    <row r="104" spans="1:43" ht="12.75">
      <c r="A104" s="1" t="s">
        <v>261</v>
      </c>
      <c r="E104" s="45"/>
      <c r="F104" s="57" t="s">
        <v>246</v>
      </c>
      <c r="G104" s="101">
        <f t="shared" si="4"/>
        <v>0.005540780141843972</v>
      </c>
      <c r="H104" s="32"/>
      <c r="I104" s="32">
        <v>0.016622340425531915</v>
      </c>
      <c r="J104" s="32"/>
      <c r="K104" s="38">
        <f>L104*10/L$4</f>
        <v>0</v>
      </c>
      <c r="L104" s="39">
        <f>SUM(O104:CD104)</f>
        <v>0</v>
      </c>
      <c r="M104" s="40">
        <f>COUNTA(O104:CD104)</f>
        <v>0</v>
      </c>
      <c r="N104" s="105">
        <f t="shared" si="5"/>
        <v>0</v>
      </c>
      <c r="O104" s="42"/>
      <c r="P104" s="42"/>
      <c r="Q104" s="42"/>
      <c r="R104" s="42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22"/>
      <c r="AE104" s="22"/>
      <c r="AF104" s="22"/>
      <c r="AG104" s="22"/>
      <c r="AH104" s="22"/>
      <c r="AI104" s="22"/>
      <c r="AQ104" s="68"/>
    </row>
    <row r="105" spans="1:43" ht="12.75">
      <c r="A105" s="1" t="s">
        <v>257</v>
      </c>
      <c r="E105" s="45"/>
      <c r="F105" s="57" t="s">
        <v>246</v>
      </c>
      <c r="G105" s="101">
        <f t="shared" si="4"/>
        <v>0</v>
      </c>
      <c r="H105" s="32"/>
      <c r="I105" s="32"/>
      <c r="J105" s="32"/>
      <c r="K105" s="38">
        <f>L105*10/L$4</f>
        <v>0</v>
      </c>
      <c r="L105" s="39">
        <f>SUM(O105:CD105)</f>
        <v>0</v>
      </c>
      <c r="M105" s="40">
        <f>COUNTA(O105:CD105)</f>
        <v>0</v>
      </c>
      <c r="N105" s="105">
        <f t="shared" si="5"/>
        <v>0</v>
      </c>
      <c r="O105" s="42"/>
      <c r="P105" s="42"/>
      <c r="Q105" s="42"/>
      <c r="R105" s="42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22"/>
      <c r="AE105" s="22"/>
      <c r="AF105" s="22"/>
      <c r="AG105" s="22"/>
      <c r="AH105" s="22"/>
      <c r="AI105" s="22"/>
      <c r="AQ105" s="68"/>
    </row>
    <row r="106" spans="1:81" ht="12.75">
      <c r="A106" s="1" t="s">
        <v>105</v>
      </c>
      <c r="B106" s="1">
        <v>0.19</v>
      </c>
      <c r="C106" s="1">
        <v>0.09</v>
      </c>
      <c r="D106" s="31">
        <v>0.2</v>
      </c>
      <c r="E106" s="45">
        <v>0.09327675500708073</v>
      </c>
      <c r="F106" s="93">
        <v>0.17520887495057985</v>
      </c>
      <c r="G106" s="101">
        <f t="shared" si="4"/>
        <v>0.14613103316474554</v>
      </c>
      <c r="H106" s="32">
        <v>0.07117437722419931</v>
      </c>
      <c r="I106" s="32">
        <v>0.1163563829787234</v>
      </c>
      <c r="J106" s="32">
        <v>0.2508623392913139</v>
      </c>
      <c r="K106" s="38">
        <f t="shared" si="7"/>
        <v>0.07880220646178093</v>
      </c>
      <c r="L106" s="39">
        <f>SUM(O106:CD106)</f>
        <v>5</v>
      </c>
      <c r="M106" s="40">
        <f>COUNTA(O106:CD106)</f>
        <v>5</v>
      </c>
      <c r="N106" s="105">
        <f t="shared" si="5"/>
        <v>7.352941176470588</v>
      </c>
      <c r="O106" s="42"/>
      <c r="P106" s="42"/>
      <c r="Q106" s="42"/>
      <c r="R106" s="42"/>
      <c r="S106" s="6"/>
      <c r="T106" s="6"/>
      <c r="U106" s="6"/>
      <c r="V106" s="6"/>
      <c r="W106" s="6">
        <v>1</v>
      </c>
      <c r="X106" s="6"/>
      <c r="Y106" s="6"/>
      <c r="Z106" s="6"/>
      <c r="AA106" s="6"/>
      <c r="AB106" s="6"/>
      <c r="AC106" s="6"/>
      <c r="AD106" s="22"/>
      <c r="AE106" s="22"/>
      <c r="AF106" s="22"/>
      <c r="AG106" s="22"/>
      <c r="AH106" s="22"/>
      <c r="AI106" s="22">
        <v>1</v>
      </c>
      <c r="AN106">
        <v>1</v>
      </c>
      <c r="AQ106" s="68"/>
      <c r="BU106" s="5">
        <v>1</v>
      </c>
      <c r="CC106">
        <v>1</v>
      </c>
    </row>
    <row r="107" spans="1:43" ht="12.75">
      <c r="A107" s="1" t="s">
        <v>248</v>
      </c>
      <c r="D107" s="31"/>
      <c r="E107" s="45"/>
      <c r="F107" s="57" t="s">
        <v>246</v>
      </c>
      <c r="G107" s="101">
        <f t="shared" si="4"/>
        <v>0</v>
      </c>
      <c r="H107" s="32"/>
      <c r="I107" s="32"/>
      <c r="J107" s="32"/>
      <c r="K107" s="38">
        <f>L107*10/L$4</f>
        <v>0</v>
      </c>
      <c r="L107" s="39">
        <f>SUM(O107:CD107)</f>
        <v>0</v>
      </c>
      <c r="M107" s="40">
        <f>COUNTA(O107:CD107)</f>
        <v>0</v>
      </c>
      <c r="N107" s="105">
        <f t="shared" si="5"/>
        <v>0</v>
      </c>
      <c r="O107" s="42"/>
      <c r="P107" s="42"/>
      <c r="Q107" s="42"/>
      <c r="R107" s="42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22"/>
      <c r="AE107" s="22"/>
      <c r="AF107" s="22"/>
      <c r="AG107" s="22"/>
      <c r="AH107" s="22"/>
      <c r="AI107" s="22"/>
      <c r="AQ107" s="68"/>
    </row>
    <row r="108" spans="1:43" ht="12.75">
      <c r="A108" s="1" t="s">
        <v>262</v>
      </c>
      <c r="D108" s="31"/>
      <c r="E108" s="45"/>
      <c r="F108" s="57" t="s">
        <v>246</v>
      </c>
      <c r="G108" s="101">
        <f t="shared" si="4"/>
        <v>0</v>
      </c>
      <c r="H108" s="32"/>
      <c r="I108" s="32"/>
      <c r="J108" s="32"/>
      <c r="K108" s="38">
        <f>L108*10/L$4</f>
        <v>0</v>
      </c>
      <c r="L108" s="39">
        <f>SUM(O108:CD108)</f>
        <v>0</v>
      </c>
      <c r="M108" s="40">
        <f>COUNTA(O108:CD108)</f>
        <v>0</v>
      </c>
      <c r="N108" s="105">
        <f t="shared" si="5"/>
        <v>0</v>
      </c>
      <c r="O108" s="42"/>
      <c r="P108" s="42"/>
      <c r="Q108" s="42"/>
      <c r="R108" s="42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22"/>
      <c r="AE108" s="22"/>
      <c r="AF108" s="22"/>
      <c r="AG108" s="22"/>
      <c r="AH108" s="22"/>
      <c r="AI108" s="22"/>
      <c r="AQ108" s="68"/>
    </row>
    <row r="109" spans="1:43" ht="12.75">
      <c r="A109" s="73" t="s">
        <v>360</v>
      </c>
      <c r="D109" s="31"/>
      <c r="E109" s="45"/>
      <c r="F109" s="57"/>
      <c r="G109" s="101">
        <f t="shared" si="4"/>
        <v>0.005226298735235706</v>
      </c>
      <c r="H109" s="32"/>
      <c r="I109" s="32"/>
      <c r="J109" s="32">
        <v>0.01567889620570712</v>
      </c>
      <c r="K109" s="38">
        <f>L109*10/L$4</f>
        <v>0</v>
      </c>
      <c r="L109" s="39">
        <f>SUM(O109:CD109)</f>
        <v>0</v>
      </c>
      <c r="M109" s="40">
        <f>COUNTA(O109:CD109)</f>
        <v>0</v>
      </c>
      <c r="N109" s="105">
        <f t="shared" si="5"/>
        <v>0</v>
      </c>
      <c r="O109" s="42"/>
      <c r="P109" s="42"/>
      <c r="Q109" s="42"/>
      <c r="R109" s="42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22"/>
      <c r="AE109" s="22"/>
      <c r="AF109" s="22"/>
      <c r="AG109" s="22"/>
      <c r="AH109" s="22"/>
      <c r="AI109" s="22"/>
      <c r="AQ109" s="68"/>
    </row>
    <row r="110" spans="1:43" ht="12.75">
      <c r="A110" s="1" t="s">
        <v>106</v>
      </c>
      <c r="B110" s="1">
        <v>0.05</v>
      </c>
      <c r="C110" s="1">
        <v>0.02</v>
      </c>
      <c r="D110" s="1">
        <v>0.01</v>
      </c>
      <c r="E110" s="45">
        <v>0.04404612583451346</v>
      </c>
      <c r="F110" s="93">
        <v>0.054524075142641626</v>
      </c>
      <c r="G110" s="101">
        <f t="shared" si="4"/>
        <v>0.021219676347551092</v>
      </c>
      <c r="H110" s="32"/>
      <c r="I110" s="32">
        <v>0.016622340425531915</v>
      </c>
      <c r="J110" s="32">
        <v>0.04703668861712136</v>
      </c>
      <c r="K110" s="38">
        <f t="shared" si="7"/>
        <v>0</v>
      </c>
      <c r="L110" s="39">
        <f>SUM(O110:CD110)</f>
        <v>0</v>
      </c>
      <c r="M110" s="40">
        <f>COUNTA(O110:CD110)</f>
        <v>0</v>
      </c>
      <c r="N110" s="105">
        <f t="shared" si="5"/>
        <v>0</v>
      </c>
      <c r="O110" s="42"/>
      <c r="P110" s="42"/>
      <c r="Q110" s="42"/>
      <c r="R110" s="42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22"/>
      <c r="AE110" s="22"/>
      <c r="AF110" s="22"/>
      <c r="AG110" s="22"/>
      <c r="AH110" s="22"/>
      <c r="AI110" s="22"/>
      <c r="AQ110" s="68"/>
    </row>
    <row r="111" spans="1:79" ht="12.75">
      <c r="A111" s="1" t="s">
        <v>107</v>
      </c>
      <c r="B111" s="31">
        <v>7.6</v>
      </c>
      <c r="C111" s="1">
        <v>5.09</v>
      </c>
      <c r="D111" s="1">
        <v>11.42</v>
      </c>
      <c r="E111" s="45">
        <v>10.840394901881448</v>
      </c>
      <c r="F111" s="93">
        <v>11.052207822729562</v>
      </c>
      <c r="G111" s="101">
        <f t="shared" si="4"/>
        <v>40.902382323020184</v>
      </c>
      <c r="H111" s="32">
        <v>118.98576512455519</v>
      </c>
      <c r="I111" s="32">
        <v>2.859042553191489</v>
      </c>
      <c r="J111" s="32">
        <v>0.8623392913138915</v>
      </c>
      <c r="K111" s="38">
        <f t="shared" si="7"/>
        <v>9.204097714736013</v>
      </c>
      <c r="L111" s="39">
        <f>SUM(O111:CD111)</f>
        <v>584</v>
      </c>
      <c r="M111" s="40">
        <f>COUNTA(O111:CD111)</f>
        <v>25</v>
      </c>
      <c r="N111" s="105">
        <f t="shared" si="5"/>
        <v>36.76470588235294</v>
      </c>
      <c r="O111" s="42"/>
      <c r="P111" s="42"/>
      <c r="Q111" s="42"/>
      <c r="R111" s="42"/>
      <c r="S111" s="6">
        <v>1</v>
      </c>
      <c r="T111" s="6"/>
      <c r="U111" s="6"/>
      <c r="V111" s="6">
        <v>15</v>
      </c>
      <c r="W111" s="6">
        <v>45</v>
      </c>
      <c r="X111" s="6"/>
      <c r="Y111" s="6">
        <v>2</v>
      </c>
      <c r="Z111" s="6">
        <v>15</v>
      </c>
      <c r="AA111" s="6"/>
      <c r="AB111" s="6">
        <v>1</v>
      </c>
      <c r="AC111" s="6"/>
      <c r="AD111" s="22">
        <v>87</v>
      </c>
      <c r="AE111" s="22"/>
      <c r="AF111" s="22"/>
      <c r="AG111" s="22">
        <v>3</v>
      </c>
      <c r="AH111" s="22"/>
      <c r="AI111" s="22"/>
      <c r="AJ111" s="22">
        <v>7</v>
      </c>
      <c r="AK111">
        <v>40</v>
      </c>
      <c r="AL111">
        <v>78</v>
      </c>
      <c r="AN111">
        <v>18</v>
      </c>
      <c r="AO111">
        <v>2</v>
      </c>
      <c r="AQ111" s="68"/>
      <c r="AX111">
        <v>8</v>
      </c>
      <c r="AY111">
        <v>3</v>
      </c>
      <c r="AZ111">
        <v>8</v>
      </c>
      <c r="BH111">
        <v>21</v>
      </c>
      <c r="BI111">
        <v>29</v>
      </c>
      <c r="BL111">
        <v>34</v>
      </c>
      <c r="BP111">
        <v>91</v>
      </c>
      <c r="BQ111">
        <v>22</v>
      </c>
      <c r="BR111">
        <v>9</v>
      </c>
      <c r="BU111" s="5">
        <v>25</v>
      </c>
      <c r="BW111">
        <v>14</v>
      </c>
      <c r="CA111">
        <v>6</v>
      </c>
    </row>
    <row r="112" spans="1:43" ht="12.75">
      <c r="A112" s="1" t="s">
        <v>108</v>
      </c>
      <c r="B112" s="1">
        <v>0.08</v>
      </c>
      <c r="C112" s="31">
        <v>0.1</v>
      </c>
      <c r="D112" s="1">
        <v>0.08</v>
      </c>
      <c r="E112" s="45">
        <v>0.032023062917256734</v>
      </c>
      <c r="F112" s="93">
        <v>0.061451898482117205</v>
      </c>
      <c r="G112" s="101">
        <f t="shared" si="4"/>
        <v>0.0656977905894316</v>
      </c>
      <c r="H112" s="32">
        <v>0.035587188612099654</v>
      </c>
      <c r="I112" s="32">
        <v>0.08311170212765957</v>
      </c>
      <c r="J112" s="32">
        <v>0.07839448102853559</v>
      </c>
      <c r="K112" s="38">
        <f t="shared" si="7"/>
        <v>0.06304176516942474</v>
      </c>
      <c r="L112" s="39">
        <f>SUM(O112:CD112)</f>
        <v>4</v>
      </c>
      <c r="M112" s="40">
        <f>COUNTA(O112:CD112)</f>
        <v>3</v>
      </c>
      <c r="N112" s="105">
        <f t="shared" si="5"/>
        <v>4.411764705882353</v>
      </c>
      <c r="O112" s="42">
        <v>1</v>
      </c>
      <c r="P112" s="42"/>
      <c r="Q112" s="42"/>
      <c r="R112" s="42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22"/>
      <c r="AE112" s="22"/>
      <c r="AF112" s="22"/>
      <c r="AG112" s="22"/>
      <c r="AH112" s="22"/>
      <c r="AI112" s="22"/>
      <c r="AL112">
        <v>1</v>
      </c>
      <c r="AM112">
        <v>2</v>
      </c>
      <c r="AQ112" s="68"/>
    </row>
    <row r="113" spans="1:74" ht="12.75">
      <c r="A113" s="1" t="s">
        <v>109</v>
      </c>
      <c r="B113" s="1">
        <v>0.03</v>
      </c>
      <c r="C113" s="1">
        <v>0.03</v>
      </c>
      <c r="D113" s="1">
        <v>0.04</v>
      </c>
      <c r="E113" s="45">
        <v>0.06802306291725672</v>
      </c>
      <c r="F113" s="93">
        <v>0.2427508813160987</v>
      </c>
      <c r="G113" s="101">
        <f t="shared" si="4"/>
        <v>0.602176589050254</v>
      </c>
      <c r="H113" s="32">
        <v>0.23131672597864775</v>
      </c>
      <c r="I113" s="32">
        <v>0.6815159574468085</v>
      </c>
      <c r="J113" s="32">
        <v>0.8936970837253058</v>
      </c>
      <c r="K113" s="38">
        <f t="shared" si="7"/>
        <v>0.31520882584712373</v>
      </c>
      <c r="L113" s="39">
        <f>SUM(O113:CD113)</f>
        <v>20</v>
      </c>
      <c r="M113" s="40">
        <f>COUNTA(O113:CD113)</f>
        <v>12</v>
      </c>
      <c r="N113" s="105">
        <f t="shared" si="5"/>
        <v>17.647058823529413</v>
      </c>
      <c r="O113" s="42"/>
      <c r="P113" s="42"/>
      <c r="Q113" s="42">
        <v>1</v>
      </c>
      <c r="R113" s="42"/>
      <c r="S113" s="6"/>
      <c r="T113" s="6"/>
      <c r="U113" s="6">
        <v>1</v>
      </c>
      <c r="V113" s="6"/>
      <c r="W113" s="6">
        <v>2</v>
      </c>
      <c r="X113" s="6"/>
      <c r="Y113" s="6">
        <v>1</v>
      </c>
      <c r="Z113" s="6">
        <v>2</v>
      </c>
      <c r="AA113" s="6"/>
      <c r="AB113" s="6"/>
      <c r="AC113" s="6"/>
      <c r="AD113" s="22"/>
      <c r="AE113" s="22"/>
      <c r="AF113" s="22"/>
      <c r="AG113" s="22"/>
      <c r="AH113" s="22"/>
      <c r="AI113" s="22"/>
      <c r="AN113">
        <v>7</v>
      </c>
      <c r="AQ113" s="68"/>
      <c r="AU113">
        <v>1</v>
      </c>
      <c r="BD113">
        <v>1</v>
      </c>
      <c r="BL113">
        <v>1</v>
      </c>
      <c r="BP113">
        <v>1</v>
      </c>
      <c r="BR113">
        <v>1</v>
      </c>
      <c r="BV113">
        <v>1</v>
      </c>
    </row>
    <row r="114" spans="1:43" ht="12.75">
      <c r="A114" s="1" t="s">
        <v>110</v>
      </c>
      <c r="B114" s="1">
        <v>0.04</v>
      </c>
      <c r="C114" s="1">
        <v>0.05</v>
      </c>
      <c r="D114" s="1">
        <v>0.02</v>
      </c>
      <c r="E114" s="45">
        <v>0.01937923614846692</v>
      </c>
      <c r="F114" s="93">
        <v>0.052051834462555194</v>
      </c>
      <c r="G114" s="101">
        <f t="shared" si="4"/>
        <v>0.038232434733255646</v>
      </c>
      <c r="H114" s="32">
        <v>0.017793594306049827</v>
      </c>
      <c r="I114" s="32">
        <v>0.049867021276595744</v>
      </c>
      <c r="J114" s="32">
        <v>0.04703668861712136</v>
      </c>
      <c r="K114" s="38">
        <f t="shared" si="7"/>
        <v>0.015760441292356184</v>
      </c>
      <c r="L114" s="39">
        <f>SUM(O114:CD114)</f>
        <v>1</v>
      </c>
      <c r="M114" s="40">
        <f>COUNTA(O114:CD114)</f>
        <v>1</v>
      </c>
      <c r="N114" s="105">
        <f t="shared" si="5"/>
        <v>1.4705882352941178</v>
      </c>
      <c r="O114" s="42"/>
      <c r="P114" s="42"/>
      <c r="Q114" s="42"/>
      <c r="R114" s="42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22"/>
      <c r="AE114" s="22"/>
      <c r="AF114" s="22"/>
      <c r="AG114" s="22"/>
      <c r="AH114" s="22"/>
      <c r="AI114" s="22"/>
      <c r="AN114">
        <v>1</v>
      </c>
      <c r="AQ114" s="68"/>
    </row>
    <row r="115" spans="1:78" ht="12.75">
      <c r="A115" s="1" t="s">
        <v>111</v>
      </c>
      <c r="B115" s="1">
        <v>0.12</v>
      </c>
      <c r="C115" s="1">
        <v>0.07</v>
      </c>
      <c r="D115" s="1">
        <v>0.09</v>
      </c>
      <c r="E115" s="45">
        <v>0.11213837750354036</v>
      </c>
      <c r="F115" s="93">
        <v>0.2401617939540645</v>
      </c>
      <c r="G115" s="101">
        <f t="shared" si="4"/>
        <v>0.29752157849591643</v>
      </c>
      <c r="H115" s="32">
        <v>0.19572953736654808</v>
      </c>
      <c r="I115" s="32">
        <v>0.39893617021276595</v>
      </c>
      <c r="J115" s="32">
        <v>0.29789902790843525</v>
      </c>
      <c r="K115" s="38">
        <f t="shared" si="7"/>
        <v>0.04728132387706856</v>
      </c>
      <c r="L115" s="39">
        <f>SUM(O115:CD115)</f>
        <v>3</v>
      </c>
      <c r="M115" s="40">
        <f>COUNTA(O115:CD115)</f>
        <v>3</v>
      </c>
      <c r="N115" s="105">
        <f t="shared" si="5"/>
        <v>4.411764705882353</v>
      </c>
      <c r="O115" s="42"/>
      <c r="P115" s="42"/>
      <c r="Q115" s="42"/>
      <c r="R115" s="42"/>
      <c r="S115" s="6"/>
      <c r="T115" s="6"/>
      <c r="U115" s="6"/>
      <c r="V115" s="6"/>
      <c r="W115" s="6">
        <v>1</v>
      </c>
      <c r="X115" s="6"/>
      <c r="Y115" s="6"/>
      <c r="Z115" s="6"/>
      <c r="AA115" s="6"/>
      <c r="AB115" s="6"/>
      <c r="AC115" s="6"/>
      <c r="AD115" s="22"/>
      <c r="AE115" s="22"/>
      <c r="AF115" s="22"/>
      <c r="AG115" s="22"/>
      <c r="AH115" s="22"/>
      <c r="AI115" s="22"/>
      <c r="AQ115" s="68"/>
      <c r="AY115">
        <v>1</v>
      </c>
      <c r="BZ115">
        <v>1</v>
      </c>
    </row>
    <row r="116" spans="1:43" ht="12.75">
      <c r="A116" s="1" t="s">
        <v>200</v>
      </c>
      <c r="E116" s="57" t="s">
        <v>246</v>
      </c>
      <c r="F116" s="94"/>
      <c r="G116" s="101">
        <f t="shared" si="4"/>
        <v>0.02184863916076762</v>
      </c>
      <c r="H116" s="32"/>
      <c r="I116" s="32">
        <v>0.049867021276595744</v>
      </c>
      <c r="J116" s="32">
        <v>0.01567889620570712</v>
      </c>
      <c r="K116" s="38">
        <f t="shared" si="7"/>
        <v>0.015760441292356184</v>
      </c>
      <c r="L116" s="39">
        <f>SUM(O116:CD116)</f>
        <v>1</v>
      </c>
      <c r="M116" s="40">
        <f>COUNTA(O116:CD116)</f>
        <v>1</v>
      </c>
      <c r="N116" s="105">
        <f t="shared" si="5"/>
        <v>1.4705882352941178</v>
      </c>
      <c r="O116" s="42"/>
      <c r="P116" s="42"/>
      <c r="Q116" s="42"/>
      <c r="R116" s="42"/>
      <c r="S116" s="6"/>
      <c r="T116" s="6"/>
      <c r="U116" s="6"/>
      <c r="V116" s="6"/>
      <c r="W116" s="6">
        <v>1</v>
      </c>
      <c r="X116" s="6"/>
      <c r="Y116" s="6"/>
      <c r="Z116" s="6"/>
      <c r="AA116" s="6"/>
      <c r="AB116" s="6"/>
      <c r="AC116" s="6"/>
      <c r="AD116" s="22"/>
      <c r="AE116" s="22"/>
      <c r="AF116" s="22"/>
      <c r="AG116" s="22"/>
      <c r="AH116" s="22"/>
      <c r="AI116" s="22"/>
      <c r="AQ116" s="68"/>
    </row>
    <row r="117" spans="1:43" ht="12.75">
      <c r="A117" s="1" t="s">
        <v>112</v>
      </c>
      <c r="E117" s="57" t="s">
        <v>246</v>
      </c>
      <c r="F117" s="94"/>
      <c r="G117" s="101">
        <f t="shared" si="4"/>
        <v>0</v>
      </c>
      <c r="H117" s="32"/>
      <c r="I117" s="32"/>
      <c r="J117" s="32"/>
      <c r="K117" s="38">
        <f t="shared" si="7"/>
        <v>0</v>
      </c>
      <c r="L117" s="39">
        <f>SUM(O117:CD117)</f>
        <v>0</v>
      </c>
      <c r="M117" s="40">
        <f>COUNTA(O117:CD117)</f>
        <v>0</v>
      </c>
      <c r="N117" s="105">
        <f t="shared" si="5"/>
        <v>0</v>
      </c>
      <c r="O117" s="42"/>
      <c r="P117" s="42"/>
      <c r="Q117" s="42"/>
      <c r="R117" s="42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22"/>
      <c r="AE117" s="22"/>
      <c r="AF117" s="22"/>
      <c r="AG117" s="22"/>
      <c r="AH117" s="22"/>
      <c r="AI117" s="22"/>
      <c r="AQ117" s="68"/>
    </row>
    <row r="118" spans="1:81" ht="12.75">
      <c r="A118" s="1" t="s">
        <v>113</v>
      </c>
      <c r="B118" s="1">
        <v>2.15</v>
      </c>
      <c r="C118" s="1">
        <v>1.49</v>
      </c>
      <c r="D118" s="31">
        <v>1.8</v>
      </c>
      <c r="E118" s="45">
        <v>4.441969654056241</v>
      </c>
      <c r="F118" s="93">
        <v>10.114589054893402</v>
      </c>
      <c r="G118" s="101">
        <f t="shared" si="4"/>
        <v>15.086922642237063</v>
      </c>
      <c r="H118" s="32">
        <v>14.964412811387904</v>
      </c>
      <c r="I118" s="32">
        <v>11.685505319148936</v>
      </c>
      <c r="J118" s="32">
        <v>18.61084979617435</v>
      </c>
      <c r="K118" s="38">
        <f t="shared" si="7"/>
        <v>11.757289204097715</v>
      </c>
      <c r="L118" s="39">
        <f>SUM(O118:CD118)</f>
        <v>746</v>
      </c>
      <c r="M118" s="40">
        <f>COUNTA(O118:CD118)</f>
        <v>62</v>
      </c>
      <c r="N118" s="105">
        <f t="shared" si="5"/>
        <v>91.17647058823529</v>
      </c>
      <c r="O118" s="42">
        <v>1</v>
      </c>
      <c r="P118" s="42">
        <v>2</v>
      </c>
      <c r="Q118" s="42">
        <v>16</v>
      </c>
      <c r="R118" s="42">
        <v>4</v>
      </c>
      <c r="S118" s="6">
        <v>15</v>
      </c>
      <c r="T118" s="6">
        <v>16</v>
      </c>
      <c r="U118" s="6">
        <v>15</v>
      </c>
      <c r="V118" s="6">
        <v>15</v>
      </c>
      <c r="W118" s="6">
        <v>27</v>
      </c>
      <c r="X118" s="6"/>
      <c r="Y118" s="6">
        <v>5</v>
      </c>
      <c r="Z118" s="6">
        <v>5</v>
      </c>
      <c r="AA118" s="6"/>
      <c r="AB118" s="6"/>
      <c r="AC118" s="6">
        <v>2</v>
      </c>
      <c r="AD118" s="22">
        <v>21</v>
      </c>
      <c r="AE118" s="22">
        <v>3</v>
      </c>
      <c r="AF118" s="22"/>
      <c r="AG118" s="22">
        <v>6</v>
      </c>
      <c r="AH118" s="22">
        <v>7</v>
      </c>
      <c r="AI118" s="22">
        <v>1</v>
      </c>
      <c r="AJ118" s="22">
        <v>20</v>
      </c>
      <c r="AK118" s="22">
        <v>1</v>
      </c>
      <c r="AL118" s="22">
        <v>10</v>
      </c>
      <c r="AM118" s="22">
        <v>5</v>
      </c>
      <c r="AN118" s="22">
        <v>10</v>
      </c>
      <c r="AO118" s="22">
        <v>36</v>
      </c>
      <c r="AP118" s="22">
        <v>48</v>
      </c>
      <c r="AQ118" s="70">
        <v>6</v>
      </c>
      <c r="AR118" s="22">
        <v>1</v>
      </c>
      <c r="AS118" s="22">
        <v>11</v>
      </c>
      <c r="AT118" s="22">
        <v>1</v>
      </c>
      <c r="AU118" s="22">
        <v>8</v>
      </c>
      <c r="AV118" s="22">
        <v>1</v>
      </c>
      <c r="AW118" s="22">
        <v>2</v>
      </c>
      <c r="AX118" s="22">
        <v>27</v>
      </c>
      <c r="AY118" s="22">
        <v>69</v>
      </c>
      <c r="AZ118" s="22">
        <v>42</v>
      </c>
      <c r="BA118" s="22">
        <v>18</v>
      </c>
      <c r="BB118" s="22">
        <v>10</v>
      </c>
      <c r="BC118" s="22"/>
      <c r="BD118" s="22">
        <v>22</v>
      </c>
      <c r="BE118" s="22">
        <v>2</v>
      </c>
      <c r="BF118" s="22">
        <v>1</v>
      </c>
      <c r="BG118" s="22">
        <v>1</v>
      </c>
      <c r="BH118" s="22">
        <v>1</v>
      </c>
      <c r="BI118">
        <v>5</v>
      </c>
      <c r="BJ118" s="22">
        <v>13</v>
      </c>
      <c r="BK118">
        <v>1</v>
      </c>
      <c r="BL118">
        <v>32</v>
      </c>
      <c r="BM118">
        <v>33</v>
      </c>
      <c r="BN118">
        <v>19</v>
      </c>
      <c r="BO118">
        <v>6</v>
      </c>
      <c r="BP118">
        <v>16</v>
      </c>
      <c r="BQ118">
        <v>36</v>
      </c>
      <c r="BR118">
        <v>7</v>
      </c>
      <c r="BS118">
        <v>7</v>
      </c>
      <c r="BT118" s="5">
        <v>1</v>
      </c>
      <c r="BU118" s="5">
        <v>22</v>
      </c>
      <c r="BV118" s="5">
        <v>5</v>
      </c>
      <c r="BW118" s="5">
        <v>11</v>
      </c>
      <c r="BX118" s="5">
        <v>3</v>
      </c>
      <c r="BY118" s="5">
        <v>1</v>
      </c>
      <c r="BZ118" s="5">
        <v>2</v>
      </c>
      <c r="CA118" s="5">
        <v>1</v>
      </c>
      <c r="CB118" s="5">
        <v>5</v>
      </c>
      <c r="CC118">
        <v>6</v>
      </c>
    </row>
    <row r="119" spans="1:75" ht="12.75">
      <c r="A119" s="73" t="s">
        <v>293</v>
      </c>
      <c r="D119" s="31"/>
      <c r="E119" s="45"/>
      <c r="F119" s="57" t="s">
        <v>246</v>
      </c>
      <c r="G119" s="101">
        <f t="shared" si="4"/>
        <v>0</v>
      </c>
      <c r="H119" s="32"/>
      <c r="I119" s="32"/>
      <c r="J119" s="32"/>
      <c r="K119" s="38">
        <f>L119*10/L$4</f>
        <v>0</v>
      </c>
      <c r="L119" s="39">
        <f>SUM(O119:CD119)</f>
        <v>0</v>
      </c>
      <c r="M119" s="40">
        <f>COUNTA(O119:CD119)</f>
        <v>0</v>
      </c>
      <c r="N119" s="105">
        <f t="shared" si="5"/>
        <v>0</v>
      </c>
      <c r="O119" s="42"/>
      <c r="P119" s="42"/>
      <c r="Q119" s="42"/>
      <c r="R119" s="42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70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V119" s="5"/>
      <c r="BW119" s="5"/>
    </row>
    <row r="120" spans="1:82" ht="12.75">
      <c r="A120" s="1" t="s">
        <v>114</v>
      </c>
      <c r="B120" s="1">
        <v>59.77</v>
      </c>
      <c r="C120" s="1">
        <v>38.99</v>
      </c>
      <c r="D120" s="1">
        <v>98.82</v>
      </c>
      <c r="E120" s="45">
        <v>60.875191381751975</v>
      </c>
      <c r="F120" s="93">
        <v>101.83903088803089</v>
      </c>
      <c r="G120" s="101">
        <f t="shared" si="4"/>
        <v>144.15383275595931</v>
      </c>
      <c r="H120" s="32">
        <v>40.44483985765125</v>
      </c>
      <c r="I120" s="32">
        <v>52.160904255319146</v>
      </c>
      <c r="J120" s="32">
        <v>339.8557541549075</v>
      </c>
      <c r="K120" s="38">
        <f t="shared" si="7"/>
        <v>16.012608353033883</v>
      </c>
      <c r="L120" s="39">
        <f>SUM(O120:CD120)</f>
        <v>1016</v>
      </c>
      <c r="M120" s="40">
        <f>COUNTA(O120:CD120)</f>
        <v>49</v>
      </c>
      <c r="N120" s="105">
        <f t="shared" si="5"/>
        <v>72.05882352941177</v>
      </c>
      <c r="O120" s="42">
        <v>25</v>
      </c>
      <c r="P120" s="42"/>
      <c r="Q120" s="42">
        <v>45</v>
      </c>
      <c r="R120" s="42">
        <v>2</v>
      </c>
      <c r="S120" s="6">
        <v>38</v>
      </c>
      <c r="T120" s="6">
        <v>16</v>
      </c>
      <c r="U120" s="6">
        <v>1</v>
      </c>
      <c r="V120" s="6"/>
      <c r="W120" s="6">
        <v>65</v>
      </c>
      <c r="X120" s="6"/>
      <c r="Y120" s="6"/>
      <c r="Z120" s="6">
        <v>6</v>
      </c>
      <c r="AA120" s="6">
        <v>1</v>
      </c>
      <c r="AB120" s="6">
        <v>129</v>
      </c>
      <c r="AC120" s="6">
        <v>14</v>
      </c>
      <c r="AD120" s="22">
        <v>4</v>
      </c>
      <c r="AE120" s="22">
        <v>1</v>
      </c>
      <c r="AF120" s="22">
        <v>2</v>
      </c>
      <c r="AG120" s="6">
        <v>7</v>
      </c>
      <c r="AH120" s="6">
        <v>7</v>
      </c>
      <c r="AI120" s="22"/>
      <c r="AJ120" s="22">
        <v>27</v>
      </c>
      <c r="AK120" s="22">
        <v>1</v>
      </c>
      <c r="AL120" s="22">
        <v>26</v>
      </c>
      <c r="AM120" s="22"/>
      <c r="AN120" s="22">
        <v>16</v>
      </c>
      <c r="AO120" s="22">
        <v>2</v>
      </c>
      <c r="AP120" s="22">
        <v>21</v>
      </c>
      <c r="AQ120" s="70">
        <v>38</v>
      </c>
      <c r="AR120" s="22"/>
      <c r="AS120" s="22">
        <v>1</v>
      </c>
      <c r="AT120" s="22">
        <v>1</v>
      </c>
      <c r="AU120" s="22">
        <v>4</v>
      </c>
      <c r="AV120" s="22"/>
      <c r="AW120" s="22">
        <v>5</v>
      </c>
      <c r="AX120" s="22">
        <v>56</v>
      </c>
      <c r="AY120" s="22">
        <v>97</v>
      </c>
      <c r="AZ120">
        <v>1</v>
      </c>
      <c r="BA120" s="22">
        <v>31</v>
      </c>
      <c r="BB120">
        <v>15</v>
      </c>
      <c r="BD120">
        <v>37</v>
      </c>
      <c r="BI120">
        <v>1</v>
      </c>
      <c r="BJ120">
        <v>3</v>
      </c>
      <c r="BK120">
        <v>14</v>
      </c>
      <c r="BL120">
        <v>23</v>
      </c>
      <c r="BM120">
        <v>20</v>
      </c>
      <c r="BN120">
        <v>1</v>
      </c>
      <c r="BO120">
        <v>106</v>
      </c>
      <c r="BP120">
        <v>8</v>
      </c>
      <c r="BQ120">
        <v>1</v>
      </c>
      <c r="BS120">
        <v>14</v>
      </c>
      <c r="BU120" s="5">
        <v>6</v>
      </c>
      <c r="BV120" s="5"/>
      <c r="BW120" s="5"/>
      <c r="BX120">
        <v>4</v>
      </c>
      <c r="BY120">
        <v>1</v>
      </c>
      <c r="CA120">
        <v>5</v>
      </c>
      <c r="CB120">
        <v>63</v>
      </c>
      <c r="CD120">
        <v>4</v>
      </c>
    </row>
    <row r="121" spans="1:43" ht="12.75">
      <c r="A121" s="1" t="s">
        <v>115</v>
      </c>
      <c r="B121" s="1">
        <v>0.02</v>
      </c>
      <c r="C121" s="1">
        <v>0.05</v>
      </c>
      <c r="D121" s="1">
        <v>0.03</v>
      </c>
      <c r="E121" s="45">
        <v>0.02702306291725673</v>
      </c>
      <c r="F121" s="93">
        <v>0.049585200416512695</v>
      </c>
      <c r="G121" s="101">
        <f t="shared" si="4"/>
        <v>0.04345873346849135</v>
      </c>
      <c r="H121" s="32">
        <v>0.017793594306049827</v>
      </c>
      <c r="I121" s="32">
        <v>0.049867021276595744</v>
      </c>
      <c r="J121" s="32">
        <v>0.06271558482282848</v>
      </c>
      <c r="K121" s="38">
        <f t="shared" si="7"/>
        <v>0.03152088258471237</v>
      </c>
      <c r="L121" s="39">
        <f>SUM(O121:CD121)</f>
        <v>2</v>
      </c>
      <c r="M121" s="40">
        <f>COUNTA(O121:CD121)</f>
        <v>2</v>
      </c>
      <c r="N121" s="105">
        <f t="shared" si="5"/>
        <v>2.9411764705882355</v>
      </c>
      <c r="O121" s="42"/>
      <c r="P121" s="42"/>
      <c r="Q121" s="42"/>
      <c r="R121" s="42"/>
      <c r="S121" s="6"/>
      <c r="T121" s="6"/>
      <c r="U121" s="6"/>
      <c r="V121" s="6"/>
      <c r="W121" s="6">
        <v>1</v>
      </c>
      <c r="X121" s="6"/>
      <c r="Y121" s="6"/>
      <c r="Z121" s="6"/>
      <c r="AA121" s="6"/>
      <c r="AB121" s="6"/>
      <c r="AC121" s="6"/>
      <c r="AD121" s="22"/>
      <c r="AE121" s="22"/>
      <c r="AF121" s="22"/>
      <c r="AG121" s="22">
        <v>1</v>
      </c>
      <c r="AH121" s="22"/>
      <c r="AI121" s="22"/>
      <c r="AQ121" s="68"/>
    </row>
    <row r="122" spans="1:80" ht="12.75">
      <c r="A122" s="1" t="s">
        <v>116</v>
      </c>
      <c r="B122" s="1">
        <v>1.31</v>
      </c>
      <c r="C122" s="31">
        <v>1.2</v>
      </c>
      <c r="D122" s="1">
        <v>0.74</v>
      </c>
      <c r="E122" s="45">
        <v>0.45627675500708065</v>
      </c>
      <c r="F122" s="93">
        <v>0.744070943959833</v>
      </c>
      <c r="G122" s="101">
        <f t="shared" si="4"/>
        <v>1.435641733628545</v>
      </c>
      <c r="H122" s="32">
        <v>0.4448398576512456</v>
      </c>
      <c r="I122" s="32">
        <v>0.3656914893617021</v>
      </c>
      <c r="J122" s="32">
        <v>3.4963938538726875</v>
      </c>
      <c r="K122" s="38">
        <f t="shared" si="7"/>
        <v>0.2364066193853428</v>
      </c>
      <c r="L122" s="39">
        <f>SUM(O122:CD122)</f>
        <v>15</v>
      </c>
      <c r="M122" s="40">
        <f>COUNTA(O122:CD122)</f>
        <v>6</v>
      </c>
      <c r="N122" s="105">
        <f t="shared" si="5"/>
        <v>8.823529411764707</v>
      </c>
      <c r="O122" s="42"/>
      <c r="P122" s="42"/>
      <c r="Q122" s="42"/>
      <c r="R122" s="42"/>
      <c r="S122" s="6">
        <v>2</v>
      </c>
      <c r="T122" s="6"/>
      <c r="U122" s="6"/>
      <c r="V122" s="6"/>
      <c r="W122" s="6">
        <v>8</v>
      </c>
      <c r="X122" s="6"/>
      <c r="Y122" s="6"/>
      <c r="Z122" s="6"/>
      <c r="AA122" s="6"/>
      <c r="AB122" s="6"/>
      <c r="AC122" s="6"/>
      <c r="AD122" s="22"/>
      <c r="AE122" s="22"/>
      <c r="AF122" s="22"/>
      <c r="AG122" s="22"/>
      <c r="AH122" s="22"/>
      <c r="AI122" s="22"/>
      <c r="AJ122">
        <v>1</v>
      </c>
      <c r="AL122" s="22"/>
      <c r="AN122">
        <v>2</v>
      </c>
      <c r="AQ122" s="68"/>
      <c r="AR122" s="68"/>
      <c r="AS122" s="68"/>
      <c r="AT122" s="68"/>
      <c r="AU122" s="68"/>
      <c r="AV122" s="68"/>
      <c r="AW122" s="68"/>
      <c r="BD122">
        <v>1</v>
      </c>
      <c r="BV122" s="5"/>
      <c r="CB122">
        <v>1</v>
      </c>
    </row>
    <row r="123" spans="1:74" ht="12.75">
      <c r="A123" s="1" t="s">
        <v>117</v>
      </c>
      <c r="B123" s="1">
        <v>0.03</v>
      </c>
      <c r="C123" s="1">
        <v>0.01</v>
      </c>
      <c r="D123" s="1">
        <v>0.01</v>
      </c>
      <c r="E123" s="45">
        <v>0.024969030338790298</v>
      </c>
      <c r="F123" s="93">
        <v>0.20024276419417086</v>
      </c>
      <c r="G123" s="101">
        <f t="shared" si="4"/>
        <v>0.09822683688136376</v>
      </c>
      <c r="H123" s="32">
        <v>0.08896797153024913</v>
      </c>
      <c r="I123" s="32">
        <v>0.03324468085106383</v>
      </c>
      <c r="J123" s="32">
        <v>0.1724678582627783</v>
      </c>
      <c r="K123" s="38">
        <f t="shared" si="7"/>
        <v>0.03152088258471237</v>
      </c>
      <c r="L123" s="39">
        <f>SUM(O123:CD123)</f>
        <v>2</v>
      </c>
      <c r="M123" s="40">
        <f>COUNTA(O123:CD123)</f>
        <v>2</v>
      </c>
      <c r="N123" s="105">
        <f t="shared" si="5"/>
        <v>2.9411764705882355</v>
      </c>
      <c r="O123" s="42"/>
      <c r="P123" s="42"/>
      <c r="Q123" s="42"/>
      <c r="R123" s="42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22"/>
      <c r="AE123" s="22"/>
      <c r="AF123" s="22"/>
      <c r="AG123" s="22"/>
      <c r="AH123" s="22"/>
      <c r="AI123" s="22"/>
      <c r="AJ123" s="22"/>
      <c r="AN123" s="22"/>
      <c r="AO123" s="22">
        <v>1</v>
      </c>
      <c r="AP123" s="22"/>
      <c r="AQ123" s="68"/>
      <c r="AT123" s="22"/>
      <c r="AU123" s="22"/>
      <c r="AX123">
        <v>1</v>
      </c>
      <c r="BV123" s="5"/>
    </row>
    <row r="124" spans="1:74" ht="12.75">
      <c r="A124" s="73" t="s">
        <v>289</v>
      </c>
      <c r="E124" s="45"/>
      <c r="F124" s="57" t="s">
        <v>246</v>
      </c>
      <c r="G124" s="101">
        <f t="shared" si="4"/>
        <v>0</v>
      </c>
      <c r="H124" s="32"/>
      <c r="I124" s="32"/>
      <c r="J124" s="32"/>
      <c r="K124" s="38">
        <f>L124*10/L$4</f>
        <v>0</v>
      </c>
      <c r="L124" s="39">
        <f>SUM(O124:CD124)</f>
        <v>0</v>
      </c>
      <c r="M124" s="40">
        <f>COUNTA(O124:CD124)</f>
        <v>0</v>
      </c>
      <c r="N124" s="105">
        <f t="shared" si="5"/>
        <v>0</v>
      </c>
      <c r="O124" s="42"/>
      <c r="P124" s="42"/>
      <c r="Q124" s="42"/>
      <c r="R124" s="42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22"/>
      <c r="AE124" s="22"/>
      <c r="AF124" s="22"/>
      <c r="AG124" s="22"/>
      <c r="AH124" s="22"/>
      <c r="AI124" s="22"/>
      <c r="AQ124" s="68"/>
      <c r="BV124" s="5"/>
    </row>
    <row r="125" spans="1:43" ht="12.75">
      <c r="A125" s="1" t="s">
        <v>240</v>
      </c>
      <c r="C125" s="1">
        <v>0.05</v>
      </c>
      <c r="D125" s="1">
        <v>0.03</v>
      </c>
      <c r="E125" s="57" t="s">
        <v>246</v>
      </c>
      <c r="F125" s="94">
        <v>0.013783225425702747</v>
      </c>
      <c r="G125" s="101">
        <f t="shared" si="4"/>
        <v>0.005931198102016609</v>
      </c>
      <c r="H125" s="32">
        <v>0.017793594306049827</v>
      </c>
      <c r="I125" s="32"/>
      <c r="J125" s="32"/>
      <c r="K125" s="38">
        <f>L125*10/L$4</f>
        <v>0.03152088258471237</v>
      </c>
      <c r="L125" s="39">
        <f>SUM(O125:CD125)</f>
        <v>2</v>
      </c>
      <c r="M125" s="40">
        <f>COUNTA(O125:CD125)</f>
        <v>2</v>
      </c>
      <c r="N125" s="105">
        <f t="shared" si="5"/>
        <v>2.9411764705882355</v>
      </c>
      <c r="O125" s="42"/>
      <c r="P125" s="42"/>
      <c r="Q125" s="42"/>
      <c r="R125" s="42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22">
        <v>1</v>
      </c>
      <c r="AE125" s="22"/>
      <c r="AF125" s="22"/>
      <c r="AG125" s="22"/>
      <c r="AH125" s="22"/>
      <c r="AI125" s="22"/>
      <c r="AL125">
        <v>1</v>
      </c>
      <c r="AQ125" s="68"/>
    </row>
    <row r="126" spans="1:50" ht="12.75">
      <c r="A126" s="1" t="s">
        <v>118</v>
      </c>
      <c r="C126" s="1">
        <v>0.01</v>
      </c>
      <c r="D126" s="1">
        <v>0.01</v>
      </c>
      <c r="E126" s="45">
        <v>0.007000000000000001</v>
      </c>
      <c r="F126" s="93">
        <v>0.025076649362407166</v>
      </c>
      <c r="G126" s="101">
        <f t="shared" si="4"/>
        <v>0.04306831550831871</v>
      </c>
      <c r="H126" s="32"/>
      <c r="I126" s="32">
        <v>0.06648936170212766</v>
      </c>
      <c r="J126" s="32">
        <v>0.06271558482282848</v>
      </c>
      <c r="K126" s="38">
        <f t="shared" si="7"/>
        <v>0.03152088258471237</v>
      </c>
      <c r="L126" s="39">
        <f>SUM(O126:CD126)</f>
        <v>2</v>
      </c>
      <c r="M126" s="40">
        <f>COUNTA(O126:CD126)</f>
        <v>2</v>
      </c>
      <c r="N126" s="105">
        <f t="shared" si="5"/>
        <v>2.9411764705882355</v>
      </c>
      <c r="O126" s="42"/>
      <c r="P126" s="42"/>
      <c r="Q126" s="42"/>
      <c r="R126" s="42"/>
      <c r="S126" s="6"/>
      <c r="T126" s="6"/>
      <c r="U126" s="6"/>
      <c r="V126" s="6"/>
      <c r="W126" s="6">
        <v>1</v>
      </c>
      <c r="X126" s="6"/>
      <c r="Y126" s="6"/>
      <c r="Z126" s="6"/>
      <c r="AA126" s="6"/>
      <c r="AB126" s="6"/>
      <c r="AC126" s="6"/>
      <c r="AD126" s="22"/>
      <c r="AE126" s="22"/>
      <c r="AF126" s="22"/>
      <c r="AG126" s="22"/>
      <c r="AH126" s="22"/>
      <c r="AI126" s="22"/>
      <c r="AQ126" s="68"/>
      <c r="AX126">
        <v>1</v>
      </c>
    </row>
    <row r="127" spans="1:43" ht="12.75">
      <c r="A127" s="73" t="s">
        <v>330</v>
      </c>
      <c r="E127" s="45"/>
      <c r="F127" s="93"/>
      <c r="G127" s="101">
        <f t="shared" si="4"/>
        <v>0.005540780141843972</v>
      </c>
      <c r="H127" s="32"/>
      <c r="I127" s="32">
        <v>0.016622340425531915</v>
      </c>
      <c r="J127" s="32"/>
      <c r="K127" s="38">
        <f>L127*10/L$4</f>
        <v>0</v>
      </c>
      <c r="L127" s="39">
        <f>SUM(O127:CD127)</f>
        <v>0</v>
      </c>
      <c r="M127" s="40">
        <f>COUNTA(O127:CD127)</f>
        <v>0</v>
      </c>
      <c r="N127" s="105">
        <f t="shared" si="5"/>
        <v>0</v>
      </c>
      <c r="O127" s="42"/>
      <c r="P127" s="42"/>
      <c r="Q127" s="42"/>
      <c r="R127" s="42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22"/>
      <c r="AE127" s="22"/>
      <c r="AF127" s="22"/>
      <c r="AG127" s="22"/>
      <c r="AH127" s="22"/>
      <c r="AI127" s="22"/>
      <c r="AQ127" s="68"/>
    </row>
    <row r="128" spans="1:43" ht="12.75">
      <c r="A128" s="1" t="s">
        <v>282</v>
      </c>
      <c r="E128" s="45"/>
      <c r="F128" s="57" t="s">
        <v>246</v>
      </c>
      <c r="G128" s="101">
        <f t="shared" si="4"/>
        <v>0</v>
      </c>
      <c r="H128" s="32"/>
      <c r="I128" s="32"/>
      <c r="J128" s="32"/>
      <c r="K128" s="38">
        <f>L128*10/L$4</f>
        <v>0</v>
      </c>
      <c r="L128" s="39">
        <f>SUM(O128:CD128)</f>
        <v>0</v>
      </c>
      <c r="M128" s="40">
        <f>COUNTA(O128:CD128)</f>
        <v>0</v>
      </c>
      <c r="N128" s="105">
        <f t="shared" si="5"/>
        <v>0</v>
      </c>
      <c r="O128" s="42"/>
      <c r="P128" s="42"/>
      <c r="Q128" s="42"/>
      <c r="R128" s="42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22"/>
      <c r="AE128" s="22"/>
      <c r="AF128" s="22"/>
      <c r="AG128" s="22"/>
      <c r="AH128" s="22"/>
      <c r="AI128" s="22"/>
      <c r="AQ128" s="68"/>
    </row>
    <row r="129" spans="1:43" ht="12.75">
      <c r="A129" s="1" t="s">
        <v>255</v>
      </c>
      <c r="E129" s="45"/>
      <c r="F129" s="57" t="s">
        <v>246</v>
      </c>
      <c r="G129" s="101">
        <f t="shared" si="4"/>
        <v>0</v>
      </c>
      <c r="H129" s="32"/>
      <c r="I129" s="32"/>
      <c r="J129" s="32"/>
      <c r="K129" s="38">
        <f>L129*10/L$4</f>
        <v>0</v>
      </c>
      <c r="L129" s="39">
        <f>SUM(O129:CD129)</f>
        <v>0</v>
      </c>
      <c r="M129" s="40">
        <f>COUNTA(O129:CD129)</f>
        <v>0</v>
      </c>
      <c r="N129" s="105">
        <f t="shared" si="5"/>
        <v>0</v>
      </c>
      <c r="O129" s="42"/>
      <c r="P129" s="42"/>
      <c r="Q129" s="42"/>
      <c r="R129" s="42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22"/>
      <c r="AE129" s="22"/>
      <c r="AF129" s="22"/>
      <c r="AG129" s="22"/>
      <c r="AH129" s="22"/>
      <c r="AI129" s="22"/>
      <c r="AQ129" s="68"/>
    </row>
    <row r="130" spans="1:82" ht="12.75">
      <c r="A130" s="1" t="s">
        <v>119</v>
      </c>
      <c r="B130" s="1">
        <v>10.71</v>
      </c>
      <c r="C130" s="1">
        <v>11.22</v>
      </c>
      <c r="D130" s="1">
        <v>15.14</v>
      </c>
      <c r="E130" s="45">
        <v>8.863322071616427</v>
      </c>
      <c r="F130" s="93">
        <v>8.183695484304181</v>
      </c>
      <c r="G130" s="101">
        <f t="shared" si="4"/>
        <v>8.987012642696415</v>
      </c>
      <c r="H130" s="32">
        <v>9.323843416370108</v>
      </c>
      <c r="I130" s="32">
        <v>9.64095744680851</v>
      </c>
      <c r="J130" s="32">
        <v>7.9962370649106305</v>
      </c>
      <c r="K130" s="38">
        <f t="shared" si="7"/>
        <v>7.265563435776202</v>
      </c>
      <c r="L130" s="39">
        <f>SUM(O130:CD130)</f>
        <v>461</v>
      </c>
      <c r="M130" s="40">
        <f>COUNTA(O130:CD130)</f>
        <v>51</v>
      </c>
      <c r="N130" s="105">
        <f t="shared" si="5"/>
        <v>75</v>
      </c>
      <c r="O130" s="42">
        <v>2</v>
      </c>
      <c r="P130" s="42">
        <v>2</v>
      </c>
      <c r="Q130" s="42">
        <v>12</v>
      </c>
      <c r="R130" s="42">
        <v>4</v>
      </c>
      <c r="S130" s="6">
        <v>14</v>
      </c>
      <c r="T130" s="6"/>
      <c r="U130" s="6">
        <v>5</v>
      </c>
      <c r="V130" s="6"/>
      <c r="W130" s="6">
        <v>3</v>
      </c>
      <c r="X130" s="6"/>
      <c r="Y130" s="6">
        <v>5</v>
      </c>
      <c r="Z130" s="6">
        <v>5</v>
      </c>
      <c r="AA130" s="6">
        <v>3</v>
      </c>
      <c r="AB130" s="6"/>
      <c r="AC130" s="6">
        <v>5</v>
      </c>
      <c r="AD130" s="22">
        <v>17</v>
      </c>
      <c r="AE130" s="22">
        <v>6</v>
      </c>
      <c r="AF130" s="22">
        <v>20</v>
      </c>
      <c r="AG130" s="22"/>
      <c r="AH130" s="22">
        <v>3</v>
      </c>
      <c r="AI130" s="22">
        <v>2</v>
      </c>
      <c r="AJ130" s="21">
        <v>2</v>
      </c>
      <c r="AK130" s="21">
        <v>6</v>
      </c>
      <c r="AL130" s="21">
        <v>8</v>
      </c>
      <c r="AM130" s="21">
        <v>23</v>
      </c>
      <c r="AN130" s="21">
        <v>5</v>
      </c>
      <c r="AO130" s="21">
        <v>17</v>
      </c>
      <c r="AP130" s="21">
        <v>1</v>
      </c>
      <c r="AQ130" s="21">
        <v>13</v>
      </c>
      <c r="AR130" s="21">
        <v>4</v>
      </c>
      <c r="AS130" s="21"/>
      <c r="AT130" s="21">
        <v>1</v>
      </c>
      <c r="AU130" s="21">
        <v>15</v>
      </c>
      <c r="AV130" s="21">
        <v>3</v>
      </c>
      <c r="AW130" s="21">
        <v>10</v>
      </c>
      <c r="AX130" s="21">
        <v>32</v>
      </c>
      <c r="AY130" s="21">
        <v>4</v>
      </c>
      <c r="AZ130" s="21">
        <v>11</v>
      </c>
      <c r="BA130" s="21">
        <v>4</v>
      </c>
      <c r="BD130" s="21">
        <v>23</v>
      </c>
      <c r="BG130">
        <v>4</v>
      </c>
      <c r="BJ130">
        <v>4</v>
      </c>
      <c r="BK130">
        <v>9</v>
      </c>
      <c r="BL130">
        <v>22</v>
      </c>
      <c r="BM130">
        <v>4</v>
      </c>
      <c r="BN130">
        <v>8</v>
      </c>
      <c r="BP130">
        <v>1</v>
      </c>
      <c r="BQ130">
        <v>8</v>
      </c>
      <c r="BR130">
        <v>1</v>
      </c>
      <c r="BT130" s="5">
        <v>10</v>
      </c>
      <c r="BV130" s="5">
        <v>28</v>
      </c>
      <c r="BW130" s="5"/>
      <c r="BX130" s="5"/>
      <c r="BY130" s="5">
        <v>32</v>
      </c>
      <c r="BZ130" s="5">
        <v>21</v>
      </c>
      <c r="CA130" s="5">
        <v>2</v>
      </c>
      <c r="CB130" s="5">
        <v>8</v>
      </c>
      <c r="CC130" s="5">
        <v>8</v>
      </c>
      <c r="CD130">
        <v>1</v>
      </c>
    </row>
    <row r="131" spans="1:81" ht="12.75">
      <c r="A131" s="73" t="s">
        <v>342</v>
      </c>
      <c r="E131" s="45"/>
      <c r="F131" s="93"/>
      <c r="G131" s="101">
        <f t="shared" si="4"/>
        <v>0.005226298735235706</v>
      </c>
      <c r="H131" s="32"/>
      <c r="I131" s="32"/>
      <c r="J131" s="32">
        <v>0.01567889620570712</v>
      </c>
      <c r="K131" s="38">
        <f>L131*10/L$4</f>
        <v>0</v>
      </c>
      <c r="L131" s="39">
        <f>SUM(O131:CD131)</f>
        <v>0</v>
      </c>
      <c r="M131" s="40">
        <f>COUNTA(O131:CD131)</f>
        <v>0</v>
      </c>
      <c r="N131" s="105">
        <f t="shared" si="5"/>
        <v>0</v>
      </c>
      <c r="O131" s="42"/>
      <c r="P131" s="42"/>
      <c r="Q131" s="42"/>
      <c r="R131" s="42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22"/>
      <c r="AE131" s="22"/>
      <c r="AF131" s="22"/>
      <c r="AG131" s="22"/>
      <c r="AH131" s="22"/>
      <c r="AI131" s="22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V131" s="5"/>
      <c r="BW131" s="5"/>
      <c r="BX131" s="5"/>
      <c r="BY131" s="5"/>
      <c r="BZ131" s="5"/>
      <c r="CA131" s="5"/>
      <c r="CB131" s="5"/>
      <c r="CC131" s="5"/>
    </row>
    <row r="132" spans="1:81" ht="12.75">
      <c r="A132" s="1" t="s">
        <v>120</v>
      </c>
      <c r="E132" s="57" t="s">
        <v>246</v>
      </c>
      <c r="F132" s="94"/>
      <c r="G132" s="101">
        <f t="shared" si="4"/>
        <v>0</v>
      </c>
      <c r="H132" s="32"/>
      <c r="I132" s="32"/>
      <c r="J132" s="32"/>
      <c r="K132" s="38">
        <f t="shared" si="7"/>
        <v>0</v>
      </c>
      <c r="L132" s="39">
        <f>SUM(O132:CD132)</f>
        <v>0</v>
      </c>
      <c r="M132" s="40">
        <f>COUNTA(O132:CD132)</f>
        <v>0</v>
      </c>
      <c r="N132" s="105">
        <f t="shared" si="5"/>
        <v>0</v>
      </c>
      <c r="O132" s="42"/>
      <c r="P132" s="42"/>
      <c r="Q132" s="42"/>
      <c r="R132" s="42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22"/>
      <c r="AE132" s="22"/>
      <c r="AF132" s="22"/>
      <c r="AG132" s="22"/>
      <c r="AH132" s="22"/>
      <c r="AI132" s="22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BV132" s="5"/>
      <c r="BW132" s="5"/>
      <c r="BX132" s="5"/>
      <c r="BY132" s="5"/>
      <c r="BZ132" s="5"/>
      <c r="CA132" s="5"/>
      <c r="CB132" s="5"/>
      <c r="CC132" s="5"/>
    </row>
    <row r="133" spans="1:69" ht="12.75">
      <c r="A133" s="1" t="s">
        <v>121</v>
      </c>
      <c r="C133" s="1">
        <v>0.02</v>
      </c>
      <c r="D133" s="1">
        <v>0.17</v>
      </c>
      <c r="E133" s="45">
        <v>0.44992251669026906</v>
      </c>
      <c r="F133" s="93">
        <v>0.3475770161546559</v>
      </c>
      <c r="G133" s="101">
        <f t="shared" si="4"/>
        <v>0.3753962466959895</v>
      </c>
      <c r="H133" s="32">
        <v>0.26690391459074736</v>
      </c>
      <c r="I133" s="32">
        <v>0.4986702127659574</v>
      </c>
      <c r="J133" s="32">
        <v>0.3606146127312637</v>
      </c>
      <c r="K133" s="38">
        <f t="shared" si="7"/>
        <v>0.37825059101654845</v>
      </c>
      <c r="L133" s="39">
        <f>SUM(O133:CD133)</f>
        <v>24</v>
      </c>
      <c r="M133" s="40">
        <f>COUNTA(O133:CD133)</f>
        <v>4</v>
      </c>
      <c r="N133" s="105">
        <f t="shared" si="5"/>
        <v>5.882352941176471</v>
      </c>
      <c r="O133" s="42"/>
      <c r="P133" s="42"/>
      <c r="Q133" s="42">
        <v>16</v>
      </c>
      <c r="R133" s="42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22"/>
      <c r="AE133" s="22"/>
      <c r="AF133" s="22"/>
      <c r="AG133" s="22"/>
      <c r="AH133" s="22"/>
      <c r="AI133" s="22"/>
      <c r="AK133">
        <v>2</v>
      </c>
      <c r="AQ133" s="68"/>
      <c r="AV133">
        <v>2</v>
      </c>
      <c r="BQ133">
        <v>4</v>
      </c>
    </row>
    <row r="134" spans="1:81" ht="12.75">
      <c r="A134" s="1" t="s">
        <v>122</v>
      </c>
      <c r="B134" s="1">
        <v>4.93</v>
      </c>
      <c r="C134" s="1">
        <v>1.04</v>
      </c>
      <c r="D134" s="31">
        <v>2.7</v>
      </c>
      <c r="E134" s="45">
        <v>3.938444669229214</v>
      </c>
      <c r="F134" s="93">
        <v>2.9303777068994465</v>
      </c>
      <c r="G134" s="101">
        <f aca="true" t="shared" si="8" ref="G134:G176">(H134+I134+J134)/3</f>
        <v>4.147031411220801</v>
      </c>
      <c r="H134" s="32">
        <v>4.715302491103204</v>
      </c>
      <c r="I134" s="32">
        <v>4.903590425531915</v>
      </c>
      <c r="J134" s="32">
        <v>2.8222013170272815</v>
      </c>
      <c r="K134" s="38">
        <f t="shared" si="7"/>
        <v>1.0086682427107958</v>
      </c>
      <c r="L134" s="39">
        <f>SUM(O134:CD134)</f>
        <v>64</v>
      </c>
      <c r="M134" s="40">
        <f>COUNTA(O134:CD134)</f>
        <v>7</v>
      </c>
      <c r="N134" s="105">
        <f t="shared" si="5"/>
        <v>10.294117647058824</v>
      </c>
      <c r="O134" s="42"/>
      <c r="P134" s="42"/>
      <c r="Q134" s="42"/>
      <c r="R134" s="42"/>
      <c r="S134" s="6"/>
      <c r="T134" s="6"/>
      <c r="U134" s="6"/>
      <c r="V134" s="6"/>
      <c r="W134" s="6"/>
      <c r="X134" s="6"/>
      <c r="Y134" s="6"/>
      <c r="Z134" s="6">
        <v>2</v>
      </c>
      <c r="AA134" s="6"/>
      <c r="AB134" s="6"/>
      <c r="AC134" s="6"/>
      <c r="AD134" s="22"/>
      <c r="AE134" s="22"/>
      <c r="AF134" s="22"/>
      <c r="AG134" s="22"/>
      <c r="AH134" s="22"/>
      <c r="AI134" s="22"/>
      <c r="AL134">
        <v>5</v>
      </c>
      <c r="AM134" s="22">
        <v>7</v>
      </c>
      <c r="AN134" s="22"/>
      <c r="AO134" s="22"/>
      <c r="AP134" s="22"/>
      <c r="AQ134" s="70"/>
      <c r="AR134" s="22"/>
      <c r="AS134" s="22"/>
      <c r="AT134" s="22"/>
      <c r="AU134" s="22">
        <v>15</v>
      </c>
      <c r="AV134" s="22">
        <v>21</v>
      </c>
      <c r="AW134" s="22">
        <v>5</v>
      </c>
      <c r="AX134" s="22"/>
      <c r="AY134" s="22"/>
      <c r="BA134" s="22"/>
      <c r="BG134">
        <v>9</v>
      </c>
      <c r="BV134" s="5"/>
      <c r="BW134" s="5"/>
      <c r="BX134" s="5"/>
      <c r="BY134" s="5"/>
      <c r="BZ134" s="5"/>
      <c r="CA134" s="5"/>
      <c r="CB134" s="5"/>
      <c r="CC134" s="5"/>
    </row>
    <row r="135" spans="1:81" ht="12.75">
      <c r="A135" s="1" t="s">
        <v>123</v>
      </c>
      <c r="B135" s="1">
        <v>10.39</v>
      </c>
      <c r="C135" s="1">
        <v>11.26</v>
      </c>
      <c r="D135" s="1">
        <v>7.45</v>
      </c>
      <c r="E135" s="45">
        <v>5.138082136354442</v>
      </c>
      <c r="F135" s="93">
        <v>3.140854792680879</v>
      </c>
      <c r="G135" s="101">
        <f t="shared" si="8"/>
        <v>1.9448661961569254</v>
      </c>
      <c r="H135" s="32">
        <v>3.1316725978647693</v>
      </c>
      <c r="I135" s="32">
        <v>1.2134308510638296</v>
      </c>
      <c r="J135" s="32">
        <v>1.4894951395421763</v>
      </c>
      <c r="K135" s="38">
        <f t="shared" si="7"/>
        <v>0.8353033884948778</v>
      </c>
      <c r="L135" s="39">
        <f>SUM(O135:CD135)</f>
        <v>53</v>
      </c>
      <c r="M135" s="40">
        <f>COUNTA(O135:CD135)</f>
        <v>15</v>
      </c>
      <c r="N135" s="105">
        <f t="shared" si="5"/>
        <v>22.058823529411764</v>
      </c>
      <c r="O135" s="42">
        <v>1</v>
      </c>
      <c r="P135" s="42"/>
      <c r="Q135" s="42">
        <v>3</v>
      </c>
      <c r="R135" s="42"/>
      <c r="S135" s="6"/>
      <c r="T135" s="6"/>
      <c r="U135" s="6"/>
      <c r="V135" s="6"/>
      <c r="W135" s="6"/>
      <c r="X135" s="6"/>
      <c r="Y135" s="6">
        <v>1</v>
      </c>
      <c r="Z135" s="6"/>
      <c r="AA135" s="6">
        <v>3</v>
      </c>
      <c r="AB135" s="6"/>
      <c r="AC135" s="6">
        <v>4</v>
      </c>
      <c r="AD135" s="22">
        <v>2</v>
      </c>
      <c r="AE135" s="22"/>
      <c r="AF135" s="22">
        <v>10</v>
      </c>
      <c r="AG135" s="22"/>
      <c r="AH135" s="22"/>
      <c r="AI135" s="22">
        <v>2</v>
      </c>
      <c r="AJ135" s="21"/>
      <c r="AK135" s="21"/>
      <c r="AL135" s="21"/>
      <c r="AM135" s="21">
        <v>2</v>
      </c>
      <c r="AN135" s="21"/>
      <c r="AO135" s="21">
        <v>5</v>
      </c>
      <c r="AP135" s="21"/>
      <c r="AQ135" s="21">
        <v>2</v>
      </c>
      <c r="AR135" s="21"/>
      <c r="AS135" s="21"/>
      <c r="AT135" s="21"/>
      <c r="AU135" s="21"/>
      <c r="AV135" s="21">
        <v>3</v>
      </c>
      <c r="AW135" s="21">
        <v>9</v>
      </c>
      <c r="AX135" s="21"/>
      <c r="AY135" s="21"/>
      <c r="BA135" s="21"/>
      <c r="BB135">
        <v>4</v>
      </c>
      <c r="BK135">
        <v>2</v>
      </c>
      <c r="BV135" s="5"/>
      <c r="BW135" s="5"/>
      <c r="BX135" s="5"/>
      <c r="BY135" s="5"/>
      <c r="BZ135" s="5"/>
      <c r="CA135" s="5"/>
      <c r="CB135" s="5"/>
      <c r="CC135" s="5"/>
    </row>
    <row r="136" spans="1:81" ht="12.75">
      <c r="A136" s="1" t="s">
        <v>124</v>
      </c>
      <c r="B136" s="31">
        <v>5.5</v>
      </c>
      <c r="C136" s="1">
        <v>5.66</v>
      </c>
      <c r="D136" s="31">
        <v>4.8</v>
      </c>
      <c r="E136" s="45">
        <v>4.061566457616832</v>
      </c>
      <c r="F136" s="93">
        <v>3.268028202115159</v>
      </c>
      <c r="G136" s="101">
        <f t="shared" si="8"/>
        <v>2.289313297576934</v>
      </c>
      <c r="H136" s="32">
        <v>2.7224199288256234</v>
      </c>
      <c r="I136" s="32">
        <v>2.0445478723404253</v>
      </c>
      <c r="J136" s="32">
        <v>2.100972091564754</v>
      </c>
      <c r="K136" s="38">
        <f t="shared" si="7"/>
        <v>2.127659574468085</v>
      </c>
      <c r="L136" s="39">
        <f>SUM(O136:CD136)</f>
        <v>135</v>
      </c>
      <c r="M136" s="40">
        <f>COUNTA(O136:CD136)</f>
        <v>31</v>
      </c>
      <c r="N136" s="105">
        <f t="shared" si="5"/>
        <v>45.588235294117645</v>
      </c>
      <c r="O136" s="42"/>
      <c r="P136" s="42"/>
      <c r="Q136" s="42">
        <v>11</v>
      </c>
      <c r="R136" s="42">
        <v>7</v>
      </c>
      <c r="S136" s="6"/>
      <c r="T136" s="6"/>
      <c r="U136" s="6"/>
      <c r="V136" s="6"/>
      <c r="W136" s="6"/>
      <c r="X136" s="6">
        <v>1</v>
      </c>
      <c r="Y136" s="6">
        <v>19</v>
      </c>
      <c r="Z136" s="6">
        <v>4</v>
      </c>
      <c r="AA136" s="6"/>
      <c r="AB136" s="6"/>
      <c r="AC136" s="6">
        <v>1</v>
      </c>
      <c r="AD136" s="22">
        <v>1</v>
      </c>
      <c r="AE136" s="22">
        <v>1</v>
      </c>
      <c r="AF136" s="22">
        <v>14</v>
      </c>
      <c r="AG136" s="22"/>
      <c r="AH136" s="22"/>
      <c r="AI136" s="22"/>
      <c r="AJ136" s="21">
        <v>1</v>
      </c>
      <c r="AK136" s="21"/>
      <c r="AL136" s="21"/>
      <c r="AM136" s="21">
        <v>5</v>
      </c>
      <c r="AN136" s="21"/>
      <c r="AO136" s="21">
        <v>8</v>
      </c>
      <c r="AP136" s="21"/>
      <c r="AQ136" s="21">
        <v>6</v>
      </c>
      <c r="AR136" s="21">
        <v>2</v>
      </c>
      <c r="AS136" s="21"/>
      <c r="AT136" s="21">
        <v>2</v>
      </c>
      <c r="AU136" s="21">
        <v>4</v>
      </c>
      <c r="AV136" s="21">
        <v>7</v>
      </c>
      <c r="AW136" s="21">
        <v>9</v>
      </c>
      <c r="AX136" s="21">
        <v>1</v>
      </c>
      <c r="AY136" s="21"/>
      <c r="BB136">
        <v>1</v>
      </c>
      <c r="BD136">
        <v>7</v>
      </c>
      <c r="BJ136">
        <v>1</v>
      </c>
      <c r="BK136">
        <v>4</v>
      </c>
      <c r="BL136">
        <v>3</v>
      </c>
      <c r="BT136" s="5">
        <v>1</v>
      </c>
      <c r="BV136" s="5"/>
      <c r="BW136" s="5"/>
      <c r="BX136" s="5">
        <v>1</v>
      </c>
      <c r="BY136" s="5">
        <v>1</v>
      </c>
      <c r="BZ136" s="5">
        <v>5</v>
      </c>
      <c r="CA136" s="5">
        <v>1</v>
      </c>
      <c r="CB136" s="5">
        <v>2</v>
      </c>
      <c r="CC136" s="5">
        <v>4</v>
      </c>
    </row>
    <row r="137" spans="1:81" ht="12.75">
      <c r="A137" s="1" t="s">
        <v>125</v>
      </c>
      <c r="B137" s="1">
        <v>2.83</v>
      </c>
      <c r="C137" s="1">
        <v>2.15</v>
      </c>
      <c r="D137" s="1">
        <v>3.77</v>
      </c>
      <c r="E137" s="45">
        <v>2.667851507181873</v>
      </c>
      <c r="F137" s="93">
        <v>3.7465986234681887</v>
      </c>
      <c r="G137" s="101">
        <f t="shared" si="8"/>
        <v>3.615601101292777</v>
      </c>
      <c r="H137" s="32">
        <v>4.05693950177936</v>
      </c>
      <c r="I137" s="32">
        <v>3.6070478723404253</v>
      </c>
      <c r="J137" s="32">
        <v>3.1828159297585454</v>
      </c>
      <c r="K137" s="38">
        <f t="shared" si="7"/>
        <v>1.9385342789598108</v>
      </c>
      <c r="L137" s="39">
        <f>SUM(O137:CD137)</f>
        <v>123</v>
      </c>
      <c r="M137" s="40">
        <f>COUNTA(O137:CD137)</f>
        <v>41</v>
      </c>
      <c r="N137" s="105">
        <f t="shared" si="5"/>
        <v>60.294117647058826</v>
      </c>
      <c r="O137" s="42"/>
      <c r="P137" s="42">
        <v>1</v>
      </c>
      <c r="Q137" s="42">
        <v>8</v>
      </c>
      <c r="R137" s="42">
        <v>2</v>
      </c>
      <c r="S137" s="6">
        <v>1</v>
      </c>
      <c r="T137" s="6">
        <v>1</v>
      </c>
      <c r="U137" s="6"/>
      <c r="V137" s="6">
        <v>5</v>
      </c>
      <c r="W137" s="6"/>
      <c r="X137" s="6"/>
      <c r="Y137" s="6">
        <v>5</v>
      </c>
      <c r="Z137" s="6">
        <v>3</v>
      </c>
      <c r="AA137" s="6"/>
      <c r="AB137" s="6"/>
      <c r="AC137" s="6"/>
      <c r="AD137" s="22">
        <v>6</v>
      </c>
      <c r="AE137" s="22"/>
      <c r="AF137" s="22">
        <v>3</v>
      </c>
      <c r="AG137" s="22">
        <v>1</v>
      </c>
      <c r="AH137" s="22"/>
      <c r="AI137" s="22">
        <v>2</v>
      </c>
      <c r="AJ137" s="21">
        <v>1</v>
      </c>
      <c r="AK137" s="21">
        <v>1</v>
      </c>
      <c r="AL137" s="21"/>
      <c r="AM137" s="21">
        <v>2</v>
      </c>
      <c r="AN137" s="21">
        <v>2</v>
      </c>
      <c r="AO137" s="21">
        <v>1</v>
      </c>
      <c r="AP137" s="21">
        <v>1</v>
      </c>
      <c r="AQ137" s="21">
        <v>2</v>
      </c>
      <c r="AR137" s="21"/>
      <c r="AS137" s="21">
        <v>1</v>
      </c>
      <c r="AT137" s="21">
        <v>2</v>
      </c>
      <c r="AU137" s="21">
        <v>2</v>
      </c>
      <c r="AV137" s="21">
        <v>5</v>
      </c>
      <c r="AW137" s="21">
        <v>2</v>
      </c>
      <c r="AX137" s="21">
        <v>9</v>
      </c>
      <c r="AY137" s="21">
        <v>1</v>
      </c>
      <c r="AZ137" s="21"/>
      <c r="BA137" s="21">
        <v>3</v>
      </c>
      <c r="BB137" s="21">
        <v>1</v>
      </c>
      <c r="BC137" s="21"/>
      <c r="BD137" s="21">
        <v>8</v>
      </c>
      <c r="BE137" s="21"/>
      <c r="BG137" s="21">
        <v>2</v>
      </c>
      <c r="BH137">
        <v>1</v>
      </c>
      <c r="BJ137">
        <v>2</v>
      </c>
      <c r="BK137">
        <v>2</v>
      </c>
      <c r="BL137">
        <v>10</v>
      </c>
      <c r="BM137">
        <v>3</v>
      </c>
      <c r="BP137">
        <v>2</v>
      </c>
      <c r="BQ137">
        <v>7</v>
      </c>
      <c r="BT137" s="5">
        <v>2</v>
      </c>
      <c r="BU137" s="5">
        <v>1</v>
      </c>
      <c r="BV137" s="5"/>
      <c r="BW137" s="5"/>
      <c r="BX137" s="5"/>
      <c r="BY137" s="5"/>
      <c r="BZ137" s="5">
        <v>8</v>
      </c>
      <c r="CA137" s="5">
        <v>1</v>
      </c>
      <c r="CB137" s="5"/>
      <c r="CC137" s="5"/>
    </row>
    <row r="138" spans="1:82" ht="12.75">
      <c r="A138" s="1" t="s">
        <v>126</v>
      </c>
      <c r="B138" s="31">
        <v>6.1</v>
      </c>
      <c r="C138" s="1">
        <v>10.64</v>
      </c>
      <c r="D138" s="1">
        <v>24.83</v>
      </c>
      <c r="E138" s="45">
        <v>35.148990289298</v>
      </c>
      <c r="F138" s="93">
        <v>50.58448027530637</v>
      </c>
      <c r="G138" s="101">
        <f t="shared" si="8"/>
        <v>53.56526742376453</v>
      </c>
      <c r="H138" s="32">
        <v>57.775800711743784</v>
      </c>
      <c r="I138" s="32">
        <v>47.85571808510638</v>
      </c>
      <c r="J138" s="32">
        <v>55.0642834744434</v>
      </c>
      <c r="K138" s="38">
        <f t="shared" si="7"/>
        <v>46.85579196217494</v>
      </c>
      <c r="L138" s="39">
        <f>SUM(O138:CD138)</f>
        <v>2973</v>
      </c>
      <c r="M138" s="40">
        <f>COUNTA(O138:CD138)</f>
        <v>68</v>
      </c>
      <c r="N138" s="105">
        <f t="shared" si="5"/>
        <v>100</v>
      </c>
      <c r="O138" s="42">
        <v>8</v>
      </c>
      <c r="P138" s="42">
        <v>16</v>
      </c>
      <c r="Q138" s="42">
        <v>68</v>
      </c>
      <c r="R138" s="42">
        <v>51</v>
      </c>
      <c r="S138" s="6">
        <v>88</v>
      </c>
      <c r="T138" s="6">
        <v>10</v>
      </c>
      <c r="U138" s="6">
        <v>43</v>
      </c>
      <c r="V138" s="6">
        <v>21</v>
      </c>
      <c r="W138" s="6">
        <v>17</v>
      </c>
      <c r="X138" s="6">
        <v>8</v>
      </c>
      <c r="Y138" s="6">
        <v>141</v>
      </c>
      <c r="Z138" s="6">
        <v>14</v>
      </c>
      <c r="AA138" s="6">
        <v>22</v>
      </c>
      <c r="AB138" s="6">
        <v>4</v>
      </c>
      <c r="AC138" s="6">
        <v>22</v>
      </c>
      <c r="AD138" s="22">
        <v>85</v>
      </c>
      <c r="AE138" s="22">
        <v>7</v>
      </c>
      <c r="AF138" s="22">
        <v>12</v>
      </c>
      <c r="AG138" s="22">
        <v>35</v>
      </c>
      <c r="AH138" s="22">
        <v>29</v>
      </c>
      <c r="AI138" s="22">
        <v>29</v>
      </c>
      <c r="AJ138" s="21">
        <v>50</v>
      </c>
      <c r="AK138" s="21">
        <v>61</v>
      </c>
      <c r="AL138" s="21">
        <v>77</v>
      </c>
      <c r="AM138" s="21">
        <v>24</v>
      </c>
      <c r="AN138" s="21">
        <v>33</v>
      </c>
      <c r="AO138" s="21">
        <v>51</v>
      </c>
      <c r="AP138" s="21">
        <v>52</v>
      </c>
      <c r="AQ138" s="21">
        <v>26</v>
      </c>
      <c r="AR138" s="21">
        <v>39</v>
      </c>
      <c r="AS138" s="21">
        <v>43</v>
      </c>
      <c r="AT138" s="21">
        <v>13</v>
      </c>
      <c r="AU138" s="21">
        <v>37</v>
      </c>
      <c r="AV138" s="21">
        <v>105</v>
      </c>
      <c r="AW138" s="21">
        <v>81</v>
      </c>
      <c r="AX138" s="21">
        <v>180</v>
      </c>
      <c r="AY138" s="21">
        <v>81</v>
      </c>
      <c r="AZ138" s="21">
        <v>46</v>
      </c>
      <c r="BA138" s="21">
        <v>49</v>
      </c>
      <c r="BB138" s="21">
        <v>50</v>
      </c>
      <c r="BC138" s="21">
        <v>1</v>
      </c>
      <c r="BD138" s="21">
        <v>165</v>
      </c>
      <c r="BE138" s="21">
        <v>17</v>
      </c>
      <c r="BF138" s="21">
        <v>10</v>
      </c>
      <c r="BG138" s="21">
        <v>16</v>
      </c>
      <c r="BH138" s="21">
        <v>13</v>
      </c>
      <c r="BI138">
        <v>8</v>
      </c>
      <c r="BJ138" s="21">
        <v>64</v>
      </c>
      <c r="BK138">
        <v>102</v>
      </c>
      <c r="BL138">
        <v>53</v>
      </c>
      <c r="BM138">
        <v>44</v>
      </c>
      <c r="BN138">
        <v>30</v>
      </c>
      <c r="BO138">
        <v>33</v>
      </c>
      <c r="BP138">
        <v>41</v>
      </c>
      <c r="BQ138">
        <v>91</v>
      </c>
      <c r="BR138">
        <v>6</v>
      </c>
      <c r="BS138">
        <v>13</v>
      </c>
      <c r="BT138" s="5">
        <v>45</v>
      </c>
      <c r="BU138" s="5">
        <v>62</v>
      </c>
      <c r="BV138" s="5">
        <v>86</v>
      </c>
      <c r="BW138" s="5">
        <v>14</v>
      </c>
      <c r="BX138" s="5">
        <v>30</v>
      </c>
      <c r="BY138" s="5">
        <v>44</v>
      </c>
      <c r="BZ138" s="5">
        <v>60</v>
      </c>
      <c r="CA138" s="5">
        <v>38</v>
      </c>
      <c r="CB138" s="5">
        <v>18</v>
      </c>
      <c r="CC138" s="5">
        <v>27</v>
      </c>
      <c r="CD138" s="5">
        <v>14</v>
      </c>
    </row>
    <row r="139" spans="1:82" ht="12.75">
      <c r="A139" s="1" t="s">
        <v>127</v>
      </c>
      <c r="B139" s="1">
        <v>53.28</v>
      </c>
      <c r="C139" s="1">
        <v>47.74</v>
      </c>
      <c r="D139" s="31">
        <v>58.3</v>
      </c>
      <c r="E139" s="45">
        <v>65.01172870726279</v>
      </c>
      <c r="F139" s="93">
        <v>88.06143390567726</v>
      </c>
      <c r="G139" s="101">
        <f t="shared" si="8"/>
        <v>80.8688608804765</v>
      </c>
      <c r="H139" s="32">
        <v>85.01779359430607</v>
      </c>
      <c r="I139" s="32">
        <v>76.24667553191489</v>
      </c>
      <c r="J139" s="32">
        <v>81.34211351520854</v>
      </c>
      <c r="K139" s="38">
        <f t="shared" si="7"/>
        <v>75.60283687943263</v>
      </c>
      <c r="L139" s="39">
        <f>SUM(O139:CD139)</f>
        <v>4797</v>
      </c>
      <c r="M139" s="40">
        <f>COUNTA(O139:CD139)</f>
        <v>68</v>
      </c>
      <c r="N139" s="105">
        <f aca="true" t="shared" si="9" ref="N139:N174">M139*100/M$4</f>
        <v>100</v>
      </c>
      <c r="O139" s="42">
        <v>28</v>
      </c>
      <c r="P139" s="42">
        <v>26</v>
      </c>
      <c r="Q139" s="42">
        <v>32</v>
      </c>
      <c r="R139" s="42">
        <v>126</v>
      </c>
      <c r="S139" s="6">
        <v>126</v>
      </c>
      <c r="T139" s="6">
        <v>45</v>
      </c>
      <c r="U139" s="6">
        <v>94</v>
      </c>
      <c r="V139" s="6">
        <v>79</v>
      </c>
      <c r="W139" s="6">
        <v>48</v>
      </c>
      <c r="X139" s="6">
        <v>27</v>
      </c>
      <c r="Y139" s="6">
        <v>165</v>
      </c>
      <c r="Z139" s="6">
        <v>32</v>
      </c>
      <c r="AA139" s="6">
        <v>58</v>
      </c>
      <c r="AB139" s="6">
        <v>12</v>
      </c>
      <c r="AC139" s="6">
        <v>25</v>
      </c>
      <c r="AD139" s="22">
        <v>99</v>
      </c>
      <c r="AE139" s="22">
        <v>13</v>
      </c>
      <c r="AF139" s="22">
        <v>33</v>
      </c>
      <c r="AG139" s="22">
        <v>126</v>
      </c>
      <c r="AH139" s="22">
        <v>47</v>
      </c>
      <c r="AI139" s="22">
        <v>22</v>
      </c>
      <c r="AJ139" s="21">
        <v>139</v>
      </c>
      <c r="AK139" s="21">
        <v>60</v>
      </c>
      <c r="AL139" s="21">
        <v>196</v>
      </c>
      <c r="AM139" s="21">
        <v>39</v>
      </c>
      <c r="AN139" s="21">
        <v>42</v>
      </c>
      <c r="AO139" s="21">
        <v>70</v>
      </c>
      <c r="AP139" s="21">
        <v>112</v>
      </c>
      <c r="AQ139" s="21">
        <v>41</v>
      </c>
      <c r="AR139" s="21">
        <v>40</v>
      </c>
      <c r="AS139" s="21">
        <v>73</v>
      </c>
      <c r="AT139" s="21">
        <v>26</v>
      </c>
      <c r="AU139" s="21">
        <v>54</v>
      </c>
      <c r="AV139" s="21">
        <v>114</v>
      </c>
      <c r="AW139" s="21">
        <v>108</v>
      </c>
      <c r="AX139" s="21">
        <v>95</v>
      </c>
      <c r="AY139" s="21">
        <v>243</v>
      </c>
      <c r="AZ139" s="21">
        <v>233</v>
      </c>
      <c r="BA139" s="21">
        <v>129</v>
      </c>
      <c r="BB139" s="21">
        <v>111</v>
      </c>
      <c r="BC139" s="21">
        <v>2</v>
      </c>
      <c r="BD139" s="21">
        <v>127</v>
      </c>
      <c r="BE139" s="21">
        <v>41</v>
      </c>
      <c r="BF139" s="21">
        <v>3</v>
      </c>
      <c r="BG139" s="21">
        <v>25</v>
      </c>
      <c r="BH139" s="21">
        <v>51</v>
      </c>
      <c r="BI139">
        <v>26</v>
      </c>
      <c r="BJ139" s="21">
        <v>85</v>
      </c>
      <c r="BK139">
        <v>153</v>
      </c>
      <c r="BL139">
        <v>96</v>
      </c>
      <c r="BM139">
        <v>83</v>
      </c>
      <c r="BN139">
        <v>98</v>
      </c>
      <c r="BO139">
        <v>32</v>
      </c>
      <c r="BP139">
        <v>81</v>
      </c>
      <c r="BQ139">
        <v>102</v>
      </c>
      <c r="BR139">
        <v>27</v>
      </c>
      <c r="BS139">
        <v>17</v>
      </c>
      <c r="BT139" s="5">
        <v>33</v>
      </c>
      <c r="BU139" s="5">
        <v>68</v>
      </c>
      <c r="BV139" s="5">
        <v>39</v>
      </c>
      <c r="BW139" s="5">
        <v>43</v>
      </c>
      <c r="BX139" s="5">
        <v>42</v>
      </c>
      <c r="BY139" s="5">
        <v>62</v>
      </c>
      <c r="BZ139" s="5">
        <v>63</v>
      </c>
      <c r="CA139" s="5">
        <v>66</v>
      </c>
      <c r="CB139" s="5">
        <v>98</v>
      </c>
      <c r="CC139" s="5">
        <v>25</v>
      </c>
      <c r="CD139" s="5">
        <v>21</v>
      </c>
    </row>
    <row r="140" spans="1:82" ht="12.75">
      <c r="A140" s="1" t="s">
        <v>128</v>
      </c>
      <c r="B140" s="1">
        <v>0.01</v>
      </c>
      <c r="C140" s="58" t="s">
        <v>246</v>
      </c>
      <c r="D140" s="1">
        <v>0.08</v>
      </c>
      <c r="E140" s="45">
        <v>0.024</v>
      </c>
      <c r="F140" s="93">
        <v>0.035177550602387204</v>
      </c>
      <c r="G140" s="101">
        <f t="shared" si="8"/>
        <v>0.027465355856175964</v>
      </c>
      <c r="H140" s="32">
        <v>0.017793594306049827</v>
      </c>
      <c r="I140" s="32">
        <v>0.03324468085106383</v>
      </c>
      <c r="J140" s="32">
        <v>0.03135779241141424</v>
      </c>
      <c r="K140" s="38">
        <f t="shared" si="7"/>
        <v>0</v>
      </c>
      <c r="L140" s="39">
        <f>SUM(O140:CD140)</f>
        <v>0</v>
      </c>
      <c r="M140" s="40">
        <f>COUNTA(O140:CD140)</f>
        <v>0</v>
      </c>
      <c r="N140" s="105">
        <f t="shared" si="9"/>
        <v>0</v>
      </c>
      <c r="O140" s="42"/>
      <c r="P140" s="42"/>
      <c r="Q140" s="42"/>
      <c r="R140" s="42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22"/>
      <c r="AE140" s="22"/>
      <c r="AF140" s="22"/>
      <c r="AG140" s="22"/>
      <c r="AH140" s="22"/>
      <c r="AI140" s="22"/>
      <c r="AK140" s="21"/>
      <c r="AL140" s="21"/>
      <c r="AQ140" s="21"/>
      <c r="AW140" s="21"/>
      <c r="BB140" s="21"/>
      <c r="BC140" s="21"/>
      <c r="CD140" s="5"/>
    </row>
    <row r="141" spans="1:82" ht="12.75">
      <c r="A141" s="1" t="s">
        <v>129</v>
      </c>
      <c r="B141" s="1">
        <v>2.14</v>
      </c>
      <c r="C141" s="1">
        <v>2.05</v>
      </c>
      <c r="D141" s="1">
        <v>2.04</v>
      </c>
      <c r="E141" s="45">
        <v>2.457497268865062</v>
      </c>
      <c r="F141" s="93">
        <v>2.427227127748867</v>
      </c>
      <c r="G141" s="101">
        <f t="shared" si="8"/>
        <v>2.8740964376195244</v>
      </c>
      <c r="H141" s="32">
        <v>2.580071174377225</v>
      </c>
      <c r="I141" s="32">
        <v>3.1416223404255317</v>
      </c>
      <c r="J141" s="32">
        <v>2.900595798055817</v>
      </c>
      <c r="K141" s="38">
        <f t="shared" si="7"/>
        <v>1.6706067769897557</v>
      </c>
      <c r="L141" s="39">
        <f>SUM(O141:CD141)</f>
        <v>106</v>
      </c>
      <c r="M141" s="40">
        <f>COUNTA(O141:CD141)</f>
        <v>41</v>
      </c>
      <c r="N141" s="105">
        <f t="shared" si="9"/>
        <v>60.294117647058826</v>
      </c>
      <c r="O141" s="42"/>
      <c r="P141" s="42">
        <v>2</v>
      </c>
      <c r="Q141" s="42">
        <v>5</v>
      </c>
      <c r="R141" s="42"/>
      <c r="S141" s="6">
        <v>3</v>
      </c>
      <c r="T141" s="6"/>
      <c r="U141" s="6">
        <v>3</v>
      </c>
      <c r="V141" s="6"/>
      <c r="W141" s="6"/>
      <c r="X141" s="6"/>
      <c r="Y141" s="6">
        <v>7</v>
      </c>
      <c r="Z141" s="6">
        <v>2</v>
      </c>
      <c r="AA141" s="6">
        <v>1</v>
      </c>
      <c r="AB141" s="6"/>
      <c r="AC141" s="6">
        <v>1</v>
      </c>
      <c r="AD141" s="22"/>
      <c r="AE141" s="22">
        <v>1</v>
      </c>
      <c r="AF141" s="22">
        <v>5</v>
      </c>
      <c r="AG141" s="22"/>
      <c r="AH141" s="22">
        <v>3</v>
      </c>
      <c r="AI141" s="22"/>
      <c r="AJ141" s="21"/>
      <c r="AK141" s="21">
        <v>1</v>
      </c>
      <c r="AL141" s="21">
        <v>1</v>
      </c>
      <c r="AM141" s="21">
        <v>4</v>
      </c>
      <c r="AN141" s="21">
        <v>1</v>
      </c>
      <c r="AO141" s="21">
        <v>5</v>
      </c>
      <c r="AP141" s="21">
        <v>1</v>
      </c>
      <c r="AQ141" s="21"/>
      <c r="AR141" s="21">
        <v>3</v>
      </c>
      <c r="AS141" s="21"/>
      <c r="AT141" s="21"/>
      <c r="AU141" s="21">
        <v>2</v>
      </c>
      <c r="AV141" s="21">
        <v>2</v>
      </c>
      <c r="AW141" s="21">
        <v>3</v>
      </c>
      <c r="AX141" s="21">
        <v>5</v>
      </c>
      <c r="AY141" s="21">
        <v>1</v>
      </c>
      <c r="AZ141" s="21"/>
      <c r="BA141" s="21">
        <v>2</v>
      </c>
      <c r="BB141" s="21">
        <v>1</v>
      </c>
      <c r="BC141" s="21"/>
      <c r="BD141" s="21">
        <v>8</v>
      </c>
      <c r="BJ141">
        <v>4</v>
      </c>
      <c r="BK141">
        <v>2</v>
      </c>
      <c r="BL141">
        <v>2</v>
      </c>
      <c r="BN141">
        <v>1</v>
      </c>
      <c r="BO141">
        <v>1</v>
      </c>
      <c r="BQ141">
        <v>1</v>
      </c>
      <c r="BR141">
        <v>1</v>
      </c>
      <c r="BT141" s="5">
        <v>3</v>
      </c>
      <c r="BV141" s="5">
        <v>4</v>
      </c>
      <c r="BW141" s="5"/>
      <c r="BX141" s="5"/>
      <c r="BY141" s="5">
        <v>5</v>
      </c>
      <c r="BZ141" s="5">
        <v>1</v>
      </c>
      <c r="CA141" s="5">
        <v>1</v>
      </c>
      <c r="CB141" s="5">
        <v>4</v>
      </c>
      <c r="CC141" s="5">
        <v>2</v>
      </c>
      <c r="CD141">
        <v>1</v>
      </c>
    </row>
    <row r="142" spans="1:81" ht="12.75">
      <c r="A142" s="1" t="s">
        <v>130</v>
      </c>
      <c r="B142" s="1">
        <v>0.19</v>
      </c>
      <c r="C142" s="1">
        <v>0.08</v>
      </c>
      <c r="D142" s="1">
        <v>0.19</v>
      </c>
      <c r="E142" s="45">
        <v>0.22788528221183565</v>
      </c>
      <c r="F142" s="93">
        <v>0.2709674332717811</v>
      </c>
      <c r="G142" s="101">
        <f t="shared" si="8"/>
        <v>0.43259352961581293</v>
      </c>
      <c r="H142" s="32">
        <v>0.39145907473309616</v>
      </c>
      <c r="I142" s="32">
        <v>0.4986702127659574</v>
      </c>
      <c r="J142" s="32">
        <v>0.4076513013483851</v>
      </c>
      <c r="K142" s="38">
        <f t="shared" si="7"/>
        <v>0.26792750197005516</v>
      </c>
      <c r="L142" s="39">
        <f>SUM(O142:CD142)</f>
        <v>17</v>
      </c>
      <c r="M142" s="40">
        <f>COUNTA(O142:CD142)</f>
        <v>16</v>
      </c>
      <c r="N142" s="105">
        <f t="shared" si="9"/>
        <v>23.529411764705884</v>
      </c>
      <c r="O142" s="42"/>
      <c r="P142" s="42">
        <v>1</v>
      </c>
      <c r="Q142" s="42">
        <v>1</v>
      </c>
      <c r="R142" s="42"/>
      <c r="S142" s="6">
        <v>1</v>
      </c>
      <c r="T142" s="6"/>
      <c r="U142" s="6"/>
      <c r="V142" s="6"/>
      <c r="W142" s="6"/>
      <c r="X142" s="6">
        <v>1</v>
      </c>
      <c r="Y142" s="6"/>
      <c r="Z142" s="6"/>
      <c r="AA142" s="6"/>
      <c r="AB142" s="6"/>
      <c r="AC142" s="6"/>
      <c r="AD142" s="22"/>
      <c r="AE142" s="22"/>
      <c r="AF142" s="22"/>
      <c r="AG142" s="22">
        <v>1</v>
      </c>
      <c r="AH142" s="22"/>
      <c r="AI142" s="22"/>
      <c r="AJ142" s="21">
        <v>1</v>
      </c>
      <c r="AK142" s="21">
        <v>2</v>
      </c>
      <c r="AL142" s="21"/>
      <c r="AM142" s="21">
        <v>1</v>
      </c>
      <c r="AN142" s="21">
        <v>1</v>
      </c>
      <c r="AO142" s="21"/>
      <c r="AP142" s="21"/>
      <c r="AQ142" s="21"/>
      <c r="AR142" s="21"/>
      <c r="AS142" s="21"/>
      <c r="AT142" s="21"/>
      <c r="AU142" s="21"/>
      <c r="AV142" s="21"/>
      <c r="AW142" s="21"/>
      <c r="AX142" s="21">
        <v>1</v>
      </c>
      <c r="AY142" s="21"/>
      <c r="AZ142" s="21"/>
      <c r="BA142" s="21"/>
      <c r="BB142" s="21"/>
      <c r="BC142" s="21"/>
      <c r="BD142" s="21">
        <v>1</v>
      </c>
      <c r="BE142" s="21">
        <v>1</v>
      </c>
      <c r="BR142">
        <v>1</v>
      </c>
      <c r="BS142">
        <v>1</v>
      </c>
      <c r="BV142" s="5">
        <v>1</v>
      </c>
      <c r="BW142" s="5"/>
      <c r="BX142" s="5"/>
      <c r="BY142" s="5"/>
      <c r="BZ142" s="5"/>
      <c r="CA142" s="5"/>
      <c r="CB142" s="5"/>
      <c r="CC142" s="5">
        <v>1</v>
      </c>
    </row>
    <row r="143" spans="1:82" ht="12.75">
      <c r="A143" s="1" t="s">
        <v>131</v>
      </c>
      <c r="B143" s="31">
        <v>3.1</v>
      </c>
      <c r="C143" s="1">
        <v>4.59</v>
      </c>
      <c r="D143" s="1">
        <v>4.52</v>
      </c>
      <c r="E143" s="45">
        <v>5.309732551082339</v>
      </c>
      <c r="F143" s="93">
        <v>7.127609199261373</v>
      </c>
      <c r="G143" s="101">
        <f t="shared" si="8"/>
        <v>6.143471038242175</v>
      </c>
      <c r="H143" s="32">
        <v>7.597864768683276</v>
      </c>
      <c r="I143" s="32">
        <v>3.8397606382978724</v>
      </c>
      <c r="J143" s="32">
        <v>6.992787707745375</v>
      </c>
      <c r="K143" s="38">
        <f t="shared" si="7"/>
        <v>3.92434988179669</v>
      </c>
      <c r="L143" s="39">
        <f>SUM(O143:CD143)</f>
        <v>249</v>
      </c>
      <c r="M143" s="40">
        <f>COUNTA(O143:CD143)</f>
        <v>61</v>
      </c>
      <c r="N143" s="105">
        <f t="shared" si="9"/>
        <v>89.70588235294117</v>
      </c>
      <c r="O143" s="42">
        <v>2</v>
      </c>
      <c r="P143" s="42">
        <v>6</v>
      </c>
      <c r="Q143" s="42">
        <v>8</v>
      </c>
      <c r="R143" s="42">
        <v>1</v>
      </c>
      <c r="S143" s="6">
        <v>1</v>
      </c>
      <c r="T143" s="6">
        <v>1</v>
      </c>
      <c r="U143" s="6">
        <v>3</v>
      </c>
      <c r="V143" s="6"/>
      <c r="W143" s="6"/>
      <c r="X143" s="6">
        <v>1</v>
      </c>
      <c r="Y143" s="6">
        <v>1</v>
      </c>
      <c r="Z143" s="6">
        <v>7</v>
      </c>
      <c r="AA143" s="6">
        <v>9</v>
      </c>
      <c r="AB143" s="6">
        <v>3</v>
      </c>
      <c r="AC143" s="6">
        <v>11</v>
      </c>
      <c r="AD143" s="22">
        <v>5</v>
      </c>
      <c r="AE143" s="22">
        <v>1</v>
      </c>
      <c r="AF143" s="22">
        <v>8</v>
      </c>
      <c r="AG143" s="22">
        <v>2</v>
      </c>
      <c r="AH143" s="22">
        <v>5</v>
      </c>
      <c r="AI143" s="22">
        <v>2</v>
      </c>
      <c r="AJ143" s="21">
        <v>16</v>
      </c>
      <c r="AK143" s="21">
        <v>6</v>
      </c>
      <c r="AL143" s="21">
        <v>8</v>
      </c>
      <c r="AM143" s="21">
        <v>2</v>
      </c>
      <c r="AN143" s="21">
        <v>1</v>
      </c>
      <c r="AO143" s="21">
        <v>8</v>
      </c>
      <c r="AP143" s="21">
        <v>1</v>
      </c>
      <c r="AQ143" s="21">
        <v>11</v>
      </c>
      <c r="AR143" s="21">
        <v>2</v>
      </c>
      <c r="AS143" s="21">
        <v>2</v>
      </c>
      <c r="AT143" s="21">
        <v>12</v>
      </c>
      <c r="AU143" s="21">
        <v>2</v>
      </c>
      <c r="AV143" s="21">
        <v>6</v>
      </c>
      <c r="AW143" s="21">
        <v>2</v>
      </c>
      <c r="AX143" s="21">
        <v>1</v>
      </c>
      <c r="AY143" s="21">
        <v>7</v>
      </c>
      <c r="AZ143" s="21">
        <v>1</v>
      </c>
      <c r="BA143" s="21">
        <v>2</v>
      </c>
      <c r="BB143" s="21">
        <v>6</v>
      </c>
      <c r="BC143" s="21"/>
      <c r="BD143" s="21">
        <v>4</v>
      </c>
      <c r="BE143" s="21">
        <v>2</v>
      </c>
      <c r="BF143" s="21">
        <v>2</v>
      </c>
      <c r="BJ143">
        <v>2</v>
      </c>
      <c r="BK143">
        <v>7</v>
      </c>
      <c r="BL143">
        <v>5</v>
      </c>
      <c r="BM143">
        <v>3</v>
      </c>
      <c r="BN143">
        <v>3</v>
      </c>
      <c r="BO143">
        <v>3</v>
      </c>
      <c r="BQ143">
        <v>10</v>
      </c>
      <c r="BR143">
        <v>2</v>
      </c>
      <c r="BS143">
        <v>6</v>
      </c>
      <c r="BT143" s="5">
        <v>1</v>
      </c>
      <c r="BU143" s="5">
        <v>4</v>
      </c>
      <c r="BV143" s="5">
        <v>3</v>
      </c>
      <c r="BW143" s="5">
        <v>1</v>
      </c>
      <c r="BX143" s="5">
        <v>1</v>
      </c>
      <c r="BY143" s="5">
        <v>2</v>
      </c>
      <c r="BZ143" s="5">
        <v>1</v>
      </c>
      <c r="CA143" s="5">
        <v>1</v>
      </c>
      <c r="CB143" s="5">
        <v>9</v>
      </c>
      <c r="CC143" s="5">
        <v>3</v>
      </c>
      <c r="CD143">
        <v>1</v>
      </c>
    </row>
    <row r="144" spans="1:81" ht="12.75">
      <c r="A144" s="1" t="s">
        <v>132</v>
      </c>
      <c r="B144" s="1">
        <v>9.03</v>
      </c>
      <c r="C144" s="1">
        <v>14.15</v>
      </c>
      <c r="D144" s="1">
        <v>13.38</v>
      </c>
      <c r="E144" s="45">
        <v>11.63318187335626</v>
      </c>
      <c r="F144" s="93">
        <v>15.030928823233172</v>
      </c>
      <c r="G144" s="101">
        <f t="shared" si="8"/>
        <v>14.362627860852463</v>
      </c>
      <c r="H144" s="32">
        <v>14.021352313167263</v>
      </c>
      <c r="I144" s="32">
        <v>15.70811170212766</v>
      </c>
      <c r="J144" s="32">
        <v>13.358419567262466</v>
      </c>
      <c r="K144" s="38">
        <f t="shared" si="7"/>
        <v>12.655634357762017</v>
      </c>
      <c r="L144" s="39">
        <f>SUM(O144:CD144)</f>
        <v>803</v>
      </c>
      <c r="M144" s="40">
        <f>COUNTA(O144:CD144)</f>
        <v>64</v>
      </c>
      <c r="N144" s="105">
        <f t="shared" si="9"/>
        <v>94.11764705882354</v>
      </c>
      <c r="O144" s="42">
        <v>14</v>
      </c>
      <c r="P144" s="42">
        <v>8</v>
      </c>
      <c r="Q144" s="42">
        <v>5</v>
      </c>
      <c r="R144" s="42">
        <v>2</v>
      </c>
      <c r="S144" s="6">
        <v>16</v>
      </c>
      <c r="T144" s="6">
        <v>13</v>
      </c>
      <c r="U144" s="6">
        <v>2</v>
      </c>
      <c r="V144" s="6">
        <v>24</v>
      </c>
      <c r="W144" s="6"/>
      <c r="X144" s="6">
        <v>7</v>
      </c>
      <c r="Y144" s="6">
        <v>2</v>
      </c>
      <c r="Z144" s="6">
        <v>3</v>
      </c>
      <c r="AA144" s="6">
        <v>14</v>
      </c>
      <c r="AB144" s="6">
        <v>6</v>
      </c>
      <c r="AC144" s="6">
        <v>1</v>
      </c>
      <c r="AD144" s="22">
        <v>18</v>
      </c>
      <c r="AE144" s="22">
        <v>4</v>
      </c>
      <c r="AF144" s="22"/>
      <c r="AG144" s="22">
        <v>41</v>
      </c>
      <c r="AH144" s="22">
        <v>4</v>
      </c>
      <c r="AI144" s="22">
        <v>3</v>
      </c>
      <c r="AJ144" s="21">
        <v>35</v>
      </c>
      <c r="AK144" s="21">
        <v>10</v>
      </c>
      <c r="AL144" s="21">
        <v>29</v>
      </c>
      <c r="AM144" s="21">
        <v>4</v>
      </c>
      <c r="AN144" s="21">
        <v>22</v>
      </c>
      <c r="AO144" s="21">
        <v>3</v>
      </c>
      <c r="AP144" s="21">
        <v>32</v>
      </c>
      <c r="AQ144" s="21">
        <v>10</v>
      </c>
      <c r="AR144" s="21">
        <v>12</v>
      </c>
      <c r="AS144" s="21">
        <v>8</v>
      </c>
      <c r="AT144" s="21">
        <v>2</v>
      </c>
      <c r="AU144" s="21">
        <v>2</v>
      </c>
      <c r="AV144" s="21"/>
      <c r="AW144" s="21">
        <v>8</v>
      </c>
      <c r="AX144" s="21">
        <v>8</v>
      </c>
      <c r="AY144" s="21">
        <v>56</v>
      </c>
      <c r="AZ144" s="21">
        <v>25</v>
      </c>
      <c r="BA144" s="21">
        <v>40</v>
      </c>
      <c r="BB144" s="21">
        <v>19</v>
      </c>
      <c r="BC144" s="21">
        <v>4</v>
      </c>
      <c r="BD144" s="21">
        <v>11</v>
      </c>
      <c r="BE144" s="21">
        <v>2</v>
      </c>
      <c r="BF144" s="21">
        <v>2</v>
      </c>
      <c r="BG144" s="21">
        <v>1</v>
      </c>
      <c r="BH144" s="21">
        <v>22</v>
      </c>
      <c r="BI144">
        <v>13</v>
      </c>
      <c r="BJ144" s="21">
        <v>8</v>
      </c>
      <c r="BK144">
        <v>18</v>
      </c>
      <c r="BL144">
        <v>27</v>
      </c>
      <c r="BM144">
        <v>16</v>
      </c>
      <c r="BN144">
        <v>27</v>
      </c>
      <c r="BO144">
        <v>41</v>
      </c>
      <c r="BP144">
        <v>16</v>
      </c>
      <c r="BQ144">
        <v>9</v>
      </c>
      <c r="BR144">
        <v>6</v>
      </c>
      <c r="BS144">
        <v>9</v>
      </c>
      <c r="BT144" s="5">
        <v>2</v>
      </c>
      <c r="BU144" s="5">
        <v>3</v>
      </c>
      <c r="BV144" s="5">
        <v>2</v>
      </c>
      <c r="BW144" s="5">
        <v>22</v>
      </c>
      <c r="BX144" s="5">
        <v>1</v>
      </c>
      <c r="BY144" s="5">
        <v>7</v>
      </c>
      <c r="BZ144" s="5">
        <v>4</v>
      </c>
      <c r="CA144" s="5">
        <v>12</v>
      </c>
      <c r="CB144" s="5">
        <v>4</v>
      </c>
      <c r="CC144" s="5">
        <v>2</v>
      </c>
    </row>
    <row r="145" spans="1:81" ht="12.75">
      <c r="A145" s="1" t="s">
        <v>133</v>
      </c>
      <c r="B145" s="1">
        <v>0.04</v>
      </c>
      <c r="C145" s="1">
        <v>0.06</v>
      </c>
      <c r="D145" s="1">
        <v>0.18</v>
      </c>
      <c r="E145" s="45">
        <v>0.04616144042079709</v>
      </c>
      <c r="F145" s="93">
        <v>0.08173208296386276</v>
      </c>
      <c r="G145" s="101">
        <f t="shared" si="8"/>
        <v>0.016698276979096288</v>
      </c>
      <c r="H145" s="32">
        <v>0.017793594306049827</v>
      </c>
      <c r="I145" s="32">
        <v>0.016622340425531915</v>
      </c>
      <c r="J145" s="32">
        <v>0.01567889620570712</v>
      </c>
      <c r="K145" s="38">
        <f t="shared" si="7"/>
        <v>0.015760441292356184</v>
      </c>
      <c r="L145" s="39">
        <f>SUM(O145:CD145)</f>
        <v>1</v>
      </c>
      <c r="M145" s="40">
        <f>COUNTA(O145:CD145)</f>
        <v>1</v>
      </c>
      <c r="N145" s="105">
        <f t="shared" si="9"/>
        <v>1.4705882352941178</v>
      </c>
      <c r="O145" s="42"/>
      <c r="P145" s="42"/>
      <c r="Q145" s="42"/>
      <c r="R145" s="42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22"/>
      <c r="AE145" s="22"/>
      <c r="AF145" s="22"/>
      <c r="AG145" s="22"/>
      <c r="AH145" s="22"/>
      <c r="AI145" s="22"/>
      <c r="AM145" s="21"/>
      <c r="AO145" s="21"/>
      <c r="AP145" s="21"/>
      <c r="AQ145" s="21"/>
      <c r="AT145" s="21"/>
      <c r="AU145" s="21"/>
      <c r="AV145" s="21"/>
      <c r="AW145" s="21"/>
      <c r="AY145" s="21"/>
      <c r="AZ145" s="21"/>
      <c r="BA145" s="21">
        <v>1</v>
      </c>
      <c r="BW145" s="5"/>
      <c r="BX145" s="5"/>
      <c r="BY145" s="5"/>
      <c r="BZ145" s="5"/>
      <c r="CA145" s="5"/>
      <c r="CB145" s="5"/>
      <c r="CC145" s="5"/>
    </row>
    <row r="146" spans="1:81" ht="12.75">
      <c r="A146" s="1" t="s">
        <v>134</v>
      </c>
      <c r="B146" s="1">
        <v>17.77</v>
      </c>
      <c r="C146" s="1">
        <v>12.22</v>
      </c>
      <c r="D146" s="31">
        <v>11.5</v>
      </c>
      <c r="E146" s="45">
        <v>36.516777260772805</v>
      </c>
      <c r="F146" s="93">
        <v>54.30645996306866</v>
      </c>
      <c r="G146" s="101">
        <f t="shared" si="8"/>
        <v>94.67018775930319</v>
      </c>
      <c r="H146" s="32">
        <v>62.758007117437735</v>
      </c>
      <c r="I146" s="32">
        <v>116.15691489361701</v>
      </c>
      <c r="J146" s="32">
        <v>105.09564126685483</v>
      </c>
      <c r="K146" s="38">
        <f t="shared" si="7"/>
        <v>97.16312056737588</v>
      </c>
      <c r="L146" s="39">
        <f>SUM(O146:CD146)</f>
        <v>6165</v>
      </c>
      <c r="M146" s="40">
        <f>COUNTA(O146:CD146)</f>
        <v>60</v>
      </c>
      <c r="N146" s="105">
        <f t="shared" si="9"/>
        <v>88.23529411764706</v>
      </c>
      <c r="O146" s="42">
        <v>75</v>
      </c>
      <c r="P146" s="42">
        <v>45</v>
      </c>
      <c r="Q146" s="42">
        <v>158</v>
      </c>
      <c r="R146" s="42"/>
      <c r="S146" s="6">
        <v>238</v>
      </c>
      <c r="T146" s="6">
        <v>9</v>
      </c>
      <c r="U146" s="6">
        <v>584</v>
      </c>
      <c r="V146" s="6">
        <v>18</v>
      </c>
      <c r="W146" s="6"/>
      <c r="X146" s="6">
        <v>105</v>
      </c>
      <c r="Y146" s="6"/>
      <c r="Z146" s="6">
        <v>24</v>
      </c>
      <c r="AA146" s="6">
        <v>23</v>
      </c>
      <c r="AB146" s="6">
        <v>442</v>
      </c>
      <c r="AC146" s="6">
        <v>9</v>
      </c>
      <c r="AD146" s="22">
        <v>8</v>
      </c>
      <c r="AE146" s="22">
        <v>32</v>
      </c>
      <c r="AF146" s="22">
        <v>1</v>
      </c>
      <c r="AG146" s="22">
        <v>142</v>
      </c>
      <c r="AH146" s="22"/>
      <c r="AI146" s="22"/>
      <c r="AJ146" s="21">
        <v>103</v>
      </c>
      <c r="AK146" s="21">
        <v>485</v>
      </c>
      <c r="AL146" s="21">
        <v>214</v>
      </c>
      <c r="AM146" s="21">
        <v>11</v>
      </c>
      <c r="AN146" s="21">
        <v>78</v>
      </c>
      <c r="AO146" s="21">
        <v>36</v>
      </c>
      <c r="AP146" s="21">
        <v>229</v>
      </c>
      <c r="AQ146" s="21">
        <v>38</v>
      </c>
      <c r="AR146" s="21">
        <v>10</v>
      </c>
      <c r="AS146" s="21">
        <v>62</v>
      </c>
      <c r="AT146" s="21">
        <v>16</v>
      </c>
      <c r="AU146" s="21">
        <v>10</v>
      </c>
      <c r="AV146" s="21">
        <v>5</v>
      </c>
      <c r="AW146" s="21">
        <v>2</v>
      </c>
      <c r="AX146" s="21">
        <v>87</v>
      </c>
      <c r="AY146" s="21">
        <v>127</v>
      </c>
      <c r="AZ146" s="21">
        <v>33</v>
      </c>
      <c r="BA146" s="21">
        <v>206</v>
      </c>
      <c r="BB146" s="21">
        <v>1</v>
      </c>
      <c r="BC146" s="21">
        <v>87</v>
      </c>
      <c r="BD146" s="21">
        <v>81</v>
      </c>
      <c r="BF146" s="21">
        <v>593</v>
      </c>
      <c r="BH146" s="21">
        <v>61</v>
      </c>
      <c r="BI146">
        <v>38</v>
      </c>
      <c r="BJ146">
        <v>78</v>
      </c>
      <c r="BK146">
        <v>189</v>
      </c>
      <c r="BL146">
        <v>168</v>
      </c>
      <c r="BM146">
        <v>4</v>
      </c>
      <c r="BN146">
        <v>322</v>
      </c>
      <c r="BO146">
        <v>366</v>
      </c>
      <c r="BP146">
        <v>52</v>
      </c>
      <c r="BQ146">
        <v>2</v>
      </c>
      <c r="BR146">
        <v>30</v>
      </c>
      <c r="BS146">
        <v>2</v>
      </c>
      <c r="BT146" s="5">
        <v>3</v>
      </c>
      <c r="BU146" s="5">
        <v>101</v>
      </c>
      <c r="BV146" s="5">
        <v>7</v>
      </c>
      <c r="BW146" s="5">
        <v>12</v>
      </c>
      <c r="BX146" s="5">
        <v>7</v>
      </c>
      <c r="BY146" s="5">
        <v>2</v>
      </c>
      <c r="BZ146" s="5">
        <v>130</v>
      </c>
      <c r="CA146" s="5">
        <v>4</v>
      </c>
      <c r="CB146" s="5">
        <v>158</v>
      </c>
      <c r="CC146" s="5">
        <v>2</v>
      </c>
    </row>
    <row r="147" spans="1:43" ht="12.75">
      <c r="A147" s="1" t="s">
        <v>135</v>
      </c>
      <c r="B147" s="1">
        <v>0.35</v>
      </c>
      <c r="C147" s="1">
        <v>0.09</v>
      </c>
      <c r="D147" s="1">
        <v>0.01</v>
      </c>
      <c r="E147" s="45">
        <v>0.008023062917256726</v>
      </c>
      <c r="F147" s="93"/>
      <c r="G147" s="101">
        <f t="shared" si="8"/>
        <v>0.01147197824386058</v>
      </c>
      <c r="H147" s="32">
        <v>0.017793594306049827</v>
      </c>
      <c r="I147" s="32">
        <v>0.016622340425531915</v>
      </c>
      <c r="J147" s="32"/>
      <c r="K147" s="38">
        <f t="shared" si="7"/>
        <v>0</v>
      </c>
      <c r="L147" s="39">
        <f>SUM(O147:CD147)</f>
        <v>0</v>
      </c>
      <c r="M147" s="40">
        <f>COUNTA(O147:CD147)</f>
        <v>0</v>
      </c>
      <c r="N147" s="105">
        <f t="shared" si="9"/>
        <v>0</v>
      </c>
      <c r="O147" s="42"/>
      <c r="P147" s="42"/>
      <c r="Q147" s="42"/>
      <c r="R147" s="42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22"/>
      <c r="AE147" s="22"/>
      <c r="AF147" s="22"/>
      <c r="AG147" s="22"/>
      <c r="AH147" s="22"/>
      <c r="AI147" s="22"/>
      <c r="AQ147" s="68"/>
    </row>
    <row r="148" spans="1:82" ht="12.75">
      <c r="A148" s="1" t="s">
        <v>136</v>
      </c>
      <c r="B148" s="1">
        <v>62.09</v>
      </c>
      <c r="C148" s="1">
        <v>51.27</v>
      </c>
      <c r="D148" s="1">
        <v>27.48</v>
      </c>
      <c r="E148" s="45">
        <v>25.70078535302448</v>
      </c>
      <c r="F148" s="93">
        <v>30.82967366123887</v>
      </c>
      <c r="G148" s="101">
        <f t="shared" si="8"/>
        <v>36.02449477120427</v>
      </c>
      <c r="H148" s="32">
        <v>32.010676156583635</v>
      </c>
      <c r="I148" s="32">
        <v>39.02925531914894</v>
      </c>
      <c r="J148" s="32">
        <v>37.033552837880215</v>
      </c>
      <c r="K148" s="38">
        <f t="shared" si="7"/>
        <v>40.378250591016545</v>
      </c>
      <c r="L148" s="39">
        <f>SUM(O148:CD148)</f>
        <v>2562</v>
      </c>
      <c r="M148" s="40">
        <f>COUNTA(O148:CD148)</f>
        <v>67</v>
      </c>
      <c r="N148" s="105">
        <f t="shared" si="9"/>
        <v>98.52941176470588</v>
      </c>
      <c r="O148" s="42">
        <v>38</v>
      </c>
      <c r="P148" s="42">
        <v>31</v>
      </c>
      <c r="Q148" s="42">
        <v>107</v>
      </c>
      <c r="R148" s="42">
        <v>39</v>
      </c>
      <c r="S148" s="6">
        <v>6</v>
      </c>
      <c r="T148" s="6">
        <v>34</v>
      </c>
      <c r="U148" s="6">
        <v>25</v>
      </c>
      <c r="V148" s="6">
        <v>15</v>
      </c>
      <c r="W148" s="6">
        <v>3</v>
      </c>
      <c r="X148" s="6">
        <v>65</v>
      </c>
      <c r="Y148" s="6">
        <v>105</v>
      </c>
      <c r="Z148" s="6">
        <v>137</v>
      </c>
      <c r="AA148" s="6">
        <v>24</v>
      </c>
      <c r="AB148" s="6">
        <v>8</v>
      </c>
      <c r="AC148" s="6">
        <v>3</v>
      </c>
      <c r="AD148" s="22">
        <v>38</v>
      </c>
      <c r="AE148" s="22">
        <v>17</v>
      </c>
      <c r="AF148" s="22">
        <v>14</v>
      </c>
      <c r="AG148" s="22">
        <v>102</v>
      </c>
      <c r="AH148" s="22">
        <v>6</v>
      </c>
      <c r="AI148" s="22">
        <v>11</v>
      </c>
      <c r="AJ148" s="21">
        <v>73</v>
      </c>
      <c r="AK148" s="21">
        <v>172</v>
      </c>
      <c r="AL148" s="21">
        <v>17</v>
      </c>
      <c r="AM148" s="21">
        <v>11</v>
      </c>
      <c r="AN148" s="21">
        <v>56</v>
      </c>
      <c r="AO148" s="21">
        <v>36</v>
      </c>
      <c r="AP148" s="21">
        <v>74</v>
      </c>
      <c r="AQ148" s="21">
        <v>6</v>
      </c>
      <c r="AR148" s="21">
        <v>94</v>
      </c>
      <c r="AS148" s="21">
        <v>14</v>
      </c>
      <c r="AT148" s="21">
        <v>20</v>
      </c>
      <c r="AU148" s="21">
        <v>22</v>
      </c>
      <c r="AV148" s="21">
        <v>16</v>
      </c>
      <c r="AW148" s="21">
        <v>25</v>
      </c>
      <c r="AX148" s="21">
        <v>13</v>
      </c>
      <c r="AY148" s="21">
        <v>88</v>
      </c>
      <c r="AZ148" s="21">
        <v>51</v>
      </c>
      <c r="BA148" s="21">
        <v>62</v>
      </c>
      <c r="BB148" s="21">
        <v>30</v>
      </c>
      <c r="BC148" s="21">
        <v>42</v>
      </c>
      <c r="BD148" s="21">
        <v>71</v>
      </c>
      <c r="BE148" s="21">
        <v>5</v>
      </c>
      <c r="BF148" s="21">
        <v>155</v>
      </c>
      <c r="BG148" s="21">
        <v>22</v>
      </c>
      <c r="BH148" s="21">
        <v>15</v>
      </c>
      <c r="BI148">
        <v>5</v>
      </c>
      <c r="BJ148" s="21">
        <v>32</v>
      </c>
      <c r="BK148">
        <v>88</v>
      </c>
      <c r="BL148">
        <v>45</v>
      </c>
      <c r="BM148">
        <v>21</v>
      </c>
      <c r="BN148">
        <v>6</v>
      </c>
      <c r="BO148">
        <v>48</v>
      </c>
      <c r="BP148">
        <v>10</v>
      </c>
      <c r="BQ148">
        <v>19</v>
      </c>
      <c r="BR148">
        <v>41</v>
      </c>
      <c r="BS148">
        <v>16</v>
      </c>
      <c r="BT148" s="5">
        <v>13</v>
      </c>
      <c r="BU148" s="5">
        <v>15</v>
      </c>
      <c r="BV148" s="5">
        <v>34</v>
      </c>
      <c r="BW148" s="5">
        <v>24</v>
      </c>
      <c r="BX148" s="5">
        <v>18</v>
      </c>
      <c r="BY148" s="5">
        <v>24</v>
      </c>
      <c r="BZ148" s="5">
        <v>28</v>
      </c>
      <c r="CA148" s="5">
        <v>20</v>
      </c>
      <c r="CB148" s="5">
        <v>32</v>
      </c>
      <c r="CC148" s="5">
        <v>5</v>
      </c>
      <c r="CD148" s="5"/>
    </row>
    <row r="149" spans="1:82" ht="12.75">
      <c r="A149" s="1" t="s">
        <v>137</v>
      </c>
      <c r="B149" s="1">
        <v>0.47</v>
      </c>
      <c r="C149" s="1">
        <v>0.52</v>
      </c>
      <c r="D149" s="1">
        <v>1.31</v>
      </c>
      <c r="E149" s="45">
        <v>2.452820149706656</v>
      </c>
      <c r="F149" s="93">
        <v>5.648150579150579</v>
      </c>
      <c r="G149" s="101">
        <f t="shared" si="8"/>
        <v>8.733173575913137</v>
      </c>
      <c r="H149" s="32">
        <v>8.131672597864771</v>
      </c>
      <c r="I149" s="32">
        <v>10.32247340425532</v>
      </c>
      <c r="J149" s="32">
        <v>7.745374725619317</v>
      </c>
      <c r="K149" s="38">
        <f t="shared" si="7"/>
        <v>6.950354609929078</v>
      </c>
      <c r="L149" s="39">
        <f>SUM(O149:CD149)</f>
        <v>441</v>
      </c>
      <c r="M149" s="40">
        <f>COUNTA(O149:CD149)</f>
        <v>59</v>
      </c>
      <c r="N149" s="105">
        <f t="shared" si="9"/>
        <v>86.76470588235294</v>
      </c>
      <c r="O149" s="42">
        <v>2</v>
      </c>
      <c r="P149" s="42">
        <v>8</v>
      </c>
      <c r="Q149" s="42">
        <v>9</v>
      </c>
      <c r="R149" s="42">
        <v>14</v>
      </c>
      <c r="S149" s="6">
        <v>7</v>
      </c>
      <c r="T149" s="6">
        <v>5</v>
      </c>
      <c r="U149" s="6">
        <v>3</v>
      </c>
      <c r="V149" s="6"/>
      <c r="W149" s="6">
        <v>1</v>
      </c>
      <c r="X149" s="6">
        <v>1</v>
      </c>
      <c r="Y149" s="6">
        <v>7</v>
      </c>
      <c r="Z149" s="6">
        <v>3</v>
      </c>
      <c r="AA149" s="6">
        <v>27</v>
      </c>
      <c r="AB149" s="6">
        <v>1</v>
      </c>
      <c r="AC149" s="6">
        <v>7</v>
      </c>
      <c r="AD149" s="22">
        <v>5</v>
      </c>
      <c r="AE149" s="22">
        <v>2</v>
      </c>
      <c r="AF149" s="22">
        <v>8</v>
      </c>
      <c r="AG149" s="22">
        <v>15</v>
      </c>
      <c r="AH149" s="22">
        <v>4</v>
      </c>
      <c r="AI149" s="22">
        <v>8</v>
      </c>
      <c r="AJ149" s="21">
        <v>11</v>
      </c>
      <c r="AK149" s="21">
        <v>19</v>
      </c>
      <c r="AL149" s="21">
        <v>4</v>
      </c>
      <c r="AM149" s="21">
        <v>22</v>
      </c>
      <c r="AN149" s="21">
        <v>1</v>
      </c>
      <c r="AO149" s="21">
        <v>14</v>
      </c>
      <c r="AP149" s="21">
        <v>7</v>
      </c>
      <c r="AQ149" s="21">
        <v>16</v>
      </c>
      <c r="AR149" s="21">
        <v>4</v>
      </c>
      <c r="AS149" s="21"/>
      <c r="AT149" s="21">
        <v>4</v>
      </c>
      <c r="AU149" s="21">
        <v>13</v>
      </c>
      <c r="AV149" s="21">
        <v>11</v>
      </c>
      <c r="AW149" s="21">
        <v>8</v>
      </c>
      <c r="AX149" s="21">
        <v>4</v>
      </c>
      <c r="AY149" s="21"/>
      <c r="AZ149" s="21">
        <v>2</v>
      </c>
      <c r="BA149" s="21">
        <v>7</v>
      </c>
      <c r="BB149">
        <v>5</v>
      </c>
      <c r="BC149" s="21">
        <v>9</v>
      </c>
      <c r="BD149" s="21">
        <v>6</v>
      </c>
      <c r="BE149" s="21">
        <v>3</v>
      </c>
      <c r="BF149" s="21"/>
      <c r="BG149" s="21">
        <v>9</v>
      </c>
      <c r="BJ149">
        <v>2</v>
      </c>
      <c r="BK149">
        <v>56</v>
      </c>
      <c r="BL149">
        <v>2</v>
      </c>
      <c r="BM149">
        <v>3</v>
      </c>
      <c r="BN149">
        <v>5</v>
      </c>
      <c r="BO149">
        <v>7</v>
      </c>
      <c r="BR149">
        <v>2</v>
      </c>
      <c r="BS149">
        <v>2</v>
      </c>
      <c r="BT149" s="5">
        <v>1</v>
      </c>
      <c r="BU149" s="5">
        <v>2</v>
      </c>
      <c r="BV149" s="5"/>
      <c r="BW149" s="5">
        <v>6</v>
      </c>
      <c r="BX149" s="5">
        <v>5</v>
      </c>
      <c r="BY149" s="5">
        <v>10</v>
      </c>
      <c r="BZ149" s="5">
        <v>1</v>
      </c>
      <c r="CA149" s="5">
        <v>9</v>
      </c>
      <c r="CB149" s="5">
        <v>5</v>
      </c>
      <c r="CC149" s="5">
        <v>4</v>
      </c>
      <c r="CD149">
        <v>3</v>
      </c>
    </row>
    <row r="150" spans="1:79" ht="12.75">
      <c r="A150" s="1" t="s">
        <v>138</v>
      </c>
      <c r="B150" s="1">
        <v>10.29</v>
      </c>
      <c r="C150" s="1">
        <v>9.08</v>
      </c>
      <c r="D150" s="1">
        <v>3.03</v>
      </c>
      <c r="E150" s="45">
        <v>1.8802767550070807</v>
      </c>
      <c r="F150" s="93">
        <v>1.2831443679704548</v>
      </c>
      <c r="G150" s="101">
        <f t="shared" si="8"/>
        <v>3.1882543366526566</v>
      </c>
      <c r="H150" s="32">
        <v>1.2633451957295376</v>
      </c>
      <c r="I150" s="32">
        <v>4.271941489361702</v>
      </c>
      <c r="J150" s="32">
        <v>4.02947632486673</v>
      </c>
      <c r="K150" s="38">
        <f t="shared" si="7"/>
        <v>1.9070133963750986</v>
      </c>
      <c r="L150" s="39">
        <f>SUM(O150:CD150)</f>
        <v>121</v>
      </c>
      <c r="M150" s="40">
        <f>COUNTA(O150:CD150)</f>
        <v>6</v>
      </c>
      <c r="N150" s="105">
        <f t="shared" si="9"/>
        <v>8.823529411764707</v>
      </c>
      <c r="O150" s="42"/>
      <c r="P150" s="42"/>
      <c r="Q150" s="42"/>
      <c r="R150" s="42"/>
      <c r="S150" s="6"/>
      <c r="T150" s="6"/>
      <c r="U150" s="6"/>
      <c r="V150" s="6"/>
      <c r="W150" s="6">
        <v>12</v>
      </c>
      <c r="X150" s="6"/>
      <c r="Y150" s="6"/>
      <c r="Z150" s="6">
        <v>9</v>
      </c>
      <c r="AA150" s="6"/>
      <c r="AB150" s="6"/>
      <c r="AC150" s="6"/>
      <c r="AD150" s="22"/>
      <c r="AE150" s="22"/>
      <c r="AF150" s="22"/>
      <c r="AG150" s="22"/>
      <c r="AH150" s="22">
        <v>5</v>
      </c>
      <c r="AI150" s="22"/>
      <c r="AJ150" s="21">
        <v>18</v>
      </c>
      <c r="AK150" s="21">
        <v>25</v>
      </c>
      <c r="AL150" s="21"/>
      <c r="AO150" s="21"/>
      <c r="AP150" s="21"/>
      <c r="AQ150" s="68"/>
      <c r="AR150" s="21"/>
      <c r="AS150" s="21"/>
      <c r="AT150" s="21"/>
      <c r="AU150" s="21"/>
      <c r="AV150" s="21"/>
      <c r="AW150" s="21"/>
      <c r="AX150" s="21"/>
      <c r="AY150" s="21"/>
      <c r="BA150" s="21"/>
      <c r="BB150" s="21"/>
      <c r="BC150" s="21"/>
      <c r="BF150" s="21"/>
      <c r="BG150">
        <v>52</v>
      </c>
      <c r="BX150" s="5"/>
      <c r="BY150" s="5"/>
      <c r="BZ150" s="5"/>
      <c r="CA150" s="5"/>
    </row>
    <row r="151" spans="1:43" ht="12.75">
      <c r="A151" s="1" t="s">
        <v>139</v>
      </c>
      <c r="E151" s="57" t="s">
        <v>246</v>
      </c>
      <c r="F151" s="94"/>
      <c r="G151" s="101">
        <f t="shared" si="8"/>
        <v>0</v>
      </c>
      <c r="H151" s="32"/>
      <c r="I151" s="32"/>
      <c r="J151" s="32"/>
      <c r="K151" s="38">
        <f t="shared" si="7"/>
        <v>0</v>
      </c>
      <c r="L151" s="39">
        <f>SUM(O151:CD151)</f>
        <v>0</v>
      </c>
      <c r="M151" s="40">
        <f>COUNTA(O151:CD151)</f>
        <v>0</v>
      </c>
      <c r="N151" s="105">
        <f t="shared" si="9"/>
        <v>0</v>
      </c>
      <c r="O151" s="42"/>
      <c r="P151" s="42"/>
      <c r="Q151" s="42"/>
      <c r="R151" s="42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22"/>
      <c r="AE151" s="22"/>
      <c r="AF151" s="22"/>
      <c r="AG151" s="22"/>
      <c r="AH151" s="22"/>
      <c r="AI151" s="22"/>
      <c r="AQ151" s="68"/>
    </row>
    <row r="152" spans="1:77" ht="12.75">
      <c r="A152" s="1" t="s">
        <v>140</v>
      </c>
      <c r="B152" s="1">
        <v>57.39</v>
      </c>
      <c r="C152" s="1">
        <v>43.28</v>
      </c>
      <c r="D152" s="31">
        <v>19.1</v>
      </c>
      <c r="E152" s="45">
        <v>10.244573942949625</v>
      </c>
      <c r="F152" s="93">
        <v>10.815929662581835</v>
      </c>
      <c r="G152" s="101">
        <f t="shared" si="8"/>
        <v>7.109132921474322</v>
      </c>
      <c r="H152" s="32">
        <v>8.238434163701069</v>
      </c>
      <c r="I152" s="32">
        <v>7.130984042553191</v>
      </c>
      <c r="J152" s="32">
        <v>5.957980558168705</v>
      </c>
      <c r="K152" s="38">
        <f t="shared" si="7"/>
        <v>4.759653270291568</v>
      </c>
      <c r="L152" s="39">
        <f>SUM(O152:CD152)</f>
        <v>302</v>
      </c>
      <c r="M152" s="40">
        <f>COUNTA(O152:CD152)</f>
        <v>29</v>
      </c>
      <c r="N152" s="105">
        <f t="shared" si="9"/>
        <v>42.64705882352941</v>
      </c>
      <c r="O152" s="42">
        <v>12</v>
      </c>
      <c r="P152" s="42">
        <v>5</v>
      </c>
      <c r="Q152" s="42"/>
      <c r="R152" s="42"/>
      <c r="S152" s="6">
        <v>2</v>
      </c>
      <c r="T152" s="6"/>
      <c r="U152" s="6"/>
      <c r="V152" s="6">
        <v>3</v>
      </c>
      <c r="W152" s="6"/>
      <c r="X152" s="6">
        <v>15</v>
      </c>
      <c r="Y152" s="6"/>
      <c r="Z152" s="6"/>
      <c r="AA152" s="6">
        <v>3</v>
      </c>
      <c r="AB152" s="6"/>
      <c r="AC152" s="6"/>
      <c r="AD152" s="22"/>
      <c r="AE152" s="22"/>
      <c r="AF152" s="22"/>
      <c r="AG152" s="22">
        <v>10</v>
      </c>
      <c r="AH152" s="22"/>
      <c r="AI152" s="22"/>
      <c r="AJ152" s="22"/>
      <c r="AK152" s="22">
        <v>1</v>
      </c>
      <c r="AL152" s="22">
        <v>3</v>
      </c>
      <c r="AP152">
        <v>17</v>
      </c>
      <c r="AQ152" s="68"/>
      <c r="AR152" s="22">
        <v>3</v>
      </c>
      <c r="AS152" s="22">
        <v>20</v>
      </c>
      <c r="AT152" s="22"/>
      <c r="AU152" s="22"/>
      <c r="AV152" s="22">
        <v>5</v>
      </c>
      <c r="AW152" s="22">
        <v>6</v>
      </c>
      <c r="AX152" s="21"/>
      <c r="AY152" s="21">
        <v>14</v>
      </c>
      <c r="AZ152">
        <v>8</v>
      </c>
      <c r="BA152" s="21">
        <v>7</v>
      </c>
      <c r="BD152">
        <v>17</v>
      </c>
      <c r="BH152">
        <v>22</v>
      </c>
      <c r="BI152">
        <v>1</v>
      </c>
      <c r="BL152">
        <v>32</v>
      </c>
      <c r="BM152">
        <v>16</v>
      </c>
      <c r="BN152">
        <v>12</v>
      </c>
      <c r="BO152">
        <v>2</v>
      </c>
      <c r="BP152">
        <v>45</v>
      </c>
      <c r="BQ152">
        <v>13</v>
      </c>
      <c r="BS152">
        <v>3</v>
      </c>
      <c r="BW152">
        <v>2</v>
      </c>
      <c r="BY152">
        <v>3</v>
      </c>
    </row>
    <row r="153" spans="1:81" ht="12.75">
      <c r="A153" s="1" t="s">
        <v>141</v>
      </c>
      <c r="B153" s="31">
        <v>0.1</v>
      </c>
      <c r="C153" s="1">
        <v>0.09</v>
      </c>
      <c r="D153" s="1">
        <v>0.22</v>
      </c>
      <c r="E153" s="45">
        <v>3.2457519724863446</v>
      </c>
      <c r="F153" s="93">
        <v>29.744764310894745</v>
      </c>
      <c r="G153" s="101">
        <f t="shared" si="8"/>
        <v>36.50087784787872</v>
      </c>
      <c r="H153" s="32">
        <v>42.41992882562278</v>
      </c>
      <c r="I153" s="32">
        <v>34.12566489361702</v>
      </c>
      <c r="J153" s="32">
        <v>32.95703982439637</v>
      </c>
      <c r="K153" s="38">
        <f t="shared" si="7"/>
        <v>29.282899921197792</v>
      </c>
      <c r="L153" s="39">
        <f>SUM(O153:CD153)</f>
        <v>1858</v>
      </c>
      <c r="M153" s="40">
        <f>COUNTA(O153:CD153)</f>
        <v>57</v>
      </c>
      <c r="N153" s="105">
        <f t="shared" si="9"/>
        <v>83.82352941176471</v>
      </c>
      <c r="O153" s="42">
        <v>102</v>
      </c>
      <c r="P153" s="42">
        <v>33</v>
      </c>
      <c r="Q153" s="42">
        <v>1</v>
      </c>
      <c r="R153" s="42"/>
      <c r="S153" s="6">
        <v>45</v>
      </c>
      <c r="T153" s="6"/>
      <c r="U153" s="6">
        <v>28</v>
      </c>
      <c r="V153" s="6">
        <v>14</v>
      </c>
      <c r="W153" s="6"/>
      <c r="X153" s="6"/>
      <c r="Y153" s="6">
        <v>5</v>
      </c>
      <c r="Z153" s="6">
        <v>11</v>
      </c>
      <c r="AA153" s="6">
        <v>22</v>
      </c>
      <c r="AB153" s="6">
        <v>6</v>
      </c>
      <c r="AC153" s="6">
        <v>9</v>
      </c>
      <c r="AD153" s="22">
        <v>59</v>
      </c>
      <c r="AE153" s="22">
        <v>5</v>
      </c>
      <c r="AF153" s="22">
        <v>9</v>
      </c>
      <c r="AG153" s="22">
        <v>205</v>
      </c>
      <c r="AH153" s="22"/>
      <c r="AI153" s="22">
        <v>6</v>
      </c>
      <c r="AJ153" s="22">
        <v>38</v>
      </c>
      <c r="AK153" s="22">
        <v>34</v>
      </c>
      <c r="AL153" s="22">
        <v>119</v>
      </c>
      <c r="AM153" s="22"/>
      <c r="AN153" s="22">
        <v>7</v>
      </c>
      <c r="AO153" s="22">
        <v>10</v>
      </c>
      <c r="AP153" s="22">
        <v>59</v>
      </c>
      <c r="AQ153" s="70">
        <v>16</v>
      </c>
      <c r="AR153" s="22">
        <v>22</v>
      </c>
      <c r="AS153" s="22">
        <v>91</v>
      </c>
      <c r="AT153" s="22">
        <v>2</v>
      </c>
      <c r="AU153" s="22">
        <v>17</v>
      </c>
      <c r="AV153" s="22">
        <v>20</v>
      </c>
      <c r="AW153" s="22">
        <v>1</v>
      </c>
      <c r="AX153" s="21">
        <v>11</v>
      </c>
      <c r="AY153" s="21">
        <v>86</v>
      </c>
      <c r="AZ153">
        <v>55</v>
      </c>
      <c r="BA153" s="21">
        <v>74</v>
      </c>
      <c r="BB153" s="21">
        <v>28</v>
      </c>
      <c r="BC153" s="21"/>
      <c r="BD153" s="21">
        <v>19</v>
      </c>
      <c r="BE153" s="21">
        <v>23</v>
      </c>
      <c r="BF153" s="21">
        <v>4</v>
      </c>
      <c r="BH153" s="21">
        <v>39</v>
      </c>
      <c r="BI153">
        <v>39</v>
      </c>
      <c r="BJ153">
        <v>7</v>
      </c>
      <c r="BK153">
        <v>116</v>
      </c>
      <c r="BL153">
        <v>77</v>
      </c>
      <c r="BM153">
        <v>38</v>
      </c>
      <c r="BN153">
        <v>9</v>
      </c>
      <c r="BO153">
        <v>24</v>
      </c>
      <c r="BP153">
        <v>35</v>
      </c>
      <c r="BQ153">
        <v>38</v>
      </c>
      <c r="BR153">
        <v>10</v>
      </c>
      <c r="BS153">
        <v>13</v>
      </c>
      <c r="BU153" s="5">
        <v>13</v>
      </c>
      <c r="BV153" s="5">
        <v>1</v>
      </c>
      <c r="BW153">
        <v>14</v>
      </c>
      <c r="BY153">
        <v>12</v>
      </c>
      <c r="BZ153">
        <v>18</v>
      </c>
      <c r="CA153">
        <v>27</v>
      </c>
      <c r="CB153">
        <v>18</v>
      </c>
      <c r="CC153">
        <v>14</v>
      </c>
    </row>
    <row r="154" spans="1:81" ht="12.75">
      <c r="A154" s="1" t="s">
        <v>142</v>
      </c>
      <c r="B154" s="1">
        <v>2.85</v>
      </c>
      <c r="C154" s="1">
        <v>2.51</v>
      </c>
      <c r="D154" s="1">
        <v>1.21</v>
      </c>
      <c r="E154" s="45">
        <v>1.1302832288084161</v>
      </c>
      <c r="F154" s="93">
        <v>2.8575413798892058</v>
      </c>
      <c r="G154" s="101">
        <f t="shared" si="8"/>
        <v>3.135397180332491</v>
      </c>
      <c r="H154" s="32">
        <v>2.348754448398577</v>
      </c>
      <c r="I154" s="32">
        <v>2.2440159574468086</v>
      </c>
      <c r="J154" s="32">
        <v>4.813421135152086</v>
      </c>
      <c r="K154" s="38">
        <f t="shared" si="7"/>
        <v>1.9385342789598108</v>
      </c>
      <c r="L154" s="39">
        <f>SUM(O154:CD154)</f>
        <v>123</v>
      </c>
      <c r="M154" s="40">
        <f>COUNTA(O154:CD154)</f>
        <v>27</v>
      </c>
      <c r="N154" s="105">
        <f t="shared" si="9"/>
        <v>39.705882352941174</v>
      </c>
      <c r="O154" s="42"/>
      <c r="P154" s="42"/>
      <c r="Q154" s="42">
        <v>1</v>
      </c>
      <c r="R154" s="42">
        <v>1</v>
      </c>
      <c r="S154" s="6">
        <v>1</v>
      </c>
      <c r="T154" s="6"/>
      <c r="U154" s="6"/>
      <c r="V154" s="6"/>
      <c r="W154" s="6">
        <v>9</v>
      </c>
      <c r="X154" s="6"/>
      <c r="Y154" s="6"/>
      <c r="Z154" s="6">
        <v>2</v>
      </c>
      <c r="AA154" s="6"/>
      <c r="AB154" s="6"/>
      <c r="AC154" s="6"/>
      <c r="AD154" s="22"/>
      <c r="AE154" s="22"/>
      <c r="AF154" s="22"/>
      <c r="AG154" s="22"/>
      <c r="AH154" s="22"/>
      <c r="AI154" s="22"/>
      <c r="AJ154" s="22">
        <v>3</v>
      </c>
      <c r="AK154" s="22">
        <v>1</v>
      </c>
      <c r="AL154" s="22">
        <v>2</v>
      </c>
      <c r="AM154" s="22"/>
      <c r="AN154" s="22">
        <v>1</v>
      </c>
      <c r="AO154" s="22">
        <v>3</v>
      </c>
      <c r="AP154" s="22">
        <v>1</v>
      </c>
      <c r="AQ154" s="68">
        <v>2</v>
      </c>
      <c r="AR154" s="22"/>
      <c r="AS154" s="22"/>
      <c r="AT154" s="22"/>
      <c r="AU154" s="22">
        <v>7</v>
      </c>
      <c r="AV154" s="22">
        <v>2</v>
      </c>
      <c r="AW154" s="22"/>
      <c r="AX154" s="21"/>
      <c r="AY154" s="21">
        <v>3</v>
      </c>
      <c r="AZ154">
        <v>1</v>
      </c>
      <c r="BA154" s="21"/>
      <c r="BD154">
        <v>6</v>
      </c>
      <c r="BH154">
        <v>1</v>
      </c>
      <c r="BI154">
        <v>3</v>
      </c>
      <c r="BJ154">
        <v>1</v>
      </c>
      <c r="BK154">
        <v>2</v>
      </c>
      <c r="BL154">
        <v>1</v>
      </c>
      <c r="BO154">
        <v>1</v>
      </c>
      <c r="BU154" s="5">
        <v>5</v>
      </c>
      <c r="BY154">
        <v>4</v>
      </c>
      <c r="CB154">
        <v>52</v>
      </c>
      <c r="CC154">
        <v>7</v>
      </c>
    </row>
    <row r="155" spans="1:81" ht="12.75">
      <c r="A155" s="1" t="s">
        <v>143</v>
      </c>
      <c r="B155" s="1">
        <v>2.94</v>
      </c>
      <c r="C155" s="1">
        <v>1.45</v>
      </c>
      <c r="D155" s="1">
        <v>0.96</v>
      </c>
      <c r="E155" s="45">
        <v>0.9828219704632815</v>
      </c>
      <c r="F155" s="93">
        <v>1.5045017626321975</v>
      </c>
      <c r="G155" s="101">
        <f t="shared" si="8"/>
        <v>2.7718213969252683</v>
      </c>
      <c r="H155" s="32">
        <v>2.669039145907474</v>
      </c>
      <c r="I155" s="32">
        <v>0.8643617021276595</v>
      </c>
      <c r="J155" s="32">
        <v>4.782063342740671</v>
      </c>
      <c r="K155" s="38">
        <f t="shared" si="7"/>
        <v>4.948778565799842</v>
      </c>
      <c r="L155" s="39">
        <f>SUM(O155:CD155)</f>
        <v>314</v>
      </c>
      <c r="M155" s="40">
        <f>COUNTA(O155:CD155)</f>
        <v>22</v>
      </c>
      <c r="N155" s="105">
        <f t="shared" si="9"/>
        <v>32.35294117647059</v>
      </c>
      <c r="O155" s="42"/>
      <c r="P155" s="42"/>
      <c r="Q155" s="42">
        <v>31</v>
      </c>
      <c r="R155" s="42"/>
      <c r="S155" s="6"/>
      <c r="T155" s="6"/>
      <c r="U155" s="6"/>
      <c r="V155" s="6"/>
      <c r="W155" s="6">
        <v>5</v>
      </c>
      <c r="X155" s="6"/>
      <c r="Y155" s="6"/>
      <c r="Z155" s="6">
        <v>1</v>
      </c>
      <c r="AA155" s="6">
        <v>20</v>
      </c>
      <c r="AB155" s="6"/>
      <c r="AC155" s="6"/>
      <c r="AD155" s="22"/>
      <c r="AE155" s="22"/>
      <c r="AF155" s="22"/>
      <c r="AG155" s="22"/>
      <c r="AH155" s="22"/>
      <c r="AI155" s="22"/>
      <c r="AJ155" s="22">
        <v>1</v>
      </c>
      <c r="AK155" s="22">
        <v>3</v>
      </c>
      <c r="AL155" s="22">
        <v>66</v>
      </c>
      <c r="AN155" s="22"/>
      <c r="AO155" s="22">
        <v>16</v>
      </c>
      <c r="AP155" s="22">
        <v>3</v>
      </c>
      <c r="AQ155" s="68"/>
      <c r="AR155" s="22">
        <v>100</v>
      </c>
      <c r="AS155" s="22"/>
      <c r="AT155" s="22"/>
      <c r="AU155" s="22">
        <v>17</v>
      </c>
      <c r="AV155" s="22"/>
      <c r="AW155" s="22"/>
      <c r="AX155" s="21"/>
      <c r="AY155" s="21">
        <v>4</v>
      </c>
      <c r="AZ155">
        <v>1</v>
      </c>
      <c r="BA155" s="21"/>
      <c r="BD155">
        <v>1</v>
      </c>
      <c r="BK155">
        <v>23</v>
      </c>
      <c r="BM155">
        <v>3</v>
      </c>
      <c r="BO155">
        <v>2</v>
      </c>
      <c r="BQ155">
        <v>12</v>
      </c>
      <c r="BR155">
        <v>1</v>
      </c>
      <c r="BU155" s="5">
        <v>2</v>
      </c>
      <c r="BV155" s="5"/>
      <c r="BW155" s="5"/>
      <c r="BX155" s="5"/>
      <c r="BY155" s="5"/>
      <c r="BZ155" s="5"/>
      <c r="CA155" s="5"/>
      <c r="CB155" s="5">
        <v>1</v>
      </c>
      <c r="CC155" s="5">
        <v>1</v>
      </c>
    </row>
    <row r="156" spans="1:81" ht="12.75">
      <c r="A156" s="1" t="s">
        <v>144</v>
      </c>
      <c r="B156" s="1">
        <v>17.54</v>
      </c>
      <c r="C156" s="1">
        <v>16.73</v>
      </c>
      <c r="D156" s="1">
        <v>31.53</v>
      </c>
      <c r="E156" s="45">
        <v>60.92335120372244</v>
      </c>
      <c r="F156" s="93">
        <v>34.29258301158301</v>
      </c>
      <c r="G156" s="101">
        <f t="shared" si="8"/>
        <v>15.9448795920842</v>
      </c>
      <c r="H156" s="32">
        <v>15.765124555160146</v>
      </c>
      <c r="I156" s="32">
        <v>18.617021276595743</v>
      </c>
      <c r="J156" s="32">
        <v>13.452492944496708</v>
      </c>
      <c r="K156" s="38">
        <f t="shared" si="7"/>
        <v>16.627265563435778</v>
      </c>
      <c r="L156" s="39">
        <f>SUM(O156:CD156)</f>
        <v>1055</v>
      </c>
      <c r="M156" s="40">
        <f>COUNTA(O156:CD156)</f>
        <v>63</v>
      </c>
      <c r="N156" s="105">
        <f t="shared" si="9"/>
        <v>92.6470588235294</v>
      </c>
      <c r="O156" s="42">
        <v>12</v>
      </c>
      <c r="P156" s="42">
        <v>6</v>
      </c>
      <c r="Q156" s="42">
        <v>22</v>
      </c>
      <c r="R156" s="42">
        <v>3</v>
      </c>
      <c r="S156" s="6">
        <v>13</v>
      </c>
      <c r="T156" s="6">
        <v>15</v>
      </c>
      <c r="U156" s="6">
        <v>36</v>
      </c>
      <c r="V156" s="6">
        <v>3</v>
      </c>
      <c r="W156" s="6">
        <v>40</v>
      </c>
      <c r="X156" s="6">
        <v>3</v>
      </c>
      <c r="Y156" s="6">
        <v>37</v>
      </c>
      <c r="Z156" s="6">
        <v>4</v>
      </c>
      <c r="AA156" s="6">
        <v>15</v>
      </c>
      <c r="AB156" s="6">
        <v>12</v>
      </c>
      <c r="AC156" s="6">
        <v>1</v>
      </c>
      <c r="AD156" s="22">
        <v>9</v>
      </c>
      <c r="AE156" s="22">
        <v>6</v>
      </c>
      <c r="AF156" s="22">
        <v>1</v>
      </c>
      <c r="AG156" s="22">
        <v>30</v>
      </c>
      <c r="AH156" s="22">
        <v>9</v>
      </c>
      <c r="AI156" s="22">
        <v>3</v>
      </c>
      <c r="AJ156" s="21">
        <v>20</v>
      </c>
      <c r="AK156" s="21">
        <v>16</v>
      </c>
      <c r="AL156" s="21">
        <v>54</v>
      </c>
      <c r="AM156" s="21">
        <v>3</v>
      </c>
      <c r="AN156" s="21">
        <v>43</v>
      </c>
      <c r="AO156" s="21">
        <v>11</v>
      </c>
      <c r="AP156" s="21">
        <v>49</v>
      </c>
      <c r="AQ156" s="21">
        <v>4</v>
      </c>
      <c r="AR156" s="21">
        <v>8</v>
      </c>
      <c r="AS156" s="21">
        <v>10</v>
      </c>
      <c r="AT156" s="21">
        <v>1</v>
      </c>
      <c r="AU156" s="21">
        <v>11</v>
      </c>
      <c r="AV156" s="21">
        <v>8</v>
      </c>
      <c r="AW156" s="21">
        <v>1</v>
      </c>
      <c r="AX156" s="21">
        <v>11</v>
      </c>
      <c r="AY156" s="21">
        <v>31</v>
      </c>
      <c r="AZ156" s="21">
        <v>17</v>
      </c>
      <c r="BA156" s="21">
        <v>29</v>
      </c>
      <c r="BB156" s="21">
        <v>8</v>
      </c>
      <c r="BC156" s="21"/>
      <c r="BD156" s="21">
        <v>9</v>
      </c>
      <c r="BE156" s="21">
        <v>1</v>
      </c>
      <c r="BF156" s="21"/>
      <c r="BG156" s="21">
        <v>1</v>
      </c>
      <c r="BI156">
        <v>23</v>
      </c>
      <c r="BJ156">
        <v>52</v>
      </c>
      <c r="BK156">
        <v>27</v>
      </c>
      <c r="BL156">
        <v>33</v>
      </c>
      <c r="BM156">
        <v>15</v>
      </c>
      <c r="BN156">
        <v>15</v>
      </c>
      <c r="BO156">
        <v>13</v>
      </c>
      <c r="BP156">
        <v>55</v>
      </c>
      <c r="BQ156">
        <v>10</v>
      </c>
      <c r="BR156">
        <v>4</v>
      </c>
      <c r="BS156">
        <v>11</v>
      </c>
      <c r="BT156" s="5">
        <v>3</v>
      </c>
      <c r="BU156" s="5">
        <v>35</v>
      </c>
      <c r="BV156" s="5">
        <v>2</v>
      </c>
      <c r="BW156" s="5">
        <v>6</v>
      </c>
      <c r="BX156" s="5">
        <v>5</v>
      </c>
      <c r="BY156" s="5">
        <v>4</v>
      </c>
      <c r="BZ156" s="5">
        <v>12</v>
      </c>
      <c r="CA156" s="5"/>
      <c r="CB156" s="5">
        <v>102</v>
      </c>
      <c r="CC156" s="5">
        <v>2</v>
      </c>
    </row>
    <row r="157" spans="1:81" ht="12.75">
      <c r="A157" s="1" t="s">
        <v>145</v>
      </c>
      <c r="B157" s="1">
        <v>2.15</v>
      </c>
      <c r="C157" s="1">
        <v>0.57</v>
      </c>
      <c r="D157" s="1">
        <v>1.28</v>
      </c>
      <c r="E157" s="45">
        <v>2.341113493829658</v>
      </c>
      <c r="F157" s="93">
        <v>5.897684908510995</v>
      </c>
      <c r="G157" s="101">
        <f t="shared" si="8"/>
        <v>5.721721967205199</v>
      </c>
      <c r="H157" s="32">
        <v>6.992882562277582</v>
      </c>
      <c r="I157" s="32">
        <v>4.6376329787234045</v>
      </c>
      <c r="J157" s="32">
        <v>5.534650360614613</v>
      </c>
      <c r="K157" s="38">
        <f t="shared" si="7"/>
        <v>5.295508274231678</v>
      </c>
      <c r="L157" s="39">
        <f>SUM(O157:CD157)</f>
        <v>336</v>
      </c>
      <c r="M157" s="40">
        <f>COUNTA(O157:CD157)</f>
        <v>36</v>
      </c>
      <c r="N157" s="105">
        <f t="shared" si="9"/>
        <v>52.94117647058823</v>
      </c>
      <c r="O157" s="42"/>
      <c r="P157" s="42"/>
      <c r="Q157" s="42">
        <v>2</v>
      </c>
      <c r="R157" s="42"/>
      <c r="S157" s="6">
        <v>2</v>
      </c>
      <c r="T157" s="6">
        <v>2</v>
      </c>
      <c r="U157" s="6"/>
      <c r="V157" s="6">
        <v>4</v>
      </c>
      <c r="W157" s="6"/>
      <c r="X157" s="6"/>
      <c r="Y157" s="6">
        <v>1</v>
      </c>
      <c r="Z157" s="6">
        <v>8</v>
      </c>
      <c r="AA157" s="6"/>
      <c r="AB157" s="6"/>
      <c r="AC157" s="6"/>
      <c r="AD157" s="22">
        <v>27</v>
      </c>
      <c r="AE157" s="22"/>
      <c r="AF157" s="22">
        <v>2</v>
      </c>
      <c r="AG157" s="22"/>
      <c r="AH157" s="22">
        <v>5</v>
      </c>
      <c r="AI157" s="22"/>
      <c r="AJ157" s="21">
        <v>1</v>
      </c>
      <c r="AK157" s="21"/>
      <c r="AL157" s="21">
        <v>41</v>
      </c>
      <c r="AM157" s="21"/>
      <c r="AN157" s="21">
        <v>42</v>
      </c>
      <c r="AO157" s="21">
        <v>4</v>
      </c>
      <c r="AP157" s="21">
        <v>42</v>
      </c>
      <c r="AQ157" s="68">
        <v>24</v>
      </c>
      <c r="AR157" s="21">
        <v>3</v>
      </c>
      <c r="AS157" s="21">
        <v>3</v>
      </c>
      <c r="AT157" s="21">
        <v>2</v>
      </c>
      <c r="AU157" s="21">
        <v>8</v>
      </c>
      <c r="AV157" s="21">
        <v>2</v>
      </c>
      <c r="AW157" s="21">
        <v>2</v>
      </c>
      <c r="AX157" s="21">
        <v>5</v>
      </c>
      <c r="AY157" s="21">
        <v>7</v>
      </c>
      <c r="AZ157">
        <v>5</v>
      </c>
      <c r="BA157" s="21">
        <v>1</v>
      </c>
      <c r="BB157">
        <v>19</v>
      </c>
      <c r="BD157">
        <v>3</v>
      </c>
      <c r="BF157">
        <v>4</v>
      </c>
      <c r="BI157">
        <v>4</v>
      </c>
      <c r="BL157">
        <v>5</v>
      </c>
      <c r="BN157">
        <v>4</v>
      </c>
      <c r="BO157">
        <v>2</v>
      </c>
      <c r="BP157">
        <v>23</v>
      </c>
      <c r="BQ157">
        <v>2</v>
      </c>
      <c r="BR157">
        <v>8</v>
      </c>
      <c r="BU157" s="5">
        <v>17</v>
      </c>
      <c r="BV157" s="5"/>
      <c r="BW157" s="5"/>
      <c r="BX157" s="5"/>
      <c r="BY157" s="5"/>
      <c r="BZ157" s="5"/>
      <c r="CA157" s="5"/>
      <c r="CB157" s="5"/>
      <c r="CC157" s="5"/>
    </row>
    <row r="158" spans="1:81" ht="12.75">
      <c r="A158" s="1" t="s">
        <v>146</v>
      </c>
      <c r="B158" s="1">
        <v>11.83</v>
      </c>
      <c r="C158" s="1">
        <v>8.88</v>
      </c>
      <c r="D158" s="1">
        <v>8.43</v>
      </c>
      <c r="E158" s="45">
        <v>12.286461460651427</v>
      </c>
      <c r="F158" s="93">
        <v>12.074844216887694</v>
      </c>
      <c r="G158" s="101">
        <f t="shared" si="8"/>
        <v>17.799457174114593</v>
      </c>
      <c r="H158" s="32">
        <v>25.6405693950178</v>
      </c>
      <c r="I158" s="32">
        <v>1.2134308510638296</v>
      </c>
      <c r="J158" s="32">
        <v>26.544371276262154</v>
      </c>
      <c r="K158" s="38">
        <f t="shared" si="7"/>
        <v>13.790386130811664</v>
      </c>
      <c r="L158" s="39">
        <f>SUM(O158:CD158)</f>
        <v>875</v>
      </c>
      <c r="M158" s="40">
        <f>COUNTA(O158:CD158)</f>
        <v>39</v>
      </c>
      <c r="N158" s="105">
        <f t="shared" si="9"/>
        <v>57.35294117647059</v>
      </c>
      <c r="O158" s="42"/>
      <c r="P158" s="42">
        <v>2</v>
      </c>
      <c r="Q158" s="42">
        <v>24</v>
      </c>
      <c r="R158" s="42">
        <v>2</v>
      </c>
      <c r="S158" s="6">
        <v>4</v>
      </c>
      <c r="T158" s="6"/>
      <c r="U158" s="6">
        <v>2</v>
      </c>
      <c r="V158" s="6">
        <v>4</v>
      </c>
      <c r="W158" s="6">
        <v>1</v>
      </c>
      <c r="X158" s="6"/>
      <c r="Y158" s="6">
        <v>3</v>
      </c>
      <c r="Z158" s="6">
        <v>75</v>
      </c>
      <c r="AA158" s="6">
        <v>5</v>
      </c>
      <c r="AB158" s="6"/>
      <c r="AC158" s="6"/>
      <c r="AD158" s="22">
        <v>54</v>
      </c>
      <c r="AE158" s="22"/>
      <c r="AF158" s="22"/>
      <c r="AG158" s="22"/>
      <c r="AH158" s="22">
        <v>1</v>
      </c>
      <c r="AI158" s="22"/>
      <c r="AJ158" s="21">
        <v>5</v>
      </c>
      <c r="AK158" s="21"/>
      <c r="AL158" s="21"/>
      <c r="AM158" s="21">
        <v>6</v>
      </c>
      <c r="AN158" s="21">
        <v>127</v>
      </c>
      <c r="AO158" s="21">
        <v>44</v>
      </c>
      <c r="AP158" s="21">
        <v>41</v>
      </c>
      <c r="AQ158" s="68"/>
      <c r="AR158" s="21">
        <v>3</v>
      </c>
      <c r="AS158" s="21">
        <v>5</v>
      </c>
      <c r="AT158" s="21">
        <v>45</v>
      </c>
      <c r="AU158" s="21"/>
      <c r="AV158" s="21">
        <v>10</v>
      </c>
      <c r="AW158" s="21"/>
      <c r="AX158" s="6">
        <v>32</v>
      </c>
      <c r="AY158" s="21">
        <v>9</v>
      </c>
      <c r="AZ158">
        <v>36</v>
      </c>
      <c r="BA158" s="21">
        <v>6</v>
      </c>
      <c r="BB158">
        <v>10</v>
      </c>
      <c r="BD158">
        <v>23</v>
      </c>
      <c r="BL158">
        <v>16</v>
      </c>
      <c r="BN158">
        <v>8</v>
      </c>
      <c r="BO158">
        <v>12</v>
      </c>
      <c r="BP158">
        <v>2</v>
      </c>
      <c r="BQ158">
        <v>70</v>
      </c>
      <c r="BR158">
        <v>18</v>
      </c>
      <c r="BU158" s="5">
        <v>16</v>
      </c>
      <c r="BV158" s="5">
        <v>60</v>
      </c>
      <c r="BW158" s="5"/>
      <c r="BX158" s="5">
        <v>66</v>
      </c>
      <c r="BY158" s="5">
        <v>6</v>
      </c>
      <c r="BZ158" s="5"/>
      <c r="CA158" s="5">
        <v>1</v>
      </c>
      <c r="CB158" s="5">
        <v>21</v>
      </c>
      <c r="CC158" s="5"/>
    </row>
    <row r="159" spans="1:74" ht="12.75">
      <c r="A159" s="1" t="s">
        <v>147</v>
      </c>
      <c r="B159" s="1">
        <v>1.89</v>
      </c>
      <c r="C159" s="1">
        <v>1.35</v>
      </c>
      <c r="D159" s="1">
        <v>0.69</v>
      </c>
      <c r="E159" s="45">
        <v>0.37018450333805386</v>
      </c>
      <c r="F159" s="93">
        <v>0.5635322328002966</v>
      </c>
      <c r="G159" s="101">
        <f t="shared" si="8"/>
        <v>0.4552766806586797</v>
      </c>
      <c r="H159" s="32">
        <v>0.07117437722419931</v>
      </c>
      <c r="I159" s="32">
        <v>1.2632978723404256</v>
      </c>
      <c r="J159" s="32">
        <v>0.03135779241141424</v>
      </c>
      <c r="K159" s="38">
        <f t="shared" si="7"/>
        <v>0.17336485421591805</v>
      </c>
      <c r="L159" s="39">
        <f>SUM(O159:CD159)</f>
        <v>11</v>
      </c>
      <c r="M159" s="40">
        <f>COUNTA(O159:CD159)</f>
        <v>6</v>
      </c>
      <c r="N159" s="105">
        <f t="shared" si="9"/>
        <v>8.823529411764707</v>
      </c>
      <c r="O159" s="42"/>
      <c r="P159" s="42"/>
      <c r="Q159" s="42">
        <v>1</v>
      </c>
      <c r="R159" s="42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22"/>
      <c r="AE159" s="22"/>
      <c r="AF159" s="22"/>
      <c r="AG159" s="22"/>
      <c r="AH159" s="22"/>
      <c r="AI159" s="22"/>
      <c r="AL159" s="21"/>
      <c r="AN159" s="21"/>
      <c r="AO159" s="21"/>
      <c r="AP159" s="21"/>
      <c r="AQ159" s="68"/>
      <c r="AR159" s="21">
        <v>4</v>
      </c>
      <c r="AS159" s="21">
        <v>2</v>
      </c>
      <c r="AT159" s="21">
        <v>1</v>
      </c>
      <c r="AZ159">
        <v>1</v>
      </c>
      <c r="BA159" s="21"/>
      <c r="BO159">
        <v>2</v>
      </c>
      <c r="BV159" s="5"/>
    </row>
    <row r="160" spans="1:43" ht="12.75">
      <c r="A160" s="1" t="s">
        <v>148</v>
      </c>
      <c r="C160" s="1">
        <v>0.07</v>
      </c>
      <c r="D160" s="1">
        <v>0.11</v>
      </c>
      <c r="E160" s="45">
        <v>0.052000000000000005</v>
      </c>
      <c r="F160" s="93">
        <v>0.021</v>
      </c>
      <c r="G160" s="101">
        <f t="shared" si="8"/>
        <v>0</v>
      </c>
      <c r="H160" s="32"/>
      <c r="I160" s="32"/>
      <c r="J160" s="32"/>
      <c r="K160" s="38">
        <f t="shared" si="7"/>
        <v>0</v>
      </c>
      <c r="L160" s="39">
        <f>SUM(O160:CD160)</f>
        <v>0</v>
      </c>
      <c r="M160" s="40">
        <f>COUNTA(O160:CD160)</f>
        <v>0</v>
      </c>
      <c r="N160" s="105">
        <f t="shared" si="9"/>
        <v>0</v>
      </c>
      <c r="O160" s="42"/>
      <c r="P160" s="42"/>
      <c r="Q160" s="42"/>
      <c r="R160" s="42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22"/>
      <c r="AE160" s="22"/>
      <c r="AF160" s="22"/>
      <c r="AG160" s="22"/>
      <c r="AH160" s="22"/>
      <c r="AI160" s="22"/>
      <c r="AQ160" s="68"/>
    </row>
    <row r="161" spans="1:82" ht="12.75">
      <c r="A161" s="1" t="s">
        <v>149</v>
      </c>
      <c r="B161" s="31">
        <v>28.2</v>
      </c>
      <c r="C161" s="1">
        <v>27.41</v>
      </c>
      <c r="D161" s="1">
        <v>17.76</v>
      </c>
      <c r="E161" s="45">
        <v>14.361423629374874</v>
      </c>
      <c r="F161" s="93">
        <v>31.540407923451404</v>
      </c>
      <c r="G161" s="101">
        <f t="shared" si="8"/>
        <v>21.462881963312956</v>
      </c>
      <c r="H161" s="32">
        <v>27.224199288256234</v>
      </c>
      <c r="I161" s="32">
        <v>29.654255319148934</v>
      </c>
      <c r="J161" s="32">
        <v>7.51019128253371</v>
      </c>
      <c r="K161" s="38">
        <f t="shared" si="7"/>
        <v>2.285263987391647</v>
      </c>
      <c r="L161" s="39">
        <f>SUM(O161:CD161)</f>
        <v>145</v>
      </c>
      <c r="M161" s="40">
        <f>COUNTA(O161:CD161)</f>
        <v>26</v>
      </c>
      <c r="N161" s="105">
        <f t="shared" si="9"/>
        <v>38.23529411764706</v>
      </c>
      <c r="O161" s="42"/>
      <c r="P161" s="42"/>
      <c r="Q161" s="42">
        <v>1</v>
      </c>
      <c r="R161" s="42"/>
      <c r="S161" s="6">
        <v>1</v>
      </c>
      <c r="T161" s="6"/>
      <c r="U161" s="6"/>
      <c r="V161" s="6"/>
      <c r="W161" s="6">
        <v>1</v>
      </c>
      <c r="X161" s="6"/>
      <c r="Y161" s="6">
        <v>6</v>
      </c>
      <c r="Z161" s="6">
        <v>1</v>
      </c>
      <c r="AA161" s="6"/>
      <c r="AB161" s="6"/>
      <c r="AC161" s="6"/>
      <c r="AD161" s="22"/>
      <c r="AE161" s="22"/>
      <c r="AF161" s="22"/>
      <c r="AG161" s="22"/>
      <c r="AH161" s="22"/>
      <c r="AI161" s="22"/>
      <c r="AJ161" s="22">
        <v>3</v>
      </c>
      <c r="AK161" s="22">
        <v>9</v>
      </c>
      <c r="AL161" s="22"/>
      <c r="AM161" s="22">
        <v>3</v>
      </c>
      <c r="AN161" s="22">
        <v>11</v>
      </c>
      <c r="AO161" s="22">
        <v>4</v>
      </c>
      <c r="AP161" s="22">
        <v>2</v>
      </c>
      <c r="AQ161" s="70"/>
      <c r="AR161" s="22"/>
      <c r="AS161" s="22"/>
      <c r="AT161" s="22"/>
      <c r="AU161" s="22">
        <v>6</v>
      </c>
      <c r="AV161" s="22">
        <v>4</v>
      </c>
      <c r="AW161" s="22">
        <v>7</v>
      </c>
      <c r="AX161" s="22"/>
      <c r="AY161" s="21">
        <v>4</v>
      </c>
      <c r="AZ161">
        <v>5</v>
      </c>
      <c r="BA161" s="22"/>
      <c r="BB161" s="22">
        <v>2</v>
      </c>
      <c r="BC161" s="22"/>
      <c r="BD161" s="22">
        <v>1</v>
      </c>
      <c r="BL161">
        <v>2</v>
      </c>
      <c r="BO161">
        <v>47</v>
      </c>
      <c r="BV161" s="5">
        <v>4</v>
      </c>
      <c r="BW161" s="5"/>
      <c r="BX161" s="5">
        <v>8</v>
      </c>
      <c r="BY161" s="5">
        <v>7</v>
      </c>
      <c r="BZ161" s="5"/>
      <c r="CA161" s="5">
        <v>3</v>
      </c>
      <c r="CB161" s="5">
        <v>1</v>
      </c>
      <c r="CC161" s="5"/>
      <c r="CD161">
        <v>2</v>
      </c>
    </row>
    <row r="162" spans="1:74" ht="12.75">
      <c r="A162" s="1" t="s">
        <v>150</v>
      </c>
      <c r="C162" s="1">
        <v>0.04</v>
      </c>
      <c r="D162" s="1">
        <v>0.08</v>
      </c>
      <c r="E162" s="57" t="s">
        <v>246</v>
      </c>
      <c r="F162" s="94">
        <v>0.05622269103014445</v>
      </c>
      <c r="G162" s="101">
        <f t="shared" si="8"/>
        <v>0</v>
      </c>
      <c r="H162" s="32"/>
      <c r="I162" s="32"/>
      <c r="J162" s="32"/>
      <c r="K162" s="38">
        <f t="shared" si="7"/>
        <v>0</v>
      </c>
      <c r="L162" s="39">
        <f>SUM(O162:CD162)</f>
        <v>0</v>
      </c>
      <c r="M162" s="40">
        <f>COUNTA(O162:CD162)</f>
        <v>0</v>
      </c>
      <c r="N162" s="105">
        <f t="shared" si="9"/>
        <v>0</v>
      </c>
      <c r="O162" s="42"/>
      <c r="P162" s="42"/>
      <c r="Q162" s="42"/>
      <c r="R162" s="42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22"/>
      <c r="AE162" s="22"/>
      <c r="AF162" s="22"/>
      <c r="AG162" s="22"/>
      <c r="AH162" s="22"/>
      <c r="AI162" s="22"/>
      <c r="AL162" s="22"/>
      <c r="AO162" s="22"/>
      <c r="AP162" s="22"/>
      <c r="AQ162" s="68"/>
      <c r="BV162" s="5"/>
    </row>
    <row r="163" spans="1:43" ht="12.75">
      <c r="A163" s="1" t="s">
        <v>258</v>
      </c>
      <c r="B163" s="1">
        <v>0.06</v>
      </c>
      <c r="C163" s="1">
        <v>0.01</v>
      </c>
      <c r="D163" s="1">
        <v>0.01</v>
      </c>
      <c r="E163" s="57" t="s">
        <v>246</v>
      </c>
      <c r="F163" s="94">
        <v>0.007435717721432006</v>
      </c>
      <c r="G163" s="101">
        <f t="shared" si="8"/>
        <v>0.03728899051343085</v>
      </c>
      <c r="H163" s="32">
        <v>0.017793594306049827</v>
      </c>
      <c r="I163" s="32"/>
      <c r="J163" s="32">
        <v>0.09407337723424272</v>
      </c>
      <c r="K163" s="38">
        <f t="shared" si="7"/>
        <v>0</v>
      </c>
      <c r="L163" s="39">
        <f>SUM(O163:CD163)</f>
        <v>0</v>
      </c>
      <c r="M163" s="40">
        <f>COUNTA(O163:CD163)</f>
        <v>0</v>
      </c>
      <c r="N163" s="105">
        <f t="shared" si="9"/>
        <v>0</v>
      </c>
      <c r="O163" s="42"/>
      <c r="P163" s="42"/>
      <c r="Q163" s="42"/>
      <c r="R163" s="42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22"/>
      <c r="AE163" s="22"/>
      <c r="AF163" s="22"/>
      <c r="AG163" s="22"/>
      <c r="AH163" s="22"/>
      <c r="AI163" s="22"/>
      <c r="AQ163" s="68"/>
    </row>
    <row r="164" spans="1:80" ht="12.75">
      <c r="A164" s="1" t="s">
        <v>151</v>
      </c>
      <c r="B164" s="1">
        <v>2.96</v>
      </c>
      <c r="C164" s="1">
        <v>1.33</v>
      </c>
      <c r="D164" s="31">
        <v>1.8</v>
      </c>
      <c r="E164" s="45">
        <v>3.561870928585879</v>
      </c>
      <c r="F164" s="93">
        <v>1.9897544065804937</v>
      </c>
      <c r="G164" s="101">
        <f t="shared" si="8"/>
        <v>4.900628219795942</v>
      </c>
      <c r="H164" s="32">
        <v>6.334519572953738</v>
      </c>
      <c r="I164" s="32">
        <v>1.0139627659574468</v>
      </c>
      <c r="J164" s="32">
        <v>7.353402320476639</v>
      </c>
      <c r="K164" s="38">
        <f t="shared" si="7"/>
        <v>0.7880220646178093</v>
      </c>
      <c r="L164" s="39">
        <f>SUM(O164:CD164)</f>
        <v>50</v>
      </c>
      <c r="M164" s="40">
        <f>COUNTA(O164:CD164)</f>
        <v>10</v>
      </c>
      <c r="N164" s="105">
        <f t="shared" si="9"/>
        <v>14.705882352941176</v>
      </c>
      <c r="O164" s="42"/>
      <c r="P164" s="42"/>
      <c r="Q164" s="42">
        <v>1</v>
      </c>
      <c r="R164" s="42"/>
      <c r="S164" s="6"/>
      <c r="T164" s="6"/>
      <c r="U164" s="6"/>
      <c r="V164" s="6">
        <v>2</v>
      </c>
      <c r="W164" s="6"/>
      <c r="X164" s="6"/>
      <c r="Y164" s="6">
        <v>14</v>
      </c>
      <c r="Z164" s="6"/>
      <c r="AA164" s="6"/>
      <c r="AB164" s="6"/>
      <c r="AC164" s="6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>
        <v>1</v>
      </c>
      <c r="AQ164" s="70"/>
      <c r="AR164" s="22"/>
      <c r="AS164" s="22"/>
      <c r="AT164" s="22"/>
      <c r="AU164" s="22"/>
      <c r="AV164" s="22">
        <v>6</v>
      </c>
      <c r="AW164" s="22"/>
      <c r="AX164">
        <v>4</v>
      </c>
      <c r="BD164">
        <v>13</v>
      </c>
      <c r="BU164" s="5">
        <v>1</v>
      </c>
      <c r="CA164">
        <v>3</v>
      </c>
      <c r="CB164">
        <v>5</v>
      </c>
    </row>
    <row r="165" spans="1:64" ht="12.75">
      <c r="A165" s="1" t="s">
        <v>152</v>
      </c>
      <c r="B165" s="1">
        <v>3.54</v>
      </c>
      <c r="C165" s="1">
        <v>3.26</v>
      </c>
      <c r="D165" s="1">
        <v>4.98</v>
      </c>
      <c r="E165" s="45">
        <v>5.476447501517297</v>
      </c>
      <c r="F165" s="93">
        <v>1.0121478932348498</v>
      </c>
      <c r="G165" s="101">
        <f t="shared" si="8"/>
        <v>0.6715100421666188</v>
      </c>
      <c r="H165" s="32">
        <v>0.9608540925266906</v>
      </c>
      <c r="I165" s="32">
        <v>0.3324468085106383</v>
      </c>
      <c r="J165" s="32">
        <v>0.7212292254625274</v>
      </c>
      <c r="K165" s="38">
        <f t="shared" si="7"/>
        <v>0.48857368006304175</v>
      </c>
      <c r="L165" s="39">
        <f>SUM(O165:CD165)</f>
        <v>31</v>
      </c>
      <c r="M165" s="40">
        <f>COUNTA(O165:CD165)</f>
        <v>8</v>
      </c>
      <c r="N165" s="105">
        <f t="shared" si="9"/>
        <v>11.764705882352942</v>
      </c>
      <c r="O165" s="42"/>
      <c r="P165" s="42"/>
      <c r="Q165" s="42"/>
      <c r="R165" s="42"/>
      <c r="S165" s="6">
        <v>11</v>
      </c>
      <c r="T165" s="6"/>
      <c r="U165" s="6"/>
      <c r="V165" s="6"/>
      <c r="W165" s="6"/>
      <c r="X165" s="6"/>
      <c r="Y165" s="6"/>
      <c r="Z165" s="6"/>
      <c r="AA165" s="6"/>
      <c r="AB165" s="6"/>
      <c r="AC165" s="6">
        <v>1</v>
      </c>
      <c r="AD165" s="22"/>
      <c r="AE165" s="22">
        <v>3</v>
      </c>
      <c r="AF165" s="22"/>
      <c r="AG165" s="22"/>
      <c r="AH165" s="22"/>
      <c r="AI165" s="22"/>
      <c r="AJ165" s="22"/>
      <c r="AK165" s="22"/>
      <c r="AL165" s="22"/>
      <c r="AN165">
        <v>1</v>
      </c>
      <c r="AQ165" s="68">
        <v>5</v>
      </c>
      <c r="AT165">
        <v>2</v>
      </c>
      <c r="AV165">
        <v>7</v>
      </c>
      <c r="BL165">
        <v>1</v>
      </c>
    </row>
    <row r="166" spans="1:56" ht="12.75">
      <c r="A166" s="1" t="s">
        <v>153</v>
      </c>
      <c r="B166" s="1">
        <v>0.01</v>
      </c>
      <c r="C166" s="1">
        <v>0.64</v>
      </c>
      <c r="D166" s="1">
        <v>0.16</v>
      </c>
      <c r="E166" s="45">
        <v>0.10534594375885091</v>
      </c>
      <c r="F166" s="93">
        <v>1.060833641094511</v>
      </c>
      <c r="G166" s="101">
        <f t="shared" si="8"/>
        <v>0.5113357054821465</v>
      </c>
      <c r="H166" s="32">
        <v>0.4448398576512456</v>
      </c>
      <c r="I166" s="32">
        <v>0.6815159574468085</v>
      </c>
      <c r="J166" s="32">
        <v>0.4076513013483851</v>
      </c>
      <c r="K166" s="38">
        <f aca="true" t="shared" si="10" ref="K166:K174">L166*10/L$4</f>
        <v>0.8668242710795903</v>
      </c>
      <c r="L166" s="39">
        <f>SUM(O166:CD166)</f>
        <v>55</v>
      </c>
      <c r="M166" s="40">
        <f>COUNTA(O166:CD166)</f>
        <v>6</v>
      </c>
      <c r="N166" s="105">
        <f t="shared" si="9"/>
        <v>8.823529411764707</v>
      </c>
      <c r="O166" s="42"/>
      <c r="P166" s="42"/>
      <c r="Q166" s="42">
        <v>1</v>
      </c>
      <c r="R166" s="42">
        <v>15</v>
      </c>
      <c r="S166" s="6"/>
      <c r="T166" s="6"/>
      <c r="U166" s="6"/>
      <c r="V166" s="6"/>
      <c r="W166" s="6"/>
      <c r="X166" s="6"/>
      <c r="Y166" s="6"/>
      <c r="Z166" s="6">
        <v>22</v>
      </c>
      <c r="AA166" s="6"/>
      <c r="AB166" s="6"/>
      <c r="AC166" s="6"/>
      <c r="AD166" s="22"/>
      <c r="AE166" s="22"/>
      <c r="AF166" s="22"/>
      <c r="AG166" s="22"/>
      <c r="AH166" s="22"/>
      <c r="AI166" s="22"/>
      <c r="AL166" s="22">
        <v>3</v>
      </c>
      <c r="AO166" s="22">
        <v>12</v>
      </c>
      <c r="AP166" s="22"/>
      <c r="AQ166" s="68"/>
      <c r="BD166">
        <v>2</v>
      </c>
    </row>
    <row r="167" spans="1:81" ht="12.75">
      <c r="A167" s="1" t="s">
        <v>154</v>
      </c>
      <c r="B167" s="1">
        <v>0.55</v>
      </c>
      <c r="C167" s="1">
        <v>0.21</v>
      </c>
      <c r="D167" s="1">
        <v>0.09</v>
      </c>
      <c r="E167" s="45">
        <v>0.02409225166902691</v>
      </c>
      <c r="F167" s="93">
        <v>0.9648676165388045</v>
      </c>
      <c r="G167" s="101">
        <f t="shared" si="8"/>
        <v>0.1449940005695546</v>
      </c>
      <c r="H167" s="32">
        <v>0.3380782918149467</v>
      </c>
      <c r="I167" s="32">
        <v>0.049867021276595744</v>
      </c>
      <c r="J167" s="32">
        <v>0.04703668861712136</v>
      </c>
      <c r="K167" s="38">
        <f t="shared" si="10"/>
        <v>0.5516154452324665</v>
      </c>
      <c r="L167" s="39">
        <f>SUM(O167:CD167)</f>
        <v>35</v>
      </c>
      <c r="M167" s="40">
        <f>COUNTA(O167:CD167)</f>
        <v>5</v>
      </c>
      <c r="N167" s="105">
        <f t="shared" si="9"/>
        <v>7.352941176470588</v>
      </c>
      <c r="O167" s="42"/>
      <c r="P167" s="42"/>
      <c r="Q167" s="42"/>
      <c r="R167" s="42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22"/>
      <c r="AE167" s="22"/>
      <c r="AF167" s="22"/>
      <c r="AG167" s="22">
        <v>11</v>
      </c>
      <c r="AH167" s="22"/>
      <c r="AI167" s="22">
        <v>1</v>
      </c>
      <c r="AK167" s="22"/>
      <c r="AL167" s="22"/>
      <c r="AO167">
        <v>11</v>
      </c>
      <c r="AQ167" s="68"/>
      <c r="BD167">
        <v>4</v>
      </c>
      <c r="CC167">
        <v>8</v>
      </c>
    </row>
    <row r="168" spans="1:82" ht="12.75">
      <c r="A168" s="1" t="s">
        <v>155</v>
      </c>
      <c r="B168" s="1">
        <v>15.09</v>
      </c>
      <c r="C168" s="1">
        <v>14.62</v>
      </c>
      <c r="D168" s="1">
        <v>17.53</v>
      </c>
      <c r="E168" s="45">
        <v>14.100122799919074</v>
      </c>
      <c r="F168" s="93">
        <v>14.3437147450413</v>
      </c>
      <c r="G168" s="101">
        <f t="shared" si="8"/>
        <v>13.503543815975592</v>
      </c>
      <c r="H168" s="32">
        <v>16.886120996441285</v>
      </c>
      <c r="I168" s="32">
        <v>8.77659574468085</v>
      </c>
      <c r="J168" s="32">
        <v>14.847914706804643</v>
      </c>
      <c r="K168" s="38">
        <f t="shared" si="10"/>
        <v>20.267927501970057</v>
      </c>
      <c r="L168" s="39">
        <f>SUM(O168:CD168)</f>
        <v>1286</v>
      </c>
      <c r="M168" s="40">
        <f>COUNTA(O168:CD168)</f>
        <v>68</v>
      </c>
      <c r="N168" s="105">
        <f t="shared" si="9"/>
        <v>100</v>
      </c>
      <c r="O168" s="42">
        <v>42</v>
      </c>
      <c r="P168" s="42">
        <v>22</v>
      </c>
      <c r="Q168" s="42">
        <v>14</v>
      </c>
      <c r="R168" s="42">
        <v>6</v>
      </c>
      <c r="S168" s="6">
        <v>32</v>
      </c>
      <c r="T168" s="6">
        <v>6</v>
      </c>
      <c r="U168" s="6">
        <v>6</v>
      </c>
      <c r="V168" s="6">
        <v>11</v>
      </c>
      <c r="W168" s="6">
        <v>2</v>
      </c>
      <c r="X168" s="6">
        <v>28</v>
      </c>
      <c r="Y168" s="6">
        <v>27</v>
      </c>
      <c r="Z168" s="6">
        <v>20</v>
      </c>
      <c r="AA168" s="6">
        <v>8</v>
      </c>
      <c r="AB168" s="6">
        <v>8</v>
      </c>
      <c r="AC168" s="6">
        <v>6</v>
      </c>
      <c r="AD168" s="22">
        <v>53</v>
      </c>
      <c r="AE168" s="22">
        <v>3</v>
      </c>
      <c r="AF168" s="22">
        <v>8</v>
      </c>
      <c r="AG168" s="22">
        <v>45</v>
      </c>
      <c r="AH168" s="22">
        <v>19</v>
      </c>
      <c r="AI168" s="22">
        <v>22</v>
      </c>
      <c r="AJ168" s="21">
        <v>18</v>
      </c>
      <c r="AK168" s="21">
        <v>21</v>
      </c>
      <c r="AL168" s="21">
        <v>99</v>
      </c>
      <c r="AM168" s="21">
        <v>18</v>
      </c>
      <c r="AN168" s="21">
        <v>24</v>
      </c>
      <c r="AO168" s="21">
        <v>52</v>
      </c>
      <c r="AP168" s="21">
        <v>38</v>
      </c>
      <c r="AQ168" s="21">
        <v>15</v>
      </c>
      <c r="AR168" s="21">
        <v>5</v>
      </c>
      <c r="AS168" s="21">
        <v>13</v>
      </c>
      <c r="AT168" s="21">
        <v>26</v>
      </c>
      <c r="AU168" s="21">
        <v>17</v>
      </c>
      <c r="AV168" s="21">
        <v>5</v>
      </c>
      <c r="AW168" s="21">
        <v>33</v>
      </c>
      <c r="AX168" s="21">
        <v>28</v>
      </c>
      <c r="AY168" s="21">
        <v>38</v>
      </c>
      <c r="AZ168" s="21">
        <v>31</v>
      </c>
      <c r="BA168" s="21">
        <v>23</v>
      </c>
      <c r="BB168" s="21">
        <v>28</v>
      </c>
      <c r="BC168" s="21">
        <v>2</v>
      </c>
      <c r="BD168" s="21">
        <v>14</v>
      </c>
      <c r="BE168" s="21">
        <v>3</v>
      </c>
      <c r="BF168" s="21">
        <v>2</v>
      </c>
      <c r="BG168" s="21">
        <v>5</v>
      </c>
      <c r="BH168" s="21">
        <v>3</v>
      </c>
      <c r="BI168">
        <v>2</v>
      </c>
      <c r="BJ168" s="21">
        <v>50</v>
      </c>
      <c r="BK168">
        <v>28</v>
      </c>
      <c r="BL168">
        <v>13</v>
      </c>
      <c r="BM168">
        <v>13</v>
      </c>
      <c r="BN168">
        <v>10</v>
      </c>
      <c r="BO168">
        <v>14</v>
      </c>
      <c r="BP168">
        <v>9</v>
      </c>
      <c r="BQ168">
        <v>27</v>
      </c>
      <c r="BR168">
        <v>7</v>
      </c>
      <c r="BS168">
        <v>3</v>
      </c>
      <c r="BT168" s="5">
        <v>5</v>
      </c>
      <c r="BU168" s="5">
        <v>36</v>
      </c>
      <c r="BV168" s="5">
        <v>37</v>
      </c>
      <c r="BW168" s="5">
        <v>16</v>
      </c>
      <c r="BX168" s="5">
        <v>14</v>
      </c>
      <c r="BY168" s="5">
        <v>11</v>
      </c>
      <c r="BZ168" s="5">
        <v>6</v>
      </c>
      <c r="CA168" s="5">
        <v>5</v>
      </c>
      <c r="CB168" s="5">
        <v>15</v>
      </c>
      <c r="CC168" s="5">
        <v>12</v>
      </c>
      <c r="CD168" s="5">
        <v>4</v>
      </c>
    </row>
    <row r="169" spans="1:43" ht="12.75">
      <c r="A169" s="1" t="s">
        <v>156</v>
      </c>
      <c r="B169" s="1">
        <v>0.01</v>
      </c>
      <c r="C169" s="1">
        <v>0.01</v>
      </c>
      <c r="D169" s="58" t="s">
        <v>246</v>
      </c>
      <c r="E169" s="45">
        <v>0.012</v>
      </c>
      <c r="F169" s="93">
        <v>0.05112445498297811</v>
      </c>
      <c r="G169" s="101">
        <f t="shared" si="8"/>
        <v>0.04525895016222579</v>
      </c>
      <c r="H169" s="32">
        <v>0.07117437722419931</v>
      </c>
      <c r="I169" s="32">
        <v>0.03324468085106383</v>
      </c>
      <c r="J169" s="32">
        <v>0.03135779241141424</v>
      </c>
      <c r="K169" s="38">
        <f t="shared" si="10"/>
        <v>0.03152088258471237</v>
      </c>
      <c r="L169" s="39">
        <f>SUM(O169:CD169)</f>
        <v>2</v>
      </c>
      <c r="M169" s="40">
        <f>COUNTA(O169:CD169)</f>
        <v>2</v>
      </c>
      <c r="N169" s="105">
        <f t="shared" si="9"/>
        <v>2.9411764705882355</v>
      </c>
      <c r="O169" s="42"/>
      <c r="P169" s="42"/>
      <c r="Q169" s="42"/>
      <c r="R169" s="42"/>
      <c r="S169" s="6"/>
      <c r="T169" s="6"/>
      <c r="U169" s="6"/>
      <c r="V169" s="6">
        <v>1</v>
      </c>
      <c r="W169" s="6"/>
      <c r="X169" s="6"/>
      <c r="Y169" s="6"/>
      <c r="Z169" s="6"/>
      <c r="AA169" s="6"/>
      <c r="AB169" s="6"/>
      <c r="AC169" s="6"/>
      <c r="AD169" s="22"/>
      <c r="AE169" s="22"/>
      <c r="AF169" s="22"/>
      <c r="AG169" s="22"/>
      <c r="AH169" s="22"/>
      <c r="AI169" s="22"/>
      <c r="AL169">
        <v>1</v>
      </c>
      <c r="AQ169" s="68"/>
    </row>
    <row r="170" spans="1:58" ht="12.75">
      <c r="A170" s="1" t="s">
        <v>157</v>
      </c>
      <c r="B170" s="1">
        <v>0.02</v>
      </c>
      <c r="C170" s="1">
        <v>0.23</v>
      </c>
      <c r="D170" s="1">
        <v>0.29</v>
      </c>
      <c r="E170" s="45">
        <v>0.026000000000000002</v>
      </c>
      <c r="F170" s="93">
        <v>0.070692222458268</v>
      </c>
      <c r="G170" s="101">
        <f t="shared" si="8"/>
        <v>0.08582214961002915</v>
      </c>
      <c r="H170" s="32"/>
      <c r="I170" s="32">
        <v>0.1163563829787234</v>
      </c>
      <c r="J170" s="32">
        <v>0.14111006585136407</v>
      </c>
      <c r="K170" s="38">
        <f t="shared" si="10"/>
        <v>0.09456264775413711</v>
      </c>
      <c r="L170" s="39">
        <f>SUM(O170:CD170)</f>
        <v>6</v>
      </c>
      <c r="M170" s="40">
        <f>COUNTA(O170:CD170)</f>
        <v>5</v>
      </c>
      <c r="N170" s="105">
        <f t="shared" si="9"/>
        <v>7.352941176470588</v>
      </c>
      <c r="O170" s="42"/>
      <c r="P170" s="42"/>
      <c r="Q170" s="42">
        <v>1</v>
      </c>
      <c r="R170" s="42"/>
      <c r="S170" s="6"/>
      <c r="T170" s="6"/>
      <c r="U170" s="6"/>
      <c r="V170" s="6"/>
      <c r="W170" s="6"/>
      <c r="X170" s="6"/>
      <c r="Y170" s="6"/>
      <c r="Z170" s="6">
        <v>2</v>
      </c>
      <c r="AA170" s="6"/>
      <c r="AB170" s="6"/>
      <c r="AC170" s="6"/>
      <c r="AD170" s="22"/>
      <c r="AE170" s="22"/>
      <c r="AF170" s="22"/>
      <c r="AG170" s="22"/>
      <c r="AH170" s="22"/>
      <c r="AI170" s="22"/>
      <c r="AO170" s="21">
        <v>1</v>
      </c>
      <c r="AQ170" s="68"/>
      <c r="AZ170">
        <v>1</v>
      </c>
      <c r="BF170">
        <v>1</v>
      </c>
    </row>
    <row r="171" spans="1:43" ht="12.75">
      <c r="A171" s="1" t="s">
        <v>249</v>
      </c>
      <c r="E171" s="45"/>
      <c r="F171" s="57" t="s">
        <v>246</v>
      </c>
      <c r="G171" s="101">
        <f t="shared" si="8"/>
        <v>0.005226298735235706</v>
      </c>
      <c r="H171" s="32"/>
      <c r="I171" s="32"/>
      <c r="J171" s="32">
        <v>0.01567889620570712</v>
      </c>
      <c r="K171" s="38">
        <f>L171*10/L$4</f>
        <v>0</v>
      </c>
      <c r="L171" s="39">
        <f>SUM(O171:CD171)</f>
        <v>0</v>
      </c>
      <c r="M171" s="40">
        <f>COUNTA(O171:CD171)</f>
        <v>0</v>
      </c>
      <c r="N171" s="105">
        <f t="shared" si="9"/>
        <v>0</v>
      </c>
      <c r="O171" s="42"/>
      <c r="P171" s="42"/>
      <c r="Q171" s="42"/>
      <c r="R171" s="42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22"/>
      <c r="AE171" s="22"/>
      <c r="AF171" s="22"/>
      <c r="AG171" s="22"/>
      <c r="AH171" s="22"/>
      <c r="AI171" s="22"/>
      <c r="AQ171" s="68"/>
    </row>
    <row r="172" spans="1:82" ht="12.75">
      <c r="A172" s="1" t="s">
        <v>158</v>
      </c>
      <c r="B172" s="1">
        <v>56.13</v>
      </c>
      <c r="C172" s="1">
        <v>43.64</v>
      </c>
      <c r="D172" s="31">
        <v>30.1</v>
      </c>
      <c r="E172" s="45">
        <v>35.67423750758648</v>
      </c>
      <c r="F172" s="93">
        <v>38.391793520228305</v>
      </c>
      <c r="G172" s="101">
        <f t="shared" si="8"/>
        <v>38.44191227287969</v>
      </c>
      <c r="H172" s="32">
        <v>40.62277580071175</v>
      </c>
      <c r="I172" s="32">
        <v>32.19747340425532</v>
      </c>
      <c r="J172" s="32">
        <v>42.505487613672</v>
      </c>
      <c r="K172" s="38">
        <f t="shared" si="10"/>
        <v>29.408983451536642</v>
      </c>
      <c r="L172" s="39">
        <f>SUM(O172:CD172)</f>
        <v>1866</v>
      </c>
      <c r="M172" s="40">
        <f>COUNTA(O172:CD172)</f>
        <v>57</v>
      </c>
      <c r="N172" s="105">
        <f t="shared" si="9"/>
        <v>83.82352941176471</v>
      </c>
      <c r="O172" s="42">
        <v>49</v>
      </c>
      <c r="P172" s="42">
        <v>4</v>
      </c>
      <c r="Q172" s="42">
        <v>28</v>
      </c>
      <c r="R172" s="42">
        <v>1</v>
      </c>
      <c r="S172" s="6">
        <v>8</v>
      </c>
      <c r="T172" s="6">
        <v>5</v>
      </c>
      <c r="U172" s="6">
        <v>46</v>
      </c>
      <c r="V172" s="6">
        <v>4</v>
      </c>
      <c r="W172" s="6"/>
      <c r="X172" s="6">
        <v>39</v>
      </c>
      <c r="Y172" s="6">
        <v>9</v>
      </c>
      <c r="Z172" s="6">
        <v>78</v>
      </c>
      <c r="AA172" s="6">
        <v>19</v>
      </c>
      <c r="AB172" s="6">
        <v>95</v>
      </c>
      <c r="AC172" s="6">
        <v>11</v>
      </c>
      <c r="AD172" s="22"/>
      <c r="AE172" s="22">
        <v>2</v>
      </c>
      <c r="AF172" s="22">
        <v>2</v>
      </c>
      <c r="AG172" s="22">
        <v>226</v>
      </c>
      <c r="AH172" s="22">
        <v>25</v>
      </c>
      <c r="AI172" s="22">
        <v>48</v>
      </c>
      <c r="AJ172" s="21">
        <v>42</v>
      </c>
      <c r="AK172" s="21">
        <v>12</v>
      </c>
      <c r="AL172" s="21">
        <v>12</v>
      </c>
      <c r="AM172" s="21">
        <v>42</v>
      </c>
      <c r="AN172" s="21">
        <v>17</v>
      </c>
      <c r="AO172" s="21">
        <v>82</v>
      </c>
      <c r="AP172" s="21">
        <v>2</v>
      </c>
      <c r="AQ172" s="21">
        <v>3</v>
      </c>
      <c r="AR172" s="21">
        <v>16</v>
      </c>
      <c r="AS172" s="21">
        <v>4</v>
      </c>
      <c r="AT172" s="21">
        <v>4</v>
      </c>
      <c r="AU172" s="21">
        <v>15</v>
      </c>
      <c r="AV172" s="21">
        <v>96</v>
      </c>
      <c r="AW172" s="21"/>
      <c r="AX172" s="21">
        <v>90</v>
      </c>
      <c r="AY172" s="21">
        <v>14</v>
      </c>
      <c r="AZ172" s="21">
        <v>6</v>
      </c>
      <c r="BA172" s="21">
        <v>67</v>
      </c>
      <c r="BB172" s="21">
        <v>41</v>
      </c>
      <c r="BC172" s="21">
        <v>15</v>
      </c>
      <c r="BD172" s="21">
        <v>63</v>
      </c>
      <c r="BF172" s="21">
        <v>10</v>
      </c>
      <c r="BG172" s="21">
        <v>41</v>
      </c>
      <c r="BK172">
        <v>124</v>
      </c>
      <c r="BL172">
        <v>52</v>
      </c>
      <c r="BM172">
        <v>1</v>
      </c>
      <c r="BN172">
        <v>2</v>
      </c>
      <c r="BO172">
        <v>23</v>
      </c>
      <c r="BP172">
        <v>2</v>
      </c>
      <c r="BQ172">
        <v>3</v>
      </c>
      <c r="BR172">
        <v>42</v>
      </c>
      <c r="BS172">
        <v>1</v>
      </c>
      <c r="BU172" s="5">
        <v>18</v>
      </c>
      <c r="BV172" s="5"/>
      <c r="BW172" s="5"/>
      <c r="BX172" s="5">
        <v>9</v>
      </c>
      <c r="BY172" s="5">
        <v>15</v>
      </c>
      <c r="BZ172" s="5">
        <v>14</v>
      </c>
      <c r="CA172" s="5">
        <v>60</v>
      </c>
      <c r="CB172" s="5">
        <v>32</v>
      </c>
      <c r="CC172" s="5">
        <v>75</v>
      </c>
      <c r="CD172" s="5"/>
    </row>
    <row r="173" spans="1:82" ht="12.75">
      <c r="A173" s="73" t="s">
        <v>306</v>
      </c>
      <c r="D173" s="31"/>
      <c r="E173" s="45"/>
      <c r="F173" s="57" t="s">
        <v>246</v>
      </c>
      <c r="G173" s="101">
        <f t="shared" si="8"/>
        <v>0</v>
      </c>
      <c r="H173" s="32"/>
      <c r="I173" s="32"/>
      <c r="J173" s="32"/>
      <c r="K173" s="38">
        <f>L173*10/L$4</f>
        <v>0</v>
      </c>
      <c r="L173" s="39">
        <f>SUM(O173:CD173)</f>
        <v>0</v>
      </c>
      <c r="M173" s="40">
        <f>COUNTA(O173:CD173)</f>
        <v>0</v>
      </c>
      <c r="N173" s="105">
        <f t="shared" si="9"/>
        <v>0</v>
      </c>
      <c r="O173" s="42"/>
      <c r="P173" s="42"/>
      <c r="Q173" s="42"/>
      <c r="R173" s="42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22"/>
      <c r="AE173" s="22"/>
      <c r="AF173" s="22"/>
      <c r="AG173" s="22"/>
      <c r="AH173" s="22"/>
      <c r="AI173" s="22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V173" s="5"/>
      <c r="BW173" s="5"/>
      <c r="BX173" s="5"/>
      <c r="BY173" s="5"/>
      <c r="BZ173" s="5"/>
      <c r="CA173" s="5"/>
      <c r="CB173" s="5"/>
      <c r="CC173" s="5"/>
      <c r="CD173" s="5"/>
    </row>
    <row r="174" spans="1:73" ht="12.75">
      <c r="A174" s="1" t="s">
        <v>159</v>
      </c>
      <c r="B174" s="1">
        <v>0.09</v>
      </c>
      <c r="C174" s="1">
        <v>0.23</v>
      </c>
      <c r="D174" s="1">
        <v>0.43</v>
      </c>
      <c r="E174" s="45">
        <v>0.20934527470071132</v>
      </c>
      <c r="F174" s="98">
        <v>0.13169612331448083</v>
      </c>
      <c r="G174" s="102">
        <f t="shared" si="8"/>
        <v>0.09520190799238591</v>
      </c>
      <c r="H174" s="32">
        <v>0.08896797153024913</v>
      </c>
      <c r="I174" s="32">
        <v>0.14960106382978722</v>
      </c>
      <c r="J174" s="32">
        <v>0.04703668861712136</v>
      </c>
      <c r="K174" s="38">
        <f t="shared" si="10"/>
        <v>0.3467297084318361</v>
      </c>
      <c r="L174" s="39">
        <f>SUM(O174:CD174)</f>
        <v>22</v>
      </c>
      <c r="M174" s="40">
        <f>COUNTA(O174:CD174)</f>
        <v>10</v>
      </c>
      <c r="N174" s="105">
        <f t="shared" si="9"/>
        <v>14.705882352941176</v>
      </c>
      <c r="O174" s="42"/>
      <c r="P174" s="42"/>
      <c r="Q174" s="42">
        <v>2</v>
      </c>
      <c r="R174" s="42"/>
      <c r="S174" s="18"/>
      <c r="T174" s="18"/>
      <c r="U174" s="18"/>
      <c r="V174" s="18"/>
      <c r="W174" s="18"/>
      <c r="X174" s="18"/>
      <c r="Y174" s="18"/>
      <c r="Z174" s="6"/>
      <c r="AA174" s="6"/>
      <c r="AB174" s="6"/>
      <c r="AC174" s="6"/>
      <c r="AD174" s="25"/>
      <c r="AE174" s="25"/>
      <c r="AF174" s="25"/>
      <c r="AG174" s="25"/>
      <c r="AH174" s="25"/>
      <c r="AI174" s="25"/>
      <c r="AN174">
        <v>2</v>
      </c>
      <c r="AO174">
        <v>1</v>
      </c>
      <c r="AQ174" s="68"/>
      <c r="AX174">
        <v>6</v>
      </c>
      <c r="AY174">
        <v>4</v>
      </c>
      <c r="AZ174">
        <v>1</v>
      </c>
      <c r="BD174">
        <v>3</v>
      </c>
      <c r="BQ174">
        <v>1</v>
      </c>
      <c r="BT174" s="5">
        <v>1</v>
      </c>
      <c r="BU174" s="5">
        <v>1</v>
      </c>
    </row>
    <row r="175" spans="1:82" ht="12.75">
      <c r="A175" s="59" t="s">
        <v>160</v>
      </c>
      <c r="B175" s="60">
        <f>SUM(B5:B174)</f>
        <v>627.3000000000002</v>
      </c>
      <c r="C175" s="60">
        <f>SUM(C5:C174)</f>
        <v>627.5400000000001</v>
      </c>
      <c r="D175" s="60">
        <f>SUM(D5:D174)</f>
        <v>592.9899999999998</v>
      </c>
      <c r="E175" s="60">
        <f>SUM(E5:E174)</f>
        <v>617.158147168331</v>
      </c>
      <c r="F175" s="95">
        <v>760.6301326170891</v>
      </c>
      <c r="G175" s="100">
        <f t="shared" si="8"/>
        <v>968.8250986731</v>
      </c>
      <c r="H175" s="61">
        <v>927.6512455516016</v>
      </c>
      <c r="I175" s="61">
        <v>844.032579787234</v>
      </c>
      <c r="J175" s="61">
        <v>1134.7914706804643</v>
      </c>
      <c r="K175" s="109">
        <f>L175*10/L$4</f>
        <v>679.9369582348306</v>
      </c>
      <c r="L175" s="111">
        <f>SUM(L5:L174)</f>
        <v>43142</v>
      </c>
      <c r="M175" s="108"/>
      <c r="N175" s="108"/>
      <c r="O175" s="43">
        <f aca="true" t="shared" si="11" ref="O175:CD175">SUM(O5:O174)</f>
        <v>620</v>
      </c>
      <c r="P175" s="43">
        <f t="shared" si="11"/>
        <v>228</v>
      </c>
      <c r="Q175" s="24">
        <f t="shared" si="11"/>
        <v>1022</v>
      </c>
      <c r="R175" s="24">
        <f t="shared" si="11"/>
        <v>1134</v>
      </c>
      <c r="S175" s="24">
        <f t="shared" si="11"/>
        <v>695</v>
      </c>
      <c r="T175" s="24">
        <f t="shared" si="11"/>
        <v>307</v>
      </c>
      <c r="U175" s="24">
        <f t="shared" si="11"/>
        <v>1170</v>
      </c>
      <c r="V175" s="24">
        <f t="shared" si="11"/>
        <v>287</v>
      </c>
      <c r="W175" s="24">
        <f t="shared" si="11"/>
        <v>1197</v>
      </c>
      <c r="X175" s="24">
        <f t="shared" si="11"/>
        <v>304</v>
      </c>
      <c r="Y175" s="24">
        <f t="shared" si="11"/>
        <v>942</v>
      </c>
      <c r="Z175" s="24">
        <f t="shared" si="11"/>
        <v>916</v>
      </c>
      <c r="AA175" s="24">
        <f t="shared" si="11"/>
        <v>305</v>
      </c>
      <c r="AB175" s="24">
        <f t="shared" si="11"/>
        <v>755</v>
      </c>
      <c r="AC175" s="24">
        <f t="shared" si="11"/>
        <v>287</v>
      </c>
      <c r="AD175" s="24">
        <f t="shared" si="11"/>
        <v>1334</v>
      </c>
      <c r="AE175" s="24">
        <f t="shared" si="11"/>
        <v>115</v>
      </c>
      <c r="AF175" s="24">
        <f t="shared" si="11"/>
        <v>168</v>
      </c>
      <c r="AG175" s="24">
        <f t="shared" si="11"/>
        <v>1073</v>
      </c>
      <c r="AH175" s="24">
        <f t="shared" si="11"/>
        <v>206</v>
      </c>
      <c r="AI175" s="24">
        <f t="shared" si="11"/>
        <v>182</v>
      </c>
      <c r="AJ175" s="24">
        <f t="shared" si="11"/>
        <v>715</v>
      </c>
      <c r="AK175" s="24">
        <f t="shared" si="11"/>
        <v>1871</v>
      </c>
      <c r="AL175" s="24">
        <f t="shared" si="11"/>
        <v>1159</v>
      </c>
      <c r="AM175" s="24">
        <f t="shared" si="11"/>
        <v>262</v>
      </c>
      <c r="AN175" s="24">
        <f t="shared" si="11"/>
        <v>863</v>
      </c>
      <c r="AO175" s="24">
        <f t="shared" si="11"/>
        <v>695</v>
      </c>
      <c r="AP175" s="24">
        <f t="shared" si="11"/>
        <v>959</v>
      </c>
      <c r="AQ175" s="24">
        <f t="shared" si="11"/>
        <v>306</v>
      </c>
      <c r="AR175" s="24">
        <f t="shared" si="11"/>
        <v>389</v>
      </c>
      <c r="AS175" s="24">
        <f t="shared" si="11"/>
        <v>374</v>
      </c>
      <c r="AT175" s="24">
        <f t="shared" si="11"/>
        <v>223</v>
      </c>
      <c r="AU175" s="24">
        <f t="shared" si="11"/>
        <v>671</v>
      </c>
      <c r="AV175" s="24">
        <f t="shared" si="11"/>
        <v>611</v>
      </c>
      <c r="AW175" s="24">
        <f t="shared" si="11"/>
        <v>392</v>
      </c>
      <c r="AX175" s="24">
        <f t="shared" si="11"/>
        <v>868</v>
      </c>
      <c r="AY175" s="24">
        <f t="shared" si="11"/>
        <v>1146</v>
      </c>
      <c r="AZ175" s="24">
        <f t="shared" si="11"/>
        <v>910</v>
      </c>
      <c r="BA175" s="24">
        <f t="shared" si="11"/>
        <v>833</v>
      </c>
      <c r="BB175" s="24">
        <f t="shared" si="11"/>
        <v>408</v>
      </c>
      <c r="BC175" s="24">
        <f t="shared" si="11"/>
        <v>205</v>
      </c>
      <c r="BD175" s="24">
        <f t="shared" si="11"/>
        <v>927</v>
      </c>
      <c r="BE175" s="24">
        <f t="shared" si="11"/>
        <v>118</v>
      </c>
      <c r="BF175" s="24">
        <f t="shared" si="11"/>
        <v>1795</v>
      </c>
      <c r="BG175" s="24">
        <f t="shared" si="11"/>
        <v>278</v>
      </c>
      <c r="BH175" s="24">
        <f t="shared" si="11"/>
        <v>504</v>
      </c>
      <c r="BI175" s="24">
        <f t="shared" si="11"/>
        <v>202</v>
      </c>
      <c r="BJ175" s="24">
        <f t="shared" si="11"/>
        <v>744</v>
      </c>
      <c r="BK175" s="24">
        <f t="shared" si="11"/>
        <v>1035</v>
      </c>
      <c r="BL175" s="24">
        <f t="shared" si="11"/>
        <v>1046</v>
      </c>
      <c r="BM175" s="24">
        <f t="shared" si="11"/>
        <v>343</v>
      </c>
      <c r="BN175" s="24">
        <f t="shared" si="11"/>
        <v>766</v>
      </c>
      <c r="BO175" s="24">
        <f t="shared" si="11"/>
        <v>1337</v>
      </c>
      <c r="BP175" s="24">
        <f t="shared" si="11"/>
        <v>618</v>
      </c>
      <c r="BQ175" s="24">
        <f t="shared" si="11"/>
        <v>617</v>
      </c>
      <c r="BR175" s="24">
        <f t="shared" si="11"/>
        <v>993</v>
      </c>
      <c r="BS175" s="24">
        <f t="shared" si="11"/>
        <v>198</v>
      </c>
      <c r="BT175" s="24">
        <f t="shared" si="11"/>
        <v>226</v>
      </c>
      <c r="BU175" s="24">
        <f t="shared" si="11"/>
        <v>546</v>
      </c>
      <c r="BV175" s="24">
        <f t="shared" si="11"/>
        <v>449</v>
      </c>
      <c r="BW175" s="24">
        <f t="shared" si="11"/>
        <v>188</v>
      </c>
      <c r="BX175" s="24">
        <f t="shared" si="11"/>
        <v>343</v>
      </c>
      <c r="BY175" s="24">
        <f t="shared" si="11"/>
        <v>497</v>
      </c>
      <c r="BZ175" s="24">
        <f t="shared" si="11"/>
        <v>493</v>
      </c>
      <c r="CA175" s="24">
        <f t="shared" si="11"/>
        <v>384</v>
      </c>
      <c r="CB175" s="24">
        <f t="shared" si="11"/>
        <v>693</v>
      </c>
      <c r="CC175" s="24">
        <f t="shared" si="11"/>
        <v>248</v>
      </c>
      <c r="CD175" s="24">
        <f t="shared" si="11"/>
        <v>53</v>
      </c>
    </row>
    <row r="176" spans="1:82" ht="12.75">
      <c r="A176" s="62" t="s">
        <v>161</v>
      </c>
      <c r="B176" s="63">
        <v>102</v>
      </c>
      <c r="C176" s="63">
        <v>110</v>
      </c>
      <c r="D176" s="63">
        <v>111</v>
      </c>
      <c r="E176" s="64">
        <v>121</v>
      </c>
      <c r="F176" s="99">
        <v>130</v>
      </c>
      <c r="G176" s="112">
        <f t="shared" si="8"/>
        <v>119</v>
      </c>
      <c r="H176" s="65">
        <v>108</v>
      </c>
      <c r="I176" s="65">
        <v>135</v>
      </c>
      <c r="J176" s="65">
        <v>114</v>
      </c>
      <c r="K176" s="110">
        <f>COUNTIF(K5:K174,"&gt;0")</f>
        <v>114</v>
      </c>
      <c r="L176" s="51"/>
      <c r="M176" s="107"/>
      <c r="N176" s="107"/>
      <c r="O176" s="43">
        <f aca="true" t="shared" si="12" ref="O176:AP176">COUNTA(O5:O174)</f>
        <v>26</v>
      </c>
      <c r="P176" s="43">
        <f t="shared" si="12"/>
        <v>21</v>
      </c>
      <c r="Q176" s="24">
        <f t="shared" si="12"/>
        <v>52</v>
      </c>
      <c r="R176" s="24">
        <f t="shared" si="12"/>
        <v>29</v>
      </c>
      <c r="S176" s="24">
        <f t="shared" si="12"/>
        <v>32</v>
      </c>
      <c r="T176" s="24">
        <f t="shared" si="12"/>
        <v>26</v>
      </c>
      <c r="U176" s="24">
        <f t="shared" si="12"/>
        <v>26</v>
      </c>
      <c r="V176" s="24">
        <f t="shared" si="12"/>
        <v>20</v>
      </c>
      <c r="W176" s="24">
        <f t="shared" si="12"/>
        <v>38</v>
      </c>
      <c r="X176" s="24">
        <f>COUNTA(X5:X174)</f>
        <v>16</v>
      </c>
      <c r="Y176" s="24">
        <f t="shared" si="12"/>
        <v>37</v>
      </c>
      <c r="Z176" s="24">
        <f t="shared" si="12"/>
        <v>45</v>
      </c>
      <c r="AA176" s="24">
        <f t="shared" si="12"/>
        <v>21</v>
      </c>
      <c r="AB176" s="24">
        <f t="shared" si="12"/>
        <v>19</v>
      </c>
      <c r="AC176" s="24">
        <f t="shared" si="12"/>
        <v>27</v>
      </c>
      <c r="AD176" s="24">
        <f t="shared" si="12"/>
        <v>35</v>
      </c>
      <c r="AE176" s="24">
        <f t="shared" si="12"/>
        <v>22</v>
      </c>
      <c r="AF176" s="24">
        <f t="shared" si="12"/>
        <v>19</v>
      </c>
      <c r="AG176" s="24">
        <f t="shared" si="12"/>
        <v>26</v>
      </c>
      <c r="AH176" s="24">
        <f>COUNTA(AH5:AH174)</f>
        <v>23</v>
      </c>
      <c r="AI176" s="24">
        <f t="shared" si="12"/>
        <v>21</v>
      </c>
      <c r="AJ176" s="24">
        <f t="shared" si="12"/>
        <v>38</v>
      </c>
      <c r="AK176" s="24">
        <f t="shared" si="12"/>
        <v>38</v>
      </c>
      <c r="AL176" s="24">
        <f t="shared" si="12"/>
        <v>32</v>
      </c>
      <c r="AM176" s="24">
        <f t="shared" si="12"/>
        <v>26</v>
      </c>
      <c r="AN176" s="24">
        <f t="shared" si="12"/>
        <v>47</v>
      </c>
      <c r="AO176" s="24">
        <f t="shared" si="12"/>
        <v>43</v>
      </c>
      <c r="AP176" s="24">
        <f t="shared" si="12"/>
        <v>34</v>
      </c>
      <c r="AQ176" s="24">
        <f aca="true" t="shared" si="13" ref="AQ176:BH176">COUNTA(AQ5:AQ174)</f>
        <v>23</v>
      </c>
      <c r="AR176" s="24">
        <f t="shared" si="13"/>
        <v>24</v>
      </c>
      <c r="AS176" s="24">
        <f>COUNTA(AS5:AS174)</f>
        <v>18</v>
      </c>
      <c r="AT176" s="24">
        <f t="shared" si="13"/>
        <v>29</v>
      </c>
      <c r="AU176" s="24">
        <f t="shared" si="13"/>
        <v>34</v>
      </c>
      <c r="AV176" s="24">
        <f t="shared" si="13"/>
        <v>37</v>
      </c>
      <c r="AW176" s="24">
        <f t="shared" si="13"/>
        <v>33</v>
      </c>
      <c r="AX176" s="24">
        <f t="shared" si="13"/>
        <v>41</v>
      </c>
      <c r="AY176" s="24">
        <f t="shared" si="13"/>
        <v>35</v>
      </c>
      <c r="AZ176" s="24">
        <f t="shared" si="13"/>
        <v>41</v>
      </c>
      <c r="BA176" s="24">
        <f t="shared" si="13"/>
        <v>26</v>
      </c>
      <c r="BB176" s="24">
        <f t="shared" si="13"/>
        <v>24</v>
      </c>
      <c r="BC176" s="24">
        <f>COUNTA(BC5:BC174)</f>
        <v>16</v>
      </c>
      <c r="BD176" s="24">
        <f t="shared" si="13"/>
        <v>50</v>
      </c>
      <c r="BE176" s="24">
        <f t="shared" si="13"/>
        <v>16</v>
      </c>
      <c r="BF176" s="24">
        <f t="shared" si="13"/>
        <v>28</v>
      </c>
      <c r="BG176" s="24">
        <f t="shared" si="13"/>
        <v>22</v>
      </c>
      <c r="BH176" s="24">
        <f t="shared" si="13"/>
        <v>18</v>
      </c>
      <c r="BI176" s="24">
        <f>COUNTA(BI5:BI174)</f>
        <v>16</v>
      </c>
      <c r="BJ176" s="24">
        <f>COUNTA(BJ5:BJ174)</f>
        <v>32</v>
      </c>
      <c r="BK176" s="24">
        <f>COUNTA(BK5:BK174)</f>
        <v>29</v>
      </c>
      <c r="BL176" s="24">
        <f>COUNTA(BL5:BL174)</f>
        <v>33</v>
      </c>
      <c r="BM176" s="24">
        <f aca="true" t="shared" si="14" ref="BM176:CD176">COUNTA(BM5:BM174)</f>
        <v>22</v>
      </c>
      <c r="BN176" s="24">
        <f>COUNTA(BN5:BN174)</f>
        <v>21</v>
      </c>
      <c r="BO176" s="24">
        <f t="shared" si="14"/>
        <v>29</v>
      </c>
      <c r="BP176" s="24">
        <f>COUNTA(BP5:BP174)</f>
        <v>23</v>
      </c>
      <c r="BQ176" s="24">
        <f t="shared" si="14"/>
        <v>34</v>
      </c>
      <c r="BR176" s="24">
        <f t="shared" si="14"/>
        <v>32</v>
      </c>
      <c r="BS176" s="24">
        <f t="shared" si="14"/>
        <v>22</v>
      </c>
      <c r="BT176" s="24">
        <f t="shared" si="14"/>
        <v>22</v>
      </c>
      <c r="BU176" s="24">
        <f t="shared" si="14"/>
        <v>34</v>
      </c>
      <c r="BV176" s="24">
        <f t="shared" si="14"/>
        <v>27</v>
      </c>
      <c r="BW176" s="24">
        <f t="shared" si="14"/>
        <v>16</v>
      </c>
      <c r="BX176" s="24">
        <f t="shared" si="14"/>
        <v>23</v>
      </c>
      <c r="BY176" s="24">
        <f>COUNTA(BY5:BY174)</f>
        <v>30</v>
      </c>
      <c r="BZ176" s="24">
        <f t="shared" si="14"/>
        <v>24</v>
      </c>
      <c r="CA176" s="24">
        <f>COUNTA(CA5:CA174)</f>
        <v>33</v>
      </c>
      <c r="CB176" s="24">
        <f t="shared" si="14"/>
        <v>27</v>
      </c>
      <c r="CC176" s="24">
        <f t="shared" si="14"/>
        <v>28</v>
      </c>
      <c r="CD176" s="24">
        <f t="shared" si="14"/>
        <v>10</v>
      </c>
    </row>
    <row r="177" spans="2:18" ht="12.75">
      <c r="B177" s="30"/>
      <c r="F177" s="96"/>
      <c r="H177" s="52"/>
      <c r="I177" s="52"/>
      <c r="J177" s="52"/>
      <c r="K177" s="2"/>
      <c r="M177" s="37"/>
      <c r="N177" s="37"/>
      <c r="O177" s="44"/>
      <c r="P177" s="44"/>
      <c r="Q177" s="44"/>
      <c r="R177" s="44"/>
    </row>
    <row r="178" spans="1:10" ht="12.75">
      <c r="A178" s="1" t="s">
        <v>161</v>
      </c>
      <c r="B178" s="71">
        <v>106</v>
      </c>
      <c r="C178" s="1">
        <v>115</v>
      </c>
      <c r="D178" s="1">
        <v>118</v>
      </c>
      <c r="E178" s="1">
        <v>135</v>
      </c>
      <c r="F178" s="97">
        <v>154</v>
      </c>
      <c r="G178" s="1">
        <f>COUNTIF(G5:G174,"&gt;0")</f>
        <v>144</v>
      </c>
      <c r="H178" s="50"/>
      <c r="I178" s="50"/>
      <c r="J178" s="50"/>
    </row>
    <row r="179" ht="12.75"/>
    <row r="180" ht="12.75"/>
    <row r="181" spans="13:29" ht="12.75">
      <c r="M181" s="46"/>
      <c r="N181" s="46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8"/>
      <c r="AA181" s="48"/>
      <c r="AB181" s="48"/>
      <c r="AC181" s="48"/>
    </row>
    <row r="182" ht="12.75"/>
    <row r="183" ht="12.75"/>
    <row r="184" ht="12.75"/>
    <row r="185" ht="12.75"/>
    <row r="186" ht="12.75"/>
    <row r="187" ht="12.75"/>
    <row r="188" ht="12.75"/>
    <row r="189" ht="12.75"/>
  </sheetData>
  <sheetProtection/>
  <mergeCells count="1">
    <mergeCell ref="H2:K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4.00390625" style="0" customWidth="1"/>
    <col min="3" max="3" width="17.28125" style="0" customWidth="1"/>
  </cols>
  <sheetData>
    <row r="1" spans="1:7" s="1" customFormat="1" ht="12.75">
      <c r="A1" s="72" t="s">
        <v>162</v>
      </c>
      <c r="B1" s="72"/>
      <c r="C1" s="72"/>
      <c r="D1" s="72"/>
      <c r="E1" s="72"/>
      <c r="F1" s="72"/>
      <c r="G1" s="72"/>
    </row>
    <row r="2" spans="1:4" s="30" customFormat="1" ht="12.75">
      <c r="A2" s="1" t="s">
        <v>215</v>
      </c>
      <c r="B2" s="1" t="s">
        <v>352</v>
      </c>
      <c r="C2" s="1"/>
      <c r="D2" s="1" t="s">
        <v>329</v>
      </c>
    </row>
    <row r="3" spans="1:4" s="30" customFormat="1" ht="12.75">
      <c r="A3" s="1" t="s">
        <v>215</v>
      </c>
      <c r="B3" s="1" t="s">
        <v>357</v>
      </c>
      <c r="C3" s="1"/>
      <c r="D3" s="1" t="s">
        <v>329</v>
      </c>
    </row>
    <row r="4" spans="1:4" s="30" customFormat="1" ht="12.75">
      <c r="A4" s="1" t="s">
        <v>231</v>
      </c>
      <c r="B4" s="1" t="s">
        <v>230</v>
      </c>
      <c r="C4" s="1"/>
      <c r="D4" s="1" t="s">
        <v>383</v>
      </c>
    </row>
    <row r="5" spans="1:4" s="30" customFormat="1" ht="12.75">
      <c r="A5" s="1" t="s">
        <v>273</v>
      </c>
      <c r="B5" s="1" t="s">
        <v>272</v>
      </c>
      <c r="C5" s="1"/>
      <c r="D5" s="1" t="s">
        <v>228</v>
      </c>
    </row>
    <row r="6" spans="1:4" s="30" customFormat="1" ht="12.75">
      <c r="A6" s="1" t="s">
        <v>163</v>
      </c>
      <c r="B6" s="1" t="s">
        <v>164</v>
      </c>
      <c r="C6" s="1"/>
      <c r="D6" s="1" t="s">
        <v>276</v>
      </c>
    </row>
    <row r="7" spans="1:4" s="30" customFormat="1" ht="12.75">
      <c r="A7" s="1" t="s">
        <v>163</v>
      </c>
      <c r="B7" s="1" t="s">
        <v>251</v>
      </c>
      <c r="C7" s="1"/>
      <c r="D7" s="1" t="s">
        <v>381</v>
      </c>
    </row>
    <row r="8" spans="1:4" s="30" customFormat="1" ht="12.75">
      <c r="A8" s="1" t="s">
        <v>163</v>
      </c>
      <c r="B8" s="1" t="s">
        <v>333</v>
      </c>
      <c r="C8" s="1"/>
      <c r="D8" s="1" t="s">
        <v>334</v>
      </c>
    </row>
    <row r="9" spans="1:4" s="30" customFormat="1" ht="12.75">
      <c r="A9" s="1" t="s">
        <v>163</v>
      </c>
      <c r="B9" s="1" t="s">
        <v>201</v>
      </c>
      <c r="C9" s="1"/>
      <c r="D9" s="1" t="s">
        <v>277</v>
      </c>
    </row>
    <row r="10" spans="1:6" s="30" customFormat="1" ht="12.75">
      <c r="A10" s="1" t="s">
        <v>238</v>
      </c>
      <c r="B10" s="1" t="s">
        <v>237</v>
      </c>
      <c r="C10" s="1"/>
      <c r="D10" s="1" t="s">
        <v>366</v>
      </c>
      <c r="E10" s="1"/>
      <c r="F10" s="1"/>
    </row>
    <row r="11" spans="1:4" s="30" customFormat="1" ht="12.75">
      <c r="A11" s="1" t="s">
        <v>165</v>
      </c>
      <c r="B11" s="1" t="s">
        <v>1</v>
      </c>
      <c r="C11" s="1"/>
      <c r="D11" s="1" t="s">
        <v>235</v>
      </c>
    </row>
    <row r="12" spans="1:4" s="30" customFormat="1" ht="12.75">
      <c r="A12" s="1" t="s">
        <v>166</v>
      </c>
      <c r="B12" s="1" t="s">
        <v>194</v>
      </c>
      <c r="C12" s="1"/>
      <c r="D12" s="1" t="s">
        <v>196</v>
      </c>
    </row>
    <row r="13" spans="1:5" s="30" customFormat="1" ht="12.75">
      <c r="A13" s="1" t="s">
        <v>166</v>
      </c>
      <c r="B13" s="1" t="s">
        <v>243</v>
      </c>
      <c r="C13" s="1"/>
      <c r="D13" s="1" t="s">
        <v>325</v>
      </c>
      <c r="E13" s="1"/>
    </row>
    <row r="14" spans="1:5" s="30" customFormat="1" ht="12.75">
      <c r="A14" s="1" t="s">
        <v>167</v>
      </c>
      <c r="B14" s="1" t="s">
        <v>315</v>
      </c>
      <c r="C14" s="1"/>
      <c r="D14" s="1" t="s">
        <v>316</v>
      </c>
      <c r="E14" s="1"/>
    </row>
    <row r="15" spans="1:5" s="30" customFormat="1" ht="12.75">
      <c r="A15" s="1" t="s">
        <v>167</v>
      </c>
      <c r="B15" s="1" t="s">
        <v>343</v>
      </c>
      <c r="C15" s="1"/>
      <c r="D15" s="1" t="s">
        <v>190</v>
      </c>
      <c r="E15" s="1"/>
    </row>
    <row r="16" spans="1:4" s="30" customFormat="1" ht="12.75">
      <c r="A16" s="1" t="s">
        <v>167</v>
      </c>
      <c r="B16" s="1" t="s">
        <v>331</v>
      </c>
      <c r="C16" s="1"/>
      <c r="D16" s="1" t="s">
        <v>332</v>
      </c>
    </row>
    <row r="17" spans="1:5" s="30" customFormat="1" ht="12.75">
      <c r="A17" s="1" t="s">
        <v>168</v>
      </c>
      <c r="B17" s="1" t="s">
        <v>2</v>
      </c>
      <c r="C17" s="1"/>
      <c r="D17" s="1" t="s">
        <v>314</v>
      </c>
      <c r="E17" s="1"/>
    </row>
    <row r="18" spans="1:5" s="30" customFormat="1" ht="12.75">
      <c r="A18" s="1" t="s">
        <v>168</v>
      </c>
      <c r="B18" s="1" t="s">
        <v>350</v>
      </c>
      <c r="C18" s="1"/>
      <c r="D18" s="1" t="s">
        <v>394</v>
      </c>
      <c r="E18" s="1"/>
    </row>
    <row r="19" spans="1:5" s="30" customFormat="1" ht="12.75">
      <c r="A19" s="1" t="s">
        <v>326</v>
      </c>
      <c r="B19" s="1" t="s">
        <v>327</v>
      </c>
      <c r="C19" s="1"/>
      <c r="D19" s="1" t="s">
        <v>369</v>
      </c>
      <c r="E19" s="1"/>
    </row>
    <row r="20" spans="1:5" s="30" customFormat="1" ht="12.75">
      <c r="A20" s="1" t="s">
        <v>245</v>
      </c>
      <c r="B20" s="1" t="s">
        <v>189</v>
      </c>
      <c r="C20" s="1"/>
      <c r="D20" s="1" t="s">
        <v>228</v>
      </c>
      <c r="E20" s="1"/>
    </row>
    <row r="21" spans="1:4" s="30" customFormat="1" ht="12.75">
      <c r="A21" s="1" t="s">
        <v>259</v>
      </c>
      <c r="B21" s="1" t="s">
        <v>388</v>
      </c>
      <c r="C21" s="1"/>
      <c r="D21" s="1" t="s">
        <v>389</v>
      </c>
    </row>
    <row r="22" spans="1:4" s="30" customFormat="1" ht="12.75">
      <c r="A22" s="1" t="s">
        <v>210</v>
      </c>
      <c r="B22" s="1" t="s">
        <v>209</v>
      </c>
      <c r="C22" s="1"/>
      <c r="D22" s="1" t="s">
        <v>329</v>
      </c>
    </row>
    <row r="23" spans="1:5" s="30" customFormat="1" ht="12.75">
      <c r="A23" s="1" t="s">
        <v>169</v>
      </c>
      <c r="B23" s="1" t="s">
        <v>3</v>
      </c>
      <c r="C23" s="1"/>
      <c r="D23" s="1" t="s">
        <v>372</v>
      </c>
      <c r="E23" s="1"/>
    </row>
    <row r="24" spans="1:5" s="30" customFormat="1" ht="12.75">
      <c r="A24" s="1" t="s">
        <v>169</v>
      </c>
      <c r="B24" s="1" t="s">
        <v>270</v>
      </c>
      <c r="C24" s="1"/>
      <c r="D24" s="1" t="s">
        <v>312</v>
      </c>
      <c r="E24" s="1"/>
    </row>
    <row r="25" spans="1:6" s="30" customFormat="1" ht="12.75">
      <c r="A25" s="1" t="s">
        <v>170</v>
      </c>
      <c r="B25" s="1" t="s">
        <v>294</v>
      </c>
      <c r="C25" s="1"/>
      <c r="D25" s="1" t="s">
        <v>368</v>
      </c>
      <c r="E25" s="1"/>
      <c r="F25" s="1"/>
    </row>
    <row r="26" spans="1:5" s="30" customFormat="1" ht="12.75">
      <c r="A26" s="1" t="s">
        <v>170</v>
      </c>
      <c r="B26" s="1" t="s">
        <v>192</v>
      </c>
      <c r="C26" s="1"/>
      <c r="D26" s="1" t="s">
        <v>384</v>
      </c>
      <c r="E26" s="1"/>
    </row>
    <row r="27" spans="1:4" s="30" customFormat="1" ht="12.75">
      <c r="A27" s="1" t="s">
        <v>223</v>
      </c>
      <c r="B27" s="1" t="s">
        <v>267</v>
      </c>
      <c r="C27" s="1"/>
      <c r="D27" s="1" t="s">
        <v>268</v>
      </c>
    </row>
    <row r="28" spans="1:5" s="30" customFormat="1" ht="12.75">
      <c r="A28" s="1" t="s">
        <v>223</v>
      </c>
      <c r="B28" s="1" t="s">
        <v>222</v>
      </c>
      <c r="C28" s="1"/>
      <c r="D28" s="1" t="s">
        <v>250</v>
      </c>
      <c r="E28" s="1"/>
    </row>
    <row r="29" spans="1:5" s="30" customFormat="1" ht="12.75">
      <c r="A29" s="1" t="s">
        <v>223</v>
      </c>
      <c r="B29" s="1" t="s">
        <v>323</v>
      </c>
      <c r="C29" s="1"/>
      <c r="D29" s="1" t="s">
        <v>324</v>
      </c>
      <c r="E29" s="1"/>
    </row>
    <row r="30" spans="1:5" s="30" customFormat="1" ht="12.75">
      <c r="A30" s="1" t="s">
        <v>263</v>
      </c>
      <c r="B30" s="1" t="s">
        <v>264</v>
      </c>
      <c r="C30" s="1"/>
      <c r="D30" s="1" t="s">
        <v>288</v>
      </c>
      <c r="E30" s="1"/>
    </row>
    <row r="31" spans="1:6" s="30" customFormat="1" ht="12.75">
      <c r="A31" s="1" t="s">
        <v>171</v>
      </c>
      <c r="B31" s="1" t="s">
        <v>4</v>
      </c>
      <c r="C31" s="1"/>
      <c r="D31" s="1" t="s">
        <v>382</v>
      </c>
      <c r="E31" s="1"/>
      <c r="F31" s="1"/>
    </row>
    <row r="32" spans="1:4" s="30" customFormat="1" ht="12.75">
      <c r="A32" s="1" t="s">
        <v>171</v>
      </c>
      <c r="B32" s="1" t="s">
        <v>391</v>
      </c>
      <c r="D32" s="1" t="s">
        <v>392</v>
      </c>
    </row>
    <row r="33" spans="1:5" s="30" customFormat="1" ht="12.75">
      <c r="A33" s="1" t="s">
        <v>172</v>
      </c>
      <c r="B33" s="1" t="s">
        <v>260</v>
      </c>
      <c r="C33" s="1"/>
      <c r="D33" s="1" t="s">
        <v>313</v>
      </c>
      <c r="E33" s="1"/>
    </row>
    <row r="34" spans="1:6" s="30" customFormat="1" ht="12.75">
      <c r="A34" s="1" t="s">
        <v>172</v>
      </c>
      <c r="B34" s="1" t="s">
        <v>287</v>
      </c>
      <c r="C34" s="1"/>
      <c r="D34" s="1" t="s">
        <v>373</v>
      </c>
      <c r="E34" s="1"/>
      <c r="F34" s="1"/>
    </row>
    <row r="35" spans="1:4" s="30" customFormat="1" ht="12.75">
      <c r="A35" s="1" t="s">
        <v>172</v>
      </c>
      <c r="B35" s="1" t="s">
        <v>5</v>
      </c>
      <c r="C35" s="1"/>
      <c r="D35" s="1" t="s">
        <v>173</v>
      </c>
    </row>
    <row r="36" spans="1:4" s="30" customFormat="1" ht="12.75">
      <c r="A36" s="1" t="s">
        <v>353</v>
      </c>
      <c r="B36" s="1" t="s">
        <v>354</v>
      </c>
      <c r="C36" s="1"/>
      <c r="D36" s="1" t="s">
        <v>355</v>
      </c>
    </row>
    <row r="37" spans="1:4" s="30" customFormat="1" ht="12.75">
      <c r="A37" s="1" t="s">
        <v>174</v>
      </c>
      <c r="B37" s="1" t="s">
        <v>6</v>
      </c>
      <c r="C37" s="1"/>
      <c r="D37" s="1" t="s">
        <v>351</v>
      </c>
    </row>
    <row r="38" spans="1:4" s="30" customFormat="1" ht="12.75">
      <c r="A38" s="1" t="s">
        <v>175</v>
      </c>
      <c r="B38" s="1" t="s">
        <v>7</v>
      </c>
      <c r="C38" s="1"/>
      <c r="D38" s="1" t="s">
        <v>191</v>
      </c>
    </row>
    <row r="39" spans="1:4" s="30" customFormat="1" ht="12.75">
      <c r="A39" s="1" t="s">
        <v>175</v>
      </c>
      <c r="B39" s="1" t="s">
        <v>8</v>
      </c>
      <c r="C39" s="1"/>
      <c r="D39" s="1" t="s">
        <v>191</v>
      </c>
    </row>
    <row r="40" spans="1:6" s="30" customFormat="1" ht="12.75">
      <c r="A40" s="1" t="s">
        <v>176</v>
      </c>
      <c r="B40" s="1" t="s">
        <v>9</v>
      </c>
      <c r="C40" s="1"/>
      <c r="D40" s="1" t="s">
        <v>379</v>
      </c>
      <c r="E40" s="1"/>
      <c r="F40" s="1"/>
    </row>
    <row r="41" spans="1:6" s="30" customFormat="1" ht="12.75">
      <c r="A41" s="1" t="s">
        <v>176</v>
      </c>
      <c r="B41" s="1" t="s">
        <v>217</v>
      </c>
      <c r="C41" s="1"/>
      <c r="D41" s="1" t="s">
        <v>367</v>
      </c>
      <c r="E41" s="1"/>
      <c r="F41" s="1"/>
    </row>
    <row r="42" spans="1:4" s="30" customFormat="1" ht="12.75">
      <c r="A42" s="1" t="s">
        <v>177</v>
      </c>
      <c r="B42" s="1" t="s">
        <v>10</v>
      </c>
      <c r="C42" s="1"/>
      <c r="D42" s="1" t="s">
        <v>235</v>
      </c>
    </row>
    <row r="43" spans="1:7" s="30" customFormat="1" ht="12.75">
      <c r="A43" s="1" t="s">
        <v>177</v>
      </c>
      <c r="B43" s="1" t="s">
        <v>11</v>
      </c>
      <c r="C43" s="1"/>
      <c r="D43" s="1" t="s">
        <v>358</v>
      </c>
      <c r="E43" s="1"/>
      <c r="F43" s="1"/>
      <c r="G43" s="1"/>
    </row>
    <row r="44" spans="1:4" s="30" customFormat="1" ht="12.75">
      <c r="A44" s="1" t="s">
        <v>177</v>
      </c>
      <c r="B44" s="1" t="s">
        <v>212</v>
      </c>
      <c r="C44" s="1"/>
      <c r="D44" s="1" t="s">
        <v>213</v>
      </c>
    </row>
    <row r="45" spans="1:6" s="30" customFormat="1" ht="12.75">
      <c r="A45" s="1" t="s">
        <v>203</v>
      </c>
      <c r="B45" s="1" t="s">
        <v>256</v>
      </c>
      <c r="C45" s="1"/>
      <c r="D45" s="1" t="s">
        <v>364</v>
      </c>
      <c r="E45" s="1"/>
      <c r="F45" s="1"/>
    </row>
    <row r="46" spans="1:5" s="30" customFormat="1" ht="12.75">
      <c r="A46" s="1" t="s">
        <v>203</v>
      </c>
      <c r="B46" s="1" t="s">
        <v>280</v>
      </c>
      <c r="C46" s="1"/>
      <c r="D46" s="1" t="s">
        <v>380</v>
      </c>
      <c r="E46" s="1"/>
    </row>
    <row r="47" spans="1:4" s="30" customFormat="1" ht="12.75">
      <c r="A47" s="1" t="s">
        <v>203</v>
      </c>
      <c r="B47" s="1" t="s">
        <v>189</v>
      </c>
      <c r="C47" s="1"/>
      <c r="D47" s="1" t="s">
        <v>362</v>
      </c>
    </row>
    <row r="48" spans="1:6" s="30" customFormat="1" ht="12.75">
      <c r="A48" s="1" t="s">
        <v>203</v>
      </c>
      <c r="B48" s="1" t="s">
        <v>317</v>
      </c>
      <c r="C48" s="1"/>
      <c r="D48" s="1" t="s">
        <v>363</v>
      </c>
      <c r="E48" s="1"/>
      <c r="F48" s="1"/>
    </row>
    <row r="49" spans="1:8" s="30" customFormat="1" ht="12.75">
      <c r="A49" s="1" t="s">
        <v>219</v>
      </c>
      <c r="B49" s="1" t="s">
        <v>220</v>
      </c>
      <c r="C49" s="1"/>
      <c r="D49" s="1" t="s">
        <v>387</v>
      </c>
      <c r="E49" s="1"/>
      <c r="F49" s="1"/>
      <c r="H49" s="1"/>
    </row>
    <row r="50" spans="1:4" s="30" customFormat="1" ht="12.75">
      <c r="A50" s="1" t="s">
        <v>227</v>
      </c>
      <c r="B50" s="1" t="s">
        <v>321</v>
      </c>
      <c r="C50" s="1"/>
      <c r="D50" s="1" t="s">
        <v>228</v>
      </c>
    </row>
    <row r="51" spans="1:5" s="30" customFormat="1" ht="12.75">
      <c r="A51" s="1" t="s">
        <v>178</v>
      </c>
      <c r="B51" s="1" t="s">
        <v>283</v>
      </c>
      <c r="C51" s="1"/>
      <c r="D51" s="1" t="s">
        <v>299</v>
      </c>
      <c r="E51" s="1"/>
    </row>
    <row r="52" spans="1:5" s="30" customFormat="1" ht="12.75">
      <c r="A52" s="1" t="s">
        <v>178</v>
      </c>
      <c r="B52" s="1" t="s">
        <v>12</v>
      </c>
      <c r="C52" s="1"/>
      <c r="D52" s="1" t="s">
        <v>370</v>
      </c>
      <c r="E52" s="1"/>
    </row>
    <row r="53" spans="1:5" s="30" customFormat="1" ht="12.75">
      <c r="A53" s="1" t="s">
        <v>178</v>
      </c>
      <c r="B53" s="1" t="s">
        <v>377</v>
      </c>
      <c r="C53" s="1"/>
      <c r="D53" s="1" t="s">
        <v>378</v>
      </c>
      <c r="E53" s="1"/>
    </row>
    <row r="54" spans="1:4" s="30" customFormat="1" ht="12.75">
      <c r="A54" s="1" t="s">
        <v>178</v>
      </c>
      <c r="B54" s="1" t="s">
        <v>297</v>
      </c>
      <c r="C54" s="1"/>
      <c r="D54" s="1" t="s">
        <v>345</v>
      </c>
    </row>
    <row r="55" spans="1:4" s="30" customFormat="1" ht="12.75">
      <c r="A55" s="1" t="s">
        <v>178</v>
      </c>
      <c r="B55" s="1" t="s">
        <v>374</v>
      </c>
      <c r="C55" s="1"/>
      <c r="D55" s="1" t="s">
        <v>375</v>
      </c>
    </row>
    <row r="56" spans="1:4" s="30" customFormat="1" ht="12.75">
      <c r="A56" s="1" t="s">
        <v>178</v>
      </c>
      <c r="B56" s="1" t="s">
        <v>274</v>
      </c>
      <c r="C56" s="1"/>
      <c r="D56" s="1" t="s">
        <v>275</v>
      </c>
    </row>
    <row r="57" spans="1:4" s="30" customFormat="1" ht="12.75">
      <c r="A57" s="1" t="s">
        <v>178</v>
      </c>
      <c r="B57" s="1" t="s">
        <v>290</v>
      </c>
      <c r="C57" s="1"/>
      <c r="D57" s="1" t="s">
        <v>291</v>
      </c>
    </row>
    <row r="58" spans="1:4" s="30" customFormat="1" ht="12.75">
      <c r="A58" s="1" t="s">
        <v>178</v>
      </c>
      <c r="B58" s="1" t="s">
        <v>336</v>
      </c>
      <c r="C58" s="1"/>
      <c r="D58" s="1" t="s">
        <v>337</v>
      </c>
    </row>
    <row r="59" spans="1:5" s="30" customFormat="1" ht="12.75">
      <c r="A59" s="1" t="s">
        <v>178</v>
      </c>
      <c r="B59" s="1" t="s">
        <v>180</v>
      </c>
      <c r="C59" s="1"/>
      <c r="D59" s="1" t="s">
        <v>361</v>
      </c>
      <c r="E59" s="1"/>
    </row>
    <row r="60" spans="1:4" s="30" customFormat="1" ht="12.75">
      <c r="A60" s="1" t="s">
        <v>178</v>
      </c>
      <c r="B60" s="1" t="s">
        <v>269</v>
      </c>
      <c r="C60" s="1"/>
      <c r="D60" s="1" t="s">
        <v>371</v>
      </c>
    </row>
    <row r="61" spans="1:4" s="30" customFormat="1" ht="12.75">
      <c r="A61" s="1" t="s">
        <v>178</v>
      </c>
      <c r="B61" s="1" t="s">
        <v>14</v>
      </c>
      <c r="C61" s="1"/>
      <c r="D61" s="1" t="s">
        <v>386</v>
      </c>
    </row>
    <row r="62" spans="1:4" s="30" customFormat="1" ht="12.75">
      <c r="A62" s="1" t="s">
        <v>178</v>
      </c>
      <c r="B62" s="1" t="s">
        <v>15</v>
      </c>
      <c r="C62" s="1"/>
      <c r="D62" s="1" t="s">
        <v>179</v>
      </c>
    </row>
    <row r="63" spans="1:9" s="30" customFormat="1" ht="12.75">
      <c r="A63" s="1" t="s">
        <v>205</v>
      </c>
      <c r="B63" s="1" t="s">
        <v>206</v>
      </c>
      <c r="C63" s="1"/>
      <c r="D63" s="1" t="s">
        <v>307</v>
      </c>
      <c r="I63" s="30" t="s">
        <v>344</v>
      </c>
    </row>
    <row r="64" spans="1:4" s="30" customFormat="1" ht="12.75">
      <c r="A64" s="1" t="s">
        <v>205</v>
      </c>
      <c r="B64" s="1" t="s">
        <v>393</v>
      </c>
      <c r="D64" s="1" t="s">
        <v>311</v>
      </c>
    </row>
    <row r="65" spans="1:4" s="30" customFormat="1" ht="12.75">
      <c r="A65" s="1" t="s">
        <v>205</v>
      </c>
      <c r="B65" s="1" t="s">
        <v>339</v>
      </c>
      <c r="C65" s="1"/>
      <c r="D65" s="1" t="s">
        <v>340</v>
      </c>
    </row>
    <row r="66" spans="1:4" s="30" customFormat="1" ht="12.75">
      <c r="A66" s="1" t="s">
        <v>205</v>
      </c>
      <c r="B66" s="1" t="s">
        <v>359</v>
      </c>
      <c r="C66" s="1"/>
      <c r="D66" s="1" t="s">
        <v>292</v>
      </c>
    </row>
    <row r="67" spans="1:4" s="30" customFormat="1" ht="12.75">
      <c r="A67" s="1" t="s">
        <v>205</v>
      </c>
      <c r="B67" s="1" t="s">
        <v>310</v>
      </c>
      <c r="C67" s="1"/>
      <c r="D67" s="1" t="s">
        <v>311</v>
      </c>
    </row>
    <row r="68" spans="1:4" s="30" customFormat="1" ht="12.75">
      <c r="A68" s="1" t="s">
        <v>205</v>
      </c>
      <c r="B68" s="1" t="s">
        <v>302</v>
      </c>
      <c r="C68" s="1"/>
      <c r="D68" s="1" t="s">
        <v>303</v>
      </c>
    </row>
    <row r="69" spans="1:4" s="30" customFormat="1" ht="12.75">
      <c r="A69" s="1" t="s">
        <v>181</v>
      </c>
      <c r="B69" s="1" t="s">
        <v>16</v>
      </c>
      <c r="C69" s="1"/>
      <c r="D69" s="1" t="s">
        <v>295</v>
      </c>
    </row>
    <row r="70" s="30" customFormat="1" ht="12.75"/>
    <row r="71" spans="1:6" ht="12.75">
      <c r="A71" s="30"/>
      <c r="B71" s="30"/>
      <c r="C71" s="30"/>
      <c r="D71" s="30"/>
      <c r="E71" s="30"/>
      <c r="F71" s="3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22" sqref="I22"/>
    </sheetView>
  </sheetViews>
  <sheetFormatPr defaultColWidth="9.140625" defaultRowHeight="12.75"/>
  <sheetData>
    <row r="1" ht="12.75">
      <c r="A1" s="1" t="s">
        <v>286</v>
      </c>
    </row>
    <row r="2" ht="12.75">
      <c r="A2" s="1"/>
    </row>
    <row r="3" ht="12.75">
      <c r="A3" s="1" t="s">
        <v>349</v>
      </c>
    </row>
    <row r="4" ht="12.75">
      <c r="B4" t="s">
        <v>338</v>
      </c>
    </row>
    <row r="5" ht="12.75">
      <c r="B5" t="s">
        <v>396</v>
      </c>
    </row>
    <row r="6" ht="12.75">
      <c r="B6" t="s">
        <v>284</v>
      </c>
    </row>
    <row r="7" ht="12.75">
      <c r="B7" t="s">
        <v>395</v>
      </c>
    </row>
    <row r="8" ht="12.75">
      <c r="B8" t="s">
        <v>397</v>
      </c>
    </row>
    <row r="9" ht="12.75">
      <c r="B9" t="s">
        <v>398</v>
      </c>
    </row>
    <row r="10" ht="12.75">
      <c r="B10" t="s">
        <v>304</v>
      </c>
    </row>
    <row r="11" ht="12.75">
      <c r="B11" t="s">
        <v>305</v>
      </c>
    </row>
    <row r="14" ht="12.75">
      <c r="A14" s="1" t="s">
        <v>285</v>
      </c>
    </row>
    <row r="16" ht="12.75">
      <c r="A16" s="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Käyttäjä</dc:creator>
  <cp:keywords/>
  <dc:description/>
  <cp:lastModifiedBy>Esko Gustafsson</cp:lastModifiedBy>
  <dcterms:created xsi:type="dcterms:W3CDTF">2007-11-04T18:24:39Z</dcterms:created>
  <dcterms:modified xsi:type="dcterms:W3CDTF">2024-04-21T15:59:07Z</dcterms:modified>
  <cp:category/>
  <cp:version/>
  <cp:contentType/>
  <cp:contentStatus/>
</cp:coreProperties>
</file>