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65521" windowWidth="11775" windowHeight="9360" activeTab="0"/>
  </bookViews>
  <sheets>
    <sheet name="Perustaulukko" sheetId="1" r:id="rId1"/>
    <sheet name="Eloonjäämis%" sheetId="2" r:id="rId2"/>
    <sheet name="Laskijat" sheetId="3" r:id="rId3"/>
  </sheets>
  <definedNames>
    <definedName name="_xlnm.Print_Titles" localSheetId="0">'Perustaulukko'!$A:$A,'Perustaulukko'!$2:$4</definedName>
  </definedNames>
  <calcPr fullCalcOnLoad="1"/>
</workbook>
</file>

<file path=xl/sharedStrings.xml><?xml version="1.0" encoding="utf-8"?>
<sst xmlns="http://schemas.openxmlformats.org/spreadsheetml/2006/main" count="544" uniqueCount="281">
  <si>
    <t>LAI</t>
  </si>
  <si>
    <t>Km</t>
  </si>
  <si>
    <t>Merimetso</t>
  </si>
  <si>
    <t>Kyhmyjoutsen</t>
  </si>
  <si>
    <t>Laulujoutsen</t>
  </si>
  <si>
    <t>Sinisorsa</t>
  </si>
  <si>
    <t>Telkkä</t>
  </si>
  <si>
    <t>Isokoskelo</t>
  </si>
  <si>
    <t>Merikotka</t>
  </si>
  <si>
    <t>Kanahaukka</t>
  </si>
  <si>
    <t>Varpushaukka</t>
  </si>
  <si>
    <t>Hiirihaukka</t>
  </si>
  <si>
    <t>Maakotka</t>
  </si>
  <si>
    <t>Pyy</t>
  </si>
  <si>
    <t>Teeri</t>
  </si>
  <si>
    <t>Fasaani</t>
  </si>
  <si>
    <t>Nokikana</t>
  </si>
  <si>
    <t>Harmaalokki</t>
  </si>
  <si>
    <t>Merilokki</t>
  </si>
  <si>
    <t>Kesykyyhky</t>
  </si>
  <si>
    <t>Uuttukyyhky</t>
  </si>
  <si>
    <t>Turkinkyyhky</t>
  </si>
  <si>
    <t>Huuhkaja</t>
  </si>
  <si>
    <t>Lehtopöllö</t>
  </si>
  <si>
    <t>Harmaapäätikka</t>
  </si>
  <si>
    <t>Palokärki</t>
  </si>
  <si>
    <t>Käpytikka</t>
  </si>
  <si>
    <t>Tilhi</t>
  </si>
  <si>
    <t>Koskikara</t>
  </si>
  <si>
    <t>Peukaloinen</t>
  </si>
  <si>
    <t>Punarinta</t>
  </si>
  <si>
    <t>Mustarastas</t>
  </si>
  <si>
    <t>Räkättirastas</t>
  </si>
  <si>
    <t>Punakylkirastas</t>
  </si>
  <si>
    <t>Hippiäinen</t>
  </si>
  <si>
    <t>Viiksitimali</t>
  </si>
  <si>
    <t>Pyrstötiainen</t>
  </si>
  <si>
    <t>Hömötiainen</t>
  </si>
  <si>
    <t>Töyhtötiainen</t>
  </si>
  <si>
    <t>Kuusitiainen</t>
  </si>
  <si>
    <t>Sinitiainen</t>
  </si>
  <si>
    <t>Talitiainen</t>
  </si>
  <si>
    <t>Puukiipijä</t>
  </si>
  <si>
    <t>Isolepinkäinen</t>
  </si>
  <si>
    <t>Närhi</t>
  </si>
  <si>
    <t>Harakka</t>
  </si>
  <si>
    <t>Naakka</t>
  </si>
  <si>
    <t>Varis</t>
  </si>
  <si>
    <t>Korppi</t>
  </si>
  <si>
    <t>Kottarainen</t>
  </si>
  <si>
    <t>Varpunen</t>
  </si>
  <si>
    <t>Pikkuvarpunen</t>
  </si>
  <si>
    <t>Peippo</t>
  </si>
  <si>
    <t>Järripeippo</t>
  </si>
  <si>
    <t>Viherpeippo</t>
  </si>
  <si>
    <t>Tikli</t>
  </si>
  <si>
    <t>Vihervarpunen</t>
  </si>
  <si>
    <t>Hemppo</t>
  </si>
  <si>
    <t>Urpiainen</t>
  </si>
  <si>
    <t>Tundraurpiainen</t>
  </si>
  <si>
    <t>Pikkukäpylintu</t>
  </si>
  <si>
    <t>Käpylintulaji</t>
  </si>
  <si>
    <t>Isokäpylintu</t>
  </si>
  <si>
    <t>Punatulkku</t>
  </si>
  <si>
    <t>Keltasirkku</t>
  </si>
  <si>
    <t>Alli</t>
  </si>
  <si>
    <t>Tukkakoskelo</t>
  </si>
  <si>
    <t>Metso</t>
  </si>
  <si>
    <t>Kalalokki</t>
  </si>
  <si>
    <t>Sepelkyyhky</t>
  </si>
  <si>
    <t>Varpuspöllö</t>
  </si>
  <si>
    <t>Kiuru</t>
  </si>
  <si>
    <t>Pähkinänakkeli</t>
  </si>
  <si>
    <t>KUS</t>
  </si>
  <si>
    <t>Laupunen</t>
  </si>
  <si>
    <t>KAA</t>
  </si>
  <si>
    <t>Piekana</t>
  </si>
  <si>
    <t>RYM</t>
  </si>
  <si>
    <t>Aasla</t>
  </si>
  <si>
    <t>Pikkutikka</t>
  </si>
  <si>
    <t>Sarvipöllö</t>
  </si>
  <si>
    <t>TUR</t>
  </si>
  <si>
    <t>Pehtjärvi</t>
  </si>
  <si>
    <t>Seppälä</t>
  </si>
  <si>
    <t>Nokkavarpunen</t>
  </si>
  <si>
    <t>MYN</t>
  </si>
  <si>
    <t>Kevätlaskennat TLY:n alueella</t>
  </si>
  <si>
    <t>Pajusirkku</t>
  </si>
  <si>
    <t>Isolokki</t>
  </si>
  <si>
    <t>Uivelo</t>
  </si>
  <si>
    <t>Pulmunen</t>
  </si>
  <si>
    <t>Hirvensalo</t>
  </si>
  <si>
    <t>Pohjantikka</t>
  </si>
  <si>
    <t>PYH</t>
  </si>
  <si>
    <t>Otajärvi</t>
  </si>
  <si>
    <t>KOS</t>
  </si>
  <si>
    <t>Koivukylä</t>
  </si>
  <si>
    <t>MIE</t>
  </si>
  <si>
    <t>Laajokivarsi</t>
  </si>
  <si>
    <t>Tunturikiuru</t>
  </si>
  <si>
    <t>Brunnila-Röölä</t>
  </si>
  <si>
    <t>UUS</t>
  </si>
  <si>
    <t>Kemira</t>
  </si>
  <si>
    <t>Ampuhaukka</t>
  </si>
  <si>
    <t>YLÄ</t>
  </si>
  <si>
    <t>Vaskijärvi</t>
  </si>
  <si>
    <t>PAR</t>
  </si>
  <si>
    <t>Mustavaris</t>
  </si>
  <si>
    <t>LIE</t>
  </si>
  <si>
    <t>Littoistenjärvi</t>
  </si>
  <si>
    <t>Empo</t>
  </si>
  <si>
    <t xml:space="preserve">PÖY </t>
  </si>
  <si>
    <t xml:space="preserve">RYM </t>
  </si>
  <si>
    <t>Lennart Saari</t>
  </si>
  <si>
    <t>Brunnila</t>
  </si>
  <si>
    <t>Ruissalo</t>
  </si>
  <si>
    <t>Jarmo Laine</t>
  </si>
  <si>
    <t>RAI</t>
  </si>
  <si>
    <t>Harri Päivärinta</t>
  </si>
  <si>
    <t>PAI</t>
  </si>
  <si>
    <t>Vista</t>
  </si>
  <si>
    <t>Tukkasotka</t>
  </si>
  <si>
    <t>Esko Gustafsson, Veijo Peltola</t>
  </si>
  <si>
    <t>Rauvolanlahti</t>
  </si>
  <si>
    <t>Luhtakana</t>
  </si>
  <si>
    <t>Attu</t>
  </si>
  <si>
    <t>Ensimmäisenä minulle havainnot ilmoittaneen henkilön nimi. Varmasti muitakin laskijoita on ollut mukana useimmilla reiteillä</t>
  </si>
  <si>
    <t>Mustapääkerttu</t>
  </si>
  <si>
    <t>Takakirves</t>
  </si>
  <si>
    <t>Osmo Kivivuori, Kari Ahtiainen</t>
  </si>
  <si>
    <t>Suorsala</t>
  </si>
  <si>
    <t>Golfkentän kierto</t>
  </si>
  <si>
    <t>Mynälahti</t>
  </si>
  <si>
    <t>Lapinsirkku</t>
  </si>
  <si>
    <t>Yht. yks/10km</t>
  </si>
  <si>
    <t>SUO</t>
  </si>
  <si>
    <t>Laidike</t>
  </si>
  <si>
    <t>Littoinen</t>
  </si>
  <si>
    <t>Hannu Klemola</t>
  </si>
  <si>
    <r>
      <t xml:space="preserve">RIVIT 5 - 92:
Lajikohtainen yksilömäärä
/ 10 havainnointikilometriä
</t>
    </r>
    <r>
      <rPr>
        <sz val="8"/>
        <rFont val="Arial"/>
        <family val="2"/>
      </rPr>
      <t>(Esim. 40km:n lenkillä vuonna 2002 havaitsi keskimäärin yhden merimetson.)</t>
    </r>
  </si>
  <si>
    <t>Uusintalaskentojen 1966/67-68/69 yks./10km keskiarvo</t>
  </si>
  <si>
    <t>Uusintalaskentojen 1969/70-78/79 yks./10km keskiarvo</t>
  </si>
  <si>
    <t>Uusintalaskentojen 1979/80-88/89 yks./10km keskiarvo</t>
  </si>
  <si>
    <t>Uusintalaskentojen 1989/90-98/99 yks./10km keskiarvo</t>
  </si>
  <si>
    <t>1960-l</t>
  </si>
  <si>
    <t>1970-l</t>
  </si>
  <si>
    <t>1980-l</t>
  </si>
  <si>
    <t>1990-l</t>
  </si>
  <si>
    <t>2000-l</t>
  </si>
  <si>
    <t>Yht. lajeja</t>
  </si>
  <si>
    <t>Yksilöitä jäljellä keväällä syksystä laskien (%)</t>
  </si>
  <si>
    <t>Yksilöitä jäljellä keväällä vuodenvaihteesta laskien (%)</t>
  </si>
  <si>
    <t xml:space="preserve">Lajikohtainen yksilömäärä
/ 10 havainnointikilometriä
</t>
  </si>
  <si>
    <t>Monellako reitillä laji tavattiin</t>
  </si>
  <si>
    <t>Empo-Vuolahti</t>
  </si>
  <si>
    <t>* olen saanut tiedot Luonnontieteellisen keskusmuseon sivuilta</t>
  </si>
  <si>
    <t>*Rainer Grönholm</t>
  </si>
  <si>
    <t>*Juha Kylänpää</t>
  </si>
  <si>
    <t>Kevola</t>
  </si>
  <si>
    <t>RUS</t>
  </si>
  <si>
    <t>Keskusta-Merttelä</t>
  </si>
  <si>
    <t>Peltopyy</t>
  </si>
  <si>
    <t>SAU</t>
  </si>
  <si>
    <t>Keskusta</t>
  </si>
  <si>
    <t>*Kari Airikkala plus 1</t>
  </si>
  <si>
    <t>Krookila-Metsäaro</t>
  </si>
  <si>
    <t>*Kai Norrdahl</t>
  </si>
  <si>
    <t>Kaastla-Kurala</t>
  </si>
  <si>
    <t>Jaakko Wessman, Kari Saari</t>
  </si>
  <si>
    <t>Heinäinen</t>
  </si>
  <si>
    <t>Töyhtöhyyppä</t>
  </si>
  <si>
    <t>Yhteensä yksilöitä</t>
  </si>
  <si>
    <t>PII</t>
  </si>
  <si>
    <t>Harvaluoto</t>
  </si>
  <si>
    <t>Helmipöllö</t>
  </si>
  <si>
    <t>*Erkki Hellman</t>
  </si>
  <si>
    <t>Yhteensä lajeja</t>
  </si>
  <si>
    <t>Reitin lajimäärä</t>
  </si>
  <si>
    <t>Reitin yksilömäärä</t>
  </si>
  <si>
    <t>Karvionkulma</t>
  </si>
  <si>
    <t>*Pekka Alho, Tom Lindbom</t>
  </si>
  <si>
    <t>SAL</t>
  </si>
  <si>
    <t>Ollikkala</t>
  </si>
  <si>
    <t>*Markus Lampinen</t>
  </si>
  <si>
    <t>HAL</t>
  </si>
  <si>
    <t>Angelniemi</t>
  </si>
  <si>
    <t>Ilona Heiskari</t>
  </si>
  <si>
    <t>*Asko Suoranta</t>
  </si>
  <si>
    <t>Katariinanlaakso-Ala-Lemu</t>
  </si>
  <si>
    <t>NAA</t>
  </si>
  <si>
    <t>Satama</t>
  </si>
  <si>
    <t>Järämäki-Ihala</t>
  </si>
  <si>
    <t>Röödilä</t>
  </si>
  <si>
    <t>*Timo Nurmi</t>
  </si>
  <si>
    <t>Lehtokurppa</t>
  </si>
  <si>
    <t>Ruissalo Kuuva</t>
  </si>
  <si>
    <t>Ruissalo, Kuuva</t>
  </si>
  <si>
    <t>Ruissalo Keski</t>
  </si>
  <si>
    <t>Ruissalo, Keski</t>
  </si>
  <si>
    <t>Kaanaa-Pirilä</t>
  </si>
  <si>
    <t>Kanadanhanhi</t>
  </si>
  <si>
    <t>Ruokorauma</t>
  </si>
  <si>
    <t>Kohmo-Pääskyvuori</t>
  </si>
  <si>
    <t>*Petri Vainio</t>
  </si>
  <si>
    <t>Valkoselkätikka</t>
  </si>
  <si>
    <t>Tavi</t>
  </si>
  <si>
    <t>*Ville Vasko</t>
  </si>
  <si>
    <t>Pohjanpelto</t>
  </si>
  <si>
    <t>*Kim Kuntze</t>
  </si>
  <si>
    <t>Pansio-Perno</t>
  </si>
  <si>
    <t>*Markus Ahola</t>
  </si>
  <si>
    <t>*Jari Kårlund ja Raino Suni</t>
  </si>
  <si>
    <t>Sinisuohaukka</t>
  </si>
  <si>
    <t>Sininuohaukka</t>
  </si>
  <si>
    <t>Taviokuurna</t>
  </si>
  <si>
    <t>SÄR</t>
  </si>
  <si>
    <t>Förby</t>
  </si>
  <si>
    <t>Kaarnisto-Vepsä</t>
  </si>
  <si>
    <t>Harmaahaikara</t>
  </si>
  <si>
    <t>MEL</t>
  </si>
  <si>
    <t>Tuohimaa</t>
  </si>
  <si>
    <t>Erkki Kallio</t>
  </si>
  <si>
    <t>ALA</t>
  </si>
  <si>
    <t>Koskenkylä</t>
  </si>
  <si>
    <t>Pähkinähakki</t>
  </si>
  <si>
    <t>Tuulihaukka</t>
  </si>
  <si>
    <t>Stortervo-Mågby</t>
  </si>
  <si>
    <t>*Tom Ahlström</t>
  </si>
  <si>
    <t>Yks/10 reittikm 
kevätlaskennassa 2010</t>
  </si>
  <si>
    <t>Yks/10 reittikm 
vuodenvaihteessa 2009/10</t>
  </si>
  <si>
    <t>Yks/10 reittikm laskennassa
 syksyllä 2009</t>
  </si>
  <si>
    <t>Esko Gustafsson</t>
  </si>
  <si>
    <t>*Pekka Salmi, Laine Petri, Salmi Juhani</t>
  </si>
  <si>
    <t>*Raimo Hyvönen</t>
  </si>
  <si>
    <t>Uusintalaskentojen 1999/00-08/09 yks./10km keskiarvo</t>
  </si>
  <si>
    <t>Keskusta-Parsila</t>
  </si>
  <si>
    <t xml:space="preserve">*Päivi Sirkiä </t>
  </si>
  <si>
    <t>*Kai Kankare, Koskinen Ari, Koskinen Kaija, Tiihonen Kirsi</t>
  </si>
  <si>
    <t>*Markku Hyvönen, Risto Nurmi</t>
  </si>
  <si>
    <t>Kalanti kk</t>
  </si>
  <si>
    <t>*Rauno Laine</t>
  </si>
  <si>
    <t>*Arvi Uotila ja Jarmo Boman</t>
  </si>
  <si>
    <t>HOU</t>
  </si>
  <si>
    <t>Kivimo</t>
  </si>
  <si>
    <t>*Kalle Rainio</t>
  </si>
  <si>
    <t>Raimo Lehtonen*, Moberg Hannu, Lehtonen Tommi</t>
  </si>
  <si>
    <t>*Olli Kanerva, Asko Aarnio</t>
  </si>
  <si>
    <t>Tapani Numminen ja Raino Suni</t>
  </si>
  <si>
    <t>*Päivi Sirkiä ja Peter Uppstu</t>
  </si>
  <si>
    <t>Vahto</t>
  </si>
  <si>
    <t>*Koskinen Ari, Koskinen Kaija, Kankare Kai</t>
  </si>
  <si>
    <t>TAI</t>
  </si>
  <si>
    <t>Keskusta-Kolkanaukko</t>
  </si>
  <si>
    <t>*Rainer Grönholm ja neljä muuta laskijaa</t>
  </si>
  <si>
    <t>*Hannu Eloranta ja 1 muu</t>
  </si>
  <si>
    <t>*Jouko Lehtonen</t>
  </si>
  <si>
    <t>*Arvi Uotila</t>
  </si>
  <si>
    <t>Kari Saari ja Tuula Saari</t>
  </si>
  <si>
    <t>Naurulokki</t>
  </si>
  <si>
    <t>Olli Loisa</t>
  </si>
  <si>
    <t>Kuusisto</t>
  </si>
  <si>
    <t>*Johnny Erola</t>
  </si>
  <si>
    <t>TAR</t>
  </si>
  <si>
    <t>Jorma Kirjonen</t>
  </si>
  <si>
    <t>Pekka ja Aino  Loivaranta, Hannu ja Raija Ekblom, Timo Helle, Risto Murto, Merja Mäkinen, Kalevi Koskinen</t>
  </si>
  <si>
    <t>LEM</t>
  </si>
  <si>
    <t>Monnoinen</t>
  </si>
  <si>
    <t>*Saarinen Markku, Haaparanta Marjut</t>
  </si>
  <si>
    <t>*Timo Leino, Soitula Seppo</t>
  </si>
  <si>
    <t>Sirkkula</t>
  </si>
  <si>
    <t>*Lähteenoja Jari, Sällylä Seppo</t>
  </si>
  <si>
    <t>Prunkila</t>
  </si>
  <si>
    <t>*Kaj-Ove Pettersson, Marcus Duncker, Bertil Blomqvist</t>
  </si>
  <si>
    <t>Muhkuri</t>
  </si>
  <si>
    <t>*Esa Lehikoinen</t>
  </si>
  <si>
    <t>*Heikki Lehtonen</t>
  </si>
  <si>
    <t>Halinen-Lonttinen</t>
  </si>
  <si>
    <t>*Leino Timo, Leino Liisa</t>
  </si>
  <si>
    <t>Halikonlahti</t>
  </si>
  <si>
    <t>Vätti-Vasaramäki</t>
  </si>
  <si>
    <t>*Markku Lundström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</si>
</sst>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\ &quot;euro&quot;;\-#,##0\ &quot;euro&quot;"/>
    <numFmt numFmtId="173" formatCode="#,##0\ &quot;euro&quot;;[Red]\-#,##0\ &quot;euro&quot;"/>
    <numFmt numFmtId="174" formatCode="#,##0.00\ &quot;euro&quot;;\-#,##0.00\ &quot;euro&quot;"/>
    <numFmt numFmtId="175" formatCode="#,##0.00\ &quot;euro&quot;;[Red]\-#,##0.00\ &quot;euro&quot;"/>
    <numFmt numFmtId="176" formatCode="_-* #,##0\ &quot;euro&quot;_-;\-* #,##0\ &quot;euro&quot;_-;_-* &quot;-&quot;\ &quot;euro&quot;_-;_-@_-"/>
    <numFmt numFmtId="177" formatCode="_-* #,##0\ _e_u_r_o_-;\-* #,##0\ _e_u_r_o_-;_-* &quot;-&quot;\ _e_u_r_o_-;_-@_-"/>
    <numFmt numFmtId="178" formatCode="_-* #,##0.00\ &quot;euro&quot;_-;\-* #,##0.00\ &quot;euro&quot;_-;_-* &quot;-&quot;??\ &quot;euro&quot;_-;_-@_-"/>
    <numFmt numFmtId="179" formatCode="_-* #,##0.00\ _e_u_r_o_-;\-* #,##0.00\ _e_u_r_o_-;_-* &quot;-&quot;??\ _e_u_r_o_-;_-@_-"/>
    <numFmt numFmtId="180" formatCode="0.0"/>
    <numFmt numFmtId="181" formatCode="0.0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 textRotation="90"/>
    </xf>
    <xf numFmtId="0" fontId="0" fillId="0" borderId="0" xfId="0" applyAlignment="1">
      <alignment horizontal="center" textRotation="9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textRotation="90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0" fillId="0" borderId="3" xfId="0" applyFont="1" applyBorder="1" applyAlignment="1">
      <alignment/>
    </xf>
    <xf numFmtId="180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180" fontId="0" fillId="0" borderId="3" xfId="0" applyNumberFormat="1" applyFill="1" applyBorder="1" applyAlignment="1">
      <alignment/>
    </xf>
    <xf numFmtId="180" fontId="0" fillId="0" borderId="4" xfId="0" applyNumberFormat="1" applyBorder="1" applyAlignment="1">
      <alignment/>
    </xf>
    <xf numFmtId="1" fontId="0" fillId="0" borderId="3" xfId="0" applyNumberFormat="1" applyFont="1" applyBorder="1" applyAlignment="1">
      <alignment/>
    </xf>
    <xf numFmtId="1" fontId="0" fillId="0" borderId="3" xfId="0" applyNumberFormat="1" applyBorder="1" applyAlignment="1">
      <alignment/>
    </xf>
    <xf numFmtId="180" fontId="0" fillId="0" borderId="3" xfId="0" applyNumberFormat="1" applyFont="1" applyBorder="1" applyAlignment="1">
      <alignment/>
    </xf>
    <xf numFmtId="180" fontId="0" fillId="0" borderId="3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 textRotation="90" wrapText="1"/>
    </xf>
    <xf numFmtId="2" fontId="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5" fillId="0" borderId="0" xfId="0" applyFont="1" applyAlignment="1">
      <alignment horizontal="center" textRotation="90" wrapText="1"/>
    </xf>
    <xf numFmtId="1" fontId="0" fillId="0" borderId="1" xfId="0" applyNumberFormat="1" applyBorder="1" applyAlignment="1">
      <alignment/>
    </xf>
    <xf numFmtId="0" fontId="5" fillId="0" borderId="0" xfId="0" applyFont="1" applyAlignment="1">
      <alignment horizontal="center" wrapText="1"/>
    </xf>
    <xf numFmtId="1" fontId="1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2" fontId="0" fillId="0" borderId="5" xfId="0" applyNumberFormat="1" applyFont="1" applyBorder="1" applyAlignment="1">
      <alignment/>
    </xf>
    <xf numFmtId="1" fontId="1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2" fontId="0" fillId="0" borderId="7" xfId="0" applyNumberFormat="1" applyFont="1" applyBorder="1" applyAlignment="1">
      <alignment/>
    </xf>
    <xf numFmtId="1" fontId="0" fillId="0" borderId="8" xfId="0" applyNumberFormat="1" applyBorder="1" applyAlignment="1">
      <alignment/>
    </xf>
    <xf numFmtId="1" fontId="0" fillId="0" borderId="9" xfId="0" applyNumberFormat="1" applyBorder="1" applyAlignment="1">
      <alignment/>
    </xf>
    <xf numFmtId="0" fontId="0" fillId="0" borderId="0" xfId="0" applyFont="1" applyAlignment="1">
      <alignment horizontal="center" vertical="center" textRotation="90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2" fontId="0" fillId="0" borderId="14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0" fontId="0" fillId="0" borderId="2" xfId="0" applyFont="1" applyBorder="1" applyAlignment="1">
      <alignment horizontal="center" vertical="center" textRotation="90" wrapText="1"/>
    </xf>
    <xf numFmtId="2" fontId="0" fillId="0" borderId="6" xfId="0" applyNumberFormat="1" applyBorder="1" applyAlignment="1">
      <alignment/>
    </xf>
    <xf numFmtId="1" fontId="1" fillId="0" borderId="18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1" fontId="0" fillId="0" borderId="19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 textRotation="90"/>
    </xf>
    <xf numFmtId="0" fontId="0" fillId="0" borderId="0" xfId="0" applyFont="1" applyAlignment="1">
      <alignment horizontal="center" textRotation="90" wrapText="1"/>
    </xf>
    <xf numFmtId="0" fontId="0" fillId="0" borderId="0" xfId="0" applyFont="1" applyBorder="1" applyAlignment="1">
      <alignment horizontal="center" textRotation="90" wrapText="1"/>
    </xf>
    <xf numFmtId="0" fontId="0" fillId="0" borderId="0" xfId="0" applyFont="1" applyBorder="1" applyAlignment="1">
      <alignment horizontal="center" textRotation="90"/>
    </xf>
    <xf numFmtId="0" fontId="1" fillId="0" borderId="0" xfId="0" applyFont="1" applyFill="1" applyAlignment="1">
      <alignment/>
    </xf>
    <xf numFmtId="1" fontId="0" fillId="2" borderId="0" xfId="0" applyNumberFormat="1" applyFill="1" applyBorder="1" applyAlignment="1">
      <alignment/>
    </xf>
    <xf numFmtId="2" fontId="0" fillId="2" borderId="2" xfId="0" applyNumberFormat="1" applyFill="1" applyBorder="1" applyAlignment="1">
      <alignment/>
    </xf>
    <xf numFmtId="1" fontId="0" fillId="2" borderId="2" xfId="0" applyNumberFormat="1" applyFill="1" applyBorder="1" applyAlignment="1">
      <alignment/>
    </xf>
    <xf numFmtId="1" fontId="0" fillId="0" borderId="7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0" applyNumberFormat="1" applyFont="1" applyFill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0" xfId="0" applyNumberFormat="1" applyFill="1" applyBorder="1" applyAlignment="1">
      <alignment/>
    </xf>
    <xf numFmtId="0" fontId="1" fillId="0" borderId="0" xfId="0" applyFont="1" applyBorder="1" applyAlignment="1">
      <alignment/>
    </xf>
    <xf numFmtId="180" fontId="0" fillId="0" borderId="2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textRotation="90" wrapText="1"/>
    </xf>
    <xf numFmtId="1" fontId="0" fillId="2" borderId="18" xfId="0" applyNumberFormat="1" applyFill="1" applyBorder="1" applyAlignment="1">
      <alignment/>
    </xf>
    <xf numFmtId="0" fontId="0" fillId="0" borderId="0" xfId="0" applyAlignment="1">
      <alignment horizontal="center" vertical="center" wrapText="1"/>
    </xf>
    <xf numFmtId="1" fontId="1" fillId="0" borderId="20" xfId="0" applyNumberFormat="1" applyFont="1" applyBorder="1" applyAlignment="1">
      <alignment/>
    </xf>
    <xf numFmtId="1" fontId="1" fillId="0" borderId="21" xfId="0" applyNumberFormat="1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3" borderId="0" xfId="0" applyNumberFormat="1" applyFill="1" applyBorder="1" applyAlignment="1">
      <alignment/>
    </xf>
    <xf numFmtId="1" fontId="0" fillId="3" borderId="2" xfId="0" applyNumberFormat="1" applyFill="1" applyBorder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08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T5" sqref="T5"/>
    </sheetView>
  </sheetViews>
  <sheetFormatPr defaultColWidth="5.7109375" defaultRowHeight="12.75"/>
  <cols>
    <col min="1" max="1" width="17.140625" style="1" customWidth="1"/>
    <col min="2" max="6" width="5.7109375" style="1" customWidth="1"/>
    <col min="7" max="7" width="5.7109375" style="2" customWidth="1"/>
    <col min="13" max="19" width="6.57421875" style="0" customWidth="1"/>
    <col min="20" max="20" width="6.57421875" style="80" customWidth="1"/>
    <col min="21" max="22" width="6.57421875" style="0" customWidth="1"/>
    <col min="23" max="23" width="6.57421875" style="0" bestFit="1" customWidth="1"/>
    <col min="24" max="26" width="6.57421875" style="0" customWidth="1"/>
  </cols>
  <sheetData>
    <row r="1" ht="12.75">
      <c r="A1" s="1" t="s">
        <v>86</v>
      </c>
    </row>
    <row r="2" spans="1:81" s="5" customFormat="1" ht="129.75">
      <c r="A2" s="4"/>
      <c r="B2" s="26" t="s">
        <v>140</v>
      </c>
      <c r="C2" s="26" t="s">
        <v>141</v>
      </c>
      <c r="D2" s="26" t="s">
        <v>142</v>
      </c>
      <c r="E2" s="26" t="s">
        <v>143</v>
      </c>
      <c r="F2" s="26" t="s">
        <v>234</v>
      </c>
      <c r="G2" s="88" t="s">
        <v>139</v>
      </c>
      <c r="H2" s="88"/>
      <c r="I2" s="88"/>
      <c r="J2" s="88"/>
      <c r="K2" s="88"/>
      <c r="L2" s="88"/>
      <c r="M2" s="89"/>
      <c r="N2" s="90"/>
      <c r="O2" s="91"/>
      <c r="P2" s="85"/>
      <c r="Q2" s="56" t="s">
        <v>152</v>
      </c>
      <c r="R2" s="44" t="s">
        <v>153</v>
      </c>
      <c r="S2" s="56" t="s">
        <v>171</v>
      </c>
      <c r="T2" s="83" t="s">
        <v>223</v>
      </c>
      <c r="U2" s="64" t="s">
        <v>185</v>
      </c>
      <c r="V2" s="64" t="s">
        <v>243</v>
      </c>
      <c r="W2" s="63" t="s">
        <v>154</v>
      </c>
      <c r="X2" s="63" t="s">
        <v>188</v>
      </c>
      <c r="Y2" s="63" t="s">
        <v>260</v>
      </c>
      <c r="Z2" s="63" t="s">
        <v>207</v>
      </c>
      <c r="AA2" s="63" t="s">
        <v>96</v>
      </c>
      <c r="AB2" s="64" t="s">
        <v>74</v>
      </c>
      <c r="AC2" s="65" t="s">
        <v>82</v>
      </c>
      <c r="AD2" s="62" t="s">
        <v>83</v>
      </c>
      <c r="AE2" s="62" t="s">
        <v>266</v>
      </c>
      <c r="AF2" s="62" t="s">
        <v>137</v>
      </c>
      <c r="AG2" s="62" t="s">
        <v>109</v>
      </c>
      <c r="AH2" s="62" t="s">
        <v>98</v>
      </c>
      <c r="AI2" s="62" t="s">
        <v>220</v>
      </c>
      <c r="AJ2" s="62" t="s">
        <v>132</v>
      </c>
      <c r="AK2" s="62" t="s">
        <v>235</v>
      </c>
      <c r="AL2" s="62" t="s">
        <v>130</v>
      </c>
      <c r="AM2" s="62" t="s">
        <v>190</v>
      </c>
      <c r="AN2" s="62" t="s">
        <v>158</v>
      </c>
      <c r="AO2" s="62" t="s">
        <v>120</v>
      </c>
      <c r="AP2" s="62" t="s">
        <v>125</v>
      </c>
      <c r="AQ2" s="62" t="s">
        <v>226</v>
      </c>
      <c r="AR2" s="62" t="s">
        <v>173</v>
      </c>
      <c r="AS2" s="62" t="s">
        <v>94</v>
      </c>
      <c r="AT2" s="62" t="s">
        <v>191</v>
      </c>
      <c r="AU2" s="62" t="s">
        <v>199</v>
      </c>
      <c r="AV2" s="62" t="s">
        <v>165</v>
      </c>
      <c r="AW2" s="62" t="s">
        <v>160</v>
      </c>
      <c r="AX2" s="62" t="s">
        <v>249</v>
      </c>
      <c r="AY2" s="62" t="s">
        <v>78</v>
      </c>
      <c r="AZ2" s="62" t="s">
        <v>100</v>
      </c>
      <c r="BA2" s="62" t="s">
        <v>169</v>
      </c>
      <c r="BB2" s="62" t="s">
        <v>217</v>
      </c>
      <c r="BC2" s="62" t="s">
        <v>167</v>
      </c>
      <c r="BD2" s="62" t="s">
        <v>201</v>
      </c>
      <c r="BE2" s="62" t="s">
        <v>192</v>
      </c>
      <c r="BF2" s="62" t="s">
        <v>278</v>
      </c>
      <c r="BG2" s="62" t="s">
        <v>163</v>
      </c>
      <c r="BH2" s="62" t="s">
        <v>182</v>
      </c>
      <c r="BI2" s="62" t="s">
        <v>269</v>
      </c>
      <c r="BJ2" s="62" t="s">
        <v>163</v>
      </c>
      <c r="BK2" s="62" t="s">
        <v>136</v>
      </c>
      <c r="BL2" s="62" t="s">
        <v>216</v>
      </c>
      <c r="BM2" s="62" t="s">
        <v>252</v>
      </c>
      <c r="BN2" s="62" t="s">
        <v>271</v>
      </c>
      <c r="BO2" s="62" t="s">
        <v>276</v>
      </c>
      <c r="BP2" s="62" t="s">
        <v>91</v>
      </c>
      <c r="BQ2" s="62" t="s">
        <v>202</v>
      </c>
      <c r="BR2" s="62" t="s">
        <v>273</v>
      </c>
      <c r="BS2" s="62" t="s">
        <v>209</v>
      </c>
      <c r="BT2" s="62" t="s">
        <v>123</v>
      </c>
      <c r="BU2" s="62" t="s">
        <v>115</v>
      </c>
      <c r="BV2" s="62" t="s">
        <v>197</v>
      </c>
      <c r="BW2" s="62" t="s">
        <v>195</v>
      </c>
      <c r="BX2" s="62" t="s">
        <v>128</v>
      </c>
      <c r="BY2" s="62" t="s">
        <v>279</v>
      </c>
      <c r="BZ2" s="62" t="s">
        <v>131</v>
      </c>
      <c r="CA2" s="62" t="s">
        <v>239</v>
      </c>
      <c r="CB2" s="62" t="s">
        <v>102</v>
      </c>
      <c r="CC2" s="62" t="s">
        <v>105</v>
      </c>
    </row>
    <row r="3" spans="1:81" s="7" customFormat="1" ht="12.75">
      <c r="A3" s="6"/>
      <c r="B3" s="45" t="s">
        <v>144</v>
      </c>
      <c r="C3" s="50" t="s">
        <v>145</v>
      </c>
      <c r="D3" s="46" t="s">
        <v>146</v>
      </c>
      <c r="E3" s="50" t="s">
        <v>147</v>
      </c>
      <c r="F3" s="47" t="s">
        <v>148</v>
      </c>
      <c r="G3" s="13">
        <v>2000</v>
      </c>
      <c r="H3" s="7">
        <v>2001</v>
      </c>
      <c r="I3" s="7">
        <v>2002</v>
      </c>
      <c r="J3" s="7">
        <v>2003</v>
      </c>
      <c r="K3" s="7">
        <v>2004</v>
      </c>
      <c r="L3" s="7">
        <v>2005</v>
      </c>
      <c r="M3" s="30">
        <v>2006</v>
      </c>
      <c r="N3" s="30">
        <v>2007</v>
      </c>
      <c r="O3" s="30">
        <v>2008</v>
      </c>
      <c r="P3" s="30">
        <v>2009</v>
      </c>
      <c r="Q3" s="10">
        <v>2010</v>
      </c>
      <c r="R3" s="30"/>
      <c r="S3" s="10"/>
      <c r="T3" s="81" t="s">
        <v>222</v>
      </c>
      <c r="U3" s="30" t="s">
        <v>184</v>
      </c>
      <c r="V3" s="30" t="s">
        <v>242</v>
      </c>
      <c r="W3" s="7" t="s">
        <v>75</v>
      </c>
      <c r="X3" s="7" t="s">
        <v>75</v>
      </c>
      <c r="Y3" s="7" t="s">
        <v>75</v>
      </c>
      <c r="Z3" s="7" t="s">
        <v>75</v>
      </c>
      <c r="AA3" s="7" t="s">
        <v>95</v>
      </c>
      <c r="AB3" s="7" t="s">
        <v>73</v>
      </c>
      <c r="AC3" s="7" t="s">
        <v>0</v>
      </c>
      <c r="AD3" s="7" t="s">
        <v>0</v>
      </c>
      <c r="AE3" s="7" t="s">
        <v>265</v>
      </c>
      <c r="AF3" s="7" t="s">
        <v>108</v>
      </c>
      <c r="AG3" s="7" t="s">
        <v>108</v>
      </c>
      <c r="AH3" s="7" t="s">
        <v>97</v>
      </c>
      <c r="AI3" s="7" t="s">
        <v>219</v>
      </c>
      <c r="AJ3" s="7" t="s">
        <v>97</v>
      </c>
      <c r="AK3" s="7" t="s">
        <v>85</v>
      </c>
      <c r="AL3" s="7" t="s">
        <v>85</v>
      </c>
      <c r="AM3" s="7" t="s">
        <v>189</v>
      </c>
      <c r="AN3" s="7" t="s">
        <v>119</v>
      </c>
      <c r="AO3" s="7" t="s">
        <v>119</v>
      </c>
      <c r="AP3" s="7" t="s">
        <v>106</v>
      </c>
      <c r="AQ3" s="7" t="s">
        <v>106</v>
      </c>
      <c r="AR3" s="7" t="s">
        <v>172</v>
      </c>
      <c r="AS3" s="7" t="s">
        <v>93</v>
      </c>
      <c r="AT3" s="7" t="s">
        <v>117</v>
      </c>
      <c r="AU3" s="7" t="s">
        <v>117</v>
      </c>
      <c r="AV3" s="7" t="s">
        <v>117</v>
      </c>
      <c r="AW3" s="7" t="s">
        <v>159</v>
      </c>
      <c r="AX3" s="7" t="s">
        <v>159</v>
      </c>
      <c r="AY3" s="7" t="s">
        <v>77</v>
      </c>
      <c r="AZ3" s="7" t="s">
        <v>77</v>
      </c>
      <c r="BA3" s="7" t="s">
        <v>77</v>
      </c>
      <c r="BB3" s="7" t="s">
        <v>77</v>
      </c>
      <c r="BC3" s="7" t="s">
        <v>77</v>
      </c>
      <c r="BD3" s="7" t="s">
        <v>77</v>
      </c>
      <c r="BE3" s="7" t="s">
        <v>77</v>
      </c>
      <c r="BF3" s="7" t="s">
        <v>181</v>
      </c>
      <c r="BG3" s="7" t="s">
        <v>181</v>
      </c>
      <c r="BH3" s="7" t="s">
        <v>181</v>
      </c>
      <c r="BI3" s="7" t="s">
        <v>181</v>
      </c>
      <c r="BJ3" s="7" t="s">
        <v>162</v>
      </c>
      <c r="BK3" s="7" t="s">
        <v>135</v>
      </c>
      <c r="BL3" s="7" t="s">
        <v>215</v>
      </c>
      <c r="BM3" s="7" t="s">
        <v>251</v>
      </c>
      <c r="BN3" s="7" t="s">
        <v>262</v>
      </c>
      <c r="BO3" s="7" t="s">
        <v>81</v>
      </c>
      <c r="BP3" s="7" t="s">
        <v>81</v>
      </c>
      <c r="BQ3" s="7" t="s">
        <v>81</v>
      </c>
      <c r="BR3" s="7" t="s">
        <v>81</v>
      </c>
      <c r="BS3" s="7" t="s">
        <v>81</v>
      </c>
      <c r="BT3" s="7" t="s">
        <v>81</v>
      </c>
      <c r="BU3" s="7" t="s">
        <v>81</v>
      </c>
      <c r="BV3" s="7" t="s">
        <v>81</v>
      </c>
      <c r="BW3" s="7" t="s">
        <v>81</v>
      </c>
      <c r="BX3" s="7" t="s">
        <v>81</v>
      </c>
      <c r="BY3" s="7" t="s">
        <v>81</v>
      </c>
      <c r="BZ3" s="7" t="s">
        <v>101</v>
      </c>
      <c r="CA3" s="7" t="s">
        <v>101</v>
      </c>
      <c r="CB3" s="7" t="s">
        <v>101</v>
      </c>
      <c r="CC3" s="7" t="s">
        <v>104</v>
      </c>
    </row>
    <row r="4" spans="1:81" ht="12.75">
      <c r="A4" s="15" t="s">
        <v>1</v>
      </c>
      <c r="B4" s="48"/>
      <c r="C4" s="51"/>
      <c r="D4" s="15"/>
      <c r="E4" s="51"/>
      <c r="F4" s="49"/>
      <c r="G4" s="20">
        <v>375</v>
      </c>
      <c r="H4" s="21">
        <v>375</v>
      </c>
      <c r="I4" s="21">
        <v>436</v>
      </c>
      <c r="J4" s="21">
        <v>484</v>
      </c>
      <c r="K4" s="21">
        <v>512</v>
      </c>
      <c r="L4" s="21">
        <v>504</v>
      </c>
      <c r="M4" s="21">
        <v>577</v>
      </c>
      <c r="N4" s="32">
        <v>510</v>
      </c>
      <c r="O4" s="32">
        <v>534</v>
      </c>
      <c r="P4" s="32">
        <v>489.9</v>
      </c>
      <c r="Q4" s="69">
        <f>SUM(S4)</f>
        <v>626.5000000000001</v>
      </c>
      <c r="R4" s="67">
        <f>COUNT(T4:CC4)</f>
        <v>62</v>
      </c>
      <c r="S4" s="69">
        <f>SUM(T4:IV4)</f>
        <v>626.5000000000001</v>
      </c>
      <c r="T4" s="18">
        <v>10</v>
      </c>
      <c r="U4" s="16">
        <v>11</v>
      </c>
      <c r="V4" s="16">
        <v>8.1</v>
      </c>
      <c r="W4" s="16">
        <v>12</v>
      </c>
      <c r="X4" s="16">
        <v>9.5</v>
      </c>
      <c r="Y4" s="16">
        <v>9.6</v>
      </c>
      <c r="Z4" s="16">
        <v>10.2</v>
      </c>
      <c r="AA4" s="16">
        <v>11</v>
      </c>
      <c r="AB4" s="17">
        <v>10.4</v>
      </c>
      <c r="AC4" s="23">
        <v>6.6</v>
      </c>
      <c r="AD4" s="15">
        <v>11.6</v>
      </c>
      <c r="AE4" s="15">
        <v>9.2</v>
      </c>
      <c r="AF4" s="22">
        <v>8.2</v>
      </c>
      <c r="AG4" s="15">
        <v>8.3</v>
      </c>
      <c r="AH4" s="18">
        <v>13.5</v>
      </c>
      <c r="AI4" s="18">
        <v>10.6</v>
      </c>
      <c r="AJ4" s="18">
        <v>7.3</v>
      </c>
      <c r="AK4" s="18">
        <v>11.6</v>
      </c>
      <c r="AL4" s="18">
        <v>9.8</v>
      </c>
      <c r="AM4" s="18">
        <v>13</v>
      </c>
      <c r="AN4" s="18">
        <v>12.4</v>
      </c>
      <c r="AO4" s="18">
        <v>10.5</v>
      </c>
      <c r="AP4" s="18">
        <v>10.2</v>
      </c>
      <c r="AQ4" s="18">
        <v>11.5</v>
      </c>
      <c r="AR4" s="18">
        <v>10.7</v>
      </c>
      <c r="AS4" s="17">
        <v>10.4</v>
      </c>
      <c r="AT4" s="16">
        <v>9.3</v>
      </c>
      <c r="AU4" s="16">
        <v>12</v>
      </c>
      <c r="AV4" s="16">
        <v>6.2</v>
      </c>
      <c r="AW4" s="16">
        <v>11</v>
      </c>
      <c r="AX4" s="16">
        <v>9</v>
      </c>
      <c r="AY4" s="16">
        <v>31</v>
      </c>
      <c r="AZ4" s="16">
        <v>10.7</v>
      </c>
      <c r="BA4" s="16">
        <v>10.4</v>
      </c>
      <c r="BB4" s="16">
        <v>14</v>
      </c>
      <c r="BC4" s="16">
        <v>9.8</v>
      </c>
      <c r="BD4" s="16">
        <v>10.5</v>
      </c>
      <c r="BE4" s="16">
        <v>7</v>
      </c>
      <c r="BF4" s="16">
        <v>6</v>
      </c>
      <c r="BG4" s="16">
        <v>11</v>
      </c>
      <c r="BH4" s="16">
        <v>6</v>
      </c>
      <c r="BI4" s="16">
        <v>13</v>
      </c>
      <c r="BJ4" s="16">
        <v>7.6</v>
      </c>
      <c r="BK4" s="16">
        <v>15</v>
      </c>
      <c r="BL4" s="16">
        <v>7.1</v>
      </c>
      <c r="BM4" s="16">
        <v>8.5</v>
      </c>
      <c r="BN4" s="16">
        <v>12</v>
      </c>
      <c r="BO4" s="16">
        <v>10</v>
      </c>
      <c r="BP4" s="16">
        <v>7.6</v>
      </c>
      <c r="BQ4" s="16">
        <v>9.5</v>
      </c>
      <c r="BR4" s="16">
        <v>8.7</v>
      </c>
      <c r="BS4" s="16">
        <v>9.9</v>
      </c>
      <c r="BT4" s="16">
        <v>6.2</v>
      </c>
      <c r="BU4" s="16">
        <v>10.4</v>
      </c>
      <c r="BV4" s="16">
        <v>8</v>
      </c>
      <c r="BW4" s="16">
        <v>8.3</v>
      </c>
      <c r="BX4" s="16">
        <v>7.3</v>
      </c>
      <c r="BY4" s="16">
        <v>15</v>
      </c>
      <c r="BZ4" s="16">
        <v>11</v>
      </c>
      <c r="CA4" s="16">
        <v>7.5</v>
      </c>
      <c r="CB4" s="16">
        <v>4.7</v>
      </c>
      <c r="CC4" s="22">
        <v>8.1</v>
      </c>
    </row>
    <row r="5" spans="1:81" ht="12.75">
      <c r="A5" s="77" t="s">
        <v>218</v>
      </c>
      <c r="B5" s="48">
        <v>0</v>
      </c>
      <c r="C5" s="51">
        <v>0</v>
      </c>
      <c r="D5" s="15">
        <v>0</v>
      </c>
      <c r="E5" s="51">
        <v>0</v>
      </c>
      <c r="F5" s="41">
        <f>(G5+H5+I5+J5+K5+L5+M5+N5+O5+P5)/10</f>
        <v>0.0020412329046744235</v>
      </c>
      <c r="G5" s="72"/>
      <c r="H5" s="32"/>
      <c r="I5" s="32"/>
      <c r="J5" s="32"/>
      <c r="K5" s="32"/>
      <c r="L5" s="32"/>
      <c r="M5" s="32"/>
      <c r="N5" s="32"/>
      <c r="O5" s="32"/>
      <c r="P5" s="31">
        <v>0.020412329046744233</v>
      </c>
      <c r="Q5" s="68">
        <f>S5*10/$Q$4</f>
        <v>0</v>
      </c>
      <c r="R5" s="67">
        <f aca="true" t="shared" si="0" ref="R5:R69">COUNT(T5:CC5)</f>
        <v>0</v>
      </c>
      <c r="S5" s="69">
        <f>SUM(T5:IV5)</f>
        <v>0</v>
      </c>
      <c r="T5" s="24"/>
      <c r="U5" s="73"/>
      <c r="V5" s="73"/>
      <c r="W5" s="73"/>
      <c r="X5" s="73"/>
      <c r="Y5" s="73"/>
      <c r="Z5" s="73"/>
      <c r="AA5" s="73"/>
      <c r="AB5" s="61"/>
      <c r="AC5" s="74"/>
      <c r="AD5" s="71"/>
      <c r="AE5" s="71"/>
      <c r="AF5" s="75"/>
      <c r="AG5" s="71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61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5"/>
    </row>
    <row r="6" spans="1:22" ht="12.75">
      <c r="A6" s="1" t="s">
        <v>2</v>
      </c>
      <c r="B6" s="40">
        <v>0</v>
      </c>
      <c r="C6" s="40">
        <v>0</v>
      </c>
      <c r="D6" s="40">
        <v>0</v>
      </c>
      <c r="E6" s="40">
        <v>0.34</v>
      </c>
      <c r="F6" s="41">
        <f aca="true" t="shared" si="1" ref="F6:F69">(G6+H6+I6+J6+K6+L6+M6+N6+O6+P6)/10</f>
        <v>0.031</v>
      </c>
      <c r="I6">
        <v>0.25</v>
      </c>
      <c r="M6" s="31"/>
      <c r="N6" s="31"/>
      <c r="O6" s="31">
        <v>0.06</v>
      </c>
      <c r="P6" s="31"/>
      <c r="Q6" s="68">
        <f>S6*10/$Q$4</f>
        <v>0</v>
      </c>
      <c r="R6" s="67">
        <f t="shared" si="0"/>
        <v>0</v>
      </c>
      <c r="S6" s="69">
        <f>SUM(T6:IV6)</f>
        <v>0</v>
      </c>
      <c r="T6" s="24"/>
      <c r="U6" s="32"/>
      <c r="V6" s="32"/>
    </row>
    <row r="7" spans="1:80" ht="12.75">
      <c r="A7" s="1" t="s">
        <v>3</v>
      </c>
      <c r="B7" s="40">
        <v>0</v>
      </c>
      <c r="C7" s="40">
        <v>0.25</v>
      </c>
      <c r="D7" s="40">
        <v>0.61</v>
      </c>
      <c r="E7" s="41">
        <v>3.85</v>
      </c>
      <c r="F7" s="41">
        <f t="shared" si="1"/>
        <v>1.4087521943253727</v>
      </c>
      <c r="G7" s="2">
        <v>1.25</v>
      </c>
      <c r="H7" s="3">
        <v>1.33</v>
      </c>
      <c r="I7">
        <v>1.58</v>
      </c>
      <c r="J7">
        <v>1.55</v>
      </c>
      <c r="K7">
        <v>1.19</v>
      </c>
      <c r="L7">
        <v>0.67</v>
      </c>
      <c r="M7" s="31">
        <v>0.55</v>
      </c>
      <c r="N7" s="31">
        <v>0.45</v>
      </c>
      <c r="O7" s="31">
        <v>3.66</v>
      </c>
      <c r="P7" s="31">
        <v>1.8575219432537253</v>
      </c>
      <c r="Q7" s="68">
        <f aca="true" t="shared" si="2" ref="Q7:Q80">S7*10/$Q$4</f>
        <v>0.4469273743016759</v>
      </c>
      <c r="R7" s="67">
        <f t="shared" si="0"/>
        <v>5</v>
      </c>
      <c r="S7" s="69">
        <f>SUM(T7:IV7)</f>
        <v>28</v>
      </c>
      <c r="T7" s="24"/>
      <c r="U7" s="32"/>
      <c r="V7" s="32">
        <v>2</v>
      </c>
      <c r="AM7">
        <v>15</v>
      </c>
      <c r="BE7">
        <v>1</v>
      </c>
      <c r="BL7">
        <v>2</v>
      </c>
      <c r="CB7">
        <v>8</v>
      </c>
    </row>
    <row r="8" spans="1:39" ht="12.75">
      <c r="A8" s="1" t="s">
        <v>4</v>
      </c>
      <c r="B8" s="40">
        <v>0</v>
      </c>
      <c r="C8" s="40">
        <v>0</v>
      </c>
      <c r="D8" s="40">
        <v>0.01</v>
      </c>
      <c r="E8" s="40">
        <v>0.06</v>
      </c>
      <c r="F8" s="41">
        <f t="shared" si="1"/>
        <v>0.19932986323739538</v>
      </c>
      <c r="G8" s="2">
        <v>0.11</v>
      </c>
      <c r="H8">
        <v>0.03</v>
      </c>
      <c r="I8">
        <v>0.07</v>
      </c>
      <c r="K8">
        <v>0.04</v>
      </c>
      <c r="L8">
        <v>0.02</v>
      </c>
      <c r="M8" s="31">
        <v>0.02</v>
      </c>
      <c r="N8" s="31">
        <v>0.06</v>
      </c>
      <c r="O8" s="31">
        <v>1.48</v>
      </c>
      <c r="P8" s="31">
        <v>0.16329863237395387</v>
      </c>
      <c r="Q8" s="68">
        <f t="shared" si="2"/>
        <v>0.06384676775738227</v>
      </c>
      <c r="R8" s="67">
        <f t="shared" si="0"/>
        <v>1</v>
      </c>
      <c r="S8" s="69">
        <f>SUM(T8:IV8)</f>
        <v>4</v>
      </c>
      <c r="T8" s="24"/>
      <c r="U8" s="32"/>
      <c r="V8" s="32"/>
      <c r="AM8">
        <v>4</v>
      </c>
    </row>
    <row r="9" spans="1:22" ht="12.75">
      <c r="A9" s="66" t="s">
        <v>200</v>
      </c>
      <c r="B9" s="40">
        <v>0</v>
      </c>
      <c r="C9" s="40">
        <v>0</v>
      </c>
      <c r="D9" s="40">
        <v>0</v>
      </c>
      <c r="E9" s="40">
        <v>0</v>
      </c>
      <c r="F9" s="41">
        <f t="shared" si="1"/>
        <v>0.013000000000000001</v>
      </c>
      <c r="M9" s="31"/>
      <c r="N9" s="31"/>
      <c r="O9" s="31">
        <v>0.13</v>
      </c>
      <c r="P9" s="31"/>
      <c r="Q9" s="68">
        <f>S9*10/$Q$4</f>
        <v>0</v>
      </c>
      <c r="R9" s="67">
        <f t="shared" si="0"/>
        <v>0</v>
      </c>
      <c r="S9" s="69">
        <f>SUM(T9:IV9)</f>
        <v>0</v>
      </c>
      <c r="T9" s="24"/>
      <c r="U9" s="32"/>
      <c r="V9" s="32"/>
    </row>
    <row r="10" spans="1:22" ht="12.75">
      <c r="A10" s="66" t="s">
        <v>205</v>
      </c>
      <c r="B10" s="40">
        <v>0</v>
      </c>
      <c r="C10" s="40">
        <v>0</v>
      </c>
      <c r="D10" s="40">
        <v>0</v>
      </c>
      <c r="E10" s="40">
        <v>0</v>
      </c>
      <c r="F10" s="41">
        <f t="shared" si="1"/>
        <v>0.0020412329046744235</v>
      </c>
      <c r="M10" s="31"/>
      <c r="N10" s="31"/>
      <c r="O10" s="31"/>
      <c r="P10" s="31">
        <v>0.020412329046744233</v>
      </c>
      <c r="Q10" s="68">
        <f>S10*10/$Q$4</f>
        <v>0</v>
      </c>
      <c r="R10" s="67">
        <f t="shared" si="0"/>
        <v>0</v>
      </c>
      <c r="S10" s="69">
        <f>SUM(T10:IV10)</f>
        <v>0</v>
      </c>
      <c r="T10" s="24"/>
      <c r="U10" s="32"/>
      <c r="V10" s="32"/>
    </row>
    <row r="11" spans="1:80" ht="12.75">
      <c r="A11" s="1" t="s">
        <v>5</v>
      </c>
      <c r="B11" s="41">
        <v>28.8</v>
      </c>
      <c r="C11" s="41">
        <v>5.07</v>
      </c>
      <c r="D11" s="40">
        <v>23.77</v>
      </c>
      <c r="E11" s="40">
        <v>10.72</v>
      </c>
      <c r="F11" s="41">
        <f t="shared" si="1"/>
        <v>20.578687283119006</v>
      </c>
      <c r="G11" s="2">
        <v>6.96</v>
      </c>
      <c r="H11" s="3">
        <v>8.8</v>
      </c>
      <c r="I11">
        <v>40.53</v>
      </c>
      <c r="J11" s="3">
        <v>17.4</v>
      </c>
      <c r="K11">
        <v>18.18</v>
      </c>
      <c r="L11" s="3">
        <v>15.6</v>
      </c>
      <c r="M11" s="31">
        <v>27.59</v>
      </c>
      <c r="N11" s="31">
        <v>25.17</v>
      </c>
      <c r="O11" s="31">
        <v>28.88</v>
      </c>
      <c r="P11" s="31">
        <v>16.67687283119004</v>
      </c>
      <c r="Q11" s="68">
        <f t="shared" si="2"/>
        <v>20.57462090981644</v>
      </c>
      <c r="R11" s="67">
        <f t="shared" si="0"/>
        <v>9</v>
      </c>
      <c r="S11" s="69">
        <f>SUM(T11:IV11)</f>
        <v>1289</v>
      </c>
      <c r="T11" s="24"/>
      <c r="U11" s="32"/>
      <c r="V11" s="32">
        <v>1</v>
      </c>
      <c r="X11">
        <v>1</v>
      </c>
      <c r="AG11">
        <v>1</v>
      </c>
      <c r="AM11">
        <v>609</v>
      </c>
      <c r="BE11">
        <v>4</v>
      </c>
      <c r="BH11">
        <v>38</v>
      </c>
      <c r="BO11">
        <v>18</v>
      </c>
      <c r="BR11">
        <v>300</v>
      </c>
      <c r="CB11">
        <v>317</v>
      </c>
    </row>
    <row r="12" spans="1:39" ht="12.75">
      <c r="A12" s="1" t="s">
        <v>121</v>
      </c>
      <c r="B12" s="40">
        <v>0.01</v>
      </c>
      <c r="C12" s="40">
        <v>0.11</v>
      </c>
      <c r="D12" s="40">
        <v>0.03</v>
      </c>
      <c r="E12" s="40">
        <v>0.41</v>
      </c>
      <c r="F12" s="41">
        <f t="shared" si="1"/>
        <v>1.6286276791181877</v>
      </c>
      <c r="K12">
        <v>0.82</v>
      </c>
      <c r="L12">
        <v>0.04</v>
      </c>
      <c r="M12" s="31">
        <v>0.07</v>
      </c>
      <c r="N12" s="31">
        <v>0.04</v>
      </c>
      <c r="O12" s="31">
        <v>9.56</v>
      </c>
      <c r="P12" s="31">
        <v>5.756276791181874</v>
      </c>
      <c r="Q12" s="68">
        <f t="shared" si="2"/>
        <v>0.1915403032721468</v>
      </c>
      <c r="R12" s="67">
        <f t="shared" si="0"/>
        <v>2</v>
      </c>
      <c r="S12" s="69">
        <f>SUM(T12:IV12)</f>
        <v>12</v>
      </c>
      <c r="T12" s="24"/>
      <c r="U12" s="32"/>
      <c r="V12" s="32">
        <v>2</v>
      </c>
      <c r="AM12">
        <v>10</v>
      </c>
    </row>
    <row r="13" spans="1:22" ht="12.75">
      <c r="A13" s="1" t="s">
        <v>65</v>
      </c>
      <c r="B13" s="40">
        <v>0</v>
      </c>
      <c r="C13" s="40">
        <v>0</v>
      </c>
      <c r="D13" s="40">
        <v>0.62</v>
      </c>
      <c r="E13" s="41">
        <v>0.2</v>
      </c>
      <c r="F13" s="41">
        <f t="shared" si="1"/>
        <v>0.002</v>
      </c>
      <c r="I13">
        <v>0.02</v>
      </c>
      <c r="M13" s="31"/>
      <c r="N13" s="31"/>
      <c r="O13" s="31"/>
      <c r="P13" s="31"/>
      <c r="Q13" s="68">
        <f t="shared" si="2"/>
        <v>0</v>
      </c>
      <c r="R13" s="67">
        <f t="shared" si="0"/>
        <v>0</v>
      </c>
      <c r="S13" s="69">
        <f>SUM(T13:IV13)</f>
        <v>0</v>
      </c>
      <c r="T13" s="24"/>
      <c r="U13" s="32"/>
      <c r="V13" s="32"/>
    </row>
    <row r="14" spans="1:39" ht="12.75">
      <c r="A14" s="1" t="s">
        <v>6</v>
      </c>
      <c r="B14" s="40">
        <v>0.04</v>
      </c>
      <c r="C14" s="40">
        <v>0.12</v>
      </c>
      <c r="D14" s="40">
        <v>0.29</v>
      </c>
      <c r="E14" s="40">
        <v>1.44</v>
      </c>
      <c r="F14" s="41">
        <f t="shared" si="1"/>
        <v>1.3879375382731172</v>
      </c>
      <c r="G14" s="2">
        <v>0.56</v>
      </c>
      <c r="H14">
        <v>0.29</v>
      </c>
      <c r="I14">
        <v>0.41</v>
      </c>
      <c r="J14">
        <v>0.14</v>
      </c>
      <c r="K14">
        <v>2.99</v>
      </c>
      <c r="L14">
        <v>0.06</v>
      </c>
      <c r="M14" s="31">
        <v>0.28</v>
      </c>
      <c r="N14" s="31">
        <v>0.06</v>
      </c>
      <c r="O14" s="31">
        <v>6.15</v>
      </c>
      <c r="P14" s="31">
        <v>2.93937538273117</v>
      </c>
      <c r="Q14" s="68">
        <f t="shared" si="2"/>
        <v>0.07980845969672784</v>
      </c>
      <c r="R14" s="67">
        <f t="shared" si="0"/>
        <v>1</v>
      </c>
      <c r="S14" s="69">
        <f>SUM(T14:IV14)</f>
        <v>5</v>
      </c>
      <c r="T14" s="24"/>
      <c r="U14" s="32"/>
      <c r="V14" s="32"/>
      <c r="AM14">
        <v>5</v>
      </c>
    </row>
    <row r="15" spans="1:39" ht="12.75">
      <c r="A15" s="1" t="s">
        <v>89</v>
      </c>
      <c r="B15" s="40">
        <v>0</v>
      </c>
      <c r="C15" s="40">
        <v>0.01</v>
      </c>
      <c r="D15" s="40">
        <v>0.01</v>
      </c>
      <c r="E15" s="40">
        <v>0.01</v>
      </c>
      <c r="F15" s="41">
        <f t="shared" si="1"/>
        <v>0.026082465809348847</v>
      </c>
      <c r="J15">
        <v>0.02</v>
      </c>
      <c r="K15" s="3">
        <v>0.2</v>
      </c>
      <c r="M15" s="31"/>
      <c r="N15" s="31"/>
      <c r="O15" s="31"/>
      <c r="P15" s="31">
        <v>0.04082465809348847</v>
      </c>
      <c r="Q15" s="68">
        <f t="shared" si="2"/>
        <v>0.015961691939345567</v>
      </c>
      <c r="R15" s="67">
        <f t="shared" si="0"/>
        <v>1</v>
      </c>
      <c r="S15" s="69">
        <f>SUM(T15:IV15)</f>
        <v>1</v>
      </c>
      <c r="T15" s="24"/>
      <c r="U15" s="32"/>
      <c r="V15" s="32"/>
      <c r="AM15">
        <v>1</v>
      </c>
    </row>
    <row r="16" spans="1:22" ht="12.75">
      <c r="A16" s="1" t="s">
        <v>66</v>
      </c>
      <c r="B16" s="40">
        <v>0</v>
      </c>
      <c r="C16" s="40">
        <v>0.03</v>
      </c>
      <c r="D16" s="40">
        <v>0.08</v>
      </c>
      <c r="E16" s="40">
        <v>0.03</v>
      </c>
      <c r="F16" s="41">
        <f t="shared" si="1"/>
        <v>0.017041232904674426</v>
      </c>
      <c r="I16">
        <v>0.05</v>
      </c>
      <c r="K16" s="3">
        <v>0.1</v>
      </c>
      <c r="M16" s="31"/>
      <c r="N16" s="31"/>
      <c r="O16" s="31"/>
      <c r="P16" s="31">
        <v>0.020412329046744233</v>
      </c>
      <c r="Q16" s="68">
        <f t="shared" si="2"/>
        <v>0</v>
      </c>
      <c r="R16" s="67">
        <f t="shared" si="0"/>
        <v>0</v>
      </c>
      <c r="S16" s="69">
        <f>SUM(T16:IV16)</f>
        <v>0</v>
      </c>
      <c r="T16" s="24"/>
      <c r="U16" s="32"/>
      <c r="V16" s="32"/>
    </row>
    <row r="17" spans="1:80" ht="12.75">
      <c r="A17" s="1" t="s">
        <v>7</v>
      </c>
      <c r="B17" s="40">
        <v>0.04</v>
      </c>
      <c r="C17" s="40">
        <v>0.58</v>
      </c>
      <c r="D17" s="41">
        <v>2.2</v>
      </c>
      <c r="E17" s="40">
        <v>4.42</v>
      </c>
      <c r="F17" s="41">
        <f t="shared" si="1"/>
        <v>4.020936313533374</v>
      </c>
      <c r="G17" s="2">
        <v>2.08</v>
      </c>
      <c r="H17">
        <v>1.55</v>
      </c>
      <c r="I17" s="3">
        <v>3.23</v>
      </c>
      <c r="J17" s="3">
        <v>2.69</v>
      </c>
      <c r="K17" s="3">
        <v>1.6</v>
      </c>
      <c r="L17" s="3">
        <v>1.67</v>
      </c>
      <c r="M17" s="31">
        <v>0.64</v>
      </c>
      <c r="N17" s="31">
        <v>1.53</v>
      </c>
      <c r="O17" s="31">
        <v>16.34</v>
      </c>
      <c r="P17" s="31">
        <v>8.879363135333742</v>
      </c>
      <c r="Q17" s="68">
        <f t="shared" si="2"/>
        <v>0.9257781324820429</v>
      </c>
      <c r="R17" s="67">
        <f t="shared" si="0"/>
        <v>11</v>
      </c>
      <c r="S17" s="69">
        <f>SUM(T17:IV17)</f>
        <v>58</v>
      </c>
      <c r="T17" s="24"/>
      <c r="U17" s="32"/>
      <c r="V17" s="32">
        <v>4</v>
      </c>
      <c r="Z17">
        <v>1</v>
      </c>
      <c r="AD17">
        <v>2</v>
      </c>
      <c r="AF17">
        <v>1</v>
      </c>
      <c r="AG17">
        <v>1</v>
      </c>
      <c r="AM17">
        <v>21</v>
      </c>
      <c r="AU17">
        <v>3</v>
      </c>
      <c r="BE17">
        <v>1</v>
      </c>
      <c r="BS17">
        <v>2</v>
      </c>
      <c r="BU17">
        <v>2</v>
      </c>
      <c r="CB17">
        <v>20</v>
      </c>
    </row>
    <row r="18" spans="1:80" ht="12.75">
      <c r="A18" s="1" t="s">
        <v>8</v>
      </c>
      <c r="B18" s="40">
        <v>0</v>
      </c>
      <c r="C18" s="40">
        <v>0.01</v>
      </c>
      <c r="D18" s="40">
        <v>0.01</v>
      </c>
      <c r="E18" s="40">
        <v>0.19</v>
      </c>
      <c r="F18" s="41">
        <f t="shared" si="1"/>
        <v>0.5755256174729537</v>
      </c>
      <c r="G18" s="2">
        <v>0.45</v>
      </c>
      <c r="H18">
        <v>0.43</v>
      </c>
      <c r="I18">
        <v>0.64</v>
      </c>
      <c r="J18">
        <v>0.25</v>
      </c>
      <c r="K18">
        <v>0.35</v>
      </c>
      <c r="L18">
        <v>0.58</v>
      </c>
      <c r="M18" s="31">
        <v>0.52</v>
      </c>
      <c r="N18" s="31">
        <v>1.18</v>
      </c>
      <c r="O18" s="31">
        <v>0.6</v>
      </c>
      <c r="P18" s="31">
        <v>0.7552561747295367</v>
      </c>
      <c r="Q18" s="68">
        <f t="shared" si="2"/>
        <v>0.5586592178770948</v>
      </c>
      <c r="R18" s="92">
        <v>11</v>
      </c>
      <c r="S18" s="93">
        <v>35</v>
      </c>
      <c r="T18" s="24">
        <v>1</v>
      </c>
      <c r="U18" s="32"/>
      <c r="V18" s="32"/>
      <c r="AL18">
        <v>3</v>
      </c>
      <c r="AQ18">
        <v>2</v>
      </c>
      <c r="AR18">
        <v>2</v>
      </c>
      <c r="AY18">
        <v>3</v>
      </c>
      <c r="BC18">
        <v>1</v>
      </c>
      <c r="BL18">
        <v>7</v>
      </c>
      <c r="BN18">
        <v>2</v>
      </c>
      <c r="CB18">
        <v>10</v>
      </c>
    </row>
    <row r="19" spans="1:80" ht="12.75">
      <c r="A19" s="1" t="s">
        <v>9</v>
      </c>
      <c r="B19" s="41">
        <v>0.1</v>
      </c>
      <c r="C19" s="40">
        <v>0.16</v>
      </c>
      <c r="D19" s="40">
        <v>0.14</v>
      </c>
      <c r="E19" s="40">
        <v>0.15</v>
      </c>
      <c r="F19" s="41">
        <f t="shared" si="1"/>
        <v>0.15061849357011636</v>
      </c>
      <c r="G19" s="2">
        <v>0.08</v>
      </c>
      <c r="H19">
        <v>0.11</v>
      </c>
      <c r="I19">
        <v>0.09</v>
      </c>
      <c r="J19">
        <v>0.17</v>
      </c>
      <c r="K19">
        <v>0.12</v>
      </c>
      <c r="L19" s="3">
        <v>0.2</v>
      </c>
      <c r="M19" s="31">
        <v>0.16</v>
      </c>
      <c r="N19" s="31">
        <v>0.14</v>
      </c>
      <c r="O19" s="31">
        <v>0.13</v>
      </c>
      <c r="P19" s="31">
        <v>0.3061849357011635</v>
      </c>
      <c r="Q19" s="68">
        <f t="shared" si="2"/>
        <v>0.1436552274541101</v>
      </c>
      <c r="R19" s="92">
        <v>8</v>
      </c>
      <c r="S19" s="93">
        <v>9</v>
      </c>
      <c r="T19" s="24">
        <v>1</v>
      </c>
      <c r="U19" s="32"/>
      <c r="V19" s="32">
        <v>1</v>
      </c>
      <c r="AD19">
        <v>1</v>
      </c>
      <c r="AN19">
        <v>2</v>
      </c>
      <c r="AU19">
        <v>1</v>
      </c>
      <c r="BQ19">
        <v>1</v>
      </c>
      <c r="CB19">
        <v>1</v>
      </c>
    </row>
    <row r="20" spans="1:80" ht="12.75">
      <c r="A20" s="1" t="s">
        <v>10</v>
      </c>
      <c r="B20" s="40">
        <v>0.26</v>
      </c>
      <c r="C20" s="40">
        <v>0.17</v>
      </c>
      <c r="D20" s="40">
        <v>0.15</v>
      </c>
      <c r="E20" s="40">
        <v>0.16</v>
      </c>
      <c r="F20" s="41">
        <f t="shared" si="1"/>
        <v>0.18445356195141865</v>
      </c>
      <c r="G20" s="2">
        <v>0.03</v>
      </c>
      <c r="H20">
        <v>0.13</v>
      </c>
      <c r="I20">
        <v>0.23</v>
      </c>
      <c r="J20">
        <v>0.14</v>
      </c>
      <c r="K20">
        <v>0.12</v>
      </c>
      <c r="L20">
        <v>0.16</v>
      </c>
      <c r="M20" s="31">
        <v>0.26</v>
      </c>
      <c r="N20" s="31">
        <v>0.16</v>
      </c>
      <c r="O20" s="31">
        <v>0.39</v>
      </c>
      <c r="P20" s="31">
        <v>0.22453561951418657</v>
      </c>
      <c r="Q20" s="68">
        <f t="shared" si="2"/>
        <v>0.12769353551476453</v>
      </c>
      <c r="R20" s="67">
        <f t="shared" si="0"/>
        <v>8</v>
      </c>
      <c r="S20" s="69">
        <f>SUM(T20:IV20)</f>
        <v>8</v>
      </c>
      <c r="T20" s="24"/>
      <c r="U20" s="32"/>
      <c r="V20" s="32"/>
      <c r="Z20">
        <v>1</v>
      </c>
      <c r="AB20">
        <v>1</v>
      </c>
      <c r="AN20">
        <v>1</v>
      </c>
      <c r="BA20">
        <v>1</v>
      </c>
      <c r="BO20">
        <v>1</v>
      </c>
      <c r="BT20">
        <v>1</v>
      </c>
      <c r="BZ20">
        <v>1</v>
      </c>
      <c r="CB20">
        <v>1</v>
      </c>
    </row>
    <row r="21" spans="1:22" ht="12.75">
      <c r="A21" s="1" t="s">
        <v>212</v>
      </c>
      <c r="B21" s="40">
        <v>0</v>
      </c>
      <c r="C21" s="40">
        <v>0</v>
      </c>
      <c r="D21" s="40">
        <v>0</v>
      </c>
      <c r="E21" s="40">
        <v>0</v>
      </c>
      <c r="F21" s="41">
        <f t="shared" si="1"/>
        <v>0.0020412329046744235</v>
      </c>
      <c r="M21" s="31"/>
      <c r="N21" s="31"/>
      <c r="O21" s="31"/>
      <c r="P21" s="31">
        <v>0.020412329046744233</v>
      </c>
      <c r="Q21" s="68">
        <f>S21*10/$Q$4</f>
        <v>0</v>
      </c>
      <c r="R21" s="67">
        <f t="shared" si="0"/>
        <v>0</v>
      </c>
      <c r="S21" s="69">
        <f>SUM(T21:IV21)</f>
        <v>0</v>
      </c>
      <c r="T21" s="24"/>
      <c r="U21" s="32"/>
      <c r="V21" s="32"/>
    </row>
    <row r="22" spans="1:80" ht="12.75">
      <c r="A22" s="1" t="s">
        <v>11</v>
      </c>
      <c r="B22" s="40">
        <v>0</v>
      </c>
      <c r="C22" s="40">
        <v>0</v>
      </c>
      <c r="D22" s="40">
        <v>0.01</v>
      </c>
      <c r="E22" s="40">
        <v>0.02</v>
      </c>
      <c r="F22" s="41">
        <f t="shared" si="1"/>
        <v>0.07582465809348847</v>
      </c>
      <c r="G22" s="2">
        <v>0.05</v>
      </c>
      <c r="H22">
        <v>0.05</v>
      </c>
      <c r="I22">
        <v>0.02</v>
      </c>
      <c r="M22" s="31">
        <v>0.17</v>
      </c>
      <c r="N22" s="31"/>
      <c r="O22" s="31">
        <v>0.06</v>
      </c>
      <c r="P22" s="31">
        <v>0.4082465809348847</v>
      </c>
      <c r="Q22" s="68">
        <f t="shared" si="2"/>
        <v>0.03192338387869113</v>
      </c>
      <c r="R22" s="67">
        <f t="shared" si="0"/>
        <v>2</v>
      </c>
      <c r="S22" s="69">
        <f>SUM(T22:IV22)</f>
        <v>2</v>
      </c>
      <c r="T22" s="24"/>
      <c r="U22" s="32"/>
      <c r="V22" s="32"/>
      <c r="BF22">
        <v>1</v>
      </c>
      <c r="CB22">
        <v>1</v>
      </c>
    </row>
    <row r="23" spans="1:22" ht="12.75">
      <c r="A23" s="1" t="s">
        <v>76</v>
      </c>
      <c r="B23" s="40">
        <v>0</v>
      </c>
      <c r="C23" s="40">
        <v>0</v>
      </c>
      <c r="D23" s="40">
        <v>0.01</v>
      </c>
      <c r="E23" s="40">
        <v>0</v>
      </c>
      <c r="F23" s="41">
        <f t="shared" si="1"/>
        <v>0.004041232904674423</v>
      </c>
      <c r="J23">
        <v>0.02</v>
      </c>
      <c r="M23" s="31"/>
      <c r="N23" s="31"/>
      <c r="O23" s="31"/>
      <c r="P23" s="31">
        <v>0.020412329046744233</v>
      </c>
      <c r="Q23" s="68">
        <f t="shared" si="2"/>
        <v>0</v>
      </c>
      <c r="R23" s="67">
        <f t="shared" si="0"/>
        <v>0</v>
      </c>
      <c r="S23" s="69">
        <f>SUM(T23:IV23)</f>
        <v>0</v>
      </c>
      <c r="T23" s="24"/>
      <c r="U23" s="32"/>
      <c r="V23" s="32"/>
    </row>
    <row r="24" spans="1:81" ht="12.75">
      <c r="A24" s="1" t="s">
        <v>12</v>
      </c>
      <c r="B24" s="40">
        <v>0</v>
      </c>
      <c r="C24" s="40">
        <v>0</v>
      </c>
      <c r="D24" s="40">
        <v>0</v>
      </c>
      <c r="E24" s="40">
        <v>0.01</v>
      </c>
      <c r="F24" s="41">
        <f t="shared" si="1"/>
        <v>0.021041232904674422</v>
      </c>
      <c r="H24">
        <v>0.03</v>
      </c>
      <c r="K24">
        <v>0.02</v>
      </c>
      <c r="L24">
        <v>0.08</v>
      </c>
      <c r="M24" s="31">
        <v>0.02</v>
      </c>
      <c r="N24" s="31">
        <v>0.04</v>
      </c>
      <c r="O24" s="31"/>
      <c r="P24" s="31">
        <v>0.020412329046744233</v>
      </c>
      <c r="Q24" s="68">
        <f t="shared" si="2"/>
        <v>0.0478850758180367</v>
      </c>
      <c r="R24" s="92">
        <f t="shared" si="0"/>
        <v>2</v>
      </c>
      <c r="S24" s="93">
        <f>SUM(T24:IV24)</f>
        <v>3</v>
      </c>
      <c r="T24" s="24"/>
      <c r="U24" s="32"/>
      <c r="V24" s="32"/>
      <c r="BN24">
        <v>2</v>
      </c>
      <c r="CC24">
        <v>1</v>
      </c>
    </row>
    <row r="25" spans="1:22" ht="12.75">
      <c r="A25" s="1" t="s">
        <v>103</v>
      </c>
      <c r="B25" s="40">
        <v>0.06</v>
      </c>
      <c r="C25" s="40">
        <v>0.02</v>
      </c>
      <c r="D25" s="40">
        <v>0.02</v>
      </c>
      <c r="E25" s="40">
        <v>0.01</v>
      </c>
      <c r="F25" s="41">
        <f t="shared" si="1"/>
        <v>0.010041232904674425</v>
      </c>
      <c r="I25">
        <v>0.02</v>
      </c>
      <c r="K25">
        <v>0.04</v>
      </c>
      <c r="M25" s="31">
        <v>0.02</v>
      </c>
      <c r="N25" s="31"/>
      <c r="O25" s="31"/>
      <c r="P25" s="31">
        <v>0.020412329046744233</v>
      </c>
      <c r="Q25" s="68">
        <f t="shared" si="2"/>
        <v>0</v>
      </c>
      <c r="R25" s="67">
        <f t="shared" si="0"/>
        <v>0</v>
      </c>
      <c r="S25" s="69">
        <f>SUM(T25:IV25)</f>
        <v>0</v>
      </c>
      <c r="T25" s="24"/>
      <c r="U25" s="32"/>
      <c r="V25" s="32"/>
    </row>
    <row r="26" spans="1:22" ht="12.75">
      <c r="A26" s="1" t="s">
        <v>225</v>
      </c>
      <c r="B26" s="40">
        <v>0</v>
      </c>
      <c r="C26" s="40">
        <v>0</v>
      </c>
      <c r="D26" s="40">
        <v>0</v>
      </c>
      <c r="E26" s="40">
        <v>0</v>
      </c>
      <c r="F26" s="41">
        <f t="shared" si="1"/>
        <v>0.0020412329046744235</v>
      </c>
      <c r="M26" s="31"/>
      <c r="N26" s="31"/>
      <c r="O26" s="31"/>
      <c r="P26" s="31">
        <v>0.020412329046744233</v>
      </c>
      <c r="Q26" s="68">
        <f>S26*10/$Q$4</f>
        <v>0</v>
      </c>
      <c r="R26" s="67">
        <f>COUNT(T26:CC26)</f>
        <v>0</v>
      </c>
      <c r="S26" s="69">
        <f>SUM(T26:IV26)</f>
        <v>0</v>
      </c>
      <c r="T26" s="24"/>
      <c r="U26" s="32"/>
      <c r="V26" s="32"/>
    </row>
    <row r="27" spans="1:43" ht="12.75">
      <c r="A27" s="1" t="s">
        <v>13</v>
      </c>
      <c r="B27" s="40">
        <v>0.13</v>
      </c>
      <c r="C27" s="40">
        <v>0.35</v>
      </c>
      <c r="D27" s="40">
        <v>0.23</v>
      </c>
      <c r="E27" s="40">
        <v>0.17</v>
      </c>
      <c r="F27" s="41">
        <f t="shared" si="1"/>
        <v>0.20645356195141867</v>
      </c>
      <c r="G27" s="2">
        <v>0.24</v>
      </c>
      <c r="H27">
        <v>0.27</v>
      </c>
      <c r="I27" s="3">
        <v>0.28</v>
      </c>
      <c r="J27" s="3">
        <v>0.12</v>
      </c>
      <c r="K27" s="3">
        <v>0.18</v>
      </c>
      <c r="L27" s="3">
        <v>0.1</v>
      </c>
      <c r="M27" s="31">
        <v>0.21</v>
      </c>
      <c r="N27" s="31">
        <v>0.31</v>
      </c>
      <c r="O27" s="31">
        <v>0.13</v>
      </c>
      <c r="P27" s="31">
        <v>0.22453561951418657</v>
      </c>
      <c r="Q27" s="68">
        <f t="shared" si="2"/>
        <v>0.0957701516360734</v>
      </c>
      <c r="R27" s="92">
        <f t="shared" si="0"/>
        <v>5</v>
      </c>
      <c r="S27" s="93">
        <f>SUM(T27:IV27)</f>
        <v>6</v>
      </c>
      <c r="T27" s="24">
        <v>1</v>
      </c>
      <c r="U27" s="32"/>
      <c r="V27" s="32"/>
      <c r="W27" s="24"/>
      <c r="X27" s="24"/>
      <c r="Y27" s="24"/>
      <c r="Z27" s="24"/>
      <c r="AB27">
        <v>1</v>
      </c>
      <c r="AI27">
        <v>2</v>
      </c>
      <c r="AL27">
        <v>1</v>
      </c>
      <c r="AQ27">
        <v>1</v>
      </c>
    </row>
    <row r="28" spans="1:35" ht="12.75">
      <c r="A28" s="1" t="s">
        <v>14</v>
      </c>
      <c r="B28" s="40">
        <v>3.33</v>
      </c>
      <c r="C28" s="41">
        <v>1.5</v>
      </c>
      <c r="D28" s="40">
        <v>1.33</v>
      </c>
      <c r="E28" s="40">
        <v>0.56</v>
      </c>
      <c r="F28" s="41">
        <f t="shared" si="1"/>
        <v>0.16608246580934888</v>
      </c>
      <c r="G28" s="2">
        <v>0.24</v>
      </c>
      <c r="H28">
        <v>0.03</v>
      </c>
      <c r="I28">
        <v>0.46</v>
      </c>
      <c r="J28" s="3">
        <v>0.37</v>
      </c>
      <c r="K28" s="3">
        <v>0.2</v>
      </c>
      <c r="L28" s="3">
        <v>0.06</v>
      </c>
      <c r="M28" s="31">
        <v>0.05</v>
      </c>
      <c r="N28" s="31">
        <v>0.14</v>
      </c>
      <c r="O28" s="31">
        <v>0.07</v>
      </c>
      <c r="P28" s="31">
        <v>0.04082465809348847</v>
      </c>
      <c r="Q28" s="68">
        <f t="shared" si="2"/>
        <v>0.2873104549082202</v>
      </c>
      <c r="R28" s="92">
        <f t="shared" si="0"/>
        <v>1</v>
      </c>
      <c r="S28" s="93">
        <f>SUM(T28:IV28)</f>
        <v>18</v>
      </c>
      <c r="T28" s="24"/>
      <c r="U28" s="32"/>
      <c r="V28" s="32"/>
      <c r="AI28">
        <v>18</v>
      </c>
    </row>
    <row r="29" spans="1:35" ht="12.75">
      <c r="A29" s="1" t="s">
        <v>67</v>
      </c>
      <c r="B29" s="40">
        <v>0.01</v>
      </c>
      <c r="C29" s="40">
        <v>0.05</v>
      </c>
      <c r="D29" s="40">
        <v>0.01</v>
      </c>
      <c r="E29" s="40">
        <v>0.02</v>
      </c>
      <c r="F29" s="41">
        <f t="shared" si="1"/>
        <v>0.006041232904674424</v>
      </c>
      <c r="I29">
        <v>0.02</v>
      </c>
      <c r="J29" s="3"/>
      <c r="K29" s="3"/>
      <c r="L29" s="3"/>
      <c r="M29" s="31"/>
      <c r="N29" s="31">
        <v>0.02</v>
      </c>
      <c r="O29" s="31"/>
      <c r="P29" s="31">
        <v>0.020412329046744233</v>
      </c>
      <c r="Q29" s="68">
        <f t="shared" si="2"/>
        <v>0.015961691939345567</v>
      </c>
      <c r="R29" s="92">
        <f t="shared" si="0"/>
        <v>1</v>
      </c>
      <c r="S29" s="93">
        <f>SUM(T29:IV29)</f>
        <v>1</v>
      </c>
      <c r="T29" s="24"/>
      <c r="U29" s="32"/>
      <c r="V29" s="32"/>
      <c r="AI29">
        <v>1</v>
      </c>
    </row>
    <row r="30" spans="1:22" ht="12.75">
      <c r="A30" s="1" t="s">
        <v>161</v>
      </c>
      <c r="B30" s="40">
        <v>0.63</v>
      </c>
      <c r="C30" s="40">
        <v>0.32</v>
      </c>
      <c r="D30" s="40">
        <v>0.02</v>
      </c>
      <c r="E30" s="40">
        <v>0.06</v>
      </c>
      <c r="F30" s="41">
        <f t="shared" si="1"/>
        <v>0.02624739742804654</v>
      </c>
      <c r="J30" s="3"/>
      <c r="K30" s="3"/>
      <c r="L30" s="3"/>
      <c r="M30" s="31"/>
      <c r="N30" s="31">
        <v>0.14</v>
      </c>
      <c r="O30" s="31"/>
      <c r="P30" s="31">
        <v>0.1224739742804654</v>
      </c>
      <c r="Q30" s="68">
        <f>S30*10/$Q$4</f>
        <v>0.15961691939345568</v>
      </c>
      <c r="R30" s="67">
        <f t="shared" si="0"/>
        <v>1</v>
      </c>
      <c r="S30" s="69">
        <f>SUM(T30:IV30)</f>
        <v>10</v>
      </c>
      <c r="T30" s="24">
        <v>10</v>
      </c>
      <c r="U30" s="32"/>
      <c r="V30" s="32"/>
    </row>
    <row r="31" spans="1:72" ht="12.75">
      <c r="A31" s="1" t="s">
        <v>15</v>
      </c>
      <c r="B31" s="40">
        <v>2.93</v>
      </c>
      <c r="C31" s="40">
        <v>2.12</v>
      </c>
      <c r="D31" s="40">
        <v>1.99</v>
      </c>
      <c r="E31" s="40">
        <v>0.65</v>
      </c>
      <c r="F31" s="41">
        <f t="shared" si="1"/>
        <v>0.8988142478056748</v>
      </c>
      <c r="G31" s="2">
        <v>0.75</v>
      </c>
      <c r="H31">
        <v>0.85</v>
      </c>
      <c r="I31" s="3">
        <v>0.5</v>
      </c>
      <c r="J31" s="3">
        <v>0.66</v>
      </c>
      <c r="K31" s="3">
        <v>0.18</v>
      </c>
      <c r="L31" s="3">
        <v>1.51</v>
      </c>
      <c r="M31" s="31">
        <v>0.54</v>
      </c>
      <c r="N31" s="31">
        <v>2.22</v>
      </c>
      <c r="O31" s="31">
        <v>0.88</v>
      </c>
      <c r="P31" s="31">
        <v>0.8981424780567463</v>
      </c>
      <c r="Q31" s="68">
        <f t="shared" si="2"/>
        <v>0.8300079808459695</v>
      </c>
      <c r="R31" s="67">
        <f t="shared" si="0"/>
        <v>12</v>
      </c>
      <c r="S31" s="69">
        <f>SUM(T31:IV31)</f>
        <v>52</v>
      </c>
      <c r="T31" s="24">
        <v>12</v>
      </c>
      <c r="U31" s="32"/>
      <c r="V31" s="32"/>
      <c r="X31">
        <v>1</v>
      </c>
      <c r="AK31">
        <v>4</v>
      </c>
      <c r="AO31">
        <v>2</v>
      </c>
      <c r="AU31">
        <v>2</v>
      </c>
      <c r="AV31">
        <v>1</v>
      </c>
      <c r="AX31">
        <v>15</v>
      </c>
      <c r="BF31">
        <v>1</v>
      </c>
      <c r="BG31">
        <v>2</v>
      </c>
      <c r="BH31">
        <v>5</v>
      </c>
      <c r="BI31">
        <v>5</v>
      </c>
      <c r="BT31">
        <v>2</v>
      </c>
    </row>
    <row r="32" spans="1:39" ht="12.75">
      <c r="A32" s="1" t="s">
        <v>16</v>
      </c>
      <c r="B32" s="40">
        <v>0</v>
      </c>
      <c r="C32" s="40">
        <v>0.41</v>
      </c>
      <c r="D32" s="40">
        <v>0.19</v>
      </c>
      <c r="E32" s="40">
        <v>0.16</v>
      </c>
      <c r="F32" s="41">
        <f t="shared" si="1"/>
        <v>0.2924019187589304</v>
      </c>
      <c r="G32" s="2">
        <v>0.24</v>
      </c>
      <c r="H32">
        <v>0.35</v>
      </c>
      <c r="I32">
        <v>0.64</v>
      </c>
      <c r="J32" s="3"/>
      <c r="K32" s="3"/>
      <c r="L32" s="3">
        <v>0.02</v>
      </c>
      <c r="M32" s="31">
        <v>0.07</v>
      </c>
      <c r="N32" s="31">
        <v>0.18</v>
      </c>
      <c r="O32" s="31">
        <v>0.73</v>
      </c>
      <c r="P32" s="31">
        <v>0.6940191875893039</v>
      </c>
      <c r="Q32" s="68">
        <f t="shared" si="2"/>
        <v>0.06384676775738227</v>
      </c>
      <c r="R32" s="67">
        <f t="shared" si="0"/>
        <v>1</v>
      </c>
      <c r="S32" s="69">
        <f>SUM(T32:IV32)</f>
        <v>4</v>
      </c>
      <c r="T32" s="24"/>
      <c r="U32" s="32"/>
      <c r="V32" s="32"/>
      <c r="AM32">
        <v>4</v>
      </c>
    </row>
    <row r="33" spans="1:22" ht="12.75">
      <c r="A33" s="66" t="s">
        <v>124</v>
      </c>
      <c r="B33" s="40">
        <v>0</v>
      </c>
      <c r="C33" s="40">
        <v>0</v>
      </c>
      <c r="D33" s="40">
        <v>0</v>
      </c>
      <c r="E33" s="40">
        <v>0</v>
      </c>
      <c r="F33" s="41">
        <f t="shared" si="1"/>
        <v>0.0113145091798816</v>
      </c>
      <c r="J33" s="3"/>
      <c r="K33" s="3"/>
      <c r="L33" s="3"/>
      <c r="M33" s="31">
        <v>0.03190810465858328</v>
      </c>
      <c r="N33" s="31"/>
      <c r="O33" s="31">
        <v>0.02</v>
      </c>
      <c r="P33" s="31">
        <v>0.0612369871402327</v>
      </c>
      <c r="Q33" s="68">
        <f t="shared" si="2"/>
        <v>0</v>
      </c>
      <c r="R33" s="67">
        <f t="shared" si="0"/>
        <v>0</v>
      </c>
      <c r="S33" s="69">
        <f>SUM(T33:IV33)</f>
        <v>0</v>
      </c>
      <c r="T33" s="24"/>
      <c r="U33" s="32"/>
      <c r="V33" s="32"/>
    </row>
    <row r="34" spans="1:22" ht="12.75">
      <c r="A34" s="1" t="s">
        <v>170</v>
      </c>
      <c r="B34" s="40">
        <v>0</v>
      </c>
      <c r="C34" s="40">
        <v>0</v>
      </c>
      <c r="D34" s="40">
        <v>0</v>
      </c>
      <c r="E34" s="40">
        <v>0</v>
      </c>
      <c r="F34" s="41">
        <f t="shared" si="1"/>
        <v>0.015</v>
      </c>
      <c r="J34" s="3"/>
      <c r="K34" s="3"/>
      <c r="L34" s="3"/>
      <c r="M34" s="31"/>
      <c r="N34" s="31"/>
      <c r="O34" s="31">
        <v>0.15</v>
      </c>
      <c r="P34" s="31"/>
      <c r="Q34" s="68">
        <f>S34*10/$Q$4</f>
        <v>0</v>
      </c>
      <c r="R34" s="67">
        <f t="shared" si="0"/>
        <v>0</v>
      </c>
      <c r="S34" s="69">
        <f>SUM(T34:IV34)</f>
        <v>0</v>
      </c>
      <c r="T34" s="24"/>
      <c r="U34" s="32"/>
      <c r="V34" s="32"/>
    </row>
    <row r="35" spans="1:22" ht="12.75">
      <c r="A35" s="1" t="s">
        <v>194</v>
      </c>
      <c r="B35" s="40"/>
      <c r="C35" s="40"/>
      <c r="D35" s="40"/>
      <c r="E35" s="40"/>
      <c r="F35" s="41">
        <f t="shared" si="1"/>
        <v>0.002</v>
      </c>
      <c r="J35" s="3"/>
      <c r="K35" s="3"/>
      <c r="L35" s="3"/>
      <c r="M35" s="31"/>
      <c r="N35" s="31"/>
      <c r="O35" s="31">
        <v>0.02</v>
      </c>
      <c r="P35" s="31"/>
      <c r="Q35" s="68">
        <f>S35*10/$Q$4</f>
        <v>0</v>
      </c>
      <c r="R35" s="67">
        <f t="shared" si="0"/>
        <v>0</v>
      </c>
      <c r="S35" s="69">
        <f>SUM(T35:IV35)</f>
        <v>0</v>
      </c>
      <c r="T35" s="24"/>
      <c r="U35" s="32"/>
      <c r="V35" s="32"/>
    </row>
    <row r="36" spans="1:70" ht="12.75">
      <c r="A36" s="1" t="s">
        <v>258</v>
      </c>
      <c r="B36" s="40"/>
      <c r="C36" s="40"/>
      <c r="D36" s="40"/>
      <c r="E36" s="40"/>
      <c r="F36" s="41">
        <f t="shared" si="1"/>
        <v>0.002</v>
      </c>
      <c r="J36" s="3"/>
      <c r="K36" s="3">
        <v>0.02</v>
      </c>
      <c r="L36" s="3"/>
      <c r="M36" s="31"/>
      <c r="N36" s="31"/>
      <c r="O36" s="31"/>
      <c r="P36" s="31"/>
      <c r="Q36" s="68">
        <f>S36*10/$Q$4</f>
        <v>0.0478850758180367</v>
      </c>
      <c r="R36" s="67">
        <f>COUNT(T36:CC36)</f>
        <v>2</v>
      </c>
      <c r="S36" s="69">
        <f>SUM(T36:IV36)</f>
        <v>3</v>
      </c>
      <c r="T36" s="24"/>
      <c r="U36" s="32"/>
      <c r="V36" s="32"/>
      <c r="AM36">
        <v>1</v>
      </c>
      <c r="BR36">
        <v>2</v>
      </c>
    </row>
    <row r="37" spans="1:39" ht="12.75">
      <c r="A37" s="1" t="s">
        <v>68</v>
      </c>
      <c r="B37" s="40">
        <v>0</v>
      </c>
      <c r="C37" s="40">
        <v>0.12</v>
      </c>
      <c r="D37" s="40">
        <v>0.04</v>
      </c>
      <c r="E37" s="40">
        <v>1.22</v>
      </c>
      <c r="F37" s="41">
        <f t="shared" si="1"/>
        <v>0.10904123290467442</v>
      </c>
      <c r="G37" s="2">
        <v>0.13</v>
      </c>
      <c r="I37">
        <v>0.67</v>
      </c>
      <c r="J37" s="3"/>
      <c r="K37" s="3"/>
      <c r="L37" s="3"/>
      <c r="M37" s="31"/>
      <c r="N37" s="31">
        <v>0.06</v>
      </c>
      <c r="O37" s="31">
        <v>0.21</v>
      </c>
      <c r="P37" s="31">
        <v>0.020412329046744233</v>
      </c>
      <c r="Q37" s="68">
        <f t="shared" si="2"/>
        <v>0.03192338387869113</v>
      </c>
      <c r="R37" s="67">
        <f t="shared" si="0"/>
        <v>1</v>
      </c>
      <c r="S37" s="69">
        <f>SUM(T37:IV37)</f>
        <v>2</v>
      </c>
      <c r="T37" s="24"/>
      <c r="U37" s="32"/>
      <c r="V37" s="32"/>
      <c r="AM37">
        <v>2</v>
      </c>
    </row>
    <row r="38" spans="1:80" ht="12.75">
      <c r="A38" s="1" t="s">
        <v>17</v>
      </c>
      <c r="B38" s="40">
        <v>0.55</v>
      </c>
      <c r="C38" s="40">
        <v>0.55</v>
      </c>
      <c r="D38" s="40">
        <v>2.13</v>
      </c>
      <c r="E38" s="40">
        <v>12.34</v>
      </c>
      <c r="F38" s="41">
        <f t="shared" si="1"/>
        <v>13.391224535619514</v>
      </c>
      <c r="G38" s="2">
        <v>21.49</v>
      </c>
      <c r="H38">
        <v>3.25</v>
      </c>
      <c r="I38">
        <v>34.08</v>
      </c>
      <c r="J38">
        <v>0.21</v>
      </c>
      <c r="K38" s="3">
        <v>3.34</v>
      </c>
      <c r="L38" s="3">
        <v>0.44</v>
      </c>
      <c r="M38" s="31">
        <v>0.97</v>
      </c>
      <c r="N38" s="31">
        <v>28.35</v>
      </c>
      <c r="O38" s="31">
        <v>30.78</v>
      </c>
      <c r="P38" s="31">
        <v>11.002245356195143</v>
      </c>
      <c r="Q38" s="68">
        <f t="shared" si="2"/>
        <v>0.6225059856344771</v>
      </c>
      <c r="R38" s="67">
        <f t="shared" si="0"/>
        <v>10</v>
      </c>
      <c r="S38" s="69">
        <f>SUM(T38:IV38)</f>
        <v>39</v>
      </c>
      <c r="T38" s="24"/>
      <c r="U38" s="32"/>
      <c r="V38" s="32"/>
      <c r="AB38">
        <v>8</v>
      </c>
      <c r="AM38">
        <v>12</v>
      </c>
      <c r="AU38">
        <v>4</v>
      </c>
      <c r="BL38">
        <v>1</v>
      </c>
      <c r="BN38">
        <v>1</v>
      </c>
      <c r="BS38">
        <v>1</v>
      </c>
      <c r="BW38">
        <v>1</v>
      </c>
      <c r="BY38">
        <v>2</v>
      </c>
      <c r="BZ38">
        <v>6</v>
      </c>
      <c r="CB38">
        <v>3</v>
      </c>
    </row>
    <row r="39" spans="1:64" ht="12.75">
      <c r="A39" s="1" t="s">
        <v>18</v>
      </c>
      <c r="B39" s="40">
        <v>0</v>
      </c>
      <c r="C39" s="40">
        <v>0.08</v>
      </c>
      <c r="D39" s="40">
        <v>0.23</v>
      </c>
      <c r="E39" s="41">
        <v>2.92</v>
      </c>
      <c r="F39" s="41">
        <f t="shared" si="1"/>
        <v>2.382092467850582</v>
      </c>
      <c r="G39" s="2">
        <v>4.29</v>
      </c>
      <c r="H39">
        <v>3.09</v>
      </c>
      <c r="I39">
        <v>6.42</v>
      </c>
      <c r="J39">
        <v>0.64</v>
      </c>
      <c r="K39" s="3">
        <v>1.19</v>
      </c>
      <c r="L39" s="3">
        <v>1.15</v>
      </c>
      <c r="M39" s="31">
        <v>0.95</v>
      </c>
      <c r="N39" s="31">
        <v>1.88</v>
      </c>
      <c r="O39" s="31">
        <v>2.68</v>
      </c>
      <c r="P39" s="31">
        <v>1.5309246785058175</v>
      </c>
      <c r="Q39" s="68">
        <f t="shared" si="2"/>
        <v>0.25538707102952907</v>
      </c>
      <c r="R39" s="67">
        <f t="shared" si="0"/>
        <v>4</v>
      </c>
      <c r="S39" s="69">
        <f>SUM(T39:IV39)</f>
        <v>16</v>
      </c>
      <c r="T39" s="24"/>
      <c r="U39" s="32"/>
      <c r="V39" s="32"/>
      <c r="AM39">
        <v>4</v>
      </c>
      <c r="AR39">
        <v>1</v>
      </c>
      <c r="AU39">
        <v>1</v>
      </c>
      <c r="BL39">
        <v>10</v>
      </c>
    </row>
    <row r="40" spans="1:22" ht="12.75">
      <c r="A40" s="1" t="s">
        <v>88</v>
      </c>
      <c r="B40" s="40">
        <v>0</v>
      </c>
      <c r="C40" s="40">
        <v>0</v>
      </c>
      <c r="D40" s="40">
        <v>0</v>
      </c>
      <c r="E40" s="40">
        <v>0</v>
      </c>
      <c r="F40" s="41">
        <f t="shared" si="1"/>
        <v>0.003</v>
      </c>
      <c r="G40" s="14">
        <v>0.03</v>
      </c>
      <c r="K40" s="3"/>
      <c r="L40" s="3"/>
      <c r="M40" s="31"/>
      <c r="N40" s="31"/>
      <c r="O40" s="31"/>
      <c r="P40" s="31"/>
      <c r="Q40" s="68">
        <f t="shared" si="2"/>
        <v>0</v>
      </c>
      <c r="R40" s="67">
        <f t="shared" si="0"/>
        <v>0</v>
      </c>
      <c r="S40" s="69">
        <f>SUM(T40:IV40)</f>
        <v>0</v>
      </c>
      <c r="T40" s="24"/>
      <c r="U40" s="32"/>
      <c r="V40" s="32"/>
    </row>
    <row r="41" spans="1:80" ht="12.75">
      <c r="A41" s="1" t="s">
        <v>19</v>
      </c>
      <c r="B41" s="40">
        <v>19.13</v>
      </c>
      <c r="C41" s="40">
        <v>10.51</v>
      </c>
      <c r="D41" s="40">
        <v>20.61</v>
      </c>
      <c r="E41" s="40">
        <v>11.49</v>
      </c>
      <c r="F41" s="41">
        <f t="shared" si="1"/>
        <v>6.232607675035721</v>
      </c>
      <c r="G41" s="2">
        <v>9.92</v>
      </c>
      <c r="H41">
        <v>7.73</v>
      </c>
      <c r="I41">
        <v>6.51</v>
      </c>
      <c r="J41">
        <v>4.83</v>
      </c>
      <c r="K41" s="3">
        <v>5.49</v>
      </c>
      <c r="L41" s="3">
        <v>1.81</v>
      </c>
      <c r="M41" s="31">
        <v>9.41</v>
      </c>
      <c r="N41" s="31">
        <v>6.28</v>
      </c>
      <c r="O41" s="31">
        <v>7.57</v>
      </c>
      <c r="P41" s="31">
        <v>2.7760767503572157</v>
      </c>
      <c r="Q41" s="68">
        <f t="shared" si="2"/>
        <v>5.2992817238627286</v>
      </c>
      <c r="R41" s="67">
        <f t="shared" si="0"/>
        <v>19</v>
      </c>
      <c r="S41" s="69">
        <f>SUM(T41:IV41)</f>
        <v>332</v>
      </c>
      <c r="T41" s="24"/>
      <c r="U41" s="32"/>
      <c r="V41" s="32"/>
      <c r="Z41">
        <v>30</v>
      </c>
      <c r="AF41">
        <v>2</v>
      </c>
      <c r="AG41">
        <v>3</v>
      </c>
      <c r="AH41">
        <v>3</v>
      </c>
      <c r="AK41">
        <v>76</v>
      </c>
      <c r="AM41">
        <v>18</v>
      </c>
      <c r="AN41">
        <v>7</v>
      </c>
      <c r="AO41">
        <v>9</v>
      </c>
      <c r="BF41">
        <v>12</v>
      </c>
      <c r="BG41">
        <v>75</v>
      </c>
      <c r="BH41">
        <v>15</v>
      </c>
      <c r="BJ41">
        <v>9</v>
      </c>
      <c r="BT41">
        <v>32</v>
      </c>
      <c r="BV41">
        <v>5</v>
      </c>
      <c r="BX41">
        <v>2</v>
      </c>
      <c r="BY41">
        <v>12</v>
      </c>
      <c r="BZ41">
        <v>3</v>
      </c>
      <c r="CA41">
        <v>3</v>
      </c>
      <c r="CB41">
        <v>16</v>
      </c>
    </row>
    <row r="42" spans="1:47" ht="12.75">
      <c r="A42" s="1" t="s">
        <v>20</v>
      </c>
      <c r="B42" s="40">
        <v>0.02</v>
      </c>
      <c r="C42" s="40">
        <v>0.12</v>
      </c>
      <c r="D42" s="40">
        <v>0.09</v>
      </c>
      <c r="E42" s="40">
        <v>0.25</v>
      </c>
      <c r="F42" s="41">
        <f t="shared" si="1"/>
        <v>0.1982061645233721</v>
      </c>
      <c r="G42" s="2">
        <v>0.24</v>
      </c>
      <c r="H42">
        <v>0.11</v>
      </c>
      <c r="I42">
        <v>0.23</v>
      </c>
      <c r="K42" s="3">
        <v>0.43</v>
      </c>
      <c r="L42" s="3">
        <v>0.06</v>
      </c>
      <c r="M42" s="31">
        <v>0.02</v>
      </c>
      <c r="N42" s="31">
        <v>0.04</v>
      </c>
      <c r="O42" s="31">
        <v>0.75</v>
      </c>
      <c r="P42" s="31">
        <v>0.10206164523372117</v>
      </c>
      <c r="Q42" s="68">
        <f t="shared" si="2"/>
        <v>0.03192338387869113</v>
      </c>
      <c r="R42" s="67">
        <f t="shared" si="0"/>
        <v>1</v>
      </c>
      <c r="S42" s="69">
        <f>SUM(T42:IV42)</f>
        <v>2</v>
      </c>
      <c r="T42" s="24"/>
      <c r="U42" s="32"/>
      <c r="V42" s="32"/>
      <c r="AU42">
        <v>2</v>
      </c>
    </row>
    <row r="43" spans="1:22" ht="12.75">
      <c r="A43" s="1" t="s">
        <v>69</v>
      </c>
      <c r="B43" s="40">
        <v>0.11</v>
      </c>
      <c r="C43" s="40">
        <v>0.01</v>
      </c>
      <c r="D43" s="40">
        <v>0</v>
      </c>
      <c r="E43" s="40">
        <v>0.02</v>
      </c>
      <c r="F43" s="41">
        <f t="shared" si="1"/>
        <v>0.027206164523372118</v>
      </c>
      <c r="I43">
        <v>0.02</v>
      </c>
      <c r="K43" s="3">
        <v>0.04</v>
      </c>
      <c r="L43" s="3">
        <v>0.04</v>
      </c>
      <c r="M43" s="31">
        <v>0.07</v>
      </c>
      <c r="N43" s="31"/>
      <c r="O43" s="31"/>
      <c r="P43" s="31">
        <v>0.10206164523372117</v>
      </c>
      <c r="Q43" s="68">
        <f t="shared" si="2"/>
        <v>0</v>
      </c>
      <c r="R43" s="67">
        <f t="shared" si="0"/>
        <v>0</v>
      </c>
      <c r="S43" s="69">
        <f>SUM(T43:IV43)</f>
        <v>0</v>
      </c>
      <c r="T43" s="24"/>
      <c r="U43" s="32"/>
      <c r="V43" s="32"/>
    </row>
    <row r="44" spans="1:65" ht="12.75">
      <c r="A44" s="1" t="s">
        <v>21</v>
      </c>
      <c r="B44" s="40">
        <v>0.02</v>
      </c>
      <c r="C44" s="40">
        <v>0.07</v>
      </c>
      <c r="D44" s="41">
        <v>0.2</v>
      </c>
      <c r="E44" s="40">
        <v>0.24</v>
      </c>
      <c r="F44" s="41">
        <f t="shared" si="1"/>
        <v>0.11100000000000003</v>
      </c>
      <c r="G44" s="2">
        <v>0.19</v>
      </c>
      <c r="H44">
        <v>0.32</v>
      </c>
      <c r="I44">
        <v>0.05</v>
      </c>
      <c r="J44">
        <v>0.14</v>
      </c>
      <c r="K44" s="3">
        <v>0.04</v>
      </c>
      <c r="L44" s="3">
        <v>0.16</v>
      </c>
      <c r="M44" s="31">
        <v>0.05</v>
      </c>
      <c r="N44" s="31">
        <v>0.12</v>
      </c>
      <c r="O44" s="31">
        <v>0.04</v>
      </c>
      <c r="P44" s="31"/>
      <c r="Q44" s="68">
        <f t="shared" si="2"/>
        <v>0.06384676775738227</v>
      </c>
      <c r="R44" s="67">
        <f t="shared" si="0"/>
        <v>3</v>
      </c>
      <c r="S44" s="69">
        <f>SUM(T44:IV44)</f>
        <v>4</v>
      </c>
      <c r="T44" s="24">
        <v>2</v>
      </c>
      <c r="U44" s="32"/>
      <c r="V44" s="32"/>
      <c r="BG44">
        <v>1</v>
      </c>
      <c r="BM44">
        <v>1</v>
      </c>
    </row>
    <row r="45" spans="1:22" ht="12.75">
      <c r="A45" s="1" t="s">
        <v>80</v>
      </c>
      <c r="B45" s="40">
        <v>0</v>
      </c>
      <c r="C45" s="40">
        <v>0</v>
      </c>
      <c r="D45" s="40">
        <v>0</v>
      </c>
      <c r="E45" s="40">
        <v>0</v>
      </c>
      <c r="F45" s="41">
        <f t="shared" si="1"/>
        <v>0.002</v>
      </c>
      <c r="J45">
        <v>0.02</v>
      </c>
      <c r="K45" s="3"/>
      <c r="L45" s="3"/>
      <c r="M45" s="31"/>
      <c r="N45" s="31"/>
      <c r="O45" s="31"/>
      <c r="P45" s="31"/>
      <c r="Q45" s="68">
        <f t="shared" si="2"/>
        <v>0</v>
      </c>
      <c r="R45" s="67">
        <f t="shared" si="0"/>
        <v>0</v>
      </c>
      <c r="S45" s="69">
        <f>SUM(T45:IV45)</f>
        <v>0</v>
      </c>
      <c r="T45" s="24"/>
      <c r="U45" s="32"/>
      <c r="V45" s="32"/>
    </row>
    <row r="46" spans="1:22" ht="12.75">
      <c r="A46" s="1" t="s">
        <v>22</v>
      </c>
      <c r="B46" s="40">
        <v>0.01</v>
      </c>
      <c r="C46" s="40">
        <v>0.02</v>
      </c>
      <c r="D46" s="40">
        <v>0.02</v>
      </c>
      <c r="E46" s="40">
        <v>0.02</v>
      </c>
      <c r="F46" s="41">
        <f t="shared" si="1"/>
        <v>0.011000000000000001</v>
      </c>
      <c r="H46">
        <v>0.03</v>
      </c>
      <c r="J46">
        <v>0.02</v>
      </c>
      <c r="K46" s="3">
        <v>0.02</v>
      </c>
      <c r="L46" s="3">
        <v>0.02</v>
      </c>
      <c r="M46" s="31"/>
      <c r="N46" s="31"/>
      <c r="O46" s="31">
        <v>0.02</v>
      </c>
      <c r="P46" s="31"/>
      <c r="Q46" s="68">
        <f t="shared" si="2"/>
        <v>0</v>
      </c>
      <c r="R46" s="67">
        <f t="shared" si="0"/>
        <v>0</v>
      </c>
      <c r="S46" s="69">
        <f>SUM(T46:IV46)</f>
        <v>0</v>
      </c>
      <c r="T46" s="24"/>
      <c r="U46" s="32"/>
      <c r="V46" s="32"/>
    </row>
    <row r="47" spans="1:53" ht="12.75">
      <c r="A47" s="1" t="s">
        <v>70</v>
      </c>
      <c r="B47" s="40">
        <v>0</v>
      </c>
      <c r="C47" s="40">
        <v>0.01</v>
      </c>
      <c r="D47" s="40">
        <v>0.01</v>
      </c>
      <c r="E47" s="40">
        <v>0.01</v>
      </c>
      <c r="F47" s="41">
        <f t="shared" si="1"/>
        <v>0.030041232904674427</v>
      </c>
      <c r="G47" s="2">
        <v>0.03</v>
      </c>
      <c r="H47">
        <v>0.03</v>
      </c>
      <c r="J47">
        <v>0.04</v>
      </c>
      <c r="K47" s="3">
        <v>0.14</v>
      </c>
      <c r="L47" s="3"/>
      <c r="M47" s="31"/>
      <c r="N47" s="31">
        <v>0.04</v>
      </c>
      <c r="O47" s="31"/>
      <c r="P47" s="31">
        <v>0.020412329046744233</v>
      </c>
      <c r="Q47" s="68">
        <f t="shared" si="2"/>
        <v>0.1436552274541101</v>
      </c>
      <c r="R47" s="67">
        <f t="shared" si="0"/>
        <v>7</v>
      </c>
      <c r="S47" s="69">
        <f>SUM(T47:IV47)</f>
        <v>9</v>
      </c>
      <c r="T47" s="24">
        <v>1</v>
      </c>
      <c r="U47" s="32"/>
      <c r="V47" s="32"/>
      <c r="AE47">
        <v>1</v>
      </c>
      <c r="AQ47">
        <v>1</v>
      </c>
      <c r="AT47">
        <v>1</v>
      </c>
      <c r="AX47">
        <v>2</v>
      </c>
      <c r="AY47">
        <v>1</v>
      </c>
      <c r="BA47">
        <v>2</v>
      </c>
    </row>
    <row r="48" spans="1:76" ht="12.75">
      <c r="A48" s="1" t="s">
        <v>23</v>
      </c>
      <c r="B48" s="40">
        <v>0</v>
      </c>
      <c r="C48" s="40">
        <v>0.01</v>
      </c>
      <c r="D48" s="40">
        <v>0.01</v>
      </c>
      <c r="E48" s="40">
        <v>0.02</v>
      </c>
      <c r="F48" s="41">
        <f t="shared" si="1"/>
        <v>0.01</v>
      </c>
      <c r="G48" s="2">
        <v>0.03</v>
      </c>
      <c r="H48">
        <v>0.03</v>
      </c>
      <c r="K48" s="3"/>
      <c r="L48" s="3"/>
      <c r="M48" s="31">
        <v>0.02</v>
      </c>
      <c r="N48" s="31"/>
      <c r="O48" s="31">
        <v>0.02</v>
      </c>
      <c r="P48" s="31"/>
      <c r="Q48" s="68">
        <f t="shared" si="2"/>
        <v>0.015961691939345567</v>
      </c>
      <c r="R48" s="67">
        <f t="shared" si="0"/>
        <v>1</v>
      </c>
      <c r="S48" s="69">
        <f>SUM(T48:IV48)</f>
        <v>1</v>
      </c>
      <c r="T48" s="24"/>
      <c r="U48" s="32"/>
      <c r="V48" s="32"/>
      <c r="BX48">
        <v>1</v>
      </c>
    </row>
    <row r="49" spans="1:22" ht="12.75">
      <c r="A49" s="1" t="s">
        <v>174</v>
      </c>
      <c r="B49" s="40">
        <v>0</v>
      </c>
      <c r="C49" s="40">
        <v>0</v>
      </c>
      <c r="D49" s="40">
        <v>0</v>
      </c>
      <c r="E49" s="40">
        <v>0</v>
      </c>
      <c r="F49" s="41">
        <f t="shared" si="1"/>
        <v>0.002</v>
      </c>
      <c r="K49" s="3"/>
      <c r="L49" s="3"/>
      <c r="M49" s="31"/>
      <c r="N49" s="31">
        <v>0.02</v>
      </c>
      <c r="O49" s="31"/>
      <c r="P49" s="31"/>
      <c r="Q49" s="68">
        <f>S49*10/$Q$4</f>
        <v>0</v>
      </c>
      <c r="R49" s="67">
        <f t="shared" si="0"/>
        <v>0</v>
      </c>
      <c r="S49" s="69">
        <f>SUM(T49:IV49)</f>
        <v>0</v>
      </c>
      <c r="T49" s="24"/>
      <c r="U49" s="32"/>
      <c r="V49" s="32"/>
    </row>
    <row r="50" spans="1:81" ht="12.75">
      <c r="A50" s="1" t="s">
        <v>24</v>
      </c>
      <c r="B50" s="40">
        <v>0.06</v>
      </c>
      <c r="C50" s="40">
        <v>0.12</v>
      </c>
      <c r="D50" s="41">
        <v>0.3</v>
      </c>
      <c r="E50" s="40">
        <v>0.56</v>
      </c>
      <c r="F50" s="41">
        <f t="shared" si="1"/>
        <v>0.5142369871402328</v>
      </c>
      <c r="G50" s="2">
        <v>0.08</v>
      </c>
      <c r="H50">
        <v>0.51</v>
      </c>
      <c r="I50">
        <v>0.32</v>
      </c>
      <c r="J50" s="3">
        <v>0.7</v>
      </c>
      <c r="K50" s="3">
        <v>0.55</v>
      </c>
      <c r="L50" s="3">
        <v>0.4</v>
      </c>
      <c r="M50" s="31">
        <v>0.54</v>
      </c>
      <c r="N50" s="31">
        <v>0.96</v>
      </c>
      <c r="O50" s="31">
        <v>0.47</v>
      </c>
      <c r="P50" s="31">
        <v>0.612369871402327</v>
      </c>
      <c r="Q50" s="68">
        <f t="shared" si="2"/>
        <v>0.5107741420590581</v>
      </c>
      <c r="R50" s="67">
        <f t="shared" si="0"/>
        <v>17</v>
      </c>
      <c r="S50" s="69">
        <f>SUM(T50:IV50)</f>
        <v>32</v>
      </c>
      <c r="T50" s="24"/>
      <c r="U50" s="32"/>
      <c r="V50" s="32"/>
      <c r="W50" s="24"/>
      <c r="X50" s="24">
        <v>1</v>
      </c>
      <c r="Y50" s="24"/>
      <c r="Z50" s="24"/>
      <c r="AB50">
        <v>1</v>
      </c>
      <c r="AE50">
        <v>1</v>
      </c>
      <c r="AF50">
        <v>2</v>
      </c>
      <c r="AI50">
        <v>1</v>
      </c>
      <c r="AP50">
        <v>4</v>
      </c>
      <c r="AR50">
        <v>2</v>
      </c>
      <c r="AU50">
        <v>2</v>
      </c>
      <c r="BA50">
        <v>3</v>
      </c>
      <c r="BC50">
        <v>2</v>
      </c>
      <c r="BL50">
        <v>1</v>
      </c>
      <c r="BN50">
        <v>5</v>
      </c>
      <c r="BS50">
        <v>1</v>
      </c>
      <c r="BT50">
        <v>1</v>
      </c>
      <c r="BV50">
        <v>3</v>
      </c>
      <c r="BW50">
        <v>1</v>
      </c>
      <c r="CC50">
        <v>1</v>
      </c>
    </row>
    <row r="51" spans="1:72" ht="12.75">
      <c r="A51" s="1" t="s">
        <v>25</v>
      </c>
      <c r="B51" s="40">
        <v>0.17</v>
      </c>
      <c r="C51" s="40">
        <v>0.34</v>
      </c>
      <c r="D51" s="40">
        <v>0.28</v>
      </c>
      <c r="E51" s="40">
        <v>0.57</v>
      </c>
      <c r="F51" s="41">
        <f t="shared" si="1"/>
        <v>0.629566850377628</v>
      </c>
      <c r="G51" s="2">
        <v>0.43</v>
      </c>
      <c r="H51">
        <v>0.43</v>
      </c>
      <c r="I51">
        <v>0.57</v>
      </c>
      <c r="J51">
        <v>0.85</v>
      </c>
      <c r="K51" s="3">
        <v>0.63</v>
      </c>
      <c r="L51" s="3">
        <v>0.62</v>
      </c>
      <c r="M51" s="31">
        <v>0.57</v>
      </c>
      <c r="N51" s="31">
        <v>0.86</v>
      </c>
      <c r="O51" s="31">
        <v>0.56</v>
      </c>
      <c r="P51" s="31">
        <v>0.7756685037762809</v>
      </c>
      <c r="Q51" s="68">
        <f t="shared" si="2"/>
        <v>0.27134876296887467</v>
      </c>
      <c r="R51" s="67">
        <f t="shared" si="0"/>
        <v>14</v>
      </c>
      <c r="S51" s="69">
        <f>SUM(T51:IV51)</f>
        <v>17</v>
      </c>
      <c r="T51" s="24"/>
      <c r="U51" s="32"/>
      <c r="V51" s="32"/>
      <c r="W51" s="24"/>
      <c r="X51" s="24"/>
      <c r="Y51" s="24"/>
      <c r="Z51" s="24"/>
      <c r="AE51">
        <v>1</v>
      </c>
      <c r="AJ51">
        <v>1</v>
      </c>
      <c r="AL51">
        <v>2</v>
      </c>
      <c r="AN51">
        <v>1</v>
      </c>
      <c r="AP51">
        <v>1</v>
      </c>
      <c r="AW51">
        <v>1</v>
      </c>
      <c r="AY51">
        <v>1</v>
      </c>
      <c r="BA51">
        <v>3</v>
      </c>
      <c r="BF51">
        <v>1</v>
      </c>
      <c r="BJ51">
        <v>1</v>
      </c>
      <c r="BL51">
        <v>1</v>
      </c>
      <c r="BN51">
        <v>1</v>
      </c>
      <c r="BP51">
        <v>1</v>
      </c>
      <c r="BT51">
        <v>1</v>
      </c>
    </row>
    <row r="52" spans="1:81" ht="12.75">
      <c r="A52" s="1" t="s">
        <v>26</v>
      </c>
      <c r="B52" s="40">
        <v>1.45</v>
      </c>
      <c r="C52" s="40">
        <v>1.53</v>
      </c>
      <c r="D52" s="40">
        <v>1.79</v>
      </c>
      <c r="E52" s="41">
        <v>2.7</v>
      </c>
      <c r="F52" s="41">
        <f t="shared" si="1"/>
        <v>4.996884262094305</v>
      </c>
      <c r="G52" s="2">
        <v>1.63</v>
      </c>
      <c r="H52">
        <v>4.19</v>
      </c>
      <c r="I52" s="3">
        <v>2.2</v>
      </c>
      <c r="J52">
        <v>5.66</v>
      </c>
      <c r="K52" s="3">
        <v>3.81</v>
      </c>
      <c r="L52" s="3">
        <v>7.9</v>
      </c>
      <c r="M52" s="31">
        <v>3.76</v>
      </c>
      <c r="N52" s="31">
        <v>5.85</v>
      </c>
      <c r="O52" s="31">
        <v>3.64</v>
      </c>
      <c r="P52" s="31">
        <v>11.32884262094305</v>
      </c>
      <c r="Q52" s="68">
        <f t="shared" si="2"/>
        <v>6.448523543495609</v>
      </c>
      <c r="R52" s="67">
        <f t="shared" si="0"/>
        <v>54</v>
      </c>
      <c r="S52" s="69">
        <f>SUM(T52:IV52)</f>
        <v>404</v>
      </c>
      <c r="T52" s="24">
        <v>1</v>
      </c>
      <c r="U52" s="32">
        <v>10</v>
      </c>
      <c r="V52" s="32">
        <v>4</v>
      </c>
      <c r="W52" s="24">
        <v>5</v>
      </c>
      <c r="X52" s="24">
        <v>10</v>
      </c>
      <c r="Y52" s="24">
        <v>3</v>
      </c>
      <c r="Z52" s="24">
        <v>3</v>
      </c>
      <c r="AA52" s="24">
        <v>1</v>
      </c>
      <c r="AB52">
        <v>29</v>
      </c>
      <c r="AC52" s="24">
        <v>14</v>
      </c>
      <c r="AD52" s="24">
        <v>6</v>
      </c>
      <c r="AE52" s="24">
        <v>30</v>
      </c>
      <c r="AF52" s="24">
        <v>7</v>
      </c>
      <c r="AG52">
        <v>6</v>
      </c>
      <c r="AH52" s="24">
        <v>3</v>
      </c>
      <c r="AI52" s="24">
        <v>1</v>
      </c>
      <c r="AJ52" s="24">
        <v>11</v>
      </c>
      <c r="AK52">
        <v>15</v>
      </c>
      <c r="AL52">
        <v>3</v>
      </c>
      <c r="AM52">
        <v>4</v>
      </c>
      <c r="AN52">
        <v>3</v>
      </c>
      <c r="AO52">
        <v>3</v>
      </c>
      <c r="AP52">
        <v>8</v>
      </c>
      <c r="AQ52">
        <v>8</v>
      </c>
      <c r="AR52">
        <v>4</v>
      </c>
      <c r="AS52">
        <v>5</v>
      </c>
      <c r="AT52">
        <v>6</v>
      </c>
      <c r="AU52">
        <v>8</v>
      </c>
      <c r="AV52">
        <v>3</v>
      </c>
      <c r="AW52">
        <v>9</v>
      </c>
      <c r="AX52">
        <v>7</v>
      </c>
      <c r="AY52">
        <v>15</v>
      </c>
      <c r="AZ52">
        <v>2</v>
      </c>
      <c r="BA52">
        <v>13</v>
      </c>
      <c r="BC52">
        <v>6</v>
      </c>
      <c r="BD52">
        <v>4</v>
      </c>
      <c r="BE52">
        <v>3</v>
      </c>
      <c r="BF52">
        <v>2</v>
      </c>
      <c r="BH52">
        <v>4</v>
      </c>
      <c r="BI52">
        <v>4</v>
      </c>
      <c r="BJ52">
        <v>7</v>
      </c>
      <c r="BK52">
        <v>9</v>
      </c>
      <c r="BL52">
        <v>14</v>
      </c>
      <c r="BM52">
        <v>11</v>
      </c>
      <c r="BN52">
        <v>5</v>
      </c>
      <c r="BP52">
        <v>9</v>
      </c>
      <c r="BS52">
        <v>9</v>
      </c>
      <c r="BT52">
        <v>6</v>
      </c>
      <c r="BU52">
        <v>13</v>
      </c>
      <c r="BV52">
        <v>12</v>
      </c>
      <c r="BW52">
        <v>14</v>
      </c>
      <c r="BZ52">
        <v>5</v>
      </c>
      <c r="CA52">
        <v>5</v>
      </c>
      <c r="CC52">
        <v>2</v>
      </c>
    </row>
    <row r="53" spans="1:31" ht="12.75">
      <c r="A53" s="1" t="s">
        <v>204</v>
      </c>
      <c r="B53" s="40">
        <v>0</v>
      </c>
      <c r="C53" s="40">
        <v>0</v>
      </c>
      <c r="D53" s="40">
        <v>0</v>
      </c>
      <c r="E53" s="41">
        <v>0</v>
      </c>
      <c r="F53" s="41">
        <f t="shared" si="1"/>
        <v>0.004082465809348847</v>
      </c>
      <c r="I53" s="3"/>
      <c r="K53" s="3"/>
      <c r="L53" s="3"/>
      <c r="M53" s="31"/>
      <c r="N53" s="31"/>
      <c r="O53" s="31"/>
      <c r="P53" s="31">
        <v>0.04082465809348847</v>
      </c>
      <c r="Q53" s="68">
        <f>S53*10/$Q$4</f>
        <v>0</v>
      </c>
      <c r="R53" s="67">
        <f t="shared" si="0"/>
        <v>0</v>
      </c>
      <c r="S53" s="69">
        <f>SUM(T53:IV53)</f>
        <v>0</v>
      </c>
      <c r="T53" s="24"/>
      <c r="U53" s="32"/>
      <c r="V53" s="32"/>
      <c r="W53" s="24"/>
      <c r="X53" s="24"/>
      <c r="Y53" s="24"/>
      <c r="Z53" s="24"/>
      <c r="AC53" s="24"/>
      <c r="AD53" s="24"/>
      <c r="AE53" s="24"/>
    </row>
    <row r="54" spans="1:74" ht="12.75">
      <c r="A54" s="1" t="s">
        <v>79</v>
      </c>
      <c r="B54" s="40">
        <v>0.02</v>
      </c>
      <c r="C54" s="40">
        <v>0.04</v>
      </c>
      <c r="D54" s="40">
        <v>0.02</v>
      </c>
      <c r="E54" s="40">
        <v>0.04</v>
      </c>
      <c r="F54" s="41">
        <f t="shared" si="1"/>
        <v>0.06612369871402328</v>
      </c>
      <c r="G54" s="2">
        <v>0.03</v>
      </c>
      <c r="J54">
        <v>0.14</v>
      </c>
      <c r="K54" s="3">
        <v>0.12</v>
      </c>
      <c r="L54" s="3">
        <v>0.04</v>
      </c>
      <c r="M54" s="31">
        <v>0.07</v>
      </c>
      <c r="N54" s="31">
        <v>0.14</v>
      </c>
      <c r="O54" s="31">
        <v>0.06</v>
      </c>
      <c r="P54" s="31">
        <v>0.0612369871402327</v>
      </c>
      <c r="Q54" s="68">
        <f t="shared" si="2"/>
        <v>0.11173184357541897</v>
      </c>
      <c r="R54" s="67">
        <f t="shared" si="0"/>
        <v>7</v>
      </c>
      <c r="S54" s="69">
        <f>SUM(T54:IV54)</f>
        <v>7</v>
      </c>
      <c r="T54" s="24"/>
      <c r="U54" s="32"/>
      <c r="V54" s="32"/>
      <c r="AB54">
        <v>1</v>
      </c>
      <c r="AH54">
        <v>1</v>
      </c>
      <c r="AO54">
        <v>1</v>
      </c>
      <c r="AW54">
        <v>1</v>
      </c>
      <c r="BA54">
        <v>1</v>
      </c>
      <c r="BT54">
        <v>1</v>
      </c>
      <c r="BV54">
        <v>1</v>
      </c>
    </row>
    <row r="55" spans="1:73" ht="12.75">
      <c r="A55" s="1" t="s">
        <v>92</v>
      </c>
      <c r="B55" s="40">
        <v>0</v>
      </c>
      <c r="C55" s="40">
        <v>0.02</v>
      </c>
      <c r="D55" s="40">
        <v>0.01</v>
      </c>
      <c r="E55" s="40">
        <v>0.01</v>
      </c>
      <c r="F55" s="41">
        <f t="shared" si="1"/>
        <v>0.012041232904674423</v>
      </c>
      <c r="K55" s="3">
        <v>0.04</v>
      </c>
      <c r="L55" s="3">
        <v>0.06</v>
      </c>
      <c r="M55" s="31"/>
      <c r="N55" s="31"/>
      <c r="O55" s="31"/>
      <c r="P55" s="31">
        <v>0.020412329046744233</v>
      </c>
      <c r="Q55" s="68">
        <f t="shared" si="2"/>
        <v>0.015961691939345567</v>
      </c>
      <c r="R55" s="67">
        <f t="shared" si="0"/>
        <v>1</v>
      </c>
      <c r="S55" s="69">
        <f>SUM(T55:IV55)</f>
        <v>1</v>
      </c>
      <c r="T55" s="24"/>
      <c r="U55" s="32"/>
      <c r="V55" s="32"/>
      <c r="BU55">
        <v>1</v>
      </c>
    </row>
    <row r="56" spans="1:22" ht="12.75">
      <c r="A56" s="1" t="s">
        <v>71</v>
      </c>
      <c r="B56" s="40">
        <v>0.41</v>
      </c>
      <c r="C56" s="40">
        <v>1.35</v>
      </c>
      <c r="D56" s="41">
        <v>0.09</v>
      </c>
      <c r="E56" s="40">
        <v>0.65</v>
      </c>
      <c r="F56" s="41">
        <f t="shared" si="1"/>
        <v>0.127</v>
      </c>
      <c r="G56" s="2">
        <v>0.48</v>
      </c>
      <c r="I56">
        <v>0.02</v>
      </c>
      <c r="K56" s="3">
        <v>0.02</v>
      </c>
      <c r="L56" s="3"/>
      <c r="M56" s="31"/>
      <c r="N56" s="31">
        <v>0.24</v>
      </c>
      <c r="O56" s="31">
        <v>0.51</v>
      </c>
      <c r="P56" s="31"/>
      <c r="Q56" s="68">
        <f t="shared" si="2"/>
        <v>0</v>
      </c>
      <c r="R56" s="67">
        <f t="shared" si="0"/>
        <v>0</v>
      </c>
      <c r="S56" s="69">
        <f>SUM(T56:IV56)</f>
        <v>0</v>
      </c>
      <c r="T56" s="24"/>
      <c r="U56" s="32"/>
      <c r="V56" s="32"/>
    </row>
    <row r="57" spans="1:26" ht="12.75">
      <c r="A57" s="1" t="s">
        <v>99</v>
      </c>
      <c r="B57" s="40">
        <v>0</v>
      </c>
      <c r="C57" s="40">
        <v>0</v>
      </c>
      <c r="D57" s="40">
        <v>0</v>
      </c>
      <c r="E57" s="40">
        <v>0</v>
      </c>
      <c r="F57" s="41">
        <f t="shared" si="1"/>
        <v>0.008</v>
      </c>
      <c r="K57" s="3">
        <v>0.08</v>
      </c>
      <c r="L57" s="3"/>
      <c r="M57" s="31"/>
      <c r="N57" s="31"/>
      <c r="O57" s="31"/>
      <c r="P57" s="31"/>
      <c r="Q57" s="68">
        <f t="shared" si="2"/>
        <v>0</v>
      </c>
      <c r="R57" s="67">
        <f t="shared" si="0"/>
        <v>0</v>
      </c>
      <c r="S57" s="69">
        <f>SUM(T57:IV57)</f>
        <v>0</v>
      </c>
      <c r="T57" s="24"/>
      <c r="U57" s="32"/>
      <c r="V57" s="32"/>
      <c r="W57" s="25"/>
      <c r="X57" s="25"/>
      <c r="Y57" s="25"/>
      <c r="Z57" s="25"/>
    </row>
    <row r="58" spans="1:80" ht="12.75">
      <c r="A58" s="1" t="s">
        <v>27</v>
      </c>
      <c r="B58" s="40">
        <v>0.01</v>
      </c>
      <c r="C58" s="41">
        <v>0.84</v>
      </c>
      <c r="D58" s="40">
        <v>1.51</v>
      </c>
      <c r="E58" s="40">
        <v>4.52</v>
      </c>
      <c r="F58" s="41">
        <f t="shared" si="1"/>
        <v>5.670865890998162</v>
      </c>
      <c r="H58">
        <v>13.68</v>
      </c>
      <c r="J58">
        <v>29.61</v>
      </c>
      <c r="K58" s="3">
        <v>1.05</v>
      </c>
      <c r="L58" s="3">
        <v>0.67</v>
      </c>
      <c r="M58" s="31">
        <v>7.04</v>
      </c>
      <c r="N58" s="31">
        <v>4.16</v>
      </c>
      <c r="O58" s="31">
        <v>0.07</v>
      </c>
      <c r="P58" s="31">
        <v>0.4286589099816289</v>
      </c>
      <c r="Q58" s="68">
        <f t="shared" si="2"/>
        <v>12.513966480446925</v>
      </c>
      <c r="R58" s="67">
        <f t="shared" si="0"/>
        <v>24</v>
      </c>
      <c r="S58" s="69">
        <f>SUM(T58:IV58)</f>
        <v>784</v>
      </c>
      <c r="T58" s="24">
        <v>68</v>
      </c>
      <c r="U58" s="32">
        <v>40</v>
      </c>
      <c r="V58" s="32">
        <v>25</v>
      </c>
      <c r="W58" s="24"/>
      <c r="X58" s="24"/>
      <c r="Y58" s="24"/>
      <c r="Z58" s="24">
        <v>5</v>
      </c>
      <c r="AB58">
        <v>20</v>
      </c>
      <c r="AF58">
        <v>49</v>
      </c>
      <c r="AI58">
        <v>45</v>
      </c>
      <c r="AK58">
        <v>53</v>
      </c>
      <c r="AN58">
        <v>12</v>
      </c>
      <c r="AR58">
        <v>31</v>
      </c>
      <c r="AT58">
        <v>28</v>
      </c>
      <c r="AU58">
        <v>1</v>
      </c>
      <c r="AV58">
        <v>1</v>
      </c>
      <c r="AW58">
        <v>26</v>
      </c>
      <c r="AY58">
        <v>25</v>
      </c>
      <c r="AZ58">
        <v>40</v>
      </c>
      <c r="BD58">
        <v>15</v>
      </c>
      <c r="BG58">
        <v>200</v>
      </c>
      <c r="BJ58">
        <v>1</v>
      </c>
      <c r="BK58">
        <v>18</v>
      </c>
      <c r="BP58">
        <v>15</v>
      </c>
      <c r="BT58">
        <v>8</v>
      </c>
      <c r="BZ58">
        <v>24</v>
      </c>
      <c r="CB58">
        <v>34</v>
      </c>
    </row>
    <row r="59" spans="1:45" ht="12.75">
      <c r="A59" s="1" t="s">
        <v>28</v>
      </c>
      <c r="B59" s="40">
        <v>0.16</v>
      </c>
      <c r="C59" s="41">
        <v>0.1</v>
      </c>
      <c r="D59" s="40">
        <v>0.16</v>
      </c>
      <c r="E59" s="40">
        <v>0.09</v>
      </c>
      <c r="F59" s="41">
        <f t="shared" si="1"/>
        <v>0.11157726066544194</v>
      </c>
      <c r="G59" s="2">
        <v>0.03</v>
      </c>
      <c r="H59">
        <v>0.03</v>
      </c>
      <c r="I59">
        <v>0.07</v>
      </c>
      <c r="K59" s="3">
        <v>0.04</v>
      </c>
      <c r="L59" s="3">
        <v>0.14</v>
      </c>
      <c r="M59" s="31">
        <v>0.17</v>
      </c>
      <c r="N59" s="31">
        <v>0.26</v>
      </c>
      <c r="O59" s="31">
        <v>0.09</v>
      </c>
      <c r="P59" s="31">
        <v>0.2857726066544193</v>
      </c>
      <c r="Q59" s="68">
        <f t="shared" si="2"/>
        <v>0.03192338387869113</v>
      </c>
      <c r="R59" s="67">
        <f t="shared" si="0"/>
        <v>2</v>
      </c>
      <c r="S59" s="69">
        <f>SUM(T59:IV59)</f>
        <v>2</v>
      </c>
      <c r="T59" s="24"/>
      <c r="U59" s="32"/>
      <c r="V59" s="32"/>
      <c r="W59" s="25"/>
      <c r="X59" s="25"/>
      <c r="Y59" s="25"/>
      <c r="Z59" s="25"/>
      <c r="AM59">
        <v>1</v>
      </c>
      <c r="AS59">
        <v>1</v>
      </c>
    </row>
    <row r="60" spans="1:58" ht="12.75">
      <c r="A60" s="1" t="s">
        <v>29</v>
      </c>
      <c r="B60" s="40">
        <v>0</v>
      </c>
      <c r="C60" s="40">
        <v>0</v>
      </c>
      <c r="D60" s="40">
        <v>0</v>
      </c>
      <c r="E60" s="40">
        <v>0.01</v>
      </c>
      <c r="F60" s="41">
        <f t="shared" si="1"/>
        <v>0.011082465809348848</v>
      </c>
      <c r="H60">
        <v>0.05</v>
      </c>
      <c r="K60" s="3"/>
      <c r="L60" s="3">
        <v>0.02</v>
      </c>
      <c r="M60" s="31"/>
      <c r="N60" s="31"/>
      <c r="O60" s="31"/>
      <c r="P60" s="31">
        <v>0.04082465809348847</v>
      </c>
      <c r="Q60" s="68">
        <f t="shared" si="2"/>
        <v>0.015961691939345567</v>
      </c>
      <c r="R60" s="67">
        <f t="shared" si="0"/>
        <v>1</v>
      </c>
      <c r="S60" s="69">
        <f>SUM(T60:IV60)</f>
        <v>1</v>
      </c>
      <c r="T60" s="24"/>
      <c r="U60" s="32"/>
      <c r="V60" s="32"/>
      <c r="W60" s="25"/>
      <c r="X60" s="25"/>
      <c r="Y60" s="25"/>
      <c r="Z60" s="25"/>
      <c r="BF60">
        <v>1</v>
      </c>
    </row>
    <row r="61" spans="1:72" ht="12.75">
      <c r="A61" s="1" t="s">
        <v>30</v>
      </c>
      <c r="B61" s="40">
        <v>0</v>
      </c>
      <c r="C61" s="40">
        <v>0</v>
      </c>
      <c r="D61" s="40">
        <v>0</v>
      </c>
      <c r="E61" s="40">
        <v>0.01</v>
      </c>
      <c r="F61" s="41">
        <f t="shared" si="1"/>
        <v>0.01508246580934885</v>
      </c>
      <c r="H61">
        <v>0.05</v>
      </c>
      <c r="J61">
        <v>0.02</v>
      </c>
      <c r="K61" s="3"/>
      <c r="L61" s="3"/>
      <c r="M61" s="31"/>
      <c r="N61" s="31"/>
      <c r="O61" s="31">
        <v>0.04</v>
      </c>
      <c r="P61" s="31">
        <v>0.04082465809348847</v>
      </c>
      <c r="Q61" s="68">
        <f t="shared" si="2"/>
        <v>0.03192338387869113</v>
      </c>
      <c r="R61" s="67">
        <f t="shared" si="0"/>
        <v>2</v>
      </c>
      <c r="S61" s="69">
        <f>SUM(T61:IV61)</f>
        <v>2</v>
      </c>
      <c r="T61" s="24"/>
      <c r="U61" s="32"/>
      <c r="V61" s="32"/>
      <c r="W61" s="25"/>
      <c r="X61" s="25"/>
      <c r="Y61" s="25"/>
      <c r="Z61" s="25"/>
      <c r="AU61">
        <v>1</v>
      </c>
      <c r="BT61">
        <v>1</v>
      </c>
    </row>
    <row r="62" spans="1:80" ht="12.75">
      <c r="A62" s="1" t="s">
        <v>31</v>
      </c>
      <c r="B62" s="41">
        <v>0.7</v>
      </c>
      <c r="C62" s="40">
        <v>0.29</v>
      </c>
      <c r="D62" s="41">
        <v>0.3</v>
      </c>
      <c r="E62" s="40">
        <v>1.14</v>
      </c>
      <c r="F62" s="41">
        <f t="shared" si="1"/>
        <v>2.8976276791181874</v>
      </c>
      <c r="G62" s="14">
        <v>0.4</v>
      </c>
      <c r="H62">
        <v>4.64</v>
      </c>
      <c r="I62">
        <v>0.83</v>
      </c>
      <c r="J62" s="3">
        <v>4.3</v>
      </c>
      <c r="K62" s="3">
        <v>1.35</v>
      </c>
      <c r="L62" s="3">
        <v>1.98</v>
      </c>
      <c r="M62" s="31">
        <v>2.77</v>
      </c>
      <c r="N62" s="31">
        <v>4.81</v>
      </c>
      <c r="O62" s="31">
        <v>2.14</v>
      </c>
      <c r="P62" s="31">
        <v>5.756276791181874</v>
      </c>
      <c r="Q62" s="68">
        <f t="shared" si="2"/>
        <v>4.405426975259377</v>
      </c>
      <c r="R62" s="67">
        <f t="shared" si="0"/>
        <v>44</v>
      </c>
      <c r="S62" s="69">
        <f>SUM(T62:IV62)</f>
        <v>276</v>
      </c>
      <c r="T62" s="24"/>
      <c r="U62" s="32">
        <v>3</v>
      </c>
      <c r="V62" s="32"/>
      <c r="W62" s="24">
        <v>8</v>
      </c>
      <c r="X62" s="24">
        <v>10</v>
      </c>
      <c r="Y62" s="24">
        <v>1</v>
      </c>
      <c r="Z62" s="24">
        <v>10</v>
      </c>
      <c r="AA62" s="24">
        <v>3</v>
      </c>
      <c r="AE62">
        <v>5</v>
      </c>
      <c r="AF62">
        <v>12</v>
      </c>
      <c r="AG62">
        <v>6</v>
      </c>
      <c r="AH62">
        <v>3</v>
      </c>
      <c r="AJ62">
        <v>4</v>
      </c>
      <c r="AK62">
        <v>7</v>
      </c>
      <c r="AL62">
        <v>1</v>
      </c>
      <c r="AM62">
        <v>9</v>
      </c>
      <c r="AN62">
        <v>3</v>
      </c>
      <c r="AO62">
        <v>8</v>
      </c>
      <c r="AR62">
        <v>7</v>
      </c>
      <c r="AT62">
        <v>27</v>
      </c>
      <c r="AU62">
        <v>15</v>
      </c>
      <c r="AV62">
        <v>16</v>
      </c>
      <c r="AW62">
        <v>8</v>
      </c>
      <c r="AX62">
        <v>2</v>
      </c>
      <c r="AY62">
        <v>7</v>
      </c>
      <c r="AZ62">
        <v>1</v>
      </c>
      <c r="BA62">
        <v>1</v>
      </c>
      <c r="BD62">
        <v>3</v>
      </c>
      <c r="BG62">
        <v>5</v>
      </c>
      <c r="BH62">
        <v>3</v>
      </c>
      <c r="BI62">
        <v>2</v>
      </c>
      <c r="BJ62">
        <v>2</v>
      </c>
      <c r="BK62">
        <v>1</v>
      </c>
      <c r="BL62">
        <v>8</v>
      </c>
      <c r="BN62">
        <v>3</v>
      </c>
      <c r="BO62">
        <v>5</v>
      </c>
      <c r="BP62">
        <v>18</v>
      </c>
      <c r="BQ62">
        <v>7</v>
      </c>
      <c r="BR62">
        <v>3</v>
      </c>
      <c r="BS62">
        <v>8</v>
      </c>
      <c r="BT62">
        <v>12</v>
      </c>
      <c r="BU62">
        <v>8</v>
      </c>
      <c r="BV62">
        <v>5</v>
      </c>
      <c r="BW62">
        <v>4</v>
      </c>
      <c r="BY62">
        <v>1</v>
      </c>
      <c r="CB62">
        <v>1</v>
      </c>
    </row>
    <row r="63" spans="1:76" ht="12.75">
      <c r="A63" s="1" t="s">
        <v>32</v>
      </c>
      <c r="B63" s="40">
        <v>0.04</v>
      </c>
      <c r="C63" s="40">
        <v>0.17</v>
      </c>
      <c r="D63" s="40">
        <v>0.21</v>
      </c>
      <c r="E63" s="40">
        <v>1.77</v>
      </c>
      <c r="F63" s="41">
        <f t="shared" si="1"/>
        <v>8.240525617472954</v>
      </c>
      <c r="G63" s="2">
        <v>0.03</v>
      </c>
      <c r="H63">
        <v>1.23</v>
      </c>
      <c r="I63">
        <v>0.46</v>
      </c>
      <c r="J63" s="3">
        <v>78.2</v>
      </c>
      <c r="K63" s="3">
        <v>0.14</v>
      </c>
      <c r="L63" s="3">
        <v>0.02</v>
      </c>
      <c r="M63" s="31">
        <v>0.68</v>
      </c>
      <c r="N63" s="31">
        <v>0.8</v>
      </c>
      <c r="O63" s="31">
        <v>0.09</v>
      </c>
      <c r="P63" s="31">
        <v>0.7552561747295367</v>
      </c>
      <c r="Q63" s="68">
        <f t="shared" si="2"/>
        <v>0.6384676775738227</v>
      </c>
      <c r="R63" s="67">
        <f t="shared" si="0"/>
        <v>20</v>
      </c>
      <c r="S63" s="69">
        <f>SUM(T63:IV63)</f>
        <v>40</v>
      </c>
      <c r="T63" s="24">
        <v>1</v>
      </c>
      <c r="U63" s="32"/>
      <c r="V63" s="32"/>
      <c r="W63" s="24"/>
      <c r="X63" s="24">
        <v>2</v>
      </c>
      <c r="Y63" s="24"/>
      <c r="Z63" s="24">
        <v>1</v>
      </c>
      <c r="AE63">
        <v>4</v>
      </c>
      <c r="AH63">
        <v>1</v>
      </c>
      <c r="AJ63">
        <v>1</v>
      </c>
      <c r="AK63">
        <v>1</v>
      </c>
      <c r="AT63">
        <v>1</v>
      </c>
      <c r="AU63">
        <v>1</v>
      </c>
      <c r="AV63">
        <v>1</v>
      </c>
      <c r="AW63">
        <v>1</v>
      </c>
      <c r="BF63">
        <v>1</v>
      </c>
      <c r="BG63">
        <v>1</v>
      </c>
      <c r="BH63">
        <v>5</v>
      </c>
      <c r="BO63">
        <v>7</v>
      </c>
      <c r="BP63">
        <v>3</v>
      </c>
      <c r="BR63">
        <v>3</v>
      </c>
      <c r="BT63">
        <v>3</v>
      </c>
      <c r="BW63">
        <v>1</v>
      </c>
      <c r="BX63">
        <v>1</v>
      </c>
    </row>
    <row r="64" spans="1:26" ht="12.75">
      <c r="A64" s="1" t="s">
        <v>33</v>
      </c>
      <c r="B64" s="40">
        <v>0</v>
      </c>
      <c r="C64" s="40">
        <v>0</v>
      </c>
      <c r="D64" s="40">
        <v>0</v>
      </c>
      <c r="E64" s="40">
        <v>0</v>
      </c>
      <c r="F64" s="41">
        <f t="shared" si="1"/>
        <v>0.005</v>
      </c>
      <c r="H64">
        <v>0.03</v>
      </c>
      <c r="K64" s="3"/>
      <c r="L64" s="3">
        <v>0.02</v>
      </c>
      <c r="M64" s="31"/>
      <c r="N64" s="31"/>
      <c r="O64" s="31"/>
      <c r="P64" s="31"/>
      <c r="Q64" s="68">
        <f t="shared" si="2"/>
        <v>0</v>
      </c>
      <c r="R64" s="67">
        <f t="shared" si="0"/>
        <v>0</v>
      </c>
      <c r="S64" s="69">
        <f>SUM(T64:IV64)</f>
        <v>0</v>
      </c>
      <c r="T64" s="24"/>
      <c r="U64" s="32"/>
      <c r="V64" s="32"/>
      <c r="W64" s="25"/>
      <c r="X64" s="25"/>
      <c r="Y64" s="25"/>
      <c r="Z64" s="25"/>
    </row>
    <row r="65" spans="1:26" ht="12.75">
      <c r="A65" s="1" t="s">
        <v>127</v>
      </c>
      <c r="B65" s="40">
        <v>0</v>
      </c>
      <c r="C65" s="40">
        <v>0</v>
      </c>
      <c r="D65" s="40">
        <v>0</v>
      </c>
      <c r="E65" s="40">
        <v>0</v>
      </c>
      <c r="F65" s="41">
        <f t="shared" si="1"/>
        <v>0.002</v>
      </c>
      <c r="K65" s="3"/>
      <c r="L65" s="3"/>
      <c r="M65" s="31">
        <v>0.02</v>
      </c>
      <c r="N65" s="31"/>
      <c r="O65" s="31"/>
      <c r="P65" s="31"/>
      <c r="Q65" s="68">
        <f t="shared" si="2"/>
        <v>0</v>
      </c>
      <c r="R65" s="67">
        <f t="shared" si="0"/>
        <v>0</v>
      </c>
      <c r="S65" s="69">
        <f>SUM(T65:IV65)</f>
        <v>0</v>
      </c>
      <c r="T65" s="24"/>
      <c r="U65" s="32"/>
      <c r="V65" s="32"/>
      <c r="W65" s="25"/>
      <c r="X65" s="25"/>
      <c r="Y65" s="25"/>
      <c r="Z65" s="25"/>
    </row>
    <row r="66" spans="1:75" ht="12.75">
      <c r="A66" s="1" t="s">
        <v>34</v>
      </c>
      <c r="B66" s="40">
        <v>3.61</v>
      </c>
      <c r="C66" s="40">
        <v>7.22</v>
      </c>
      <c r="D66" s="41">
        <v>5.45</v>
      </c>
      <c r="E66" s="40">
        <v>6.21</v>
      </c>
      <c r="F66" s="41">
        <f t="shared" si="1"/>
        <v>3.34846315574607</v>
      </c>
      <c r="G66" s="2">
        <v>5.97</v>
      </c>
      <c r="H66">
        <v>4.51</v>
      </c>
      <c r="I66">
        <v>1.86</v>
      </c>
      <c r="J66">
        <v>3.29</v>
      </c>
      <c r="K66" s="3">
        <v>2.83</v>
      </c>
      <c r="L66" s="3">
        <v>3.73</v>
      </c>
      <c r="M66" s="31">
        <v>1.8</v>
      </c>
      <c r="N66" s="31">
        <v>3.06</v>
      </c>
      <c r="O66" s="31">
        <v>2.74</v>
      </c>
      <c r="P66" s="31">
        <v>3.6946315574607063</v>
      </c>
      <c r="Q66" s="68">
        <f t="shared" si="2"/>
        <v>0.47885075818036704</v>
      </c>
      <c r="R66" s="67">
        <f t="shared" si="0"/>
        <v>12</v>
      </c>
      <c r="S66" s="69">
        <f>SUM(T66:IV66)</f>
        <v>30</v>
      </c>
      <c r="T66" s="24"/>
      <c r="U66" s="32"/>
      <c r="V66" s="32"/>
      <c r="W66" s="25"/>
      <c r="X66" s="25"/>
      <c r="Y66" s="25"/>
      <c r="Z66" s="25"/>
      <c r="AB66">
        <v>5</v>
      </c>
      <c r="AC66" s="24">
        <v>1</v>
      </c>
      <c r="AD66" s="24"/>
      <c r="AE66" s="24">
        <v>2</v>
      </c>
      <c r="AI66">
        <v>1</v>
      </c>
      <c r="AQ66">
        <v>3</v>
      </c>
      <c r="AS66">
        <v>2</v>
      </c>
      <c r="AU66">
        <v>3</v>
      </c>
      <c r="BD66">
        <v>1</v>
      </c>
      <c r="BN66">
        <v>4</v>
      </c>
      <c r="BQ66">
        <v>2</v>
      </c>
      <c r="BT66">
        <v>2</v>
      </c>
      <c r="BW66">
        <v>4</v>
      </c>
    </row>
    <row r="67" spans="1:26" ht="12.75">
      <c r="A67" s="1" t="s">
        <v>35</v>
      </c>
      <c r="B67" s="40">
        <v>0</v>
      </c>
      <c r="C67" s="40">
        <v>0</v>
      </c>
      <c r="D67" s="40">
        <v>0</v>
      </c>
      <c r="E67" s="40">
        <v>0.03</v>
      </c>
      <c r="F67" s="41">
        <f t="shared" si="1"/>
        <v>0.04208246580934885</v>
      </c>
      <c r="H67">
        <v>0.08</v>
      </c>
      <c r="I67">
        <v>0.05</v>
      </c>
      <c r="K67" s="3"/>
      <c r="L67" s="3">
        <v>0.16</v>
      </c>
      <c r="M67" s="31">
        <v>0.03</v>
      </c>
      <c r="N67" s="31"/>
      <c r="O67" s="31">
        <v>0.06</v>
      </c>
      <c r="P67" s="31">
        <v>0.04082465809348847</v>
      </c>
      <c r="Q67" s="68">
        <f t="shared" si="2"/>
        <v>0</v>
      </c>
      <c r="R67" s="67">
        <f t="shared" si="0"/>
        <v>0</v>
      </c>
      <c r="S67" s="69">
        <f>SUM(T67:IV67)</f>
        <v>0</v>
      </c>
      <c r="T67" s="24"/>
      <c r="U67" s="32"/>
      <c r="V67" s="32"/>
      <c r="W67" s="25"/>
      <c r="X67" s="25"/>
      <c r="Y67" s="25"/>
      <c r="Z67" s="25"/>
    </row>
    <row r="68" spans="1:47" ht="12.75">
      <c r="A68" s="1" t="s">
        <v>36</v>
      </c>
      <c r="B68" s="40">
        <v>0.11</v>
      </c>
      <c r="C68" s="41">
        <v>0.9</v>
      </c>
      <c r="D68" s="41">
        <v>0.09</v>
      </c>
      <c r="E68" s="41">
        <v>0.44</v>
      </c>
      <c r="F68" s="41">
        <f t="shared" si="1"/>
        <v>0.5787834251888141</v>
      </c>
      <c r="G68" s="2">
        <v>0.27</v>
      </c>
      <c r="H68">
        <v>0.13</v>
      </c>
      <c r="I68">
        <v>0.64</v>
      </c>
      <c r="J68">
        <v>0.14</v>
      </c>
      <c r="K68" s="3">
        <v>0.21</v>
      </c>
      <c r="L68" s="3">
        <v>2.4</v>
      </c>
      <c r="M68" s="31">
        <v>0.29</v>
      </c>
      <c r="N68" s="31">
        <v>0.61</v>
      </c>
      <c r="O68" s="31">
        <v>0.71</v>
      </c>
      <c r="P68" s="31">
        <v>0.38783425188814047</v>
      </c>
      <c r="Q68" s="68">
        <f t="shared" si="2"/>
        <v>0.30327214684756576</v>
      </c>
      <c r="R68" s="67">
        <f t="shared" si="0"/>
        <v>3</v>
      </c>
      <c r="S68" s="69">
        <f>SUM(T68:IV68)</f>
        <v>19</v>
      </c>
      <c r="T68" s="24"/>
      <c r="U68" s="32">
        <v>6</v>
      </c>
      <c r="V68" s="32"/>
      <c r="W68" s="25"/>
      <c r="X68" s="25"/>
      <c r="Y68" s="25"/>
      <c r="Z68" s="25"/>
      <c r="AH68">
        <v>8</v>
      </c>
      <c r="AU68">
        <v>5</v>
      </c>
    </row>
    <row r="69" spans="1:79" ht="12.75">
      <c r="A69" s="1" t="s">
        <v>37</v>
      </c>
      <c r="B69" s="40">
        <v>7.73</v>
      </c>
      <c r="C69" s="41">
        <v>7.9</v>
      </c>
      <c r="D69" s="40">
        <v>7.69</v>
      </c>
      <c r="E69" s="40">
        <v>4.32</v>
      </c>
      <c r="F69" s="41">
        <f t="shared" si="1"/>
        <v>3.0151953459889773</v>
      </c>
      <c r="G69" s="2">
        <v>2.67</v>
      </c>
      <c r="H69">
        <v>3.23</v>
      </c>
      <c r="I69">
        <v>2.41</v>
      </c>
      <c r="J69">
        <v>4.11</v>
      </c>
      <c r="K69" s="3">
        <v>4.02</v>
      </c>
      <c r="L69" s="3">
        <v>3.29</v>
      </c>
      <c r="M69" s="31">
        <v>3.22</v>
      </c>
      <c r="N69" s="31">
        <v>3.02</v>
      </c>
      <c r="O69" s="31">
        <v>1.61</v>
      </c>
      <c r="P69" s="31">
        <v>2.5719534598897735</v>
      </c>
      <c r="Q69" s="68">
        <f t="shared" si="2"/>
        <v>2.282521947326416</v>
      </c>
      <c r="R69" s="67">
        <f t="shared" si="0"/>
        <v>31</v>
      </c>
      <c r="S69" s="69">
        <f>SUM(T69:IV69)</f>
        <v>143</v>
      </c>
      <c r="T69" s="24">
        <v>2</v>
      </c>
      <c r="U69" s="32">
        <v>5</v>
      </c>
      <c r="V69" s="32">
        <v>2</v>
      </c>
      <c r="W69" s="24">
        <v>5</v>
      </c>
      <c r="X69" s="24"/>
      <c r="Y69" s="24">
        <v>1</v>
      </c>
      <c r="Z69" s="24"/>
      <c r="AA69" s="24">
        <v>6</v>
      </c>
      <c r="AB69">
        <v>9</v>
      </c>
      <c r="AC69" s="24">
        <v>9</v>
      </c>
      <c r="AD69" s="24">
        <v>1</v>
      </c>
      <c r="AE69" s="24">
        <v>10</v>
      </c>
      <c r="AG69">
        <v>1</v>
      </c>
      <c r="AH69">
        <v>10</v>
      </c>
      <c r="AI69">
        <v>5</v>
      </c>
      <c r="AJ69">
        <v>5</v>
      </c>
      <c r="AK69">
        <v>2</v>
      </c>
      <c r="AL69">
        <v>10</v>
      </c>
      <c r="AN69">
        <v>1</v>
      </c>
      <c r="AQ69">
        <v>7</v>
      </c>
      <c r="AS69">
        <v>8</v>
      </c>
      <c r="AU69">
        <v>1</v>
      </c>
      <c r="AX69">
        <v>4</v>
      </c>
      <c r="AY69">
        <v>4</v>
      </c>
      <c r="BA69">
        <v>3</v>
      </c>
      <c r="BC69">
        <v>1</v>
      </c>
      <c r="BK69">
        <v>5</v>
      </c>
      <c r="BL69">
        <v>1</v>
      </c>
      <c r="BM69">
        <v>2</v>
      </c>
      <c r="BN69">
        <v>19</v>
      </c>
      <c r="BS69">
        <v>1</v>
      </c>
      <c r="BZ69">
        <v>1</v>
      </c>
      <c r="CA69">
        <v>2</v>
      </c>
    </row>
    <row r="70" spans="1:81" ht="12.75">
      <c r="A70" s="1" t="s">
        <v>38</v>
      </c>
      <c r="B70" s="40">
        <v>3.95</v>
      </c>
      <c r="C70" s="40">
        <v>4.73</v>
      </c>
      <c r="D70" s="40">
        <v>4.15</v>
      </c>
      <c r="E70" s="40">
        <v>3.32</v>
      </c>
      <c r="F70" s="41">
        <f aca="true" t="shared" si="3" ref="F70:F106">(G70+H70+I70+J70+K70+L70+M70+N70+O70+P70)/10</f>
        <v>2.9394735660338847</v>
      </c>
      <c r="G70" s="14">
        <v>2.4</v>
      </c>
      <c r="H70">
        <v>3.25</v>
      </c>
      <c r="I70">
        <v>2.29</v>
      </c>
      <c r="J70">
        <v>3.41</v>
      </c>
      <c r="K70" s="3">
        <v>3.01</v>
      </c>
      <c r="L70" s="3">
        <v>3.39</v>
      </c>
      <c r="M70" s="31">
        <v>2.62</v>
      </c>
      <c r="N70" s="31">
        <v>3.87</v>
      </c>
      <c r="O70" s="31">
        <v>1.95</v>
      </c>
      <c r="P70" s="31">
        <v>3.204735660338845</v>
      </c>
      <c r="Q70" s="68">
        <f t="shared" si="2"/>
        <v>2.5698324022346366</v>
      </c>
      <c r="R70" s="67">
        <f aca="true" t="shared" si="4" ref="R70:R104">COUNT(T70:CC70)</f>
        <v>41</v>
      </c>
      <c r="S70" s="69">
        <f>SUM(T70:IV70)</f>
        <v>161</v>
      </c>
      <c r="T70" s="24">
        <v>2</v>
      </c>
      <c r="U70" s="32">
        <v>2</v>
      </c>
      <c r="V70" s="32">
        <v>5</v>
      </c>
      <c r="W70" s="24">
        <v>3</v>
      </c>
      <c r="X70" s="24"/>
      <c r="Y70" s="24">
        <v>3</v>
      </c>
      <c r="Z70" s="24"/>
      <c r="AB70">
        <v>15</v>
      </c>
      <c r="AC70" s="24">
        <v>6</v>
      </c>
      <c r="AD70" s="24"/>
      <c r="AE70" s="24">
        <v>5</v>
      </c>
      <c r="AF70">
        <v>2</v>
      </c>
      <c r="AH70">
        <v>4</v>
      </c>
      <c r="AI70">
        <v>5</v>
      </c>
      <c r="AK70">
        <v>2</v>
      </c>
      <c r="AL70">
        <v>12</v>
      </c>
      <c r="AM70">
        <v>4</v>
      </c>
      <c r="AN70">
        <v>1</v>
      </c>
      <c r="AQ70">
        <v>6</v>
      </c>
      <c r="AR70">
        <v>3</v>
      </c>
      <c r="AS70">
        <v>5</v>
      </c>
      <c r="AU70">
        <v>1</v>
      </c>
      <c r="AV70">
        <v>4</v>
      </c>
      <c r="AX70">
        <v>4</v>
      </c>
      <c r="AY70">
        <v>1</v>
      </c>
      <c r="AZ70">
        <v>2</v>
      </c>
      <c r="BA70">
        <v>6</v>
      </c>
      <c r="BC70">
        <v>1</v>
      </c>
      <c r="BD70">
        <v>6</v>
      </c>
      <c r="BF70">
        <v>3</v>
      </c>
      <c r="BH70">
        <v>1</v>
      </c>
      <c r="BI70">
        <v>2</v>
      </c>
      <c r="BJ70">
        <v>1</v>
      </c>
      <c r="BL70">
        <v>4</v>
      </c>
      <c r="BN70">
        <v>22</v>
      </c>
      <c r="BQ70">
        <v>1</v>
      </c>
      <c r="BS70">
        <v>1</v>
      </c>
      <c r="BT70">
        <v>4</v>
      </c>
      <c r="BU70">
        <v>2</v>
      </c>
      <c r="BV70">
        <v>2</v>
      </c>
      <c r="BW70">
        <v>4</v>
      </c>
      <c r="CA70">
        <v>2</v>
      </c>
      <c r="CB70">
        <v>1</v>
      </c>
      <c r="CC70">
        <v>1</v>
      </c>
    </row>
    <row r="71" spans="1:81" ht="12.75">
      <c r="A71" s="1" t="s">
        <v>39</v>
      </c>
      <c r="B71" s="40">
        <v>0.55</v>
      </c>
      <c r="C71" s="40">
        <v>1.51</v>
      </c>
      <c r="D71" s="40">
        <v>2.07</v>
      </c>
      <c r="E71" s="40">
        <v>2.83</v>
      </c>
      <c r="F71" s="41">
        <f t="shared" si="3"/>
        <v>2.394102469891815</v>
      </c>
      <c r="G71" s="2">
        <v>1.33</v>
      </c>
      <c r="H71">
        <v>2.29</v>
      </c>
      <c r="I71">
        <v>1.33</v>
      </c>
      <c r="J71">
        <v>3.33</v>
      </c>
      <c r="K71" s="3">
        <v>2.21</v>
      </c>
      <c r="L71" s="3">
        <v>3.02</v>
      </c>
      <c r="M71" s="31">
        <v>2.51</v>
      </c>
      <c r="N71" s="31">
        <v>3.18</v>
      </c>
      <c r="O71" s="31">
        <v>1.72</v>
      </c>
      <c r="P71" s="31">
        <v>3.0210246989181466</v>
      </c>
      <c r="Q71" s="68">
        <f t="shared" si="2"/>
        <v>2.585794094173982</v>
      </c>
      <c r="R71" s="67">
        <f t="shared" si="4"/>
        <v>44</v>
      </c>
      <c r="S71" s="69">
        <f>SUM(T71:IV71)</f>
        <v>162</v>
      </c>
      <c r="T71" s="24">
        <v>1</v>
      </c>
      <c r="U71" s="32">
        <v>3</v>
      </c>
      <c r="V71" s="32"/>
      <c r="W71" s="24">
        <v>8</v>
      </c>
      <c r="X71" s="24">
        <v>1</v>
      </c>
      <c r="Y71" s="24">
        <v>7</v>
      </c>
      <c r="Z71" s="24">
        <v>2</v>
      </c>
      <c r="AB71">
        <v>3</v>
      </c>
      <c r="AC71" s="24">
        <v>2</v>
      </c>
      <c r="AE71" s="24">
        <v>2</v>
      </c>
      <c r="AF71">
        <v>5</v>
      </c>
      <c r="AG71">
        <v>4</v>
      </c>
      <c r="AH71">
        <v>5</v>
      </c>
      <c r="AI71">
        <v>1</v>
      </c>
      <c r="AJ71">
        <v>8</v>
      </c>
      <c r="AK71">
        <v>2</v>
      </c>
      <c r="AL71">
        <v>8</v>
      </c>
      <c r="AM71">
        <v>1</v>
      </c>
      <c r="AN71">
        <v>1</v>
      </c>
      <c r="AO71">
        <v>1</v>
      </c>
      <c r="AP71">
        <v>2</v>
      </c>
      <c r="AQ71">
        <v>17</v>
      </c>
      <c r="AR71">
        <v>1</v>
      </c>
      <c r="AT71">
        <v>3</v>
      </c>
      <c r="AU71">
        <v>12</v>
      </c>
      <c r="AV71">
        <v>9</v>
      </c>
      <c r="AW71">
        <v>2</v>
      </c>
      <c r="AX71">
        <v>1</v>
      </c>
      <c r="AY71">
        <v>1</v>
      </c>
      <c r="BA71">
        <v>2</v>
      </c>
      <c r="BD71">
        <v>8</v>
      </c>
      <c r="BG71">
        <v>3</v>
      </c>
      <c r="BH71">
        <v>2</v>
      </c>
      <c r="BI71">
        <v>1</v>
      </c>
      <c r="BJ71">
        <v>1</v>
      </c>
      <c r="BK71">
        <v>1</v>
      </c>
      <c r="BL71">
        <v>4</v>
      </c>
      <c r="BM71">
        <v>1</v>
      </c>
      <c r="BN71">
        <v>12</v>
      </c>
      <c r="BP71">
        <v>1</v>
      </c>
      <c r="BQ71">
        <v>2</v>
      </c>
      <c r="BS71">
        <v>5</v>
      </c>
      <c r="BT71">
        <v>3</v>
      </c>
      <c r="BW71">
        <v>2</v>
      </c>
      <c r="CC71">
        <v>1</v>
      </c>
    </row>
    <row r="72" spans="1:81" ht="12.75">
      <c r="A72" s="1" t="s">
        <v>40</v>
      </c>
      <c r="B72" s="40">
        <v>4.75</v>
      </c>
      <c r="C72" s="40">
        <v>5.88</v>
      </c>
      <c r="D72" s="40">
        <v>14.95</v>
      </c>
      <c r="E72" s="40">
        <v>28.77</v>
      </c>
      <c r="F72" s="41">
        <f t="shared" si="3"/>
        <v>41.880914472341296</v>
      </c>
      <c r="G72" s="14">
        <v>31.79</v>
      </c>
      <c r="H72">
        <v>37.25</v>
      </c>
      <c r="I72">
        <v>30.94</v>
      </c>
      <c r="J72">
        <v>38.31</v>
      </c>
      <c r="K72" s="3">
        <v>35</v>
      </c>
      <c r="L72" s="3">
        <v>43.06</v>
      </c>
      <c r="M72" s="31">
        <v>43.67</v>
      </c>
      <c r="N72" s="31">
        <v>49.95</v>
      </c>
      <c r="O72" s="31">
        <v>44.03</v>
      </c>
      <c r="P72" s="31">
        <v>64.80914472341294</v>
      </c>
      <c r="Q72" s="68">
        <f t="shared" si="2"/>
        <v>43.511572226656014</v>
      </c>
      <c r="R72" s="67">
        <f t="shared" si="4"/>
        <v>62</v>
      </c>
      <c r="S72" s="69">
        <f>SUM(T72:IV72)</f>
        <v>2726</v>
      </c>
      <c r="T72" s="24">
        <v>22</v>
      </c>
      <c r="U72" s="32">
        <v>26</v>
      </c>
      <c r="V72" s="32">
        <v>47</v>
      </c>
      <c r="W72" s="24">
        <v>45</v>
      </c>
      <c r="X72" s="24">
        <v>26</v>
      </c>
      <c r="Y72" s="24">
        <v>49</v>
      </c>
      <c r="Z72" s="24">
        <v>40</v>
      </c>
      <c r="AA72" s="24">
        <v>30</v>
      </c>
      <c r="AB72">
        <v>154</v>
      </c>
      <c r="AC72" s="24">
        <v>30</v>
      </c>
      <c r="AD72" s="24">
        <v>9</v>
      </c>
      <c r="AE72" s="24">
        <v>59</v>
      </c>
      <c r="AF72" s="24">
        <v>34</v>
      </c>
      <c r="AG72">
        <v>42</v>
      </c>
      <c r="AH72" s="24">
        <v>56</v>
      </c>
      <c r="AI72" s="24">
        <v>5</v>
      </c>
      <c r="AJ72" s="24">
        <v>58</v>
      </c>
      <c r="AK72">
        <v>106</v>
      </c>
      <c r="AL72">
        <v>26</v>
      </c>
      <c r="AM72">
        <v>32</v>
      </c>
      <c r="AN72">
        <v>13</v>
      </c>
      <c r="AO72">
        <v>19</v>
      </c>
      <c r="AP72">
        <v>21</v>
      </c>
      <c r="AQ72">
        <v>95</v>
      </c>
      <c r="AR72">
        <v>82</v>
      </c>
      <c r="AS72">
        <v>48</v>
      </c>
      <c r="AT72">
        <v>93</v>
      </c>
      <c r="AU72">
        <v>114</v>
      </c>
      <c r="AV72">
        <v>103</v>
      </c>
      <c r="AW72">
        <v>58</v>
      </c>
      <c r="AX72">
        <v>44</v>
      </c>
      <c r="AY72">
        <v>185</v>
      </c>
      <c r="AZ72">
        <v>10</v>
      </c>
      <c r="BA72">
        <v>40</v>
      </c>
      <c r="BB72">
        <v>2</v>
      </c>
      <c r="BC72">
        <v>11</v>
      </c>
      <c r="BD72">
        <v>40</v>
      </c>
      <c r="BE72">
        <v>12</v>
      </c>
      <c r="BF72">
        <v>16</v>
      </c>
      <c r="BG72">
        <v>43</v>
      </c>
      <c r="BH72">
        <v>30</v>
      </c>
      <c r="BI72">
        <v>15</v>
      </c>
      <c r="BJ72">
        <v>37</v>
      </c>
      <c r="BK72">
        <v>15</v>
      </c>
      <c r="BL72">
        <v>84</v>
      </c>
      <c r="BM72">
        <v>31</v>
      </c>
      <c r="BN72">
        <v>49</v>
      </c>
      <c r="BO72">
        <v>2</v>
      </c>
      <c r="BP72">
        <v>26</v>
      </c>
      <c r="BQ72">
        <v>59</v>
      </c>
      <c r="BR72">
        <v>23</v>
      </c>
      <c r="BS72">
        <v>81</v>
      </c>
      <c r="BT72">
        <v>68</v>
      </c>
      <c r="BU72">
        <v>80</v>
      </c>
      <c r="BV72">
        <v>52</v>
      </c>
      <c r="BW72">
        <v>42</v>
      </c>
      <c r="BX72">
        <v>8</v>
      </c>
      <c r="BY72">
        <v>1</v>
      </c>
      <c r="BZ72">
        <v>52</v>
      </c>
      <c r="CA72">
        <v>14</v>
      </c>
      <c r="CB72">
        <v>10</v>
      </c>
      <c r="CC72">
        <v>2</v>
      </c>
    </row>
    <row r="73" spans="1:81" ht="12.75">
      <c r="A73" s="1" t="s">
        <v>41</v>
      </c>
      <c r="B73" s="40">
        <v>45.66</v>
      </c>
      <c r="C73" s="41">
        <v>52.4</v>
      </c>
      <c r="D73" s="40">
        <v>45.85</v>
      </c>
      <c r="E73" s="40">
        <v>53.01</v>
      </c>
      <c r="F73" s="41">
        <f t="shared" si="3"/>
        <v>66.60965931822821</v>
      </c>
      <c r="G73" s="2">
        <v>48.19</v>
      </c>
      <c r="H73">
        <v>51.25</v>
      </c>
      <c r="I73">
        <v>44.93</v>
      </c>
      <c r="J73">
        <v>60.56</v>
      </c>
      <c r="K73" s="3">
        <v>50.04</v>
      </c>
      <c r="L73" s="3">
        <v>61.49</v>
      </c>
      <c r="M73" s="31">
        <v>81.63</v>
      </c>
      <c r="N73" s="31">
        <v>89.15</v>
      </c>
      <c r="O73" s="31">
        <v>76.55</v>
      </c>
      <c r="P73" s="31">
        <v>102.3065931822821</v>
      </c>
      <c r="Q73" s="68">
        <f t="shared" si="2"/>
        <v>66.2729449321628</v>
      </c>
      <c r="R73" s="67">
        <f t="shared" si="4"/>
        <v>62</v>
      </c>
      <c r="S73" s="69">
        <f>SUM(T73:IV73)</f>
        <v>4152</v>
      </c>
      <c r="T73" s="24">
        <v>31</v>
      </c>
      <c r="U73" s="32">
        <v>42</v>
      </c>
      <c r="V73" s="32">
        <v>24</v>
      </c>
      <c r="W73" s="24">
        <v>65</v>
      </c>
      <c r="X73" s="24">
        <v>71</v>
      </c>
      <c r="Y73" s="24">
        <v>72</v>
      </c>
      <c r="Z73" s="24">
        <v>143</v>
      </c>
      <c r="AA73" s="24">
        <v>19</v>
      </c>
      <c r="AB73">
        <v>89</v>
      </c>
      <c r="AC73" s="24">
        <v>23</v>
      </c>
      <c r="AD73" s="24">
        <v>15</v>
      </c>
      <c r="AE73" s="24">
        <v>103</v>
      </c>
      <c r="AF73" s="24">
        <v>51</v>
      </c>
      <c r="AG73">
        <v>104</v>
      </c>
      <c r="AH73" s="24">
        <v>69</v>
      </c>
      <c r="AI73" s="24">
        <v>6</v>
      </c>
      <c r="AJ73" s="24">
        <v>64</v>
      </c>
      <c r="AK73">
        <v>138</v>
      </c>
      <c r="AL73">
        <v>59</v>
      </c>
      <c r="AM73">
        <v>66</v>
      </c>
      <c r="AN73">
        <v>17</v>
      </c>
      <c r="AO73">
        <v>42</v>
      </c>
      <c r="AP73">
        <v>18</v>
      </c>
      <c r="AQ73">
        <v>85</v>
      </c>
      <c r="AR73">
        <v>72</v>
      </c>
      <c r="AS73">
        <v>20</v>
      </c>
      <c r="AT73">
        <v>222</v>
      </c>
      <c r="AU73">
        <v>157</v>
      </c>
      <c r="AV73">
        <v>215</v>
      </c>
      <c r="AW73">
        <v>137</v>
      </c>
      <c r="AX73">
        <v>69</v>
      </c>
      <c r="AY73">
        <v>418</v>
      </c>
      <c r="AZ73">
        <v>9</v>
      </c>
      <c r="BA73">
        <v>34</v>
      </c>
      <c r="BB73">
        <v>2</v>
      </c>
      <c r="BC73">
        <v>16</v>
      </c>
      <c r="BD73">
        <v>20</v>
      </c>
      <c r="BE73">
        <v>5</v>
      </c>
      <c r="BF73">
        <v>11</v>
      </c>
      <c r="BG73">
        <v>104</v>
      </c>
      <c r="BH73">
        <v>59</v>
      </c>
      <c r="BI73">
        <v>57</v>
      </c>
      <c r="BJ73">
        <v>98</v>
      </c>
      <c r="BK73">
        <v>64</v>
      </c>
      <c r="BL73">
        <v>69</v>
      </c>
      <c r="BM73">
        <v>32</v>
      </c>
      <c r="BN73">
        <v>52</v>
      </c>
      <c r="BO73">
        <v>29</v>
      </c>
      <c r="BP73">
        <v>50</v>
      </c>
      <c r="BQ73">
        <v>118</v>
      </c>
      <c r="BR73">
        <v>48</v>
      </c>
      <c r="BS73">
        <v>81</v>
      </c>
      <c r="BT73">
        <v>95</v>
      </c>
      <c r="BU73">
        <v>74</v>
      </c>
      <c r="BV73">
        <v>63</v>
      </c>
      <c r="BW73">
        <v>50</v>
      </c>
      <c r="BX73">
        <v>53</v>
      </c>
      <c r="BY73">
        <v>10</v>
      </c>
      <c r="BZ73">
        <v>96</v>
      </c>
      <c r="CA73">
        <v>17</v>
      </c>
      <c r="CB73">
        <v>5</v>
      </c>
      <c r="CC73">
        <v>5</v>
      </c>
    </row>
    <row r="74" spans="1:26" ht="12.75">
      <c r="A74" s="1" t="s">
        <v>72</v>
      </c>
      <c r="B74" s="40">
        <v>0</v>
      </c>
      <c r="C74" s="40">
        <v>0.02</v>
      </c>
      <c r="D74" s="40">
        <v>0</v>
      </c>
      <c r="E74" s="40">
        <v>0.04</v>
      </c>
      <c r="F74" s="41">
        <f t="shared" si="3"/>
        <v>0.011</v>
      </c>
      <c r="I74">
        <v>0.05</v>
      </c>
      <c r="J74">
        <v>0.04</v>
      </c>
      <c r="K74" s="3">
        <v>0.02</v>
      </c>
      <c r="L74" s="3"/>
      <c r="M74" s="31"/>
      <c r="N74" s="31"/>
      <c r="O74" s="31"/>
      <c r="P74" s="31"/>
      <c r="Q74" s="68">
        <f t="shared" si="2"/>
        <v>0</v>
      </c>
      <c r="R74" s="67">
        <f t="shared" si="4"/>
        <v>0</v>
      </c>
      <c r="S74" s="69">
        <f>SUM(T74:IV74)</f>
        <v>0</v>
      </c>
      <c r="T74" s="24"/>
      <c r="U74" s="32"/>
      <c r="V74" s="32"/>
      <c r="W74" s="25"/>
      <c r="X74" s="25"/>
      <c r="Y74" s="25"/>
      <c r="Z74" s="25"/>
    </row>
    <row r="75" spans="1:74" ht="12.75">
      <c r="A75" s="1" t="s">
        <v>42</v>
      </c>
      <c r="B75" s="40">
        <v>0.34</v>
      </c>
      <c r="C75" s="40">
        <v>0.78</v>
      </c>
      <c r="D75" s="41">
        <v>0.9</v>
      </c>
      <c r="E75" s="40">
        <v>1.05</v>
      </c>
      <c r="F75" s="41">
        <f t="shared" si="3"/>
        <v>1.0848038375178608</v>
      </c>
      <c r="G75" s="2">
        <v>1.15</v>
      </c>
      <c r="H75">
        <v>1.12</v>
      </c>
      <c r="I75">
        <v>0.55</v>
      </c>
      <c r="J75">
        <v>0.97</v>
      </c>
      <c r="K75" s="3">
        <v>0.94</v>
      </c>
      <c r="L75" s="3">
        <v>1.69</v>
      </c>
      <c r="M75" s="31">
        <v>1.06</v>
      </c>
      <c r="N75" s="31">
        <v>1.08</v>
      </c>
      <c r="O75" s="31">
        <v>0.9</v>
      </c>
      <c r="P75" s="31">
        <v>1.3880383751786078</v>
      </c>
      <c r="Q75" s="68">
        <f t="shared" si="2"/>
        <v>0.3351955307262569</v>
      </c>
      <c r="R75" s="67">
        <f t="shared" si="4"/>
        <v>14</v>
      </c>
      <c r="S75" s="69">
        <f>SUM(T75:IV75)</f>
        <v>21</v>
      </c>
      <c r="T75" s="24"/>
      <c r="U75" s="32"/>
      <c r="V75" s="32"/>
      <c r="W75" s="24">
        <v>1</v>
      </c>
      <c r="X75" s="24"/>
      <c r="Y75" s="24">
        <v>1</v>
      </c>
      <c r="Z75" s="24">
        <v>1</v>
      </c>
      <c r="AB75">
        <v>2</v>
      </c>
      <c r="AC75" s="24"/>
      <c r="AD75" s="24"/>
      <c r="AE75" s="24">
        <v>1</v>
      </c>
      <c r="AF75">
        <v>1</v>
      </c>
      <c r="AH75">
        <v>1</v>
      </c>
      <c r="AL75">
        <v>1</v>
      </c>
      <c r="AN75">
        <v>2</v>
      </c>
      <c r="AU75">
        <v>1</v>
      </c>
      <c r="BF75">
        <v>1</v>
      </c>
      <c r="BN75">
        <v>4</v>
      </c>
      <c r="BT75">
        <v>3</v>
      </c>
      <c r="BV75">
        <v>1</v>
      </c>
    </row>
    <row r="76" spans="1:72" ht="12.75">
      <c r="A76" s="1" t="s">
        <v>43</v>
      </c>
      <c r="B76" s="40">
        <v>0.02</v>
      </c>
      <c r="C76" s="41">
        <v>0.11</v>
      </c>
      <c r="D76" s="40">
        <v>0.09</v>
      </c>
      <c r="E76" s="40">
        <v>0.13</v>
      </c>
      <c r="F76" s="41">
        <f t="shared" si="3"/>
        <v>0.18557726066544192</v>
      </c>
      <c r="G76" s="2">
        <v>0.16</v>
      </c>
      <c r="H76">
        <v>0.13</v>
      </c>
      <c r="I76">
        <v>0.23</v>
      </c>
      <c r="J76" s="3">
        <v>0.19</v>
      </c>
      <c r="K76" s="3">
        <v>0.12</v>
      </c>
      <c r="L76" s="3">
        <v>0.3</v>
      </c>
      <c r="M76" s="31">
        <v>0.17</v>
      </c>
      <c r="N76" s="31">
        <v>0.1</v>
      </c>
      <c r="O76" s="31">
        <v>0.17</v>
      </c>
      <c r="P76" s="31">
        <v>0.2857726066544193</v>
      </c>
      <c r="Q76" s="68">
        <f t="shared" si="2"/>
        <v>0.07980845969672784</v>
      </c>
      <c r="R76" s="67">
        <f t="shared" si="4"/>
        <v>5</v>
      </c>
      <c r="S76" s="69">
        <f>SUM(T76:IV76)</f>
        <v>5</v>
      </c>
      <c r="T76" s="24">
        <v>1</v>
      </c>
      <c r="U76" s="32"/>
      <c r="V76" s="32"/>
      <c r="W76" s="25"/>
      <c r="X76" s="25"/>
      <c r="Y76" s="25"/>
      <c r="Z76" s="25"/>
      <c r="AD76" s="24"/>
      <c r="AE76" s="24"/>
      <c r="AO76">
        <v>1</v>
      </c>
      <c r="AP76">
        <v>1</v>
      </c>
      <c r="AV76">
        <v>1</v>
      </c>
      <c r="BT76">
        <v>1</v>
      </c>
    </row>
    <row r="77" spans="1:81" ht="12.75">
      <c r="A77" s="1" t="s">
        <v>44</v>
      </c>
      <c r="B77" s="40">
        <v>1.89</v>
      </c>
      <c r="C77" s="41">
        <v>1.56</v>
      </c>
      <c r="D77" s="40">
        <v>2.03</v>
      </c>
      <c r="E77" s="40">
        <v>2.04</v>
      </c>
      <c r="F77" s="41">
        <f t="shared" si="3"/>
        <v>2.0239683608899774</v>
      </c>
      <c r="G77" s="2">
        <v>1.15</v>
      </c>
      <c r="H77" s="3">
        <v>2</v>
      </c>
      <c r="I77">
        <v>1.28</v>
      </c>
      <c r="J77">
        <v>3.99</v>
      </c>
      <c r="K77" s="3">
        <v>1.6</v>
      </c>
      <c r="L77" s="3">
        <v>1.94</v>
      </c>
      <c r="M77" s="31">
        <v>1.4</v>
      </c>
      <c r="N77" s="31">
        <v>2.51</v>
      </c>
      <c r="O77" s="31">
        <v>0.92</v>
      </c>
      <c r="P77" s="31">
        <v>3.4496836088997758</v>
      </c>
      <c r="Q77" s="68">
        <f t="shared" si="2"/>
        <v>1.5482841181165201</v>
      </c>
      <c r="R77" s="67">
        <f t="shared" si="4"/>
        <v>38</v>
      </c>
      <c r="S77" s="69">
        <f>SUM(T77:IV77)</f>
        <v>97</v>
      </c>
      <c r="T77" s="24">
        <v>2</v>
      </c>
      <c r="U77" s="32">
        <v>5</v>
      </c>
      <c r="V77" s="32"/>
      <c r="W77" s="24">
        <v>2</v>
      </c>
      <c r="X77" s="24">
        <v>2</v>
      </c>
      <c r="Y77" s="24">
        <v>3</v>
      </c>
      <c r="Z77" s="24">
        <v>1</v>
      </c>
      <c r="AA77" s="24">
        <v>2</v>
      </c>
      <c r="AB77">
        <v>1</v>
      </c>
      <c r="AC77" s="24">
        <v>5</v>
      </c>
      <c r="AD77" s="24">
        <v>1</v>
      </c>
      <c r="AE77" s="24">
        <v>2</v>
      </c>
      <c r="AF77" s="24">
        <v>2</v>
      </c>
      <c r="AG77">
        <v>3</v>
      </c>
      <c r="AH77">
        <v>2</v>
      </c>
      <c r="AI77">
        <v>4</v>
      </c>
      <c r="AJ77">
        <v>4</v>
      </c>
      <c r="AL77">
        <v>3</v>
      </c>
      <c r="AN77">
        <v>1</v>
      </c>
      <c r="AO77">
        <v>6</v>
      </c>
      <c r="AP77">
        <v>8</v>
      </c>
      <c r="AQ77">
        <v>3</v>
      </c>
      <c r="AT77">
        <v>2</v>
      </c>
      <c r="AU77">
        <v>2</v>
      </c>
      <c r="AW77">
        <v>1</v>
      </c>
      <c r="AX77">
        <v>1</v>
      </c>
      <c r="AY77">
        <v>1</v>
      </c>
      <c r="AZ77">
        <v>1</v>
      </c>
      <c r="BA77">
        <v>2</v>
      </c>
      <c r="BD77">
        <v>1</v>
      </c>
      <c r="BF77">
        <v>1</v>
      </c>
      <c r="BL77">
        <v>3</v>
      </c>
      <c r="BN77">
        <v>8</v>
      </c>
      <c r="BQ77">
        <v>2</v>
      </c>
      <c r="BS77">
        <v>2</v>
      </c>
      <c r="BT77">
        <v>3</v>
      </c>
      <c r="BU77">
        <v>2</v>
      </c>
      <c r="BV77">
        <v>2</v>
      </c>
      <c r="CC77">
        <v>1</v>
      </c>
    </row>
    <row r="78" spans="1:79" ht="12.75">
      <c r="A78" s="1" t="s">
        <v>45</v>
      </c>
      <c r="B78" s="40">
        <v>6.65</v>
      </c>
      <c r="C78" s="40">
        <v>7.17</v>
      </c>
      <c r="D78" s="40">
        <v>12.23</v>
      </c>
      <c r="E78" s="40">
        <v>13.11</v>
      </c>
      <c r="F78" s="41">
        <f t="shared" si="3"/>
        <v>12.91369728516024</v>
      </c>
      <c r="G78" s="2">
        <v>12.83</v>
      </c>
      <c r="H78">
        <v>9.92</v>
      </c>
      <c r="I78">
        <v>12.59</v>
      </c>
      <c r="J78">
        <v>9.15</v>
      </c>
      <c r="K78" s="3">
        <v>9.61</v>
      </c>
      <c r="L78" s="3">
        <v>10.83</v>
      </c>
      <c r="M78" s="31">
        <v>16.19</v>
      </c>
      <c r="N78" s="31">
        <v>14.2</v>
      </c>
      <c r="O78" s="31">
        <v>15.65</v>
      </c>
      <c r="P78" s="31">
        <v>18.16697285160237</v>
      </c>
      <c r="Q78" s="68">
        <f t="shared" si="2"/>
        <v>15.977653631284912</v>
      </c>
      <c r="R78" s="67">
        <f t="shared" si="4"/>
        <v>56</v>
      </c>
      <c r="S78" s="69">
        <f>SUM(T78:IV78)</f>
        <v>1001</v>
      </c>
      <c r="T78" s="24">
        <v>21</v>
      </c>
      <c r="U78" s="32">
        <v>3</v>
      </c>
      <c r="V78" s="32">
        <v>2</v>
      </c>
      <c r="W78" s="24">
        <v>9</v>
      </c>
      <c r="X78" s="24">
        <v>9</v>
      </c>
      <c r="Y78" s="24">
        <v>3</v>
      </c>
      <c r="Z78" s="24">
        <v>40</v>
      </c>
      <c r="AA78" s="24">
        <v>3</v>
      </c>
      <c r="AB78">
        <v>11</v>
      </c>
      <c r="AC78" s="24">
        <v>1</v>
      </c>
      <c r="AD78" s="24">
        <v>6</v>
      </c>
      <c r="AE78" s="24">
        <v>12</v>
      </c>
      <c r="AF78" s="24">
        <v>28</v>
      </c>
      <c r="AG78">
        <v>10</v>
      </c>
      <c r="AH78" s="24">
        <v>7</v>
      </c>
      <c r="AI78" s="24">
        <v>3</v>
      </c>
      <c r="AJ78" s="24">
        <v>8</v>
      </c>
      <c r="AK78">
        <v>64</v>
      </c>
      <c r="AL78">
        <v>4</v>
      </c>
      <c r="AM78">
        <v>28</v>
      </c>
      <c r="AN78">
        <v>14</v>
      </c>
      <c r="AO78">
        <v>22</v>
      </c>
      <c r="AP78">
        <v>8</v>
      </c>
      <c r="AQ78">
        <v>5</v>
      </c>
      <c r="AR78">
        <v>6</v>
      </c>
      <c r="AT78">
        <v>76</v>
      </c>
      <c r="AU78">
        <v>36</v>
      </c>
      <c r="AV78">
        <v>41</v>
      </c>
      <c r="AW78">
        <v>59</v>
      </c>
      <c r="AX78">
        <v>15</v>
      </c>
      <c r="AY78">
        <v>22</v>
      </c>
      <c r="AZ78">
        <v>22</v>
      </c>
      <c r="BA78">
        <v>4</v>
      </c>
      <c r="BC78">
        <v>3</v>
      </c>
      <c r="BD78">
        <v>12</v>
      </c>
      <c r="BF78">
        <v>7</v>
      </c>
      <c r="BG78">
        <v>29</v>
      </c>
      <c r="BH78">
        <v>34</v>
      </c>
      <c r="BI78">
        <v>20</v>
      </c>
      <c r="BJ78">
        <v>36</v>
      </c>
      <c r="BK78">
        <v>8</v>
      </c>
      <c r="BL78">
        <v>19</v>
      </c>
      <c r="BM78">
        <v>9</v>
      </c>
      <c r="BN78">
        <v>15</v>
      </c>
      <c r="BO78">
        <v>32</v>
      </c>
      <c r="BP78">
        <v>5</v>
      </c>
      <c r="BQ78">
        <v>44</v>
      </c>
      <c r="BR78">
        <v>22</v>
      </c>
      <c r="BS78">
        <v>29</v>
      </c>
      <c r="BT78">
        <v>30</v>
      </c>
      <c r="BV78">
        <v>3</v>
      </c>
      <c r="BW78">
        <v>1</v>
      </c>
      <c r="BX78">
        <v>12</v>
      </c>
      <c r="BY78">
        <v>19</v>
      </c>
      <c r="BZ78">
        <v>1</v>
      </c>
      <c r="CA78">
        <v>9</v>
      </c>
    </row>
    <row r="79" spans="1:35" ht="12.75">
      <c r="A79" s="1" t="s">
        <v>224</v>
      </c>
      <c r="B79" s="40">
        <v>0</v>
      </c>
      <c r="C79" s="40">
        <v>0</v>
      </c>
      <c r="D79" s="40">
        <v>0</v>
      </c>
      <c r="E79" s="40">
        <v>0</v>
      </c>
      <c r="F79" s="41">
        <f t="shared" si="3"/>
        <v>0.004082465809348847</v>
      </c>
      <c r="K79" s="3"/>
      <c r="L79" s="3"/>
      <c r="M79" s="31"/>
      <c r="N79" s="31"/>
      <c r="O79" s="31"/>
      <c r="P79" s="31">
        <v>0.04082465809348847</v>
      </c>
      <c r="Q79" s="68">
        <f>S79*10/$Q$4</f>
        <v>0</v>
      </c>
      <c r="R79" s="67">
        <f t="shared" si="4"/>
        <v>0</v>
      </c>
      <c r="S79" s="69">
        <f>SUM(T79:IV79)</f>
        <v>0</v>
      </c>
      <c r="T79" s="24"/>
      <c r="U79" s="32"/>
      <c r="V79" s="32"/>
      <c r="W79" s="24"/>
      <c r="X79" s="24"/>
      <c r="Y79" s="24"/>
      <c r="Z79" s="24"/>
      <c r="AA79" s="24"/>
      <c r="AC79" s="24"/>
      <c r="AD79" s="24"/>
      <c r="AE79" s="24"/>
      <c r="AF79" s="24"/>
      <c r="AH79" s="24"/>
      <c r="AI79" s="24"/>
    </row>
    <row r="80" spans="1:80" ht="12.75">
      <c r="A80" s="1" t="s">
        <v>46</v>
      </c>
      <c r="B80" s="40">
        <v>22.15</v>
      </c>
      <c r="C80" s="40">
        <v>10.79</v>
      </c>
      <c r="D80" s="40">
        <v>12.52</v>
      </c>
      <c r="E80" s="40">
        <v>12.55</v>
      </c>
      <c r="F80" s="41">
        <f t="shared" si="3"/>
        <v>26.7282612778118</v>
      </c>
      <c r="G80" s="2">
        <v>17.57</v>
      </c>
      <c r="H80">
        <v>25.68</v>
      </c>
      <c r="I80">
        <v>20.57</v>
      </c>
      <c r="J80">
        <v>17.56</v>
      </c>
      <c r="K80" s="3">
        <v>22.38</v>
      </c>
      <c r="L80" s="3">
        <v>33.15</v>
      </c>
      <c r="M80" s="31">
        <v>28.01</v>
      </c>
      <c r="N80" s="31">
        <v>31.43</v>
      </c>
      <c r="O80" s="31">
        <v>38.13</v>
      </c>
      <c r="P80" s="31">
        <v>32.80261277811798</v>
      </c>
      <c r="Q80" s="68">
        <f t="shared" si="2"/>
        <v>30.742218675179565</v>
      </c>
      <c r="R80" s="67">
        <f t="shared" si="4"/>
        <v>45</v>
      </c>
      <c r="S80" s="69">
        <f>SUM(T80:IV80)</f>
        <v>1926</v>
      </c>
      <c r="T80" s="24">
        <v>44</v>
      </c>
      <c r="U80" s="32">
        <v>2</v>
      </c>
      <c r="V80" s="32"/>
      <c r="W80" s="24">
        <v>6</v>
      </c>
      <c r="X80" s="24">
        <v>13</v>
      </c>
      <c r="Y80" s="24">
        <v>2</v>
      </c>
      <c r="Z80" s="24">
        <v>94</v>
      </c>
      <c r="AA80" s="24"/>
      <c r="AB80">
        <v>3</v>
      </c>
      <c r="AD80" s="24"/>
      <c r="AE80" s="24">
        <v>109</v>
      </c>
      <c r="AF80" s="24">
        <v>6</v>
      </c>
      <c r="AG80">
        <v>16</v>
      </c>
      <c r="AH80">
        <v>41</v>
      </c>
      <c r="AI80">
        <v>4</v>
      </c>
      <c r="AJ80">
        <v>17</v>
      </c>
      <c r="AK80">
        <v>127</v>
      </c>
      <c r="AL80">
        <v>81</v>
      </c>
      <c r="AM80">
        <v>29</v>
      </c>
      <c r="AO80">
        <v>82</v>
      </c>
      <c r="AP80">
        <v>27</v>
      </c>
      <c r="AQ80">
        <v>14</v>
      </c>
      <c r="AR80">
        <v>3</v>
      </c>
      <c r="AT80">
        <v>69</v>
      </c>
      <c r="AU80">
        <v>174</v>
      </c>
      <c r="AV80">
        <v>99</v>
      </c>
      <c r="AW80">
        <v>40</v>
      </c>
      <c r="AX80">
        <v>8</v>
      </c>
      <c r="BF80">
        <v>134</v>
      </c>
      <c r="BG80">
        <v>98</v>
      </c>
      <c r="BH80">
        <v>21</v>
      </c>
      <c r="BI80">
        <v>2</v>
      </c>
      <c r="BJ80">
        <v>51</v>
      </c>
      <c r="BL80">
        <v>38</v>
      </c>
      <c r="BM80">
        <v>54</v>
      </c>
      <c r="BN80">
        <v>1</v>
      </c>
      <c r="BO80">
        <v>80</v>
      </c>
      <c r="BP80">
        <v>6</v>
      </c>
      <c r="BQ80">
        <v>49</v>
      </c>
      <c r="BR80">
        <v>26</v>
      </c>
      <c r="BS80">
        <v>9</v>
      </c>
      <c r="BT80">
        <v>42</v>
      </c>
      <c r="BU80">
        <v>52</v>
      </c>
      <c r="BV80">
        <v>49</v>
      </c>
      <c r="BW80">
        <v>2</v>
      </c>
      <c r="BY80">
        <v>52</v>
      </c>
      <c r="BZ80">
        <v>42</v>
      </c>
      <c r="CB80">
        <v>8</v>
      </c>
    </row>
    <row r="81" spans="1:59" ht="12.75">
      <c r="A81" s="1" t="s">
        <v>107</v>
      </c>
      <c r="B81" s="40">
        <v>0.06</v>
      </c>
      <c r="C81" s="40">
        <v>0.37</v>
      </c>
      <c r="D81" s="41">
        <v>0.1</v>
      </c>
      <c r="E81" s="40">
        <v>0</v>
      </c>
      <c r="F81" s="41">
        <f t="shared" si="3"/>
        <v>0.041999999999999996</v>
      </c>
      <c r="K81" s="3">
        <v>0.23</v>
      </c>
      <c r="L81" s="3"/>
      <c r="M81" s="31"/>
      <c r="N81" s="31">
        <v>0.08</v>
      </c>
      <c r="O81" s="31">
        <v>0.11</v>
      </c>
      <c r="P81" s="31"/>
      <c r="Q81" s="68">
        <f aca="true" t="shared" si="5" ref="Q81:Q104">S81*10/$Q$4</f>
        <v>0.015961691939345567</v>
      </c>
      <c r="R81" s="67">
        <f t="shared" si="4"/>
        <v>1</v>
      </c>
      <c r="S81" s="69">
        <f>SUM(T81:IV81)</f>
        <v>1</v>
      </c>
      <c r="T81" s="24"/>
      <c r="U81" s="32"/>
      <c r="V81" s="32"/>
      <c r="W81" s="25"/>
      <c r="X81" s="25"/>
      <c r="Y81" s="25"/>
      <c r="Z81" s="25"/>
      <c r="AC81" s="24"/>
      <c r="BG81">
        <v>1</v>
      </c>
    </row>
    <row r="82" spans="1:81" ht="12.75">
      <c r="A82" s="1" t="s">
        <v>47</v>
      </c>
      <c r="B82" s="40">
        <v>43.08</v>
      </c>
      <c r="C82" s="40">
        <v>28.58</v>
      </c>
      <c r="D82" s="40">
        <v>35.25</v>
      </c>
      <c r="E82" s="40">
        <v>23.92</v>
      </c>
      <c r="F82" s="41">
        <f t="shared" si="3"/>
        <v>22.714642784241683</v>
      </c>
      <c r="G82" s="2">
        <v>16.29</v>
      </c>
      <c r="H82">
        <v>19.95</v>
      </c>
      <c r="I82" s="3">
        <v>24.61</v>
      </c>
      <c r="J82">
        <v>15.79</v>
      </c>
      <c r="K82" s="3">
        <v>22.91</v>
      </c>
      <c r="L82" s="3">
        <v>17.52</v>
      </c>
      <c r="M82" s="31">
        <v>23</v>
      </c>
      <c r="N82" s="31">
        <v>26.74</v>
      </c>
      <c r="O82" s="31">
        <v>27.84</v>
      </c>
      <c r="P82" s="31">
        <v>32.49642784241682</v>
      </c>
      <c r="Q82" s="68">
        <f t="shared" si="5"/>
        <v>26.911412609736626</v>
      </c>
      <c r="R82" s="67">
        <f t="shared" si="4"/>
        <v>58</v>
      </c>
      <c r="S82" s="69">
        <f>SUM(T82:IV82)</f>
        <v>1686</v>
      </c>
      <c r="T82" s="24">
        <v>32</v>
      </c>
      <c r="U82" s="32">
        <v>16</v>
      </c>
      <c r="V82" s="32">
        <v>2</v>
      </c>
      <c r="W82" s="24">
        <v>2</v>
      </c>
      <c r="X82" s="24">
        <v>34</v>
      </c>
      <c r="Y82" s="24">
        <v>11</v>
      </c>
      <c r="Z82" s="24">
        <v>55</v>
      </c>
      <c r="AA82" s="24">
        <v>2</v>
      </c>
      <c r="AB82">
        <v>14</v>
      </c>
      <c r="AC82" s="24">
        <v>1</v>
      </c>
      <c r="AD82" s="24">
        <v>6</v>
      </c>
      <c r="AE82" s="24">
        <v>5</v>
      </c>
      <c r="AF82" s="24">
        <v>11</v>
      </c>
      <c r="AG82">
        <v>12</v>
      </c>
      <c r="AH82" s="24">
        <v>25</v>
      </c>
      <c r="AI82" s="24">
        <v>7</v>
      </c>
      <c r="AJ82" s="24">
        <v>28</v>
      </c>
      <c r="AK82">
        <v>19</v>
      </c>
      <c r="AL82">
        <v>30</v>
      </c>
      <c r="AM82">
        <v>57</v>
      </c>
      <c r="AN82">
        <v>34</v>
      </c>
      <c r="AO82">
        <v>30</v>
      </c>
      <c r="AP82">
        <v>6</v>
      </c>
      <c r="AR82">
        <v>51</v>
      </c>
      <c r="AT82">
        <v>110</v>
      </c>
      <c r="AU82">
        <v>74</v>
      </c>
      <c r="AV82">
        <v>38</v>
      </c>
      <c r="AW82">
        <v>78</v>
      </c>
      <c r="AX82">
        <v>31</v>
      </c>
      <c r="AY82">
        <v>4</v>
      </c>
      <c r="AZ82">
        <v>68</v>
      </c>
      <c r="BA82">
        <v>21</v>
      </c>
      <c r="BD82">
        <v>2</v>
      </c>
      <c r="BE82">
        <v>27</v>
      </c>
      <c r="BF82">
        <v>178</v>
      </c>
      <c r="BG82">
        <v>49</v>
      </c>
      <c r="BH82">
        <v>19</v>
      </c>
      <c r="BI82">
        <v>23</v>
      </c>
      <c r="BJ82">
        <v>6</v>
      </c>
      <c r="BK82">
        <v>7</v>
      </c>
      <c r="BL82">
        <v>27</v>
      </c>
      <c r="BM82">
        <v>26</v>
      </c>
      <c r="BN82">
        <v>40</v>
      </c>
      <c r="BO82">
        <v>45</v>
      </c>
      <c r="BP82">
        <v>16</v>
      </c>
      <c r="BQ82">
        <v>27</v>
      </c>
      <c r="BR82">
        <v>26</v>
      </c>
      <c r="BS82">
        <v>40</v>
      </c>
      <c r="BT82">
        <v>72</v>
      </c>
      <c r="BU82">
        <v>22</v>
      </c>
      <c r="BV82">
        <v>25</v>
      </c>
      <c r="BW82">
        <v>16</v>
      </c>
      <c r="BX82">
        <v>9</v>
      </c>
      <c r="BY82">
        <v>33</v>
      </c>
      <c r="BZ82">
        <v>12</v>
      </c>
      <c r="CA82">
        <v>4</v>
      </c>
      <c r="CB82">
        <v>19</v>
      </c>
      <c r="CC82">
        <v>2</v>
      </c>
    </row>
    <row r="83" spans="1:81" ht="12.75">
      <c r="A83" s="1" t="s">
        <v>48</v>
      </c>
      <c r="B83" s="40">
        <v>0.06</v>
      </c>
      <c r="C83" s="40">
        <v>0.34</v>
      </c>
      <c r="D83" s="40">
        <v>0.54</v>
      </c>
      <c r="E83" s="40">
        <v>1.37</v>
      </c>
      <c r="F83" s="41">
        <f t="shared" si="3"/>
        <v>2.3197826086956517</v>
      </c>
      <c r="G83" s="2">
        <v>1.33</v>
      </c>
      <c r="H83">
        <v>1.39</v>
      </c>
      <c r="I83" s="3">
        <v>1.9</v>
      </c>
      <c r="J83">
        <v>2.29</v>
      </c>
      <c r="K83" s="3">
        <v>1.97</v>
      </c>
      <c r="L83" s="3">
        <v>1.77</v>
      </c>
      <c r="M83" s="31">
        <v>2.69</v>
      </c>
      <c r="N83" s="31">
        <v>3.49</v>
      </c>
      <c r="O83" s="31">
        <v>2.02</v>
      </c>
      <c r="P83" s="31">
        <v>4.3478260869565215</v>
      </c>
      <c r="Q83" s="68">
        <f t="shared" si="5"/>
        <v>4.7086991221069425</v>
      </c>
      <c r="R83" s="67">
        <f t="shared" si="4"/>
        <v>42</v>
      </c>
      <c r="S83" s="69">
        <f>SUM(T83:IV83)</f>
        <v>295</v>
      </c>
      <c r="T83" s="24">
        <v>21</v>
      </c>
      <c r="U83" s="32">
        <v>1</v>
      </c>
      <c r="V83" s="32"/>
      <c r="W83" s="24">
        <v>4</v>
      </c>
      <c r="X83" s="24">
        <v>5</v>
      </c>
      <c r="Y83" s="24">
        <v>3</v>
      </c>
      <c r="Z83" s="24"/>
      <c r="AA83" s="24">
        <v>1</v>
      </c>
      <c r="AB83">
        <v>13</v>
      </c>
      <c r="AC83" s="24">
        <v>8</v>
      </c>
      <c r="AD83" s="24"/>
      <c r="AE83" s="24">
        <v>3</v>
      </c>
      <c r="AF83" s="24"/>
      <c r="AH83" s="24">
        <v>8</v>
      </c>
      <c r="AI83" s="24">
        <v>6</v>
      </c>
      <c r="AJ83">
        <v>4</v>
      </c>
      <c r="AL83">
        <v>7</v>
      </c>
      <c r="AM83">
        <v>1</v>
      </c>
      <c r="AN83">
        <v>1</v>
      </c>
      <c r="AP83">
        <v>3</v>
      </c>
      <c r="AQ83">
        <v>3</v>
      </c>
      <c r="AS83">
        <v>2</v>
      </c>
      <c r="AU83">
        <v>2</v>
      </c>
      <c r="AV83">
        <v>1</v>
      </c>
      <c r="AX83">
        <v>9</v>
      </c>
      <c r="AY83">
        <v>2</v>
      </c>
      <c r="AZ83">
        <v>17</v>
      </c>
      <c r="BA83">
        <v>2</v>
      </c>
      <c r="BB83">
        <v>1</v>
      </c>
      <c r="BC83">
        <v>1</v>
      </c>
      <c r="BD83">
        <v>5</v>
      </c>
      <c r="BF83">
        <v>3</v>
      </c>
      <c r="BH83">
        <v>2</v>
      </c>
      <c r="BK83">
        <v>3</v>
      </c>
      <c r="BL83">
        <v>12</v>
      </c>
      <c r="BM83">
        <v>5</v>
      </c>
      <c r="BN83">
        <v>70</v>
      </c>
      <c r="BQ83">
        <v>2</v>
      </c>
      <c r="BS83">
        <v>2</v>
      </c>
      <c r="BT83">
        <v>1</v>
      </c>
      <c r="BU83">
        <v>2</v>
      </c>
      <c r="BW83">
        <v>2</v>
      </c>
      <c r="BZ83">
        <v>29</v>
      </c>
      <c r="CA83">
        <v>2</v>
      </c>
      <c r="CB83">
        <v>22</v>
      </c>
      <c r="CC83">
        <v>4</v>
      </c>
    </row>
    <row r="84" spans="1:26" ht="12.75">
      <c r="A84" s="1" t="s">
        <v>49</v>
      </c>
      <c r="B84" s="40">
        <v>0.94</v>
      </c>
      <c r="C84" s="40">
        <v>0.41</v>
      </c>
      <c r="D84" s="40">
        <v>0.06</v>
      </c>
      <c r="E84" s="40">
        <v>0.09</v>
      </c>
      <c r="F84" s="41">
        <f t="shared" si="3"/>
        <v>0.016999999999999998</v>
      </c>
      <c r="G84" s="2">
        <v>0.03</v>
      </c>
      <c r="H84">
        <v>0.08</v>
      </c>
      <c r="K84" s="3"/>
      <c r="L84" s="3"/>
      <c r="M84" s="31"/>
      <c r="N84" s="31"/>
      <c r="O84" s="31">
        <v>0.06</v>
      </c>
      <c r="P84" s="31"/>
      <c r="Q84" s="68">
        <f t="shared" si="5"/>
        <v>0</v>
      </c>
      <c r="R84" s="67">
        <f t="shared" si="4"/>
        <v>0</v>
      </c>
      <c r="S84" s="69">
        <f>SUM(T84:IV84)</f>
        <v>0</v>
      </c>
      <c r="T84" s="24"/>
      <c r="U84" s="32"/>
      <c r="V84" s="32"/>
      <c r="W84" s="25"/>
      <c r="X84" s="25"/>
      <c r="Y84" s="25"/>
      <c r="Z84" s="25"/>
    </row>
    <row r="85" spans="1:80" ht="12.75">
      <c r="A85" s="1" t="s">
        <v>50</v>
      </c>
      <c r="B85" s="40">
        <v>71.28</v>
      </c>
      <c r="C85" s="40">
        <v>61.92</v>
      </c>
      <c r="D85" s="40">
        <v>47.11</v>
      </c>
      <c r="E85" s="40">
        <v>19.04</v>
      </c>
      <c r="F85" s="41">
        <f t="shared" si="3"/>
        <v>11.29979056950398</v>
      </c>
      <c r="G85" s="2">
        <v>12.56</v>
      </c>
      <c r="H85">
        <v>12.48</v>
      </c>
      <c r="I85" s="3">
        <v>8.6</v>
      </c>
      <c r="J85" s="3">
        <v>11.96</v>
      </c>
      <c r="K85" s="3">
        <v>7.5</v>
      </c>
      <c r="L85" s="3">
        <v>7.62</v>
      </c>
      <c r="M85" s="31">
        <v>13.8</v>
      </c>
      <c r="N85" s="31">
        <v>13.11</v>
      </c>
      <c r="O85" s="31">
        <v>9.63</v>
      </c>
      <c r="P85" s="31">
        <v>15.737905695039805</v>
      </c>
      <c r="Q85" s="68">
        <f t="shared" si="5"/>
        <v>13.264166001596166</v>
      </c>
      <c r="R85" s="67">
        <f t="shared" si="4"/>
        <v>40</v>
      </c>
      <c r="S85" s="69">
        <f>SUM(T85:IV85)</f>
        <v>831</v>
      </c>
      <c r="T85" s="24">
        <v>30</v>
      </c>
      <c r="U85" s="32"/>
      <c r="V85" s="32">
        <v>2</v>
      </c>
      <c r="W85" s="24">
        <v>6</v>
      </c>
      <c r="X85" s="24">
        <v>2</v>
      </c>
      <c r="Y85" s="24">
        <v>3</v>
      </c>
      <c r="Z85" s="24">
        <v>15</v>
      </c>
      <c r="AB85">
        <v>8</v>
      </c>
      <c r="AD85" s="24"/>
      <c r="AE85" s="24">
        <v>2</v>
      </c>
      <c r="AF85">
        <v>36</v>
      </c>
      <c r="AG85">
        <v>16</v>
      </c>
      <c r="AK85">
        <v>48</v>
      </c>
      <c r="AM85">
        <v>24</v>
      </c>
      <c r="AN85">
        <v>15</v>
      </c>
      <c r="AO85">
        <v>35</v>
      </c>
      <c r="AP85">
        <v>7</v>
      </c>
      <c r="AT85">
        <v>72</v>
      </c>
      <c r="AU85">
        <v>23</v>
      </c>
      <c r="AV85">
        <v>13</v>
      </c>
      <c r="AW85">
        <v>8</v>
      </c>
      <c r="AY85">
        <v>54</v>
      </c>
      <c r="BA85">
        <v>2</v>
      </c>
      <c r="BC85">
        <v>10</v>
      </c>
      <c r="BD85">
        <v>8</v>
      </c>
      <c r="BG85">
        <v>35</v>
      </c>
      <c r="BH85">
        <v>37</v>
      </c>
      <c r="BI85">
        <v>2</v>
      </c>
      <c r="BJ85">
        <v>26</v>
      </c>
      <c r="BK85">
        <v>8</v>
      </c>
      <c r="BL85">
        <v>22</v>
      </c>
      <c r="BM85">
        <v>10</v>
      </c>
      <c r="BO85">
        <v>32</v>
      </c>
      <c r="BP85">
        <v>13</v>
      </c>
      <c r="BQ85">
        <v>10</v>
      </c>
      <c r="BR85">
        <v>37</v>
      </c>
      <c r="BS85">
        <v>92</v>
      </c>
      <c r="BT85">
        <v>14</v>
      </c>
      <c r="BX85">
        <v>26</v>
      </c>
      <c r="BY85">
        <v>14</v>
      </c>
      <c r="CA85">
        <v>11</v>
      </c>
      <c r="CB85">
        <v>3</v>
      </c>
    </row>
    <row r="86" spans="1:79" ht="12.75">
      <c r="A86" s="1" t="s">
        <v>51</v>
      </c>
      <c r="B86" s="40">
        <v>0</v>
      </c>
      <c r="C86" s="40">
        <v>0.01</v>
      </c>
      <c r="D86" s="40">
        <v>0.14</v>
      </c>
      <c r="E86" s="40">
        <v>0.16</v>
      </c>
      <c r="F86" s="41">
        <f t="shared" si="3"/>
        <v>2.5362249438660953</v>
      </c>
      <c r="G86" s="2">
        <v>0.21</v>
      </c>
      <c r="H86">
        <v>0.16</v>
      </c>
      <c r="I86">
        <v>0.14</v>
      </c>
      <c r="J86">
        <v>0.58</v>
      </c>
      <c r="K86" s="3">
        <v>1.07</v>
      </c>
      <c r="L86" s="3">
        <v>1.19</v>
      </c>
      <c r="M86" s="31">
        <v>3.55</v>
      </c>
      <c r="N86" s="31">
        <v>4.47</v>
      </c>
      <c r="O86" s="31">
        <v>4.97</v>
      </c>
      <c r="P86" s="31">
        <v>9.022249438660952</v>
      </c>
      <c r="Q86" s="68">
        <f t="shared" si="5"/>
        <v>9.640861931364723</v>
      </c>
      <c r="R86" s="67">
        <f t="shared" si="4"/>
        <v>36</v>
      </c>
      <c r="S86" s="69">
        <f>SUM(T86:IV86)</f>
        <v>604</v>
      </c>
      <c r="T86" s="24">
        <v>40</v>
      </c>
      <c r="U86" s="32"/>
      <c r="V86" s="32"/>
      <c r="W86" s="24">
        <v>2</v>
      </c>
      <c r="X86" s="24"/>
      <c r="Y86" s="24">
        <v>1</v>
      </c>
      <c r="Z86" s="24">
        <v>16</v>
      </c>
      <c r="AA86" s="24"/>
      <c r="AB86">
        <v>26</v>
      </c>
      <c r="AD86" s="24">
        <v>3</v>
      </c>
      <c r="AE86" s="24">
        <v>16</v>
      </c>
      <c r="AF86">
        <v>15</v>
      </c>
      <c r="AG86">
        <v>4</v>
      </c>
      <c r="AH86">
        <v>16</v>
      </c>
      <c r="AJ86">
        <v>1</v>
      </c>
      <c r="AK86">
        <v>117</v>
      </c>
      <c r="AL86">
        <v>5</v>
      </c>
      <c r="AM86">
        <v>4</v>
      </c>
      <c r="AN86">
        <v>16</v>
      </c>
      <c r="AO86">
        <v>13</v>
      </c>
      <c r="AT86">
        <v>20</v>
      </c>
      <c r="AU86">
        <v>21</v>
      </c>
      <c r="AV86">
        <v>15</v>
      </c>
      <c r="AW86">
        <v>73</v>
      </c>
      <c r="AX86">
        <v>7</v>
      </c>
      <c r="AY86">
        <v>3</v>
      </c>
      <c r="BF86">
        <v>16</v>
      </c>
      <c r="BG86">
        <v>34</v>
      </c>
      <c r="BH86">
        <v>25</v>
      </c>
      <c r="BJ86">
        <v>37</v>
      </c>
      <c r="BL86">
        <v>20</v>
      </c>
      <c r="BM86">
        <v>8</v>
      </c>
      <c r="BN86">
        <v>1</v>
      </c>
      <c r="BO86">
        <v>2</v>
      </c>
      <c r="BQ86">
        <v>2</v>
      </c>
      <c r="BR86">
        <v>6</v>
      </c>
      <c r="BS86">
        <v>6</v>
      </c>
      <c r="BT86">
        <v>6</v>
      </c>
      <c r="BX86">
        <v>2</v>
      </c>
      <c r="CA86">
        <v>5</v>
      </c>
    </row>
    <row r="87" spans="1:72" ht="12.75">
      <c r="A87" s="1" t="s">
        <v>52</v>
      </c>
      <c r="B87" s="40">
        <v>0.65</v>
      </c>
      <c r="C87" s="41">
        <v>0.5</v>
      </c>
      <c r="D87" s="40">
        <v>0.74</v>
      </c>
      <c r="E87" s="40">
        <v>0.23</v>
      </c>
      <c r="F87" s="41">
        <f t="shared" si="3"/>
        <v>0.27015452133088386</v>
      </c>
      <c r="G87" s="2">
        <v>0.03</v>
      </c>
      <c r="H87">
        <v>0.27</v>
      </c>
      <c r="I87">
        <v>0.14</v>
      </c>
      <c r="J87">
        <v>0.21</v>
      </c>
      <c r="K87" s="3">
        <v>0.12</v>
      </c>
      <c r="L87" s="3">
        <v>0.2</v>
      </c>
      <c r="M87" s="31">
        <v>0.52</v>
      </c>
      <c r="N87" s="31">
        <v>0.55</v>
      </c>
      <c r="O87" s="31">
        <v>0.09</v>
      </c>
      <c r="P87" s="31">
        <v>0.5715452133088386</v>
      </c>
      <c r="Q87" s="68">
        <f t="shared" si="5"/>
        <v>0.11173184357541897</v>
      </c>
      <c r="R87" s="67">
        <f t="shared" si="4"/>
        <v>6</v>
      </c>
      <c r="S87" s="69">
        <f>SUM(T87:IV87)</f>
        <v>7</v>
      </c>
      <c r="T87" s="24"/>
      <c r="U87" s="32"/>
      <c r="V87" s="32"/>
      <c r="W87" s="25"/>
      <c r="X87" s="25"/>
      <c r="Y87" s="25"/>
      <c r="Z87" s="25"/>
      <c r="AB87">
        <v>1</v>
      </c>
      <c r="AV87">
        <v>1</v>
      </c>
      <c r="AY87">
        <v>1</v>
      </c>
      <c r="BJ87">
        <v>1</v>
      </c>
      <c r="BO87">
        <v>2</v>
      </c>
      <c r="BT87">
        <v>1</v>
      </c>
    </row>
    <row r="88" spans="1:26" ht="12.75">
      <c r="A88" s="1" t="s">
        <v>53</v>
      </c>
      <c r="B88" s="41">
        <v>0.5</v>
      </c>
      <c r="C88" s="40">
        <v>0.89</v>
      </c>
      <c r="D88" s="40">
        <v>0.47</v>
      </c>
      <c r="E88" s="40">
        <v>1.01</v>
      </c>
      <c r="F88" s="41">
        <f t="shared" si="3"/>
        <v>0.1862061645233721</v>
      </c>
      <c r="G88" s="2">
        <v>0.05</v>
      </c>
      <c r="H88">
        <v>0.72</v>
      </c>
      <c r="I88">
        <v>0.23</v>
      </c>
      <c r="J88">
        <v>0.02</v>
      </c>
      <c r="K88" s="3">
        <v>0.02</v>
      </c>
      <c r="L88" s="3">
        <v>0.36</v>
      </c>
      <c r="M88" s="31">
        <v>0.09</v>
      </c>
      <c r="N88" s="31">
        <v>0.16</v>
      </c>
      <c r="O88" s="31">
        <v>0.11</v>
      </c>
      <c r="P88" s="31">
        <v>0.10206164523372117</v>
      </c>
      <c r="Q88" s="68">
        <f t="shared" si="5"/>
        <v>0</v>
      </c>
      <c r="R88" s="67">
        <f t="shared" si="4"/>
        <v>0</v>
      </c>
      <c r="S88" s="69">
        <f>SUM(T88:IV88)</f>
        <v>0</v>
      </c>
      <c r="T88" s="24"/>
      <c r="U88" s="32"/>
      <c r="V88" s="32"/>
      <c r="W88" s="25"/>
      <c r="X88" s="25"/>
      <c r="Y88" s="25"/>
      <c r="Z88" s="25"/>
    </row>
    <row r="89" spans="1:80" ht="12.75">
      <c r="A89" s="1" t="s">
        <v>54</v>
      </c>
      <c r="B89" s="40">
        <v>1.51</v>
      </c>
      <c r="C89" s="41">
        <v>8.53</v>
      </c>
      <c r="D89" s="40">
        <v>18.28</v>
      </c>
      <c r="E89" s="41">
        <v>38.79</v>
      </c>
      <c r="F89" s="41">
        <f t="shared" si="3"/>
        <v>64.29853541539089</v>
      </c>
      <c r="G89" s="2">
        <v>45.87</v>
      </c>
      <c r="H89">
        <v>47.47</v>
      </c>
      <c r="I89" s="3">
        <v>45.5</v>
      </c>
      <c r="J89">
        <v>74.13</v>
      </c>
      <c r="K89" s="3">
        <v>65.31</v>
      </c>
      <c r="L89" s="3">
        <v>51.41</v>
      </c>
      <c r="M89" s="31">
        <v>83.54</v>
      </c>
      <c r="N89" s="31">
        <v>91.52</v>
      </c>
      <c r="O89" s="31">
        <v>85</v>
      </c>
      <c r="P89" s="31">
        <v>53.235354153908965</v>
      </c>
      <c r="Q89" s="68">
        <f t="shared" si="5"/>
        <v>27.19872306464485</v>
      </c>
      <c r="R89" s="67">
        <f t="shared" si="4"/>
        <v>59</v>
      </c>
      <c r="S89" s="69">
        <f>SUM(T89:IV89)</f>
        <v>1704</v>
      </c>
      <c r="T89" s="24">
        <v>95</v>
      </c>
      <c r="U89" s="32">
        <v>13</v>
      </c>
      <c r="V89" s="32">
        <v>8</v>
      </c>
      <c r="W89" s="24">
        <v>25</v>
      </c>
      <c r="X89" s="24">
        <v>35</v>
      </c>
      <c r="Y89" s="24">
        <v>18</v>
      </c>
      <c r="Z89" s="24">
        <v>53</v>
      </c>
      <c r="AA89" s="24">
        <v>6</v>
      </c>
      <c r="AB89">
        <v>22</v>
      </c>
      <c r="AC89" s="24">
        <v>5</v>
      </c>
      <c r="AD89" s="24">
        <v>1</v>
      </c>
      <c r="AE89" s="24">
        <v>44</v>
      </c>
      <c r="AF89" s="24">
        <v>26</v>
      </c>
      <c r="AG89">
        <v>17</v>
      </c>
      <c r="AH89" s="24">
        <v>16</v>
      </c>
      <c r="AI89" s="24">
        <v>25</v>
      </c>
      <c r="AJ89" s="24">
        <v>13</v>
      </c>
      <c r="AK89">
        <v>59</v>
      </c>
      <c r="AL89">
        <v>13</v>
      </c>
      <c r="AM89">
        <v>41</v>
      </c>
      <c r="AN89">
        <v>5</v>
      </c>
      <c r="AO89">
        <v>33</v>
      </c>
      <c r="AP89">
        <v>13</v>
      </c>
      <c r="AQ89">
        <v>10</v>
      </c>
      <c r="AR89">
        <v>47</v>
      </c>
      <c r="AS89">
        <v>1</v>
      </c>
      <c r="AT89">
        <v>84</v>
      </c>
      <c r="AU89">
        <v>43</v>
      </c>
      <c r="AV89">
        <v>76</v>
      </c>
      <c r="AW89">
        <v>44</v>
      </c>
      <c r="AX89">
        <v>16</v>
      </c>
      <c r="AY89">
        <v>67</v>
      </c>
      <c r="AZ89">
        <v>10</v>
      </c>
      <c r="BA89">
        <v>16</v>
      </c>
      <c r="BB89">
        <v>5</v>
      </c>
      <c r="BC89">
        <v>3</v>
      </c>
      <c r="BD89">
        <v>10</v>
      </c>
      <c r="BG89">
        <v>47</v>
      </c>
      <c r="BH89">
        <v>21</v>
      </c>
      <c r="BI89">
        <v>17</v>
      </c>
      <c r="BJ89">
        <v>185</v>
      </c>
      <c r="BK89">
        <v>13</v>
      </c>
      <c r="BL89">
        <v>11</v>
      </c>
      <c r="BM89">
        <v>15</v>
      </c>
      <c r="BN89">
        <v>23</v>
      </c>
      <c r="BO89">
        <v>60</v>
      </c>
      <c r="BP89">
        <v>19</v>
      </c>
      <c r="BQ89">
        <v>8</v>
      </c>
      <c r="BR89">
        <v>15</v>
      </c>
      <c r="BS89">
        <v>34</v>
      </c>
      <c r="BT89">
        <v>46</v>
      </c>
      <c r="BU89">
        <v>6</v>
      </c>
      <c r="BV89">
        <v>44</v>
      </c>
      <c r="BW89">
        <v>27</v>
      </c>
      <c r="BX89">
        <v>10</v>
      </c>
      <c r="BY89">
        <v>12</v>
      </c>
      <c r="BZ89">
        <v>24</v>
      </c>
      <c r="CA89">
        <v>43</v>
      </c>
      <c r="CB89">
        <v>6</v>
      </c>
    </row>
    <row r="90" spans="1:78" ht="12.75">
      <c r="A90" s="1" t="s">
        <v>55</v>
      </c>
      <c r="B90" s="40">
        <v>0.04</v>
      </c>
      <c r="C90" s="40">
        <v>0.34</v>
      </c>
      <c r="D90" s="40">
        <v>0.12</v>
      </c>
      <c r="E90" s="40">
        <v>0.45</v>
      </c>
      <c r="F90" s="41">
        <f t="shared" si="3"/>
        <v>1.1239683608899775</v>
      </c>
      <c r="G90" s="2">
        <v>0.59</v>
      </c>
      <c r="H90">
        <v>1.47</v>
      </c>
      <c r="I90">
        <v>0.21</v>
      </c>
      <c r="J90">
        <v>1.61</v>
      </c>
      <c r="K90" s="3">
        <v>1.31</v>
      </c>
      <c r="L90" s="3">
        <v>0.18</v>
      </c>
      <c r="M90" s="31">
        <v>0.54</v>
      </c>
      <c r="N90" s="31">
        <v>0.77</v>
      </c>
      <c r="O90" s="31">
        <v>1.11</v>
      </c>
      <c r="P90" s="31">
        <v>3.4496836088997758</v>
      </c>
      <c r="Q90" s="68">
        <f t="shared" si="5"/>
        <v>1.40462889066241</v>
      </c>
      <c r="R90" s="67">
        <f t="shared" si="4"/>
        <v>19</v>
      </c>
      <c r="S90" s="69">
        <f>SUM(T90:IV90)</f>
        <v>88</v>
      </c>
      <c r="T90" s="24">
        <v>6</v>
      </c>
      <c r="U90" s="32"/>
      <c r="V90" s="32"/>
      <c r="W90" s="25"/>
      <c r="X90" s="25">
        <v>10</v>
      </c>
      <c r="Y90" s="25">
        <v>1</v>
      </c>
      <c r="Z90" s="25"/>
      <c r="AK90">
        <v>8</v>
      </c>
      <c r="AM90">
        <v>13</v>
      </c>
      <c r="AO90">
        <v>1</v>
      </c>
      <c r="AP90">
        <v>1</v>
      </c>
      <c r="AU90">
        <v>1</v>
      </c>
      <c r="AV90">
        <v>2</v>
      </c>
      <c r="BA90">
        <v>2</v>
      </c>
      <c r="BG90">
        <v>6</v>
      </c>
      <c r="BH90">
        <v>3</v>
      </c>
      <c r="BI90">
        <v>1</v>
      </c>
      <c r="BJ90">
        <v>1</v>
      </c>
      <c r="BO90">
        <v>13</v>
      </c>
      <c r="BQ90">
        <v>3</v>
      </c>
      <c r="BS90">
        <v>1</v>
      </c>
      <c r="BT90">
        <v>7</v>
      </c>
      <c r="BZ90">
        <v>8</v>
      </c>
    </row>
    <row r="91" spans="1:80" ht="12.75">
      <c r="A91" s="1" t="s">
        <v>56</v>
      </c>
      <c r="B91" s="40">
        <v>0.54</v>
      </c>
      <c r="C91" s="41">
        <v>3.8</v>
      </c>
      <c r="D91" s="40">
        <v>2.57</v>
      </c>
      <c r="E91" s="40">
        <v>5.43</v>
      </c>
      <c r="F91" s="41">
        <f t="shared" si="3"/>
        <v>12.816740559297813</v>
      </c>
      <c r="G91" s="2">
        <v>0.85</v>
      </c>
      <c r="H91">
        <v>72.88</v>
      </c>
      <c r="I91">
        <v>1.95</v>
      </c>
      <c r="J91">
        <v>37.25</v>
      </c>
      <c r="K91" s="3">
        <v>0.08</v>
      </c>
      <c r="L91" s="3">
        <v>3.33</v>
      </c>
      <c r="M91" s="31">
        <v>0.31</v>
      </c>
      <c r="N91" s="31">
        <v>1.71</v>
      </c>
      <c r="O91" s="31">
        <v>1.52</v>
      </c>
      <c r="P91" s="31">
        <v>8.287405592978159</v>
      </c>
      <c r="Q91" s="68">
        <f t="shared" si="5"/>
        <v>10.933758978451714</v>
      </c>
      <c r="R91" s="67">
        <f t="shared" si="4"/>
        <v>28</v>
      </c>
      <c r="S91" s="69">
        <f>SUM(T91:IV91)</f>
        <v>685</v>
      </c>
      <c r="T91" s="24"/>
      <c r="U91" s="32">
        <v>27</v>
      </c>
      <c r="V91" s="32"/>
      <c r="W91" s="24">
        <v>2</v>
      </c>
      <c r="X91" s="24"/>
      <c r="Y91" s="24">
        <v>37</v>
      </c>
      <c r="Z91" s="24"/>
      <c r="AB91">
        <v>1</v>
      </c>
      <c r="AF91">
        <v>2</v>
      </c>
      <c r="AG91">
        <v>3</v>
      </c>
      <c r="AJ91">
        <v>79</v>
      </c>
      <c r="AK91">
        <v>5</v>
      </c>
      <c r="AL91">
        <v>2</v>
      </c>
      <c r="AM91">
        <v>31</v>
      </c>
      <c r="AP91">
        <v>8</v>
      </c>
      <c r="AQ91">
        <v>18</v>
      </c>
      <c r="AR91">
        <v>73</v>
      </c>
      <c r="AT91">
        <v>11</v>
      </c>
      <c r="AU91">
        <v>62</v>
      </c>
      <c r="AV91">
        <v>5</v>
      </c>
      <c r="AY91">
        <v>34</v>
      </c>
      <c r="BA91">
        <v>4</v>
      </c>
      <c r="BH91">
        <v>7</v>
      </c>
      <c r="BK91">
        <v>8</v>
      </c>
      <c r="BL91">
        <v>72</v>
      </c>
      <c r="BN91">
        <v>1</v>
      </c>
      <c r="BS91">
        <v>38</v>
      </c>
      <c r="BT91">
        <v>50</v>
      </c>
      <c r="BU91">
        <v>15</v>
      </c>
      <c r="BV91">
        <v>6</v>
      </c>
      <c r="BZ91">
        <v>80</v>
      </c>
      <c r="CB91">
        <v>4</v>
      </c>
    </row>
    <row r="92" spans="1:26" ht="12.75">
      <c r="A92" s="1" t="s">
        <v>57</v>
      </c>
      <c r="B92" s="40">
        <v>0</v>
      </c>
      <c r="C92" s="40">
        <v>0.13</v>
      </c>
      <c r="D92" s="40">
        <v>0.17</v>
      </c>
      <c r="E92" s="40">
        <v>0.04</v>
      </c>
      <c r="F92" s="41">
        <f t="shared" si="3"/>
        <v>0.029000000000000005</v>
      </c>
      <c r="H92">
        <v>0.19</v>
      </c>
      <c r="K92" s="3">
        <v>0.1</v>
      </c>
      <c r="L92" s="3"/>
      <c r="M92" s="31"/>
      <c r="N92" s="31"/>
      <c r="O92" s="31"/>
      <c r="P92" s="31"/>
      <c r="Q92" s="68">
        <f t="shared" si="5"/>
        <v>0</v>
      </c>
      <c r="R92" s="67">
        <f t="shared" si="4"/>
        <v>0</v>
      </c>
      <c r="S92" s="69">
        <f>SUM(T92:IV92)</f>
        <v>0</v>
      </c>
      <c r="T92" s="24"/>
      <c r="U92" s="32"/>
      <c r="V92" s="32"/>
      <c r="W92" s="25"/>
      <c r="X92" s="25"/>
      <c r="Y92" s="25"/>
      <c r="Z92" s="25"/>
    </row>
    <row r="93" spans="1:80" ht="12.75">
      <c r="A93" s="1" t="s">
        <v>58</v>
      </c>
      <c r="B93" s="40">
        <v>0.81</v>
      </c>
      <c r="C93" s="41">
        <v>8.3</v>
      </c>
      <c r="D93" s="41">
        <v>5.35</v>
      </c>
      <c r="E93" s="40">
        <v>12.55</v>
      </c>
      <c r="F93" s="41">
        <f t="shared" si="3"/>
        <v>12.014049601959583</v>
      </c>
      <c r="G93" s="2">
        <v>1.09</v>
      </c>
      <c r="H93">
        <v>62.88</v>
      </c>
      <c r="I93">
        <v>0.64</v>
      </c>
      <c r="J93">
        <v>24.38</v>
      </c>
      <c r="K93" s="3">
        <v>0.16</v>
      </c>
      <c r="L93" s="3">
        <v>0.08</v>
      </c>
      <c r="M93" s="31">
        <v>0.73</v>
      </c>
      <c r="N93" s="31">
        <v>20.54</v>
      </c>
      <c r="O93" s="31">
        <v>0.21</v>
      </c>
      <c r="P93" s="31">
        <v>9.430496019595836</v>
      </c>
      <c r="Q93" s="68">
        <f t="shared" si="5"/>
        <v>4.0542697525937745</v>
      </c>
      <c r="R93" s="67">
        <f t="shared" si="4"/>
        <v>12</v>
      </c>
      <c r="S93" s="69">
        <f>SUM(T93:IV93)</f>
        <v>254</v>
      </c>
      <c r="T93" s="24"/>
      <c r="U93" s="32"/>
      <c r="V93" s="32"/>
      <c r="W93" s="24"/>
      <c r="X93" s="24"/>
      <c r="Y93" s="24">
        <v>10</v>
      </c>
      <c r="Z93" s="24">
        <v>8</v>
      </c>
      <c r="AF93">
        <v>1</v>
      </c>
      <c r="AG93">
        <v>7</v>
      </c>
      <c r="AJ93">
        <v>1</v>
      </c>
      <c r="AO93">
        <v>3</v>
      </c>
      <c r="AP93">
        <v>7</v>
      </c>
      <c r="AU93">
        <v>1</v>
      </c>
      <c r="BJ93">
        <v>1</v>
      </c>
      <c r="BV93">
        <v>13</v>
      </c>
      <c r="BZ93">
        <v>62</v>
      </c>
      <c r="CB93">
        <v>140</v>
      </c>
    </row>
    <row r="94" spans="1:26" ht="12.75">
      <c r="A94" s="1" t="s">
        <v>59</v>
      </c>
      <c r="B94" s="40">
        <v>0</v>
      </c>
      <c r="C94" s="40">
        <v>0.02</v>
      </c>
      <c r="D94" s="40">
        <v>0.01</v>
      </c>
      <c r="E94" s="40">
        <v>0.04</v>
      </c>
      <c r="F94" s="41">
        <f t="shared" si="3"/>
        <v>0.035123698714023266</v>
      </c>
      <c r="H94">
        <v>0.21</v>
      </c>
      <c r="J94">
        <v>0.04</v>
      </c>
      <c r="K94" s="3"/>
      <c r="L94" s="3"/>
      <c r="M94" s="31"/>
      <c r="N94" s="31">
        <v>0.04</v>
      </c>
      <c r="O94" s="31"/>
      <c r="P94" s="31">
        <v>0.0612369871402327</v>
      </c>
      <c r="Q94" s="68">
        <f t="shared" si="5"/>
        <v>0</v>
      </c>
      <c r="R94" s="67">
        <f t="shared" si="4"/>
        <v>0</v>
      </c>
      <c r="S94" s="69">
        <f>SUM(T94:IV94)</f>
        <v>0</v>
      </c>
      <c r="T94" s="24"/>
      <c r="U94" s="32"/>
      <c r="V94" s="32"/>
      <c r="W94" s="25"/>
      <c r="X94" s="25"/>
      <c r="Y94" s="25"/>
      <c r="Z94" s="25"/>
    </row>
    <row r="95" spans="1:78" ht="12.75">
      <c r="A95" s="1" t="s">
        <v>60</v>
      </c>
      <c r="B95" s="40">
        <v>1.67</v>
      </c>
      <c r="C95" s="40">
        <v>1.03</v>
      </c>
      <c r="D95" s="40">
        <v>0.65</v>
      </c>
      <c r="E95" s="40">
        <v>1.08</v>
      </c>
      <c r="F95" s="41">
        <f t="shared" si="3"/>
        <v>1.0915664421310471</v>
      </c>
      <c r="G95" s="2">
        <v>0.08</v>
      </c>
      <c r="H95">
        <v>0.35</v>
      </c>
      <c r="J95">
        <v>1.71</v>
      </c>
      <c r="K95" s="3"/>
      <c r="L95" s="3">
        <v>3.45</v>
      </c>
      <c r="M95" s="31"/>
      <c r="N95" s="31">
        <v>2.51</v>
      </c>
      <c r="O95" s="31">
        <v>0.06</v>
      </c>
      <c r="P95" s="31">
        <v>2.7556644213104717</v>
      </c>
      <c r="Q95" s="68">
        <f t="shared" si="5"/>
        <v>0.1436552274541101</v>
      </c>
      <c r="R95" s="67">
        <f t="shared" si="4"/>
        <v>5</v>
      </c>
      <c r="S95" s="69">
        <f>SUM(T95:IV95)</f>
        <v>9</v>
      </c>
      <c r="T95" s="24"/>
      <c r="U95" s="32"/>
      <c r="V95" s="32"/>
      <c r="W95" s="25"/>
      <c r="X95" s="25"/>
      <c r="Y95" s="25"/>
      <c r="Z95" s="25"/>
      <c r="AL95">
        <v>2</v>
      </c>
      <c r="AQ95">
        <v>2</v>
      </c>
      <c r="AX95">
        <v>1</v>
      </c>
      <c r="BN95">
        <v>2</v>
      </c>
      <c r="BZ95">
        <v>2</v>
      </c>
    </row>
    <row r="96" spans="1:78" ht="12.75">
      <c r="A96" s="1" t="s">
        <v>61</v>
      </c>
      <c r="B96" s="40">
        <v>1.78</v>
      </c>
      <c r="C96" s="40">
        <v>1.25</v>
      </c>
      <c r="D96" s="40">
        <v>1.32</v>
      </c>
      <c r="E96" s="40">
        <v>2.57</v>
      </c>
      <c r="F96" s="41">
        <f t="shared" si="3"/>
        <v>1.7375460298020005</v>
      </c>
      <c r="G96" s="2">
        <v>0.19</v>
      </c>
      <c r="H96">
        <v>0.72</v>
      </c>
      <c r="I96">
        <v>0.05</v>
      </c>
      <c r="J96">
        <v>2.79</v>
      </c>
      <c r="K96" s="3">
        <v>0.14</v>
      </c>
      <c r="L96" s="3">
        <v>6.03</v>
      </c>
      <c r="M96" s="31">
        <v>0.16</v>
      </c>
      <c r="N96" s="31">
        <v>5.41</v>
      </c>
      <c r="O96" s="31">
        <v>0.13</v>
      </c>
      <c r="P96" s="31">
        <v>1.7554602980200043</v>
      </c>
      <c r="Q96" s="68">
        <f t="shared" si="5"/>
        <v>0.1915403032721468</v>
      </c>
      <c r="R96" s="67">
        <f t="shared" si="4"/>
        <v>7</v>
      </c>
      <c r="S96" s="69">
        <f>SUM(T96:IV96)</f>
        <v>12</v>
      </c>
      <c r="T96" s="24"/>
      <c r="U96" s="32"/>
      <c r="V96" s="32"/>
      <c r="W96" s="24"/>
      <c r="X96" s="24"/>
      <c r="Y96" s="24"/>
      <c r="Z96" s="24"/>
      <c r="AC96">
        <v>1</v>
      </c>
      <c r="AF96">
        <v>1</v>
      </c>
      <c r="AL96">
        <v>1</v>
      </c>
      <c r="AP96">
        <v>2</v>
      </c>
      <c r="AQ96">
        <v>4</v>
      </c>
      <c r="BC96">
        <v>1</v>
      </c>
      <c r="BZ96">
        <v>2</v>
      </c>
    </row>
    <row r="97" spans="1:55" ht="12.75">
      <c r="A97" s="1" t="s">
        <v>62</v>
      </c>
      <c r="B97" s="40">
        <v>0</v>
      </c>
      <c r="C97" s="40">
        <v>0.06</v>
      </c>
      <c r="D97" s="40">
        <v>0.17</v>
      </c>
      <c r="E97" s="40">
        <v>0.09</v>
      </c>
      <c r="F97" s="41">
        <f t="shared" si="3"/>
        <v>0.07512369871402327</v>
      </c>
      <c r="H97">
        <v>0.13</v>
      </c>
      <c r="J97" s="3">
        <v>0.1</v>
      </c>
      <c r="K97" s="3">
        <v>0.02</v>
      </c>
      <c r="L97" s="3">
        <v>0.18</v>
      </c>
      <c r="M97" s="31">
        <v>0.24</v>
      </c>
      <c r="N97" s="31">
        <v>0.02</v>
      </c>
      <c r="O97" s="31"/>
      <c r="P97" s="31">
        <v>0.0612369871402327</v>
      </c>
      <c r="Q97" s="68">
        <f t="shared" si="5"/>
        <v>0.2873104549082202</v>
      </c>
      <c r="R97" s="67">
        <f t="shared" si="4"/>
        <v>3</v>
      </c>
      <c r="S97" s="69">
        <f>SUM(T97:IV97)</f>
        <v>18</v>
      </c>
      <c r="T97" s="24"/>
      <c r="U97" s="32"/>
      <c r="V97" s="32"/>
      <c r="W97" s="25"/>
      <c r="X97" s="25"/>
      <c r="Y97" s="25"/>
      <c r="Z97" s="25"/>
      <c r="AY97">
        <v>15</v>
      </c>
      <c r="BA97">
        <v>2</v>
      </c>
      <c r="BC97">
        <v>1</v>
      </c>
    </row>
    <row r="98" spans="1:80" ht="12.75">
      <c r="A98" s="1" t="s">
        <v>63</v>
      </c>
      <c r="B98" s="40">
        <v>5.43</v>
      </c>
      <c r="C98" s="40">
        <v>8.82</v>
      </c>
      <c r="D98" s="41">
        <v>9.37</v>
      </c>
      <c r="E98" s="40">
        <v>11.53</v>
      </c>
      <c r="F98" s="41">
        <f t="shared" si="3"/>
        <v>8.355452337211677</v>
      </c>
      <c r="G98" s="14">
        <v>6.4</v>
      </c>
      <c r="H98">
        <v>16.48</v>
      </c>
      <c r="I98">
        <v>7.06</v>
      </c>
      <c r="J98">
        <v>25.72</v>
      </c>
      <c r="K98" s="3">
        <v>6.97</v>
      </c>
      <c r="L98" s="3">
        <v>1.43</v>
      </c>
      <c r="M98" s="31">
        <v>4.14</v>
      </c>
      <c r="N98" s="31">
        <v>4.45</v>
      </c>
      <c r="O98" s="31">
        <v>4.74</v>
      </c>
      <c r="P98" s="31">
        <v>6.164523372116759</v>
      </c>
      <c r="Q98" s="68">
        <f t="shared" si="5"/>
        <v>9.896249002394253</v>
      </c>
      <c r="R98" s="67">
        <f t="shared" si="4"/>
        <v>50</v>
      </c>
      <c r="S98" s="69">
        <f>SUM(T98:IV98)</f>
        <v>620</v>
      </c>
      <c r="T98" s="24">
        <v>12</v>
      </c>
      <c r="U98" s="32"/>
      <c r="V98" s="32"/>
      <c r="W98" s="24">
        <v>16</v>
      </c>
      <c r="X98" s="24">
        <v>33</v>
      </c>
      <c r="Y98" s="24">
        <v>12</v>
      </c>
      <c r="Z98" s="24">
        <v>21</v>
      </c>
      <c r="AA98" s="24">
        <v>3</v>
      </c>
      <c r="AB98">
        <v>3</v>
      </c>
      <c r="AC98" s="24">
        <v>4</v>
      </c>
      <c r="AD98" s="24">
        <v>8</v>
      </c>
      <c r="AE98" s="24">
        <v>10</v>
      </c>
      <c r="AF98" s="24">
        <v>10</v>
      </c>
      <c r="AG98">
        <v>13</v>
      </c>
      <c r="AH98" s="24">
        <v>21</v>
      </c>
      <c r="AI98" s="24">
        <v>18</v>
      </c>
      <c r="AJ98" s="24">
        <v>28</v>
      </c>
      <c r="AK98">
        <v>36</v>
      </c>
      <c r="AL98">
        <v>23</v>
      </c>
      <c r="AM98">
        <v>4</v>
      </c>
      <c r="AN98">
        <v>4</v>
      </c>
      <c r="AO98">
        <v>11</v>
      </c>
      <c r="AS98">
        <v>4</v>
      </c>
      <c r="AT98">
        <v>18</v>
      </c>
      <c r="AU98">
        <v>14</v>
      </c>
      <c r="AV98">
        <v>10</v>
      </c>
      <c r="AW98">
        <v>29</v>
      </c>
      <c r="AX98">
        <v>3</v>
      </c>
      <c r="AY98">
        <v>22</v>
      </c>
      <c r="BA98">
        <v>3</v>
      </c>
      <c r="BD98">
        <v>2</v>
      </c>
      <c r="BG98">
        <v>2</v>
      </c>
      <c r="BH98">
        <v>1</v>
      </c>
      <c r="BI98">
        <v>5</v>
      </c>
      <c r="BJ98">
        <v>10</v>
      </c>
      <c r="BK98">
        <v>10</v>
      </c>
      <c r="BL98">
        <v>3</v>
      </c>
      <c r="BM98">
        <v>11</v>
      </c>
      <c r="BN98">
        <v>2</v>
      </c>
      <c r="BP98">
        <v>14</v>
      </c>
      <c r="BQ98">
        <v>8</v>
      </c>
      <c r="BR98">
        <v>2</v>
      </c>
      <c r="BS98">
        <v>29</v>
      </c>
      <c r="BT98">
        <v>31</v>
      </c>
      <c r="BU98">
        <v>18</v>
      </c>
      <c r="BV98">
        <v>19</v>
      </c>
      <c r="BW98">
        <v>23</v>
      </c>
      <c r="BX98">
        <v>3</v>
      </c>
      <c r="BY98">
        <v>1</v>
      </c>
      <c r="BZ98">
        <v>4</v>
      </c>
      <c r="CA98">
        <v>28</v>
      </c>
      <c r="CB98">
        <v>1</v>
      </c>
    </row>
    <row r="99" spans="1:31" ht="12.75">
      <c r="A99" s="1" t="s">
        <v>214</v>
      </c>
      <c r="B99" s="40">
        <v>0</v>
      </c>
      <c r="C99" s="40">
        <v>0</v>
      </c>
      <c r="D99" s="70">
        <v>0</v>
      </c>
      <c r="E99" s="40">
        <v>0</v>
      </c>
      <c r="F99" s="41">
        <f t="shared" si="3"/>
        <v>0.0020412329046744235</v>
      </c>
      <c r="G99" s="14"/>
      <c r="K99" s="3"/>
      <c r="L99" s="3"/>
      <c r="M99" s="31"/>
      <c r="N99" s="31"/>
      <c r="O99" s="31"/>
      <c r="P99" s="31">
        <v>0.020412329046744233</v>
      </c>
      <c r="Q99" s="68">
        <f>S99*10/$Q$4</f>
        <v>0</v>
      </c>
      <c r="R99" s="67">
        <f t="shared" si="4"/>
        <v>0</v>
      </c>
      <c r="S99" s="69">
        <f>SUM(T99:IV99)</f>
        <v>0</v>
      </c>
      <c r="T99" s="24"/>
      <c r="U99" s="32"/>
      <c r="V99" s="32"/>
      <c r="W99" s="24"/>
      <c r="X99" s="24"/>
      <c r="Y99" s="24"/>
      <c r="Z99" s="24"/>
      <c r="AC99" s="24"/>
      <c r="AD99" s="24"/>
      <c r="AE99" s="24"/>
    </row>
    <row r="100" spans="1:26" ht="12.75">
      <c r="A100" s="1" t="s">
        <v>84</v>
      </c>
      <c r="B100" s="40">
        <v>0</v>
      </c>
      <c r="C100" s="40">
        <v>0</v>
      </c>
      <c r="D100" s="40">
        <v>0</v>
      </c>
      <c r="E100" s="40">
        <v>0.04</v>
      </c>
      <c r="F100" s="41">
        <f t="shared" si="3"/>
        <v>0.002</v>
      </c>
      <c r="J100">
        <v>0.02</v>
      </c>
      <c r="K100" s="3"/>
      <c r="L100" s="3"/>
      <c r="M100" s="31"/>
      <c r="N100" s="31"/>
      <c r="O100" s="31"/>
      <c r="P100" s="31"/>
      <c r="Q100" s="68">
        <f t="shared" si="5"/>
        <v>0</v>
      </c>
      <c r="R100" s="67">
        <f t="shared" si="4"/>
        <v>0</v>
      </c>
      <c r="S100" s="69">
        <f>SUM(T100:IV100)</f>
        <v>0</v>
      </c>
      <c r="T100" s="24"/>
      <c r="U100" s="32"/>
      <c r="V100" s="32"/>
      <c r="W100" s="25"/>
      <c r="X100" s="25"/>
      <c r="Y100" s="25"/>
      <c r="Z100" s="25"/>
    </row>
    <row r="101" spans="1:26" ht="12.75">
      <c r="A101" s="1" t="s">
        <v>90</v>
      </c>
      <c r="B101" s="40">
        <v>0.13</v>
      </c>
      <c r="C101" s="40">
        <v>0.21</v>
      </c>
      <c r="D101" s="40">
        <v>0.02</v>
      </c>
      <c r="E101" s="40">
        <v>0.28</v>
      </c>
      <c r="F101" s="41">
        <f t="shared" si="3"/>
        <v>0.008041232904674423</v>
      </c>
      <c r="J101">
        <v>0.02</v>
      </c>
      <c r="K101" s="3"/>
      <c r="L101" s="3"/>
      <c r="M101" s="31"/>
      <c r="N101" s="31">
        <v>0.04</v>
      </c>
      <c r="O101" s="31"/>
      <c r="P101" s="31">
        <v>0.020412329046744233</v>
      </c>
      <c r="Q101" s="68">
        <f t="shared" si="5"/>
        <v>0</v>
      </c>
      <c r="R101" s="67">
        <f t="shared" si="4"/>
        <v>0</v>
      </c>
      <c r="S101" s="69">
        <f>SUM(T101:IV101)</f>
        <v>0</v>
      </c>
      <c r="T101" s="24"/>
      <c r="U101" s="32"/>
      <c r="V101" s="32"/>
      <c r="W101" s="25"/>
      <c r="X101" s="25"/>
      <c r="Y101" s="25"/>
      <c r="Z101" s="25"/>
    </row>
    <row r="102" spans="1:26" ht="12.75">
      <c r="A102" s="1" t="s">
        <v>133</v>
      </c>
      <c r="B102" s="40">
        <v>0</v>
      </c>
      <c r="C102" s="40">
        <v>0</v>
      </c>
      <c r="D102" s="40">
        <v>0</v>
      </c>
      <c r="E102" s="40">
        <v>0</v>
      </c>
      <c r="F102" s="41">
        <f t="shared" si="3"/>
        <v>0.0031908104658583277</v>
      </c>
      <c r="K102" s="3"/>
      <c r="L102" s="3"/>
      <c r="M102" s="31">
        <v>0.03190810465858328</v>
      </c>
      <c r="N102" s="31"/>
      <c r="O102" s="31"/>
      <c r="P102" s="31"/>
      <c r="Q102" s="68">
        <f t="shared" si="5"/>
        <v>0</v>
      </c>
      <c r="R102" s="67">
        <f t="shared" si="4"/>
        <v>0</v>
      </c>
      <c r="S102" s="69">
        <f>SUM(T102:IV102)</f>
        <v>0</v>
      </c>
      <c r="T102" s="24"/>
      <c r="U102" s="32"/>
      <c r="V102" s="32"/>
      <c r="W102" s="25"/>
      <c r="X102" s="25"/>
      <c r="Y102" s="25"/>
      <c r="Z102" s="25"/>
    </row>
    <row r="103" spans="1:80" ht="12.75">
      <c r="A103" s="1" t="s">
        <v>64</v>
      </c>
      <c r="B103" s="40">
        <v>71.14</v>
      </c>
      <c r="C103" s="40">
        <v>68.17</v>
      </c>
      <c r="D103" s="40">
        <v>59.32</v>
      </c>
      <c r="E103" s="40">
        <v>35.38</v>
      </c>
      <c r="F103" s="41">
        <f t="shared" si="3"/>
        <v>39.59990651153297</v>
      </c>
      <c r="G103" s="2">
        <v>24.53</v>
      </c>
      <c r="H103">
        <v>34.03</v>
      </c>
      <c r="I103">
        <v>35.78</v>
      </c>
      <c r="J103">
        <v>55.12</v>
      </c>
      <c r="K103" s="3">
        <v>32.87</v>
      </c>
      <c r="L103" s="3">
        <v>25.71</v>
      </c>
      <c r="M103" s="31">
        <v>41.02</v>
      </c>
      <c r="N103" s="31">
        <v>41.75</v>
      </c>
      <c r="O103" s="31">
        <v>51.77</v>
      </c>
      <c r="P103" s="31">
        <v>53.41906511532966</v>
      </c>
      <c r="Q103" s="68">
        <f t="shared" si="5"/>
        <v>42.96887470071827</v>
      </c>
      <c r="R103" s="67">
        <f t="shared" si="4"/>
        <v>54</v>
      </c>
      <c r="S103" s="69">
        <f>SUM(T103:IV103)</f>
        <v>2692</v>
      </c>
      <c r="T103" s="24">
        <v>75</v>
      </c>
      <c r="U103" s="32">
        <v>5</v>
      </c>
      <c r="V103" s="32">
        <v>2</v>
      </c>
      <c r="W103" s="24">
        <v>48</v>
      </c>
      <c r="X103" s="24">
        <v>37</v>
      </c>
      <c r="Y103" s="24">
        <v>21</v>
      </c>
      <c r="Z103" s="24">
        <v>28</v>
      </c>
      <c r="AA103" s="24">
        <v>40</v>
      </c>
      <c r="AB103">
        <v>313</v>
      </c>
      <c r="AC103" s="24">
        <v>53</v>
      </c>
      <c r="AD103" s="24">
        <v>6</v>
      </c>
      <c r="AE103" s="24">
        <v>43</v>
      </c>
      <c r="AF103" s="24">
        <v>3</v>
      </c>
      <c r="AG103">
        <v>16</v>
      </c>
      <c r="AH103" s="24">
        <v>79</v>
      </c>
      <c r="AI103" s="24">
        <v>32</v>
      </c>
      <c r="AJ103" s="24">
        <v>52</v>
      </c>
      <c r="AK103">
        <v>301</v>
      </c>
      <c r="AL103">
        <v>97</v>
      </c>
      <c r="AM103">
        <v>15</v>
      </c>
      <c r="AN103">
        <v>110</v>
      </c>
      <c r="AO103">
        <v>22</v>
      </c>
      <c r="AP103">
        <v>158</v>
      </c>
      <c r="AQ103">
        <v>73</v>
      </c>
      <c r="AR103">
        <v>7</v>
      </c>
      <c r="AS103">
        <v>25</v>
      </c>
      <c r="AT103">
        <v>11</v>
      </c>
      <c r="AU103">
        <v>62</v>
      </c>
      <c r="AV103">
        <v>29</v>
      </c>
      <c r="AW103">
        <v>122</v>
      </c>
      <c r="AX103">
        <v>54</v>
      </c>
      <c r="AY103">
        <v>80</v>
      </c>
      <c r="AZ103">
        <v>69</v>
      </c>
      <c r="BA103">
        <v>49</v>
      </c>
      <c r="BC103">
        <v>38</v>
      </c>
      <c r="BD103">
        <v>1</v>
      </c>
      <c r="BF103">
        <v>5</v>
      </c>
      <c r="BG103">
        <v>56</v>
      </c>
      <c r="BH103">
        <v>7</v>
      </c>
      <c r="BI103">
        <v>37</v>
      </c>
      <c r="BJ103">
        <v>31</v>
      </c>
      <c r="BK103">
        <v>8</v>
      </c>
      <c r="BL103">
        <v>29</v>
      </c>
      <c r="BM103">
        <v>2</v>
      </c>
      <c r="BN103">
        <v>87</v>
      </c>
      <c r="BO103">
        <v>5</v>
      </c>
      <c r="BP103">
        <v>4</v>
      </c>
      <c r="BQ103">
        <v>7</v>
      </c>
      <c r="BS103">
        <v>5</v>
      </c>
      <c r="BT103">
        <v>51</v>
      </c>
      <c r="BV103">
        <v>24</v>
      </c>
      <c r="BW103">
        <v>4</v>
      </c>
      <c r="CA103">
        <v>132</v>
      </c>
      <c r="CB103">
        <v>22</v>
      </c>
    </row>
    <row r="104" spans="1:22" ht="13.5" thickBot="1">
      <c r="A104" s="1" t="s">
        <v>87</v>
      </c>
      <c r="B104" s="52">
        <v>0</v>
      </c>
      <c r="C104" s="52">
        <v>0</v>
      </c>
      <c r="D104" s="53">
        <v>0.07</v>
      </c>
      <c r="E104" s="52">
        <v>0.35</v>
      </c>
      <c r="F104" s="53">
        <f t="shared" si="3"/>
        <v>0.1742061645233721</v>
      </c>
      <c r="G104" s="2">
        <v>0.19</v>
      </c>
      <c r="I104">
        <v>0.02</v>
      </c>
      <c r="J104">
        <v>0.06</v>
      </c>
      <c r="K104" s="3">
        <v>0.18</v>
      </c>
      <c r="L104" s="3">
        <v>0.02</v>
      </c>
      <c r="M104" s="31">
        <v>1.13</v>
      </c>
      <c r="N104" s="31"/>
      <c r="O104" s="31">
        <v>0.04</v>
      </c>
      <c r="P104" s="31">
        <v>0.10206164523372117</v>
      </c>
      <c r="Q104" s="68">
        <f t="shared" si="5"/>
        <v>0</v>
      </c>
      <c r="R104" s="67">
        <f t="shared" si="4"/>
        <v>0</v>
      </c>
      <c r="S104" s="84">
        <f>SUM(T104:IV104)</f>
        <v>0</v>
      </c>
      <c r="T104" s="24"/>
      <c r="U104" s="32"/>
      <c r="V104" s="32"/>
    </row>
    <row r="105" spans="1:22" ht="13.5" thickBot="1">
      <c r="A105" s="1" t="s">
        <v>134</v>
      </c>
      <c r="B105" s="54">
        <f>SUM(B6:B104)</f>
        <v>356.22999999999996</v>
      </c>
      <c r="C105" s="55">
        <f>SUM(C6:C104)</f>
        <v>322.23</v>
      </c>
      <c r="D105" s="55">
        <f>SUM(D6:D104)</f>
        <v>349.59</v>
      </c>
      <c r="E105" s="86">
        <f>SUM(E6:E104)</f>
        <v>346.53</v>
      </c>
      <c r="F105" s="87">
        <f t="shared" si="3"/>
        <v>422.30089437863734</v>
      </c>
      <c r="G105" s="42">
        <f aca="true" t="shared" si="6" ref="G105:P105">SUM(G6:G104)</f>
        <v>288.27000000000004</v>
      </c>
      <c r="H105" s="43">
        <f t="shared" si="6"/>
        <v>466.38</v>
      </c>
      <c r="I105" s="43">
        <f t="shared" si="6"/>
        <v>348.03999999999996</v>
      </c>
      <c r="J105" s="43">
        <f t="shared" si="6"/>
        <v>547.76</v>
      </c>
      <c r="K105" s="43">
        <f t="shared" si="6"/>
        <v>317.82000000000005</v>
      </c>
      <c r="L105" s="43">
        <f t="shared" si="6"/>
        <v>325.24999999999994</v>
      </c>
      <c r="M105" s="43">
        <f t="shared" si="6"/>
        <v>416.4038162093172</v>
      </c>
      <c r="N105" s="43">
        <f t="shared" si="6"/>
        <v>506.2300000000001</v>
      </c>
      <c r="O105" s="43">
        <f t="shared" si="6"/>
        <v>493.72999999999996</v>
      </c>
      <c r="P105" s="43">
        <f t="shared" si="6"/>
        <v>513.1251275770563</v>
      </c>
      <c r="Q105" s="43">
        <f>SUM(Q5:Q104)</f>
        <v>374.5889864325618</v>
      </c>
      <c r="R105" s="60"/>
      <c r="S105" s="61"/>
      <c r="T105" s="82"/>
      <c r="U105" s="61"/>
      <c r="V105" s="61"/>
    </row>
    <row r="106" spans="1:22" ht="13.5" thickBot="1">
      <c r="A106" s="1" t="s">
        <v>176</v>
      </c>
      <c r="F106" s="87">
        <f t="shared" si="3"/>
        <v>63.7</v>
      </c>
      <c r="G106" s="1">
        <f aca="true" t="shared" si="7" ref="G106:M106">COUNTIF(G6:G104,"&gt;0")</f>
        <v>58</v>
      </c>
      <c r="H106" s="1">
        <f t="shared" si="7"/>
        <v>63</v>
      </c>
      <c r="I106" s="1">
        <f t="shared" si="7"/>
        <v>60</v>
      </c>
      <c r="J106" s="1">
        <f t="shared" si="7"/>
        <v>59</v>
      </c>
      <c r="K106" s="1">
        <f t="shared" si="7"/>
        <v>66</v>
      </c>
      <c r="L106" s="1">
        <f t="shared" si="7"/>
        <v>61</v>
      </c>
      <c r="M106" s="1">
        <f t="shared" si="7"/>
        <v>62</v>
      </c>
      <c r="N106" s="1">
        <f>COUNTIF(N6:N104,"&gt;0")</f>
        <v>63</v>
      </c>
      <c r="O106" s="1">
        <f>COUNTIF(O6:O104,"&gt;0")</f>
        <v>67</v>
      </c>
      <c r="P106" s="1">
        <f>COUNTIF(P5:P104,"&gt;0")</f>
        <v>78</v>
      </c>
      <c r="Q106" s="1">
        <f>COUNTIF(Q5:Q104,"&gt;0")</f>
        <v>65</v>
      </c>
      <c r="R106" s="61"/>
      <c r="S106" s="61"/>
      <c r="T106" s="82"/>
      <c r="U106" s="61"/>
      <c r="V106" s="61"/>
    </row>
    <row r="107" spans="1:81" ht="13.5" thickBot="1">
      <c r="A107" s="1" t="s">
        <v>178</v>
      </c>
      <c r="T107" s="43">
        <f>SUM(T5:T104)</f>
        <v>535</v>
      </c>
      <c r="U107" s="43">
        <f aca="true" t="shared" si="8" ref="U107:CC107">SUM(U5:U104)</f>
        <v>209</v>
      </c>
      <c r="V107" s="43">
        <f>SUM(V5:V104)</f>
        <v>133</v>
      </c>
      <c r="W107" s="43">
        <f t="shared" si="8"/>
        <v>262</v>
      </c>
      <c r="X107" s="43">
        <f t="shared" si="8"/>
        <v>303</v>
      </c>
      <c r="Y107" s="43">
        <f>SUM(Y5:Y104)</f>
        <v>262</v>
      </c>
      <c r="Z107" s="43">
        <f t="shared" si="8"/>
        <v>568</v>
      </c>
      <c r="AA107" s="43">
        <f t="shared" si="8"/>
        <v>116</v>
      </c>
      <c r="AB107" s="43">
        <f t="shared" si="8"/>
        <v>754</v>
      </c>
      <c r="AC107" s="43">
        <f t="shared" si="8"/>
        <v>163</v>
      </c>
      <c r="AD107" s="43">
        <f t="shared" si="8"/>
        <v>65</v>
      </c>
      <c r="AE107" s="43">
        <f>SUM(AE5:AE104)</f>
        <v>470</v>
      </c>
      <c r="AF107" s="43">
        <f t="shared" si="8"/>
        <v>307</v>
      </c>
      <c r="AG107" s="43">
        <f t="shared" si="8"/>
        <v>285</v>
      </c>
      <c r="AH107" s="43">
        <f t="shared" si="8"/>
        <v>379</v>
      </c>
      <c r="AI107" s="43">
        <f t="shared" si="8"/>
        <v>190</v>
      </c>
      <c r="AJ107" s="43">
        <f t="shared" si="8"/>
        <v>387</v>
      </c>
      <c r="AK107" s="43">
        <f>SUM(AK5:AK104)</f>
        <v>1190</v>
      </c>
      <c r="AL107" s="43">
        <f t="shared" si="8"/>
        <v>394</v>
      </c>
      <c r="AM107" s="43">
        <f t="shared" si="8"/>
        <v>1070</v>
      </c>
      <c r="AN107" s="43">
        <f t="shared" si="8"/>
        <v>264</v>
      </c>
      <c r="AO107" s="43">
        <f t="shared" si="8"/>
        <v>344</v>
      </c>
      <c r="AP107" s="43">
        <f t="shared" si="8"/>
        <v>303</v>
      </c>
      <c r="AQ107" s="43">
        <f t="shared" si="8"/>
        <v>357</v>
      </c>
      <c r="AR107" s="43">
        <f t="shared" si="8"/>
        <v>392</v>
      </c>
      <c r="AS107" s="43">
        <f t="shared" si="8"/>
        <v>121</v>
      </c>
      <c r="AT107" s="43">
        <f t="shared" si="8"/>
        <v>854</v>
      </c>
      <c r="AU107" s="43">
        <f t="shared" si="8"/>
        <v>850</v>
      </c>
      <c r="AV107" s="43">
        <f t="shared" si="8"/>
        <v>684</v>
      </c>
      <c r="AW107" s="43">
        <f t="shared" si="8"/>
        <v>697</v>
      </c>
      <c r="AX107" s="43">
        <f>SUM(AX5:AX104)</f>
        <v>293</v>
      </c>
      <c r="AY107" s="43">
        <f t="shared" si="8"/>
        <v>966</v>
      </c>
      <c r="AZ107" s="43">
        <f t="shared" si="8"/>
        <v>251</v>
      </c>
      <c r="BA107" s="43">
        <f t="shared" si="8"/>
        <v>216</v>
      </c>
      <c r="BB107" s="43">
        <f t="shared" si="8"/>
        <v>10</v>
      </c>
      <c r="BC107" s="43">
        <f t="shared" si="8"/>
        <v>95</v>
      </c>
      <c r="BD107" s="43">
        <f t="shared" si="8"/>
        <v>138</v>
      </c>
      <c r="BE107" s="43">
        <f t="shared" si="8"/>
        <v>53</v>
      </c>
      <c r="BF107" s="43">
        <f>SUM(BF5:BF104)</f>
        <v>394</v>
      </c>
      <c r="BG107" s="43">
        <f>SUM(BG5:BG104)</f>
        <v>791</v>
      </c>
      <c r="BH107" s="43">
        <f t="shared" si="8"/>
        <v>339</v>
      </c>
      <c r="BI107" s="43">
        <f>SUM(BI5:BI104)</f>
        <v>193</v>
      </c>
      <c r="BJ107" s="43">
        <f t="shared" si="8"/>
        <v>542</v>
      </c>
      <c r="BK107" s="43">
        <f t="shared" si="8"/>
        <v>178</v>
      </c>
      <c r="BL107" s="43">
        <f t="shared" si="8"/>
        <v>462</v>
      </c>
      <c r="BM107" s="43">
        <f>SUM(BM5:BM104)</f>
        <v>218</v>
      </c>
      <c r="BN107" s="43">
        <f>SUM(BN5:BN104)</f>
        <v>431</v>
      </c>
      <c r="BO107" s="43">
        <f>SUM(BO5:BO104)</f>
        <v>333</v>
      </c>
      <c r="BP107" s="43">
        <f t="shared" si="8"/>
        <v>200</v>
      </c>
      <c r="BQ107" s="43">
        <f t="shared" si="8"/>
        <v>352</v>
      </c>
      <c r="BR107" s="43">
        <f>SUM(BR5:BR104)</f>
        <v>513</v>
      </c>
      <c r="BS107" s="43">
        <f t="shared" si="8"/>
        <v>477</v>
      </c>
      <c r="BT107" s="43">
        <f t="shared" si="8"/>
        <v>598</v>
      </c>
      <c r="BU107" s="43">
        <f t="shared" si="8"/>
        <v>297</v>
      </c>
      <c r="BV107" s="43">
        <f t="shared" si="8"/>
        <v>329</v>
      </c>
      <c r="BW107" s="43">
        <f t="shared" si="8"/>
        <v>198</v>
      </c>
      <c r="BX107" s="43">
        <f t="shared" si="8"/>
        <v>127</v>
      </c>
      <c r="BY107" s="43">
        <f>SUM(BY5:BY104)</f>
        <v>157</v>
      </c>
      <c r="BZ107" s="43">
        <f t="shared" si="8"/>
        <v>454</v>
      </c>
      <c r="CA107" s="43">
        <f>SUM(CA5:CA104)</f>
        <v>277</v>
      </c>
      <c r="CB107" s="43">
        <f t="shared" si="8"/>
        <v>653</v>
      </c>
      <c r="CC107" s="43">
        <f t="shared" si="8"/>
        <v>20</v>
      </c>
    </row>
    <row r="108" spans="1:81" ht="13.5" thickBot="1">
      <c r="A108" s="1" t="s">
        <v>177</v>
      </c>
      <c r="T108" s="43">
        <f>COUNTIF(T5:T104,"&gt;0")</f>
        <v>27</v>
      </c>
      <c r="U108" s="43">
        <f aca="true" t="shared" si="9" ref="U108:CC108">COUNTIF(U5:U104,"&gt;0")</f>
        <v>17</v>
      </c>
      <c r="V108" s="43">
        <f>COUNTIF(V5:V104,"&gt;0")</f>
        <v>16</v>
      </c>
      <c r="W108" s="43">
        <f t="shared" si="9"/>
        <v>19</v>
      </c>
      <c r="X108" s="43">
        <f t="shared" si="9"/>
        <v>19</v>
      </c>
      <c r="Y108" s="43">
        <f>COUNTIF(Y5:Y104,"&gt;0")</f>
        <v>21</v>
      </c>
      <c r="Z108" s="43">
        <f t="shared" si="9"/>
        <v>21</v>
      </c>
      <c r="AA108" s="43">
        <f t="shared" si="9"/>
        <v>12</v>
      </c>
      <c r="AB108" s="43">
        <f t="shared" si="9"/>
        <v>26</v>
      </c>
      <c r="AC108" s="43">
        <f t="shared" si="9"/>
        <v>15</v>
      </c>
      <c r="AD108" s="43">
        <f t="shared" si="9"/>
        <v>13</v>
      </c>
      <c r="AE108" s="43">
        <f>COUNTIF(AE5:AE104,"&gt;0")</f>
        <v>23</v>
      </c>
      <c r="AF108" s="43">
        <f t="shared" si="9"/>
        <v>23</v>
      </c>
      <c r="AG108" s="43">
        <f t="shared" si="9"/>
        <v>20</v>
      </c>
      <c r="AH108" s="43">
        <f t="shared" si="9"/>
        <v>21</v>
      </c>
      <c r="AI108" s="43">
        <f t="shared" si="9"/>
        <v>20</v>
      </c>
      <c r="AJ108" s="43">
        <f t="shared" si="9"/>
        <v>19</v>
      </c>
      <c r="AK108" s="43">
        <f>COUNTIF(AK5:AK104,"&gt;0")</f>
        <v>21</v>
      </c>
      <c r="AL108" s="43">
        <f t="shared" si="9"/>
        <v>23</v>
      </c>
      <c r="AM108" s="43">
        <f t="shared" si="9"/>
        <v>31</v>
      </c>
      <c r="AN108" s="43">
        <f t="shared" si="9"/>
        <v>22</v>
      </c>
      <c r="AO108" s="43">
        <f t="shared" si="9"/>
        <v>20</v>
      </c>
      <c r="AP108" s="43">
        <f t="shared" si="9"/>
        <v>19</v>
      </c>
      <c r="AQ108" s="43">
        <f t="shared" si="9"/>
        <v>19</v>
      </c>
      <c r="AR108" s="43">
        <f t="shared" si="9"/>
        <v>16</v>
      </c>
      <c r="AS108" s="43">
        <f t="shared" si="9"/>
        <v>11</v>
      </c>
      <c r="AT108" s="43">
        <f t="shared" si="9"/>
        <v>18</v>
      </c>
      <c r="AU108" s="43">
        <f t="shared" si="9"/>
        <v>33</v>
      </c>
      <c r="AV108" s="43">
        <f t="shared" si="9"/>
        <v>22</v>
      </c>
      <c r="AW108" s="43">
        <f t="shared" si="9"/>
        <v>18</v>
      </c>
      <c r="AX108" s="43">
        <f>COUNTIF(AX5:AX104,"&gt;0")</f>
        <v>19</v>
      </c>
      <c r="AY108" s="43">
        <f t="shared" si="9"/>
        <v>23</v>
      </c>
      <c r="AZ108" s="43">
        <f t="shared" si="9"/>
        <v>12</v>
      </c>
      <c r="BA108" s="43">
        <f t="shared" si="9"/>
        <v>23</v>
      </c>
      <c r="BB108" s="43">
        <f t="shared" si="9"/>
        <v>4</v>
      </c>
      <c r="BC108" s="43">
        <f t="shared" si="9"/>
        <v>14</v>
      </c>
      <c r="BD108" s="43">
        <f t="shared" si="9"/>
        <v>16</v>
      </c>
      <c r="BE108" s="43">
        <f t="shared" si="9"/>
        <v>7</v>
      </c>
      <c r="BF108" s="43">
        <f>COUNTIF(BF5:BF104,"&gt;0")</f>
        <v>18</v>
      </c>
      <c r="BG108" s="43">
        <f>COUNTIF(BG5:BG104,"&gt;0")</f>
        <v>19</v>
      </c>
      <c r="BH108" s="43">
        <f t="shared" si="9"/>
        <v>21</v>
      </c>
      <c r="BI108" s="43">
        <f>COUNTIF(BI5:BI104,"&gt;0")</f>
        <v>15</v>
      </c>
      <c r="BJ108" s="43">
        <f t="shared" si="9"/>
        <v>20</v>
      </c>
      <c r="BK108" s="43">
        <f t="shared" si="9"/>
        <v>15</v>
      </c>
      <c r="BL108" s="43">
        <f t="shared" si="9"/>
        <v>24</v>
      </c>
      <c r="BM108" s="43">
        <f>COUNTIF(BM5:BM104,"&gt;0")</f>
        <v>15</v>
      </c>
      <c r="BN108" s="43">
        <f>COUNTIF(BN5:BN104,"&gt;0")</f>
        <v>25</v>
      </c>
      <c r="BO108" s="43">
        <f>COUNTIF(BO5:BO104,"&gt;0")</f>
        <v>15</v>
      </c>
      <c r="BP108" s="43">
        <f t="shared" si="9"/>
        <v>15</v>
      </c>
      <c r="BQ108" s="43">
        <f t="shared" si="9"/>
        <v>18</v>
      </c>
      <c r="BR108" s="43">
        <f>COUNTIF(BR5:BR104,"&gt;0")</f>
        <v>13</v>
      </c>
      <c r="BS108" s="43">
        <f t="shared" si="9"/>
        <v>22</v>
      </c>
      <c r="BT108" s="43">
        <f t="shared" si="9"/>
        <v>31</v>
      </c>
      <c r="BU108" s="43">
        <f t="shared" si="9"/>
        <v>14</v>
      </c>
      <c r="BV108" s="43">
        <f t="shared" si="9"/>
        <v>18</v>
      </c>
      <c r="BW108" s="43">
        <f t="shared" si="9"/>
        <v>17</v>
      </c>
      <c r="BX108" s="43">
        <f t="shared" si="9"/>
        <v>11</v>
      </c>
      <c r="BY108" s="43">
        <f>COUNTIF(BY5:BY104,"&gt;0")</f>
        <v>11</v>
      </c>
      <c r="BZ108" s="43">
        <f t="shared" si="9"/>
        <v>19</v>
      </c>
      <c r="CA108" s="43">
        <f>COUNTIF(CA5:CA104,"&gt;0")</f>
        <v>14</v>
      </c>
      <c r="CB108" s="43">
        <f t="shared" si="9"/>
        <v>23</v>
      </c>
      <c r="CC108" s="43">
        <f t="shared" si="9"/>
        <v>10</v>
      </c>
    </row>
  </sheetData>
  <mergeCells count="1">
    <mergeCell ref="G2:O2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28"/>
  <sheetViews>
    <sheetView workbookViewId="0" topLeftCell="A1">
      <pane xSplit="1" ySplit="4" topLeftCell="B6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66" sqref="E66"/>
    </sheetView>
  </sheetViews>
  <sheetFormatPr defaultColWidth="5.7109375" defaultRowHeight="12.75"/>
  <cols>
    <col min="1" max="1" width="16.00390625" style="1" bestFit="1" customWidth="1"/>
    <col min="2" max="3" width="6.57421875" style="1" customWidth="1"/>
    <col min="4" max="4" width="6.57421875" style="0" customWidth="1"/>
    <col min="5" max="5" width="13.00390625" style="0" customWidth="1"/>
    <col min="6" max="6" width="13.140625" style="0" customWidth="1"/>
    <col min="7" max="7" width="6.57421875" style="0" customWidth="1"/>
    <col min="8" max="8" width="6.57421875" style="0" bestFit="1" customWidth="1"/>
  </cols>
  <sheetData>
    <row r="1" ht="12.75">
      <c r="A1" s="1" t="s">
        <v>86</v>
      </c>
    </row>
    <row r="2" spans="1:7" s="5" customFormat="1" ht="105.75" customHeight="1">
      <c r="A2" s="4"/>
      <c r="B2" s="33" t="s">
        <v>230</v>
      </c>
      <c r="C2" s="33" t="s">
        <v>229</v>
      </c>
      <c r="D2" s="33" t="s">
        <v>228</v>
      </c>
      <c r="E2" s="35" t="s">
        <v>151</v>
      </c>
      <c r="F2" s="35" t="s">
        <v>150</v>
      </c>
      <c r="G2" s="9"/>
    </row>
    <row r="3" spans="1:7" s="7" customFormat="1" ht="12.75">
      <c r="A3" s="6"/>
      <c r="B3" s="6"/>
      <c r="C3" s="6"/>
      <c r="D3" s="8"/>
      <c r="E3" s="30"/>
      <c r="F3" s="30"/>
      <c r="G3" s="10"/>
    </row>
    <row r="4" spans="1:39" ht="12.75">
      <c r="A4" s="15" t="s">
        <v>1</v>
      </c>
      <c r="B4" s="15">
        <v>486</v>
      </c>
      <c r="C4" s="15">
        <v>652</v>
      </c>
      <c r="D4" s="34">
        <f>Perustaulukko!Q4</f>
        <v>626.5000000000001</v>
      </c>
      <c r="E4" s="16"/>
      <c r="F4" s="16"/>
      <c r="G4" s="19"/>
      <c r="H4" s="16"/>
      <c r="I4" s="16"/>
      <c r="J4" s="16"/>
      <c r="K4" s="17"/>
      <c r="L4" s="23"/>
      <c r="M4" s="15"/>
      <c r="N4" s="15"/>
      <c r="O4" s="15"/>
      <c r="P4" s="18"/>
      <c r="Q4" s="18"/>
      <c r="R4" s="18"/>
      <c r="S4" s="18"/>
      <c r="T4" s="18"/>
      <c r="U4" s="18"/>
      <c r="V4" s="18"/>
      <c r="W4" s="18"/>
      <c r="X4" s="18"/>
      <c r="Y4" s="17"/>
      <c r="Z4" s="17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22"/>
    </row>
    <row r="5" spans="1:39" ht="12.75">
      <c r="A5" s="77" t="s">
        <v>218</v>
      </c>
      <c r="B5" s="79">
        <v>0.74</v>
      </c>
      <c r="C5" s="71">
        <v>0.02</v>
      </c>
      <c r="D5" s="12">
        <f>Perustaulukko!Q5</f>
        <v>0</v>
      </c>
      <c r="E5" s="36">
        <f>IF(C5&gt;0,(D5/C5)*100,"")</f>
        <v>0</v>
      </c>
      <c r="F5" s="36">
        <f>IF(B5&gt;0,(D5/B5)*100,"")</f>
        <v>0</v>
      </c>
      <c r="G5" s="78"/>
      <c r="H5" s="73"/>
      <c r="I5" s="73"/>
      <c r="J5" s="73"/>
      <c r="K5" s="61"/>
      <c r="L5" s="74"/>
      <c r="M5" s="71"/>
      <c r="N5" s="71"/>
      <c r="O5" s="71"/>
      <c r="P5" s="76"/>
      <c r="Q5" s="76"/>
      <c r="R5" s="76"/>
      <c r="S5" s="76"/>
      <c r="T5" s="76"/>
      <c r="U5" s="76"/>
      <c r="V5" s="76"/>
      <c r="W5" s="76"/>
      <c r="X5" s="76"/>
      <c r="Y5" s="61"/>
      <c r="Z5" s="61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5"/>
    </row>
    <row r="6" spans="1:7" ht="12.75">
      <c r="A6" s="1" t="s">
        <v>2</v>
      </c>
      <c r="B6" s="14">
        <v>8.31</v>
      </c>
      <c r="C6" s="14">
        <v>0</v>
      </c>
      <c r="D6" s="12">
        <f>Perustaulukko!Q6</f>
        <v>0</v>
      </c>
      <c r="E6" s="36">
        <f>IF(C6&gt;0,(D6/C6)*100,"")</f>
      </c>
      <c r="F6" s="36">
        <f>IF(B6&gt;0,(D6/B6)*100,"")</f>
        <v>0</v>
      </c>
      <c r="G6" s="11"/>
    </row>
    <row r="7" spans="1:7" ht="12.75">
      <c r="A7" s="1" t="s">
        <v>3</v>
      </c>
      <c r="B7" s="14">
        <v>7.69</v>
      </c>
      <c r="C7" s="14">
        <v>0.35</v>
      </c>
      <c r="D7" s="12">
        <f>Perustaulukko!Q7</f>
        <v>0.4469273743016759</v>
      </c>
      <c r="E7" s="36">
        <f aca="true" t="shared" si="0" ref="E7:E80">IF(C7&gt;0,(D7/C7)*100,"")</f>
        <v>127.69353551476455</v>
      </c>
      <c r="F7" s="36">
        <f aca="true" t="shared" si="1" ref="F7:F80">IF(B7&gt;0,(D7/B7)*100,"")</f>
        <v>5.811799405743509</v>
      </c>
      <c r="G7" s="11"/>
    </row>
    <row r="8" spans="1:7" ht="12.75">
      <c r="A8" s="1" t="s">
        <v>4</v>
      </c>
      <c r="B8" s="14">
        <v>3.64</v>
      </c>
      <c r="C8" s="14">
        <v>0.03</v>
      </c>
      <c r="D8" s="12">
        <f>Perustaulukko!Q8</f>
        <v>0.06384676775738227</v>
      </c>
      <c r="E8" s="36">
        <f t="shared" si="0"/>
        <v>212.82255919127425</v>
      </c>
      <c r="F8" s="36">
        <f t="shared" si="1"/>
        <v>1.7540320812467654</v>
      </c>
      <c r="G8" s="11"/>
    </row>
    <row r="9" spans="1:7" ht="12.75">
      <c r="A9" s="1" t="s">
        <v>200</v>
      </c>
      <c r="B9" s="14">
        <v>2.02</v>
      </c>
      <c r="C9" s="14">
        <v>0.02</v>
      </c>
      <c r="D9" s="12">
        <f>Perustaulukko!Q9</f>
        <v>0</v>
      </c>
      <c r="E9" s="36">
        <f>IF(C9&gt;0,(D9/C9)*100,"")</f>
        <v>0</v>
      </c>
      <c r="F9" s="36">
        <f>IF(B9&gt;0,(D9/B9)*100,"")</f>
        <v>0</v>
      </c>
      <c r="G9" s="11"/>
    </row>
    <row r="10" spans="1:7" ht="12.75">
      <c r="A10" s="1" t="s">
        <v>205</v>
      </c>
      <c r="B10" s="14">
        <v>0.08</v>
      </c>
      <c r="C10" s="14">
        <v>0</v>
      </c>
      <c r="D10" s="12">
        <f>Perustaulukko!Q10</f>
        <v>0</v>
      </c>
      <c r="E10" s="36">
        <f>IF(C10&gt;0,(D10/C10)*100,"")</f>
      </c>
      <c r="F10" s="36">
        <f>IF(B10&gt;0,(D10/B10)*100,"")</f>
        <v>0</v>
      </c>
      <c r="G10" s="11"/>
    </row>
    <row r="11" spans="1:7" ht="12.75">
      <c r="A11" s="1" t="s">
        <v>5</v>
      </c>
      <c r="B11" s="14">
        <v>17.89</v>
      </c>
      <c r="C11" s="14">
        <v>43.78</v>
      </c>
      <c r="D11" s="12">
        <f>Perustaulukko!Q11</f>
        <v>20.57462090981644</v>
      </c>
      <c r="E11" s="36">
        <f t="shared" si="0"/>
        <v>46.995479465090085</v>
      </c>
      <c r="F11" s="36">
        <f t="shared" si="1"/>
        <v>115.00626556633</v>
      </c>
      <c r="G11" s="11"/>
    </row>
    <row r="12" spans="1:7" ht="12.75">
      <c r="A12" s="1" t="s">
        <v>121</v>
      </c>
      <c r="B12" s="14">
        <v>15.46</v>
      </c>
      <c r="C12" s="14">
        <v>5.52</v>
      </c>
      <c r="D12" s="12">
        <f>Perustaulukko!Q12</f>
        <v>0.1915403032721468</v>
      </c>
      <c r="E12" s="36">
        <f t="shared" si="0"/>
        <v>3.469933030292515</v>
      </c>
      <c r="F12" s="36">
        <f t="shared" si="1"/>
        <v>1.238941159586978</v>
      </c>
      <c r="G12" s="11"/>
    </row>
    <row r="13" spans="1:7" ht="12.75">
      <c r="A13" s="1" t="s">
        <v>65</v>
      </c>
      <c r="B13" s="14">
        <v>0.25</v>
      </c>
      <c r="C13" s="14">
        <v>0</v>
      </c>
      <c r="D13" s="12">
        <f>Perustaulukko!Q13</f>
        <v>0</v>
      </c>
      <c r="E13" s="36">
        <f t="shared" si="0"/>
      </c>
      <c r="F13" s="36">
        <f t="shared" si="1"/>
        <v>0</v>
      </c>
      <c r="G13" s="11"/>
    </row>
    <row r="14" spans="1:7" ht="12.75">
      <c r="A14" s="1" t="s">
        <v>6</v>
      </c>
      <c r="B14" s="14">
        <v>20.93</v>
      </c>
      <c r="C14" s="14">
        <v>1.2</v>
      </c>
      <c r="D14" s="12">
        <f>Perustaulukko!Q14</f>
        <v>0.07980845969672784</v>
      </c>
      <c r="E14" s="36">
        <f t="shared" si="0"/>
        <v>6.65070497472732</v>
      </c>
      <c r="F14" s="36">
        <f t="shared" si="1"/>
        <v>0.3813113220101665</v>
      </c>
      <c r="G14" s="11"/>
    </row>
    <row r="15" spans="1:7" ht="12.75">
      <c r="A15" s="1" t="s">
        <v>89</v>
      </c>
      <c r="B15" s="14">
        <v>0.78</v>
      </c>
      <c r="C15" s="14">
        <v>0.02</v>
      </c>
      <c r="D15" s="12">
        <f>Perustaulukko!Q15</f>
        <v>0.015961691939345567</v>
      </c>
      <c r="E15" s="36">
        <f t="shared" si="0"/>
        <v>79.80845969672782</v>
      </c>
      <c r="F15" s="36">
        <f t="shared" si="1"/>
        <v>2.0463707614545594</v>
      </c>
      <c r="G15" s="11"/>
    </row>
    <row r="16" spans="1:7" ht="12.75">
      <c r="A16" s="1" t="s">
        <v>66</v>
      </c>
      <c r="B16" s="14">
        <v>0</v>
      </c>
      <c r="C16" s="14">
        <v>0.02</v>
      </c>
      <c r="D16" s="12">
        <f>Perustaulukko!Q16</f>
        <v>0</v>
      </c>
      <c r="E16" s="36">
        <f t="shared" si="0"/>
        <v>0</v>
      </c>
      <c r="F16" s="36">
        <f t="shared" si="1"/>
      </c>
      <c r="G16" s="11"/>
    </row>
    <row r="17" spans="1:7" ht="12.75">
      <c r="A17" s="1" t="s">
        <v>7</v>
      </c>
      <c r="B17" s="14">
        <v>19.31</v>
      </c>
      <c r="C17" s="14">
        <v>8.35</v>
      </c>
      <c r="D17" s="12">
        <f>Perustaulukko!Q17</f>
        <v>0.9257781324820429</v>
      </c>
      <c r="E17" s="36">
        <f t="shared" si="0"/>
        <v>11.087163263257999</v>
      </c>
      <c r="F17" s="36">
        <f t="shared" si="1"/>
        <v>4.79429379845698</v>
      </c>
      <c r="G17" s="11"/>
    </row>
    <row r="18" spans="1:7" ht="12.75">
      <c r="A18" s="1" t="s">
        <v>8</v>
      </c>
      <c r="B18" s="14">
        <v>0.72</v>
      </c>
      <c r="C18" s="14">
        <v>0.43</v>
      </c>
      <c r="D18" s="12">
        <f>Perustaulukko!Q18</f>
        <v>0.5586592178770948</v>
      </c>
      <c r="E18" s="36">
        <f t="shared" si="0"/>
        <v>129.9207483435104</v>
      </c>
      <c r="F18" s="36">
        <f t="shared" si="1"/>
        <v>77.5915580384854</v>
      </c>
      <c r="G18" s="11"/>
    </row>
    <row r="19" spans="1:7" ht="12.75">
      <c r="A19" s="1" t="s">
        <v>9</v>
      </c>
      <c r="B19" s="14">
        <v>0.39</v>
      </c>
      <c r="C19" s="14">
        <v>0.2</v>
      </c>
      <c r="D19" s="12">
        <f>Perustaulukko!Q19</f>
        <v>0.1436552274541101</v>
      </c>
      <c r="E19" s="36">
        <f t="shared" si="0"/>
        <v>71.82761372705505</v>
      </c>
      <c r="F19" s="36">
        <f t="shared" si="1"/>
        <v>36.83467370618207</v>
      </c>
      <c r="G19" s="11"/>
    </row>
    <row r="20" spans="1:7" ht="12.75">
      <c r="A20" s="1" t="s">
        <v>10</v>
      </c>
      <c r="B20" s="14">
        <v>0.21</v>
      </c>
      <c r="C20" s="14">
        <v>0.21</v>
      </c>
      <c r="D20" s="12">
        <f>Perustaulukko!Q20</f>
        <v>0.12769353551476453</v>
      </c>
      <c r="E20" s="36">
        <f t="shared" si="0"/>
        <v>60.806445483221204</v>
      </c>
      <c r="F20" s="36">
        <f t="shared" si="1"/>
        <v>60.806445483221204</v>
      </c>
      <c r="G20" s="11"/>
    </row>
    <row r="21" spans="1:7" ht="12.75">
      <c r="A21" s="1" t="s">
        <v>213</v>
      </c>
      <c r="B21" s="14">
        <v>0.06</v>
      </c>
      <c r="C21" s="14">
        <v>0</v>
      </c>
      <c r="D21" s="12">
        <f>Perustaulukko!Q21</f>
        <v>0</v>
      </c>
      <c r="E21" s="36">
        <f>IF(C21&gt;0,(D21/C21)*100,"")</f>
      </c>
      <c r="F21" s="36">
        <f>IF(B21&gt;0,(D21/B21)*100,"")</f>
        <v>0</v>
      </c>
      <c r="G21" s="11"/>
    </row>
    <row r="22" spans="1:7" ht="12.75">
      <c r="A22" s="1" t="s">
        <v>11</v>
      </c>
      <c r="B22" s="14">
        <v>0.1</v>
      </c>
      <c r="C22" s="14">
        <v>0.08</v>
      </c>
      <c r="D22" s="12">
        <f>Perustaulukko!Q22</f>
        <v>0.03192338387869113</v>
      </c>
      <c r="E22" s="36">
        <f t="shared" si="0"/>
        <v>39.90422984836391</v>
      </c>
      <c r="F22" s="36">
        <f t="shared" si="1"/>
        <v>31.92338387869113</v>
      </c>
      <c r="G22" s="11"/>
    </row>
    <row r="23" spans="1:7" ht="12.75">
      <c r="A23" s="1" t="s">
        <v>76</v>
      </c>
      <c r="B23" s="14">
        <v>0.02</v>
      </c>
      <c r="C23" s="14">
        <v>0.03</v>
      </c>
      <c r="D23" s="12">
        <f>Perustaulukko!Q23</f>
        <v>0</v>
      </c>
      <c r="E23" s="36">
        <f t="shared" si="0"/>
        <v>0</v>
      </c>
      <c r="F23" s="36">
        <f t="shared" si="1"/>
        <v>0</v>
      </c>
      <c r="G23" s="11"/>
    </row>
    <row r="24" spans="1:7" ht="12.75">
      <c r="A24" s="1" t="s">
        <v>12</v>
      </c>
      <c r="B24" s="14">
        <v>0.02</v>
      </c>
      <c r="C24" s="14">
        <v>0.05</v>
      </c>
      <c r="D24" s="12">
        <f>Perustaulukko!Q24</f>
        <v>0.0478850758180367</v>
      </c>
      <c r="E24" s="36">
        <f t="shared" si="0"/>
        <v>95.7701516360734</v>
      </c>
      <c r="F24" s="36">
        <f t="shared" si="1"/>
        <v>239.4253790901835</v>
      </c>
      <c r="G24" s="11"/>
    </row>
    <row r="25" spans="1:7" ht="12.75">
      <c r="A25" s="1" t="s">
        <v>103</v>
      </c>
      <c r="B25" s="14">
        <v>0.04</v>
      </c>
      <c r="C25" s="14">
        <v>0.02</v>
      </c>
      <c r="D25" s="12">
        <f>Perustaulukko!Q25</f>
        <v>0</v>
      </c>
      <c r="E25" s="36">
        <f t="shared" si="0"/>
        <v>0</v>
      </c>
      <c r="F25" s="36">
        <f t="shared" si="1"/>
        <v>0</v>
      </c>
      <c r="G25" s="11"/>
    </row>
    <row r="26" spans="1:7" ht="12.75">
      <c r="A26" s="1" t="s">
        <v>225</v>
      </c>
      <c r="B26" s="14">
        <v>0.04</v>
      </c>
      <c r="C26" s="14">
        <v>0.02</v>
      </c>
      <c r="D26" s="12">
        <f>Perustaulukko!Q26</f>
        <v>0</v>
      </c>
      <c r="E26" s="36">
        <f>IF(C26&gt;0,(D26/C26)*100,"")</f>
        <v>0</v>
      </c>
      <c r="F26" s="36">
        <f>IF(B26&gt;0,(D26/B26)*100,"")</f>
        <v>0</v>
      </c>
      <c r="G26" s="11"/>
    </row>
    <row r="27" spans="1:8" ht="12.75">
      <c r="A27" s="1" t="s">
        <v>13</v>
      </c>
      <c r="B27" s="14">
        <v>0.25</v>
      </c>
      <c r="C27" s="14">
        <v>0.15</v>
      </c>
      <c r="D27" s="12">
        <f>Perustaulukko!Q27</f>
        <v>0.0957701516360734</v>
      </c>
      <c r="E27" s="36">
        <f t="shared" si="0"/>
        <v>63.846767757382274</v>
      </c>
      <c r="F27" s="36">
        <f t="shared" si="1"/>
        <v>38.30806065442936</v>
      </c>
      <c r="G27" s="11"/>
      <c r="H27" s="24"/>
    </row>
    <row r="28" spans="1:7" ht="12.75">
      <c r="A28" s="1" t="s">
        <v>14</v>
      </c>
      <c r="B28" s="14">
        <v>0.02</v>
      </c>
      <c r="C28" s="14">
        <v>0.37</v>
      </c>
      <c r="D28" s="12">
        <f>Perustaulukko!Q28</f>
        <v>0.2873104549082202</v>
      </c>
      <c r="E28" s="36">
        <f t="shared" si="0"/>
        <v>77.65147429951898</v>
      </c>
      <c r="F28" s="36">
        <f t="shared" si="1"/>
        <v>1436.552274541101</v>
      </c>
      <c r="G28" s="11"/>
    </row>
    <row r="29" spans="1:7" ht="12.75">
      <c r="A29" s="1" t="s">
        <v>67</v>
      </c>
      <c r="B29" s="14">
        <v>0</v>
      </c>
      <c r="C29" s="14">
        <v>0</v>
      </c>
      <c r="D29" s="12">
        <f>Perustaulukko!Q29</f>
        <v>0.015961691939345567</v>
      </c>
      <c r="E29" s="36">
        <f t="shared" si="0"/>
      </c>
      <c r="F29" s="36">
        <f t="shared" si="1"/>
      </c>
      <c r="G29" s="11"/>
    </row>
    <row r="30" spans="1:7" ht="12.75">
      <c r="A30" s="1" t="s">
        <v>161</v>
      </c>
      <c r="B30" s="14">
        <v>0</v>
      </c>
      <c r="C30" s="14">
        <v>0.18</v>
      </c>
      <c r="D30" s="12">
        <f>Perustaulukko!Q30</f>
        <v>0.15961691939345568</v>
      </c>
      <c r="E30" s="36">
        <f>IF(C30&gt;0,(D30/C30)*100,"")</f>
        <v>88.6760663296976</v>
      </c>
      <c r="F30" s="36">
        <f>IF(B30&gt;0,(D30/B30)*100,"")</f>
      </c>
      <c r="G30" s="11"/>
    </row>
    <row r="31" spans="1:7" ht="12.75">
      <c r="A31" s="1" t="s">
        <v>15</v>
      </c>
      <c r="B31" s="14">
        <v>1.03</v>
      </c>
      <c r="C31" s="14">
        <v>0.74</v>
      </c>
      <c r="D31" s="12">
        <f>Perustaulukko!Q31</f>
        <v>0.8300079808459695</v>
      </c>
      <c r="E31" s="36">
        <f t="shared" si="0"/>
        <v>112.16324065486074</v>
      </c>
      <c r="F31" s="36">
        <f t="shared" si="1"/>
        <v>80.58329911125918</v>
      </c>
      <c r="G31" s="11"/>
    </row>
    <row r="32" spans="1:7" ht="12.75">
      <c r="A32" s="1" t="s">
        <v>16</v>
      </c>
      <c r="B32" s="14">
        <v>1.65</v>
      </c>
      <c r="C32" s="14">
        <v>0.08</v>
      </c>
      <c r="D32" s="12">
        <f>Perustaulukko!Q32</f>
        <v>0.06384676775738227</v>
      </c>
      <c r="E32" s="36">
        <f t="shared" si="0"/>
        <v>79.80845969672782</v>
      </c>
      <c r="F32" s="36">
        <f t="shared" si="1"/>
        <v>3.8695010762049864</v>
      </c>
      <c r="G32" s="11"/>
    </row>
    <row r="33" spans="1:7" ht="12.75">
      <c r="A33" s="1" t="s">
        <v>124</v>
      </c>
      <c r="B33" s="14">
        <v>0</v>
      </c>
      <c r="C33" s="14">
        <v>0</v>
      </c>
      <c r="D33" s="12">
        <f>Perustaulukko!Q33</f>
        <v>0</v>
      </c>
      <c r="E33" s="36">
        <f t="shared" si="0"/>
      </c>
      <c r="F33" s="36">
        <f t="shared" si="1"/>
      </c>
      <c r="G33" s="11"/>
    </row>
    <row r="34" spans="1:7" ht="12.75">
      <c r="A34" s="1" t="s">
        <v>170</v>
      </c>
      <c r="B34" s="14">
        <v>0</v>
      </c>
      <c r="C34" s="14">
        <v>0</v>
      </c>
      <c r="D34" s="12">
        <f>Perustaulukko!Q34</f>
        <v>0</v>
      </c>
      <c r="E34" s="36">
        <f>IF(C34&gt;0,(D34/C34)*100,"")</f>
      </c>
      <c r="F34" s="36">
        <f>IF(B34&gt;0,(D34/B34)*100,"")</f>
      </c>
      <c r="G34" s="11"/>
    </row>
    <row r="35" spans="1:7" ht="12.75">
      <c r="A35" s="1" t="s">
        <v>194</v>
      </c>
      <c r="B35" s="14">
        <v>0.1</v>
      </c>
      <c r="C35" s="14">
        <v>0</v>
      </c>
      <c r="D35" s="12">
        <f>Perustaulukko!Q35</f>
        <v>0</v>
      </c>
      <c r="E35" s="36">
        <f>IF(C35&gt;0,(D35/C35)*100,"")</f>
      </c>
      <c r="F35" s="36">
        <f>IF(B35&gt;0,(D35/B35)*100,"")</f>
        <v>0</v>
      </c>
      <c r="G35" s="11"/>
    </row>
    <row r="36" spans="1:7" ht="12.75">
      <c r="A36" s="1" t="s">
        <v>258</v>
      </c>
      <c r="B36" s="14">
        <v>0</v>
      </c>
      <c r="C36" s="14">
        <v>0</v>
      </c>
      <c r="D36" s="12">
        <f>Perustaulukko!Q36</f>
        <v>0.0478850758180367</v>
      </c>
      <c r="E36" s="36"/>
      <c r="F36" s="36"/>
      <c r="G36" s="11"/>
    </row>
    <row r="37" spans="1:7" ht="12.75">
      <c r="A37" s="1" t="s">
        <v>68</v>
      </c>
      <c r="B37" s="14">
        <v>0.43</v>
      </c>
      <c r="C37" s="14">
        <v>0.18</v>
      </c>
      <c r="D37" s="12">
        <f>Perustaulukko!Q37</f>
        <v>0.03192338387869113</v>
      </c>
      <c r="E37" s="36">
        <f t="shared" si="0"/>
        <v>17.73521326593952</v>
      </c>
      <c r="F37" s="36">
        <f t="shared" si="1"/>
        <v>7.424042762486311</v>
      </c>
      <c r="G37" s="11"/>
    </row>
    <row r="38" spans="1:7" ht="12.75">
      <c r="A38" s="1" t="s">
        <v>17</v>
      </c>
      <c r="B38" s="14">
        <v>22.09</v>
      </c>
      <c r="C38" s="14">
        <v>10.41</v>
      </c>
      <c r="D38" s="12">
        <f>Perustaulukko!Q38</f>
        <v>0.6225059856344771</v>
      </c>
      <c r="E38" s="36">
        <f t="shared" si="0"/>
        <v>5.979884588227446</v>
      </c>
      <c r="F38" s="36">
        <f t="shared" si="1"/>
        <v>2.818044298933803</v>
      </c>
      <c r="G38" s="11"/>
    </row>
    <row r="39" spans="1:7" ht="12.75">
      <c r="A39" s="1" t="s">
        <v>18</v>
      </c>
      <c r="B39" s="14">
        <v>3.19</v>
      </c>
      <c r="C39" s="14">
        <v>1.16</v>
      </c>
      <c r="D39" s="12">
        <f>Perustaulukko!Q39</f>
        <v>0.25538707102952907</v>
      </c>
      <c r="E39" s="36">
        <f t="shared" si="0"/>
        <v>22.016126812890437</v>
      </c>
      <c r="F39" s="36">
        <f t="shared" si="1"/>
        <v>8.005864295596522</v>
      </c>
      <c r="G39" s="11"/>
    </row>
    <row r="40" spans="1:7" ht="12.75">
      <c r="A40" s="1" t="s">
        <v>88</v>
      </c>
      <c r="B40" s="14">
        <v>0</v>
      </c>
      <c r="C40" s="14">
        <v>0</v>
      </c>
      <c r="D40" s="12">
        <f>Perustaulukko!Q40</f>
        <v>0</v>
      </c>
      <c r="E40" s="36">
        <f t="shared" si="0"/>
      </c>
      <c r="F40" s="36">
        <f t="shared" si="1"/>
      </c>
      <c r="G40" s="11"/>
    </row>
    <row r="41" spans="1:7" ht="12.75">
      <c r="A41" s="1" t="s">
        <v>19</v>
      </c>
      <c r="B41" s="14">
        <v>6.6</v>
      </c>
      <c r="C41" s="14">
        <v>10.1</v>
      </c>
      <c r="D41" s="12">
        <f>Perustaulukko!Q41</f>
        <v>5.2992817238627286</v>
      </c>
      <c r="E41" s="36">
        <f t="shared" si="0"/>
        <v>52.46813587982899</v>
      </c>
      <c r="F41" s="36">
        <f t="shared" si="1"/>
        <v>80.29214733125347</v>
      </c>
      <c r="G41" s="11"/>
    </row>
    <row r="42" spans="1:7" ht="12.75">
      <c r="A42" s="1" t="s">
        <v>20</v>
      </c>
      <c r="B42" s="14">
        <v>0.02</v>
      </c>
      <c r="C42" s="14">
        <v>0.02</v>
      </c>
      <c r="D42" s="12">
        <f>Perustaulukko!Q42</f>
        <v>0.03192338387869113</v>
      </c>
      <c r="E42" s="36">
        <f t="shared" si="0"/>
        <v>159.61691939345565</v>
      </c>
      <c r="F42" s="36">
        <f t="shared" si="1"/>
        <v>159.61691939345565</v>
      </c>
      <c r="G42" s="11"/>
    </row>
    <row r="43" spans="1:7" ht="12.75">
      <c r="A43" s="1" t="s">
        <v>69</v>
      </c>
      <c r="B43" s="14">
        <v>0.19</v>
      </c>
      <c r="C43" s="14">
        <v>0</v>
      </c>
      <c r="D43" s="12">
        <f>Perustaulukko!Q43</f>
        <v>0</v>
      </c>
      <c r="E43" s="36">
        <f t="shared" si="0"/>
      </c>
      <c r="F43" s="36">
        <f t="shared" si="1"/>
        <v>0</v>
      </c>
      <c r="G43" s="11"/>
    </row>
    <row r="44" spans="1:7" ht="12.75">
      <c r="A44" s="1" t="s">
        <v>21</v>
      </c>
      <c r="B44" s="14">
        <v>0.04</v>
      </c>
      <c r="C44" s="14">
        <v>0.06</v>
      </c>
      <c r="D44" s="12">
        <f>Perustaulukko!Q44</f>
        <v>0.06384676775738227</v>
      </c>
      <c r="E44" s="36">
        <f t="shared" si="0"/>
        <v>106.41127959563713</v>
      </c>
      <c r="F44" s="36">
        <f t="shared" si="1"/>
        <v>159.61691939345565</v>
      </c>
      <c r="G44" s="11"/>
    </row>
    <row r="45" spans="1:7" ht="12.75">
      <c r="A45" s="1" t="s">
        <v>80</v>
      </c>
      <c r="B45" s="14">
        <v>0</v>
      </c>
      <c r="C45" s="14">
        <v>0</v>
      </c>
      <c r="D45" s="12">
        <f>Perustaulukko!Q45</f>
        <v>0</v>
      </c>
      <c r="E45" s="36">
        <f t="shared" si="0"/>
      </c>
      <c r="F45" s="36">
        <f t="shared" si="1"/>
      </c>
      <c r="G45" s="11"/>
    </row>
    <row r="46" spans="1:7" ht="12.75">
      <c r="A46" s="1" t="s">
        <v>22</v>
      </c>
      <c r="B46" s="14">
        <v>0.02</v>
      </c>
      <c r="C46" s="14">
        <v>0.02</v>
      </c>
      <c r="D46" s="12">
        <f>Perustaulukko!Q46</f>
        <v>0</v>
      </c>
      <c r="E46" s="36">
        <f t="shared" si="0"/>
        <v>0</v>
      </c>
      <c r="F46" s="36">
        <f t="shared" si="1"/>
        <v>0</v>
      </c>
      <c r="G46" s="11"/>
    </row>
    <row r="47" spans="1:7" ht="12.75">
      <c r="A47" s="1" t="s">
        <v>70</v>
      </c>
      <c r="B47" s="14">
        <v>0.23</v>
      </c>
      <c r="C47" s="14">
        <v>0.23</v>
      </c>
      <c r="D47" s="12">
        <f>Perustaulukko!Q47</f>
        <v>0.1436552274541101</v>
      </c>
      <c r="E47" s="36">
        <f t="shared" si="0"/>
        <v>62.45879454526526</v>
      </c>
      <c r="F47" s="36">
        <f t="shared" si="1"/>
        <v>62.45879454526526</v>
      </c>
      <c r="G47" s="11"/>
    </row>
    <row r="48" spans="1:7" ht="12.75">
      <c r="A48" s="1" t="s">
        <v>23</v>
      </c>
      <c r="B48" s="14">
        <v>0</v>
      </c>
      <c r="C48" s="14">
        <v>0.02</v>
      </c>
      <c r="D48" s="12">
        <f>Perustaulukko!Q48</f>
        <v>0.015961691939345567</v>
      </c>
      <c r="E48" s="36">
        <f t="shared" si="0"/>
        <v>79.80845969672782</v>
      </c>
      <c r="F48" s="36">
        <f t="shared" si="1"/>
      </c>
      <c r="G48" s="11"/>
    </row>
    <row r="49" spans="1:7" ht="12.75">
      <c r="A49" s="1" t="s">
        <v>174</v>
      </c>
      <c r="B49" s="14">
        <v>0.02</v>
      </c>
      <c r="C49" s="14">
        <v>0</v>
      </c>
      <c r="D49" s="12">
        <f>Perustaulukko!Q49</f>
        <v>0</v>
      </c>
      <c r="E49" s="36">
        <f>IF(C49&gt;0,(D49/C49)*100,"")</f>
      </c>
      <c r="F49" s="36">
        <f>IF(B49&gt;0,(D49/B49)*100,"")</f>
        <v>0</v>
      </c>
      <c r="G49" s="11"/>
    </row>
    <row r="50" spans="1:8" ht="12.75">
      <c r="A50" s="1" t="s">
        <v>24</v>
      </c>
      <c r="B50" s="14">
        <v>0.62</v>
      </c>
      <c r="C50" s="14">
        <v>0.23</v>
      </c>
      <c r="D50" s="12">
        <f>Perustaulukko!Q50</f>
        <v>0.5107741420590581</v>
      </c>
      <c r="E50" s="36">
        <f t="shared" si="0"/>
        <v>222.07571393872092</v>
      </c>
      <c r="F50" s="36">
        <f t="shared" si="1"/>
        <v>82.38292613855776</v>
      </c>
      <c r="G50" s="11"/>
      <c r="H50" s="24"/>
    </row>
    <row r="51" spans="1:8" ht="12.75">
      <c r="A51" s="1" t="s">
        <v>25</v>
      </c>
      <c r="B51" s="14">
        <v>0.78</v>
      </c>
      <c r="C51" s="14">
        <v>0.31</v>
      </c>
      <c r="D51" s="12">
        <f>Perustaulukko!Q51</f>
        <v>0.27134876296887467</v>
      </c>
      <c r="E51" s="36">
        <f t="shared" si="0"/>
        <v>87.53185902221765</v>
      </c>
      <c r="F51" s="36">
        <f t="shared" si="1"/>
        <v>34.78830294472752</v>
      </c>
      <c r="G51" s="11"/>
      <c r="H51" s="24"/>
    </row>
    <row r="52" spans="1:8" ht="12.75">
      <c r="A52" s="1" t="s">
        <v>26</v>
      </c>
      <c r="B52" s="14">
        <v>14.87</v>
      </c>
      <c r="C52" s="14">
        <v>9.76</v>
      </c>
      <c r="D52" s="12">
        <f>Perustaulukko!Q52</f>
        <v>6.448523543495609</v>
      </c>
      <c r="E52" s="36">
        <f t="shared" si="0"/>
        <v>66.07093794565174</v>
      </c>
      <c r="F52" s="36">
        <f t="shared" si="1"/>
        <v>43.365995585041084</v>
      </c>
      <c r="G52" s="11"/>
      <c r="H52" s="24"/>
    </row>
    <row r="53" spans="1:8" ht="12.75">
      <c r="A53" s="1" t="s">
        <v>204</v>
      </c>
      <c r="B53" s="14">
        <v>0</v>
      </c>
      <c r="C53" s="14">
        <v>0.02</v>
      </c>
      <c r="D53" s="12">
        <f>Perustaulukko!Q53</f>
        <v>0</v>
      </c>
      <c r="E53" s="36">
        <f>IF(C53&gt;0,(D53/C53)*100,"")</f>
        <v>0</v>
      </c>
      <c r="F53" s="36">
        <f>IF(B53&gt;0,(D53/B53)*100,"")</f>
      </c>
      <c r="G53" s="11"/>
      <c r="H53" s="24"/>
    </row>
    <row r="54" spans="1:7" ht="12.75">
      <c r="A54" s="1" t="s">
        <v>79</v>
      </c>
      <c r="B54" s="14">
        <v>0.04</v>
      </c>
      <c r="C54" s="14">
        <v>0.05</v>
      </c>
      <c r="D54" s="12">
        <f>Perustaulukko!Q54</f>
        <v>0.11173184357541897</v>
      </c>
      <c r="E54" s="36">
        <f t="shared" si="0"/>
        <v>223.46368715083793</v>
      </c>
      <c r="F54" s="36">
        <f t="shared" si="1"/>
        <v>279.32960893854744</v>
      </c>
      <c r="G54" s="11"/>
    </row>
    <row r="55" spans="1:7" ht="12.75">
      <c r="A55" s="1" t="s">
        <v>92</v>
      </c>
      <c r="B55" s="14">
        <v>0</v>
      </c>
      <c r="C55" s="14">
        <v>0</v>
      </c>
      <c r="D55" s="12">
        <f>Perustaulukko!Q55</f>
        <v>0.015961691939345567</v>
      </c>
      <c r="E55" s="36">
        <f t="shared" si="0"/>
      </c>
      <c r="F55" s="36">
        <f t="shared" si="1"/>
      </c>
      <c r="G55" s="11"/>
    </row>
    <row r="56" spans="1:7" ht="12.75">
      <c r="A56" s="1" t="s">
        <v>71</v>
      </c>
      <c r="B56" s="14">
        <v>0</v>
      </c>
      <c r="C56" s="14">
        <v>0</v>
      </c>
      <c r="D56" s="12">
        <f>Perustaulukko!Q56</f>
        <v>0</v>
      </c>
      <c r="E56" s="36">
        <f t="shared" si="0"/>
      </c>
      <c r="F56" s="36">
        <f t="shared" si="1"/>
      </c>
      <c r="G56" s="11"/>
    </row>
    <row r="57" spans="1:8" ht="12.75">
      <c r="A57" s="1" t="s">
        <v>99</v>
      </c>
      <c r="B57" s="14">
        <v>0</v>
      </c>
      <c r="C57" s="14">
        <v>0</v>
      </c>
      <c r="D57" s="12">
        <f>Perustaulukko!Q57</f>
        <v>0</v>
      </c>
      <c r="E57" s="36">
        <f t="shared" si="0"/>
      </c>
      <c r="F57" s="36">
        <f t="shared" si="1"/>
      </c>
      <c r="G57" s="11"/>
      <c r="H57" s="25"/>
    </row>
    <row r="58" spans="1:8" ht="12.75">
      <c r="A58" s="1" t="s">
        <v>27</v>
      </c>
      <c r="B58" s="14">
        <v>9.6</v>
      </c>
      <c r="C58" s="14">
        <v>0.64</v>
      </c>
      <c r="D58" s="12">
        <f>Perustaulukko!Q58</f>
        <v>12.513966480446925</v>
      </c>
      <c r="E58" s="36">
        <f t="shared" si="0"/>
        <v>1955.307262569832</v>
      </c>
      <c r="F58" s="36">
        <f t="shared" si="1"/>
        <v>130.35381750465547</v>
      </c>
      <c r="G58" s="11"/>
      <c r="H58" s="24"/>
    </row>
    <row r="59" spans="1:8" ht="12.75">
      <c r="A59" s="1" t="s">
        <v>28</v>
      </c>
      <c r="B59" s="14">
        <v>0.06</v>
      </c>
      <c r="C59" s="14">
        <v>0.12</v>
      </c>
      <c r="D59" s="12">
        <f>Perustaulukko!Q59</f>
        <v>0.03192338387869113</v>
      </c>
      <c r="E59" s="36">
        <f t="shared" si="0"/>
        <v>26.60281989890928</v>
      </c>
      <c r="F59" s="36">
        <f t="shared" si="1"/>
        <v>53.20563979781856</v>
      </c>
      <c r="G59" s="11"/>
      <c r="H59" s="25"/>
    </row>
    <row r="60" spans="1:8" ht="12.75">
      <c r="A60" s="1" t="s">
        <v>29</v>
      </c>
      <c r="B60" s="14">
        <v>0.1</v>
      </c>
      <c r="C60" s="14">
        <v>0.03</v>
      </c>
      <c r="D60" s="12">
        <f>Perustaulukko!Q60</f>
        <v>0.015961691939345567</v>
      </c>
      <c r="E60" s="36">
        <f t="shared" si="0"/>
        <v>53.20563979781856</v>
      </c>
      <c r="F60" s="36">
        <f t="shared" si="1"/>
        <v>15.961691939345565</v>
      </c>
      <c r="G60" s="11"/>
      <c r="H60" s="25"/>
    </row>
    <row r="61" spans="1:8" ht="12.75">
      <c r="A61" s="1" t="s">
        <v>30</v>
      </c>
      <c r="B61" s="14">
        <v>0.1</v>
      </c>
      <c r="C61" s="14">
        <v>0.02</v>
      </c>
      <c r="D61" s="12">
        <f>Perustaulukko!Q61</f>
        <v>0.03192338387869113</v>
      </c>
      <c r="E61" s="36">
        <f t="shared" si="0"/>
        <v>159.61691939345565</v>
      </c>
      <c r="F61" s="36">
        <f t="shared" si="1"/>
        <v>31.92338387869113</v>
      </c>
      <c r="G61" s="11"/>
      <c r="H61" s="25"/>
    </row>
    <row r="62" spans="1:8" ht="12.75">
      <c r="A62" s="1" t="s">
        <v>31</v>
      </c>
      <c r="B62" s="14">
        <v>7.26</v>
      </c>
      <c r="C62" s="14">
        <v>5.58</v>
      </c>
      <c r="D62" s="12">
        <f>Perustaulukko!Q62</f>
        <v>4.405426975259377</v>
      </c>
      <c r="E62" s="36">
        <f t="shared" si="0"/>
        <v>78.95030421611786</v>
      </c>
      <c r="F62" s="36">
        <f t="shared" si="1"/>
        <v>60.680812331396375</v>
      </c>
      <c r="G62" s="11"/>
      <c r="H62" s="24"/>
    </row>
    <row r="63" spans="1:8" ht="12.75">
      <c r="A63" s="1" t="s">
        <v>32</v>
      </c>
      <c r="B63" s="14">
        <v>14.64</v>
      </c>
      <c r="C63" s="14">
        <v>3.63</v>
      </c>
      <c r="D63" s="12">
        <f>Perustaulukko!Q63</f>
        <v>0.6384676775738227</v>
      </c>
      <c r="E63" s="36">
        <f t="shared" si="0"/>
        <v>17.58864125547721</v>
      </c>
      <c r="F63" s="36">
        <f t="shared" si="1"/>
        <v>4.361118016214636</v>
      </c>
      <c r="G63" s="11"/>
      <c r="H63" s="24"/>
    </row>
    <row r="64" spans="1:8" ht="12.75">
      <c r="A64" s="1" t="s">
        <v>33</v>
      </c>
      <c r="B64" s="14">
        <v>0.06</v>
      </c>
      <c r="C64" s="14">
        <v>0</v>
      </c>
      <c r="D64" s="12">
        <f>Perustaulukko!Q64</f>
        <v>0</v>
      </c>
      <c r="E64" s="36">
        <f t="shared" si="0"/>
      </c>
      <c r="F64" s="36">
        <f t="shared" si="1"/>
        <v>0</v>
      </c>
      <c r="G64" s="11"/>
      <c r="H64" s="25"/>
    </row>
    <row r="65" spans="1:8" ht="12.75">
      <c r="A65" s="1" t="s">
        <v>127</v>
      </c>
      <c r="B65" s="14">
        <v>0</v>
      </c>
      <c r="C65" s="14">
        <v>0</v>
      </c>
      <c r="D65" s="12">
        <f>Perustaulukko!Q65</f>
        <v>0</v>
      </c>
      <c r="E65" s="36">
        <f t="shared" si="0"/>
      </c>
      <c r="F65" s="36">
        <f t="shared" si="1"/>
      </c>
      <c r="G65" s="11"/>
      <c r="H65" s="25"/>
    </row>
    <row r="66" spans="1:8" ht="12.75">
      <c r="A66" s="1" t="s">
        <v>34</v>
      </c>
      <c r="B66" s="14">
        <v>7.4</v>
      </c>
      <c r="C66" s="14">
        <v>2.85</v>
      </c>
      <c r="D66" s="12">
        <f>Perustaulukko!Q66</f>
        <v>0.47885075818036704</v>
      </c>
      <c r="E66" s="36">
        <f t="shared" si="0"/>
        <v>16.80178098878481</v>
      </c>
      <c r="F66" s="36">
        <f t="shared" si="1"/>
        <v>6.470956191626581</v>
      </c>
      <c r="G66" s="11"/>
      <c r="H66" s="25"/>
    </row>
    <row r="67" spans="1:8" ht="12.75">
      <c r="A67" s="1" t="s">
        <v>35</v>
      </c>
      <c r="B67" s="14">
        <v>0.06</v>
      </c>
      <c r="C67" s="14">
        <v>0.48</v>
      </c>
      <c r="D67" s="12">
        <f>Perustaulukko!Q67</f>
        <v>0</v>
      </c>
      <c r="E67" s="36">
        <f t="shared" si="0"/>
        <v>0</v>
      </c>
      <c r="F67" s="36">
        <f t="shared" si="1"/>
        <v>0</v>
      </c>
      <c r="G67" s="11"/>
      <c r="H67" s="25"/>
    </row>
    <row r="68" spans="1:8" ht="12.75">
      <c r="A68" s="1" t="s">
        <v>36</v>
      </c>
      <c r="B68" s="14">
        <v>2.2</v>
      </c>
      <c r="C68" s="14">
        <v>0.25</v>
      </c>
      <c r="D68" s="12">
        <f>Perustaulukko!Q68</f>
        <v>0.30327214684756576</v>
      </c>
      <c r="E68" s="36">
        <f t="shared" si="0"/>
        <v>121.3088587390263</v>
      </c>
      <c r="F68" s="36">
        <f t="shared" si="1"/>
        <v>13.78509758398026</v>
      </c>
      <c r="G68" s="11"/>
      <c r="H68" s="25"/>
    </row>
    <row r="69" spans="1:8" ht="12.75">
      <c r="A69" s="1" t="s">
        <v>37</v>
      </c>
      <c r="B69" s="14">
        <v>2.36</v>
      </c>
      <c r="C69" s="14">
        <v>1.61</v>
      </c>
      <c r="D69" s="12">
        <f>Perustaulukko!Q69</f>
        <v>2.282521947326416</v>
      </c>
      <c r="E69" s="36">
        <f t="shared" si="0"/>
        <v>141.77154952337986</v>
      </c>
      <c r="F69" s="36">
        <f t="shared" si="1"/>
        <v>96.71703166637357</v>
      </c>
      <c r="G69" s="11"/>
      <c r="H69" s="24"/>
    </row>
    <row r="70" spans="1:8" ht="12.75">
      <c r="A70" s="1" t="s">
        <v>38</v>
      </c>
      <c r="B70" s="14">
        <v>4.03</v>
      </c>
      <c r="C70" s="14">
        <v>2.1</v>
      </c>
      <c r="D70" s="12">
        <f>Perustaulukko!Q70</f>
        <v>2.5698324022346366</v>
      </c>
      <c r="E70" s="36">
        <f t="shared" si="0"/>
        <v>122.3729715349827</v>
      </c>
      <c r="F70" s="36">
        <f t="shared" si="1"/>
        <v>63.76755340532597</v>
      </c>
      <c r="G70" s="11"/>
      <c r="H70" s="24"/>
    </row>
    <row r="71" spans="1:8" ht="12.75">
      <c r="A71" s="1" t="s">
        <v>39</v>
      </c>
      <c r="B71" s="14">
        <v>3.39</v>
      </c>
      <c r="C71" s="14">
        <v>2.1</v>
      </c>
      <c r="D71" s="12">
        <f>Perustaulukko!Q71</f>
        <v>2.585794094173982</v>
      </c>
      <c r="E71" s="36">
        <f t="shared" si="0"/>
        <v>123.13305210352294</v>
      </c>
      <c r="F71" s="36">
        <f t="shared" si="1"/>
        <v>76.27711192253633</v>
      </c>
      <c r="G71" s="11"/>
      <c r="H71" s="24"/>
    </row>
    <row r="72" spans="1:8" ht="12.75">
      <c r="A72" s="1" t="s">
        <v>40</v>
      </c>
      <c r="B72" s="14">
        <v>44.68</v>
      </c>
      <c r="C72" s="14">
        <v>50.94</v>
      </c>
      <c r="D72" s="12">
        <f>Perustaulukko!Q72</f>
        <v>43.511572226656014</v>
      </c>
      <c r="E72" s="36">
        <f t="shared" si="0"/>
        <v>85.41729922782885</v>
      </c>
      <c r="F72" s="36">
        <f t="shared" si="1"/>
        <v>97.38489755294543</v>
      </c>
      <c r="G72" s="11"/>
      <c r="H72" s="24"/>
    </row>
    <row r="73" spans="1:8" ht="12.75">
      <c r="A73" s="1" t="s">
        <v>41</v>
      </c>
      <c r="B73" s="14">
        <v>96.07</v>
      </c>
      <c r="C73" s="14">
        <v>55.95</v>
      </c>
      <c r="D73" s="12">
        <f>Perustaulukko!Q73</f>
        <v>66.2729449321628</v>
      </c>
      <c r="E73" s="36">
        <f t="shared" si="0"/>
        <v>118.45030372147059</v>
      </c>
      <c r="F73" s="36">
        <f t="shared" si="1"/>
        <v>68.98401679209202</v>
      </c>
      <c r="G73" s="11"/>
      <c r="H73" s="24"/>
    </row>
    <row r="74" spans="1:8" ht="12.75">
      <c r="A74" s="1" t="s">
        <v>72</v>
      </c>
      <c r="B74" s="14">
        <v>0</v>
      </c>
      <c r="C74" s="14">
        <v>0</v>
      </c>
      <c r="D74" s="12">
        <f>Perustaulukko!Q74</f>
        <v>0</v>
      </c>
      <c r="E74" s="36">
        <f t="shared" si="0"/>
      </c>
      <c r="F74" s="36">
        <f t="shared" si="1"/>
      </c>
      <c r="G74" s="11"/>
      <c r="H74" s="25"/>
    </row>
    <row r="75" spans="1:8" ht="12.75">
      <c r="A75" s="1" t="s">
        <v>42</v>
      </c>
      <c r="B75" s="14">
        <v>2.47</v>
      </c>
      <c r="C75" s="14">
        <v>0.49</v>
      </c>
      <c r="D75" s="12">
        <f>Perustaulukko!Q75</f>
        <v>0.3351955307262569</v>
      </c>
      <c r="E75" s="36">
        <f t="shared" si="0"/>
        <v>68.40725116862386</v>
      </c>
      <c r="F75" s="36">
        <f t="shared" si="1"/>
        <v>13.570669260172345</v>
      </c>
      <c r="G75" s="11"/>
      <c r="H75" s="24"/>
    </row>
    <row r="76" spans="1:8" ht="12.75">
      <c r="A76" s="1" t="s">
        <v>43</v>
      </c>
      <c r="B76" s="14">
        <v>0.31</v>
      </c>
      <c r="C76" s="14">
        <v>0.11</v>
      </c>
      <c r="D76" s="12">
        <f>Perustaulukko!Q76</f>
        <v>0.07980845969672784</v>
      </c>
      <c r="E76" s="36">
        <f t="shared" si="0"/>
        <v>72.5531451788435</v>
      </c>
      <c r="F76" s="36">
        <f t="shared" si="1"/>
        <v>25.7446644182993</v>
      </c>
      <c r="G76" s="11"/>
      <c r="H76" s="25"/>
    </row>
    <row r="77" spans="1:8" ht="12.75">
      <c r="A77" s="1" t="s">
        <v>44</v>
      </c>
      <c r="B77" s="14">
        <v>4.09</v>
      </c>
      <c r="C77" s="14">
        <v>1.58</v>
      </c>
      <c r="D77" s="12">
        <f>Perustaulukko!Q77</f>
        <v>1.5482841181165201</v>
      </c>
      <c r="E77" s="36">
        <f t="shared" si="0"/>
        <v>97.99266570357722</v>
      </c>
      <c r="F77" s="36">
        <f t="shared" si="1"/>
        <v>37.85535741116186</v>
      </c>
      <c r="G77" s="11"/>
      <c r="H77" s="24"/>
    </row>
    <row r="78" spans="1:8" ht="12.75">
      <c r="A78" s="1" t="s">
        <v>45</v>
      </c>
      <c r="B78" s="14">
        <v>19.06</v>
      </c>
      <c r="C78" s="14">
        <v>14.15</v>
      </c>
      <c r="D78" s="12">
        <f>Perustaulukko!Q78</f>
        <v>15.977653631284912</v>
      </c>
      <c r="E78" s="36">
        <f t="shared" si="0"/>
        <v>112.91628007975203</v>
      </c>
      <c r="F78" s="36">
        <f t="shared" si="1"/>
        <v>83.82819323864068</v>
      </c>
      <c r="G78" s="11"/>
      <c r="H78" s="24"/>
    </row>
    <row r="79" spans="1:8" ht="12.75">
      <c r="A79" s="1" t="s">
        <v>224</v>
      </c>
      <c r="B79" s="14">
        <v>0.08</v>
      </c>
      <c r="C79" s="14">
        <v>0.02</v>
      </c>
      <c r="D79" s="12">
        <f>Perustaulukko!Q79</f>
        <v>0</v>
      </c>
      <c r="E79" s="36">
        <f>IF(C79&gt;0,(D79/C79)*100,"")</f>
        <v>0</v>
      </c>
      <c r="F79" s="36">
        <f>IF(B79&gt;0,(D79/B79)*100,"")</f>
        <v>0</v>
      </c>
      <c r="G79" s="11"/>
      <c r="H79" s="24"/>
    </row>
    <row r="80" spans="1:8" ht="12.75">
      <c r="A80" s="1" t="s">
        <v>46</v>
      </c>
      <c r="B80" s="14">
        <v>22.37</v>
      </c>
      <c r="C80" s="14">
        <v>23.74</v>
      </c>
      <c r="D80" s="12">
        <f>Perustaulukko!Q80</f>
        <v>30.742218675179565</v>
      </c>
      <c r="E80" s="36">
        <f t="shared" si="0"/>
        <v>129.49544513554997</v>
      </c>
      <c r="F80" s="36">
        <f t="shared" si="1"/>
        <v>137.42610047018132</v>
      </c>
      <c r="G80" s="11"/>
      <c r="H80" s="24"/>
    </row>
    <row r="81" spans="1:8" ht="12.75">
      <c r="A81" s="1" t="s">
        <v>107</v>
      </c>
      <c r="B81" s="14">
        <v>0</v>
      </c>
      <c r="C81" s="14">
        <v>0</v>
      </c>
      <c r="D81" s="12">
        <f>Perustaulukko!Q81</f>
        <v>0.015961691939345567</v>
      </c>
      <c r="E81" s="36">
        <f aca="true" t="shared" si="2" ref="E81:E106">IF(C81&gt;0,(D81/C81)*100,"")</f>
      </c>
      <c r="F81" s="36">
        <f aca="true" t="shared" si="3" ref="F81:F106">IF(B81&gt;0,(D81/B81)*100,"")</f>
      </c>
      <c r="G81" s="11"/>
      <c r="H81" s="25"/>
    </row>
    <row r="82" spans="1:8" ht="12.75">
      <c r="A82" s="1" t="s">
        <v>47</v>
      </c>
      <c r="B82" s="14">
        <v>33.35</v>
      </c>
      <c r="C82" s="14">
        <v>21.51</v>
      </c>
      <c r="D82" s="12">
        <f>Perustaulukko!Q82</f>
        <v>26.911412609736626</v>
      </c>
      <c r="E82" s="36">
        <f t="shared" si="2"/>
        <v>125.11116973378253</v>
      </c>
      <c r="F82" s="36">
        <f t="shared" si="3"/>
        <v>80.69389088376799</v>
      </c>
      <c r="G82" s="11"/>
      <c r="H82" s="24"/>
    </row>
    <row r="83" spans="1:8" ht="12.75">
      <c r="A83" s="1" t="s">
        <v>48</v>
      </c>
      <c r="B83" s="14">
        <v>3.6</v>
      </c>
      <c r="C83" s="14">
        <v>3</v>
      </c>
      <c r="D83" s="12">
        <f>Perustaulukko!Q83</f>
        <v>4.7086991221069425</v>
      </c>
      <c r="E83" s="36">
        <f t="shared" si="2"/>
        <v>156.95663740356477</v>
      </c>
      <c r="F83" s="36">
        <f t="shared" si="3"/>
        <v>130.79719783630395</v>
      </c>
      <c r="G83" s="11"/>
      <c r="H83" s="24"/>
    </row>
    <row r="84" spans="1:8" ht="12.75">
      <c r="A84" s="1" t="s">
        <v>49</v>
      </c>
      <c r="B84" s="14">
        <v>1.36</v>
      </c>
      <c r="C84" s="14">
        <v>0</v>
      </c>
      <c r="D84" s="12">
        <f>Perustaulukko!Q84</f>
        <v>0</v>
      </c>
      <c r="E84" s="36">
        <f t="shared" si="2"/>
      </c>
      <c r="F84" s="36">
        <f t="shared" si="3"/>
        <v>0</v>
      </c>
      <c r="G84" s="11"/>
      <c r="H84" s="25"/>
    </row>
    <row r="85" spans="1:9" ht="12.75">
      <c r="A85" s="1" t="s">
        <v>50</v>
      </c>
      <c r="B85" s="14">
        <v>15.46</v>
      </c>
      <c r="C85" s="14">
        <v>9.84</v>
      </c>
      <c r="D85" s="12">
        <f>Perustaulukko!Q85</f>
        <v>13.264166001596166</v>
      </c>
      <c r="E85" s="36">
        <f t="shared" si="2"/>
        <v>134.7984349755708</v>
      </c>
      <c r="F85" s="36">
        <f t="shared" si="3"/>
        <v>85.79667530139822</v>
      </c>
      <c r="G85" s="11"/>
      <c r="H85" s="24"/>
      <c r="I85" s="24"/>
    </row>
    <row r="86" spans="1:8" ht="12.75">
      <c r="A86" s="1" t="s">
        <v>51</v>
      </c>
      <c r="B86" s="14">
        <v>13.82</v>
      </c>
      <c r="C86" s="14">
        <v>12.03</v>
      </c>
      <c r="D86" s="12">
        <f>Perustaulukko!Q86</f>
        <v>9.640861931364723</v>
      </c>
      <c r="E86" s="36">
        <f t="shared" si="2"/>
        <v>80.14016568050477</v>
      </c>
      <c r="F86" s="36">
        <f t="shared" si="3"/>
        <v>69.76021658006312</v>
      </c>
      <c r="G86" s="11"/>
      <c r="H86" s="24"/>
    </row>
    <row r="87" spans="1:8" ht="12.75">
      <c r="A87" s="1" t="s">
        <v>52</v>
      </c>
      <c r="B87" s="14">
        <v>1.11</v>
      </c>
      <c r="C87" s="14">
        <v>0.15</v>
      </c>
      <c r="D87" s="12">
        <f>Perustaulukko!Q87</f>
        <v>0.11173184357541897</v>
      </c>
      <c r="E87" s="36">
        <f t="shared" si="2"/>
        <v>74.48789571694599</v>
      </c>
      <c r="F87" s="36">
        <f t="shared" si="3"/>
        <v>10.065931853641349</v>
      </c>
      <c r="G87" s="11"/>
      <c r="H87" s="25"/>
    </row>
    <row r="88" spans="1:8" ht="12.75">
      <c r="A88" s="1" t="s">
        <v>53</v>
      </c>
      <c r="B88" s="14">
        <v>0.53</v>
      </c>
      <c r="C88" s="14">
        <v>0.18</v>
      </c>
      <c r="D88" s="12">
        <f>Perustaulukko!Q88</f>
        <v>0</v>
      </c>
      <c r="E88" s="36">
        <f t="shared" si="2"/>
        <v>0</v>
      </c>
      <c r="F88" s="36">
        <f t="shared" si="3"/>
        <v>0</v>
      </c>
      <c r="G88" s="11"/>
      <c r="H88" s="25"/>
    </row>
    <row r="89" spans="1:8" ht="12.75">
      <c r="A89" s="1" t="s">
        <v>54</v>
      </c>
      <c r="B89" s="14">
        <v>28.95</v>
      </c>
      <c r="C89" s="14">
        <v>25.64</v>
      </c>
      <c r="D89" s="12">
        <f>Perustaulukko!Q89</f>
        <v>27.19872306464485</v>
      </c>
      <c r="E89" s="36">
        <f t="shared" si="2"/>
        <v>106.07926312263982</v>
      </c>
      <c r="F89" s="36">
        <f t="shared" si="3"/>
        <v>93.9506841611221</v>
      </c>
      <c r="G89" s="11"/>
      <c r="H89" s="24"/>
    </row>
    <row r="90" spans="1:8" ht="12.75">
      <c r="A90" s="1" t="s">
        <v>55</v>
      </c>
      <c r="B90" s="14">
        <v>2.65</v>
      </c>
      <c r="C90" s="14">
        <v>2.16</v>
      </c>
      <c r="D90" s="12">
        <f>Perustaulukko!Q90</f>
        <v>1.40462889066241</v>
      </c>
      <c r="E90" s="36">
        <f t="shared" si="2"/>
        <v>65.0291153084449</v>
      </c>
      <c r="F90" s="36">
        <f t="shared" si="3"/>
        <v>53.00486379858151</v>
      </c>
      <c r="G90" s="11"/>
      <c r="H90" s="25"/>
    </row>
    <row r="91" spans="1:8" ht="12.75">
      <c r="A91" s="1" t="s">
        <v>56</v>
      </c>
      <c r="B91" s="14">
        <v>12.98</v>
      </c>
      <c r="C91" s="14">
        <v>2.77</v>
      </c>
      <c r="D91" s="12">
        <f>Perustaulukko!Q91</f>
        <v>10.933758978451714</v>
      </c>
      <c r="E91" s="36">
        <f t="shared" si="2"/>
        <v>394.720540738329</v>
      </c>
      <c r="F91" s="36">
        <f t="shared" si="3"/>
        <v>84.23543126696235</v>
      </c>
      <c r="G91" s="11"/>
      <c r="H91" s="24"/>
    </row>
    <row r="92" spans="1:8" ht="12.75">
      <c r="A92" s="1" t="s">
        <v>57</v>
      </c>
      <c r="B92" s="14">
        <v>0.06</v>
      </c>
      <c r="C92" s="14">
        <v>0</v>
      </c>
      <c r="D92" s="12">
        <f>Perustaulukko!Q92</f>
        <v>0</v>
      </c>
      <c r="E92" s="36">
        <f t="shared" si="2"/>
      </c>
      <c r="F92" s="36">
        <f t="shared" si="3"/>
        <v>0</v>
      </c>
      <c r="G92" s="11"/>
      <c r="H92" s="25"/>
    </row>
    <row r="93" spans="1:8" ht="12.75">
      <c r="A93" s="1" t="s">
        <v>58</v>
      </c>
      <c r="B93" s="14">
        <v>3.21</v>
      </c>
      <c r="C93" s="14">
        <v>2.53</v>
      </c>
      <c r="D93" s="12">
        <f>Perustaulukko!Q93</f>
        <v>4.0542697525937745</v>
      </c>
      <c r="E93" s="36">
        <f t="shared" si="2"/>
        <v>160.24781630805433</v>
      </c>
      <c r="F93" s="36">
        <f t="shared" si="3"/>
        <v>126.30123839855996</v>
      </c>
      <c r="G93" s="11"/>
      <c r="H93" s="24"/>
    </row>
    <row r="94" spans="1:8" ht="12.75">
      <c r="A94" s="1" t="s">
        <v>59</v>
      </c>
      <c r="B94" s="14">
        <v>0</v>
      </c>
      <c r="C94" s="14">
        <v>0</v>
      </c>
      <c r="D94" s="12">
        <f>Perustaulukko!Q94</f>
        <v>0</v>
      </c>
      <c r="E94" s="36">
        <f t="shared" si="2"/>
      </c>
      <c r="F94" s="36">
        <f t="shared" si="3"/>
      </c>
      <c r="G94" s="11"/>
      <c r="H94" s="25"/>
    </row>
    <row r="95" spans="1:8" ht="12.75">
      <c r="A95" s="1" t="s">
        <v>60</v>
      </c>
      <c r="B95" s="14">
        <v>1.52</v>
      </c>
      <c r="C95" s="14">
        <v>0.31</v>
      </c>
      <c r="D95" s="12">
        <f>Perustaulukko!Q95</f>
        <v>0.1436552274541101</v>
      </c>
      <c r="E95" s="36">
        <f t="shared" si="2"/>
        <v>46.34039595293874</v>
      </c>
      <c r="F95" s="36">
        <f t="shared" si="3"/>
        <v>9.451001806191455</v>
      </c>
      <c r="G95" s="11"/>
      <c r="H95" s="25"/>
    </row>
    <row r="96" spans="1:8" ht="12.75">
      <c r="A96" s="1" t="s">
        <v>61</v>
      </c>
      <c r="B96" s="14">
        <v>2.18</v>
      </c>
      <c r="C96" s="14">
        <v>0.55</v>
      </c>
      <c r="D96" s="12">
        <f>Perustaulukko!Q96</f>
        <v>0.1915403032721468</v>
      </c>
      <c r="E96" s="36">
        <f t="shared" si="2"/>
        <v>34.82550968584487</v>
      </c>
      <c r="F96" s="36">
        <f t="shared" si="3"/>
        <v>8.786252443676458</v>
      </c>
      <c r="G96" s="11"/>
      <c r="H96" s="24"/>
    </row>
    <row r="97" spans="1:8" ht="12.75">
      <c r="A97" s="1" t="s">
        <v>62</v>
      </c>
      <c r="B97" s="14">
        <v>0.78</v>
      </c>
      <c r="C97" s="14">
        <v>0.08</v>
      </c>
      <c r="D97" s="12">
        <f>Perustaulukko!Q97</f>
        <v>0.2873104549082202</v>
      </c>
      <c r="E97" s="36">
        <f t="shared" si="2"/>
        <v>359.13806863527526</v>
      </c>
      <c r="F97" s="36">
        <f t="shared" si="3"/>
        <v>36.83467370618207</v>
      </c>
      <c r="G97" s="11"/>
      <c r="H97" s="25"/>
    </row>
    <row r="98" spans="1:8" ht="12.75">
      <c r="A98" s="1" t="s">
        <v>63</v>
      </c>
      <c r="B98" s="14">
        <v>10.41</v>
      </c>
      <c r="C98" s="14">
        <v>16.17</v>
      </c>
      <c r="D98" s="12">
        <f>Perustaulukko!Q98</f>
        <v>9.896249002394253</v>
      </c>
      <c r="E98" s="36">
        <f t="shared" si="2"/>
        <v>61.20129253181356</v>
      </c>
      <c r="F98" s="36">
        <f t="shared" si="3"/>
        <v>95.06483191541068</v>
      </c>
      <c r="G98" s="11"/>
      <c r="H98" s="24"/>
    </row>
    <row r="99" spans="1:8" ht="12.75">
      <c r="A99" s="1" t="s">
        <v>214</v>
      </c>
      <c r="B99" s="14">
        <v>0</v>
      </c>
      <c r="C99" s="14">
        <v>0.02</v>
      </c>
      <c r="D99" s="12">
        <f>Perustaulukko!Q99</f>
        <v>0</v>
      </c>
      <c r="E99" s="36">
        <f>IF(C99&gt;0,(D99/C99)*100,"")</f>
        <v>0</v>
      </c>
      <c r="F99" s="36">
        <f>IF(B99&gt;0,(D99/B99)*100,"")</f>
      </c>
      <c r="G99" s="11"/>
      <c r="H99" s="24"/>
    </row>
    <row r="100" spans="1:8" ht="12.75">
      <c r="A100" s="1" t="s">
        <v>84</v>
      </c>
      <c r="B100" s="14">
        <v>0.1</v>
      </c>
      <c r="C100" s="14">
        <v>0.03</v>
      </c>
      <c r="D100" s="12">
        <f>Perustaulukko!Q100</f>
        <v>0</v>
      </c>
      <c r="E100" s="36">
        <f t="shared" si="2"/>
        <v>0</v>
      </c>
      <c r="F100" s="36">
        <f t="shared" si="3"/>
        <v>0</v>
      </c>
      <c r="G100" s="11"/>
      <c r="H100" s="25"/>
    </row>
    <row r="101" spans="1:8" ht="12.75">
      <c r="A101" s="1" t="s">
        <v>90</v>
      </c>
      <c r="B101" s="14">
        <v>0.06</v>
      </c>
      <c r="C101" s="14">
        <v>0</v>
      </c>
      <c r="D101" s="12">
        <f>Perustaulukko!Q101</f>
        <v>0</v>
      </c>
      <c r="E101" s="36">
        <f t="shared" si="2"/>
      </c>
      <c r="F101" s="36">
        <f t="shared" si="3"/>
        <v>0</v>
      </c>
      <c r="G101" s="11"/>
      <c r="H101" s="25"/>
    </row>
    <row r="102" spans="1:8" ht="12.75">
      <c r="A102" s="1" t="s">
        <v>133</v>
      </c>
      <c r="B102" s="14">
        <v>0</v>
      </c>
      <c r="C102" s="14">
        <v>0</v>
      </c>
      <c r="D102" s="12">
        <f>Perustaulukko!Q102</f>
        <v>0</v>
      </c>
      <c r="E102" s="36">
        <f t="shared" si="2"/>
      </c>
      <c r="F102" s="36">
        <f t="shared" si="3"/>
      </c>
      <c r="G102" s="11"/>
      <c r="H102" s="25"/>
    </row>
    <row r="103" spans="1:8" ht="12.75">
      <c r="A103" s="1" t="s">
        <v>64</v>
      </c>
      <c r="B103" s="14">
        <v>39.56</v>
      </c>
      <c r="C103" s="14">
        <v>70.75</v>
      </c>
      <c r="D103" s="12">
        <f>Perustaulukko!Q103</f>
        <v>42.96887470071827</v>
      </c>
      <c r="E103" s="36">
        <f t="shared" si="2"/>
        <v>60.73339180313536</v>
      </c>
      <c r="F103" s="36">
        <f t="shared" si="3"/>
        <v>108.61697345985407</v>
      </c>
      <c r="G103" s="11"/>
      <c r="H103" s="24"/>
    </row>
    <row r="104" spans="1:7" ht="13.5" thickBot="1">
      <c r="A104" s="37" t="s">
        <v>87</v>
      </c>
      <c r="B104" s="38">
        <v>0.04</v>
      </c>
      <c r="C104" s="38">
        <v>0</v>
      </c>
      <c r="D104" s="57">
        <f>Perustaulukko!Q104</f>
        <v>0</v>
      </c>
      <c r="E104" s="58">
        <f t="shared" si="2"/>
      </c>
      <c r="F104" s="39">
        <f t="shared" si="3"/>
        <v>0</v>
      </c>
      <c r="G104" s="11"/>
    </row>
    <row r="105" spans="1:7" ht="12.75">
      <c r="A105" s="1" t="s">
        <v>134</v>
      </c>
      <c r="B105" s="2">
        <v>566</v>
      </c>
      <c r="C105" s="28">
        <v>429</v>
      </c>
      <c r="D105" s="34">
        <f>Perustaulukko!Q105</f>
        <v>374.5889864325618</v>
      </c>
      <c r="E105" s="36">
        <f t="shared" si="2"/>
        <v>87.31678005421021</v>
      </c>
      <c r="F105" s="36">
        <f t="shared" si="3"/>
        <v>66.18179972306746</v>
      </c>
      <c r="G105" s="59"/>
    </row>
    <row r="106" spans="1:7" ht="12.75">
      <c r="A106" s="1" t="s">
        <v>149</v>
      </c>
      <c r="B106" s="2">
        <v>98</v>
      </c>
      <c r="C106" s="28">
        <v>76</v>
      </c>
      <c r="D106" s="34">
        <f>Perustaulukko!Q106</f>
        <v>65</v>
      </c>
      <c r="E106" s="36">
        <f t="shared" si="2"/>
        <v>85.52631578947368</v>
      </c>
      <c r="F106" s="36">
        <f t="shared" si="3"/>
        <v>66.3265306122449</v>
      </c>
      <c r="G106" s="59"/>
    </row>
    <row r="107" ht="12.75">
      <c r="C107" s="27"/>
    </row>
    <row r="108" ht="12.75">
      <c r="C108" s="27"/>
    </row>
    <row r="109" ht="12.75">
      <c r="C109" s="27"/>
    </row>
    <row r="110" ht="12.75">
      <c r="C110" s="27"/>
    </row>
    <row r="111" ht="12.75">
      <c r="C111" s="27"/>
    </row>
    <row r="112" ht="12.75">
      <c r="C112" s="27"/>
    </row>
    <row r="113" ht="12.75">
      <c r="C113" s="27"/>
    </row>
    <row r="114" ht="12.75">
      <c r="C114" s="27"/>
    </row>
    <row r="115" ht="12.75">
      <c r="C115" s="27"/>
    </row>
    <row r="116" ht="12.75">
      <c r="C116" s="27"/>
    </row>
    <row r="117" ht="12.75">
      <c r="C117" s="27"/>
    </row>
    <row r="118" ht="12.75">
      <c r="C118" s="27"/>
    </row>
    <row r="119" ht="12.75">
      <c r="C119" s="27"/>
    </row>
    <row r="120" ht="12.75">
      <c r="C120" s="27"/>
    </row>
    <row r="121" ht="12.75">
      <c r="C121" s="27"/>
    </row>
    <row r="122" ht="12.75">
      <c r="C122" s="27"/>
    </row>
    <row r="123" ht="12.75">
      <c r="C123" s="27"/>
    </row>
    <row r="124" ht="12.75">
      <c r="C124" s="27"/>
    </row>
    <row r="125" ht="12.75">
      <c r="C125" s="27"/>
    </row>
    <row r="126" ht="12.75">
      <c r="C126" s="27"/>
    </row>
    <row r="127" ht="12.75">
      <c r="C127" s="29"/>
    </row>
    <row r="128" ht="12.75">
      <c r="C128" s="29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16">
      <selection activeCell="J30" sqref="J30"/>
    </sheetView>
  </sheetViews>
  <sheetFormatPr defaultColWidth="9.140625" defaultRowHeight="12.75"/>
  <cols>
    <col min="3" max="3" width="15.7109375" style="0" customWidth="1"/>
  </cols>
  <sheetData>
    <row r="1" ht="12.75">
      <c r="A1" t="s">
        <v>126</v>
      </c>
    </row>
    <row r="3" spans="1:4" s="2" customFormat="1" ht="12.75">
      <c r="A3" s="2" t="s">
        <v>222</v>
      </c>
      <c r="B3" s="2" t="s">
        <v>223</v>
      </c>
      <c r="D3" s="2" t="s">
        <v>221</v>
      </c>
    </row>
    <row r="4" spans="1:4" s="2" customFormat="1" ht="12.75">
      <c r="A4" s="2" t="s">
        <v>242</v>
      </c>
      <c r="B4" s="2" t="s">
        <v>243</v>
      </c>
      <c r="D4" s="2" t="s">
        <v>244</v>
      </c>
    </row>
    <row r="5" spans="1:4" s="2" customFormat="1" ht="12.75">
      <c r="A5" s="2" t="s">
        <v>184</v>
      </c>
      <c r="B5" s="2" t="s">
        <v>185</v>
      </c>
      <c r="D5" s="2" t="s">
        <v>186</v>
      </c>
    </row>
    <row r="6" spans="1:9" s="2" customFormat="1" ht="12.75">
      <c r="A6" s="2" t="s">
        <v>75</v>
      </c>
      <c r="B6" s="2" t="s">
        <v>110</v>
      </c>
      <c r="D6" s="2" t="s">
        <v>231</v>
      </c>
      <c r="I6" s="2" t="s">
        <v>155</v>
      </c>
    </row>
    <row r="7" spans="1:4" s="2" customFormat="1" ht="12.75">
      <c r="A7" s="2" t="s">
        <v>75</v>
      </c>
      <c r="B7" s="2" t="s">
        <v>188</v>
      </c>
      <c r="D7" s="2" t="s">
        <v>245</v>
      </c>
    </row>
    <row r="8" spans="1:4" s="2" customFormat="1" ht="12.75">
      <c r="A8" s="2" t="s">
        <v>75</v>
      </c>
      <c r="B8" s="2" t="s">
        <v>260</v>
      </c>
      <c r="D8" s="2" t="s">
        <v>261</v>
      </c>
    </row>
    <row r="9" spans="1:4" s="2" customFormat="1" ht="12.75">
      <c r="A9" s="2" t="s">
        <v>75</v>
      </c>
      <c r="B9" s="2" t="s">
        <v>207</v>
      </c>
      <c r="D9" s="2" t="s">
        <v>208</v>
      </c>
    </row>
    <row r="10" spans="1:4" s="2" customFormat="1" ht="12.75">
      <c r="A10" s="2" t="s">
        <v>95</v>
      </c>
      <c r="B10" s="2" t="s">
        <v>96</v>
      </c>
      <c r="D10" s="2" t="s">
        <v>175</v>
      </c>
    </row>
    <row r="11" spans="1:4" s="2" customFormat="1" ht="12.75">
      <c r="A11" s="2" t="s">
        <v>73</v>
      </c>
      <c r="B11" s="2" t="s">
        <v>74</v>
      </c>
      <c r="D11" s="2" t="s">
        <v>187</v>
      </c>
    </row>
    <row r="12" spans="1:4" s="2" customFormat="1" ht="12.75">
      <c r="A12" s="2" t="s">
        <v>0</v>
      </c>
      <c r="B12" s="2" t="s">
        <v>82</v>
      </c>
      <c r="D12" s="2" t="s">
        <v>187</v>
      </c>
    </row>
    <row r="13" spans="1:4" s="2" customFormat="1" ht="12.75">
      <c r="A13" s="2" t="s">
        <v>0</v>
      </c>
      <c r="B13" s="2" t="s">
        <v>83</v>
      </c>
      <c r="D13" s="2" t="s">
        <v>157</v>
      </c>
    </row>
    <row r="14" spans="1:4" s="2" customFormat="1" ht="12.75">
      <c r="A14" s="2" t="s">
        <v>265</v>
      </c>
      <c r="B14" s="2" t="s">
        <v>266</v>
      </c>
      <c r="D14" s="2" t="s">
        <v>267</v>
      </c>
    </row>
    <row r="15" spans="1:4" s="2" customFormat="1" ht="12.75">
      <c r="A15" s="2" t="s">
        <v>108</v>
      </c>
      <c r="B15" s="2" t="s">
        <v>137</v>
      </c>
      <c r="D15" s="2" t="s">
        <v>138</v>
      </c>
    </row>
    <row r="16" spans="1:4" s="2" customFormat="1" ht="12.75">
      <c r="A16" s="2" t="s">
        <v>108</v>
      </c>
      <c r="B16" s="2" t="s">
        <v>109</v>
      </c>
      <c r="D16" s="2" t="s">
        <v>122</v>
      </c>
    </row>
    <row r="17" spans="1:4" s="2" customFormat="1" ht="12.75">
      <c r="A17" s="2" t="s">
        <v>219</v>
      </c>
      <c r="B17" s="2" t="s">
        <v>220</v>
      </c>
      <c r="D17" s="2" t="s">
        <v>221</v>
      </c>
    </row>
    <row r="18" spans="1:4" s="2" customFormat="1" ht="12.75">
      <c r="A18" s="2" t="s">
        <v>97</v>
      </c>
      <c r="B18" s="2" t="s">
        <v>98</v>
      </c>
      <c r="D18" s="2" t="s">
        <v>129</v>
      </c>
    </row>
    <row r="19" spans="1:4" s="2" customFormat="1" ht="12.75">
      <c r="A19" s="2" t="s">
        <v>97</v>
      </c>
      <c r="B19" s="2" t="s">
        <v>132</v>
      </c>
      <c r="D19" s="2" t="s">
        <v>253</v>
      </c>
    </row>
    <row r="20" spans="1:4" s="2" customFormat="1" ht="12.75">
      <c r="A20" s="2" t="s">
        <v>85</v>
      </c>
      <c r="B20" s="2" t="s">
        <v>235</v>
      </c>
      <c r="D20" s="2" t="s">
        <v>236</v>
      </c>
    </row>
    <row r="21" spans="1:4" s="2" customFormat="1" ht="12.75">
      <c r="A21" s="2" t="s">
        <v>85</v>
      </c>
      <c r="B21" s="2" t="s">
        <v>130</v>
      </c>
      <c r="D21" s="2" t="s">
        <v>248</v>
      </c>
    </row>
    <row r="22" spans="1:4" s="2" customFormat="1" ht="12.75">
      <c r="A22" s="2" t="s">
        <v>189</v>
      </c>
      <c r="B22" s="2" t="s">
        <v>190</v>
      </c>
      <c r="D22" s="2" t="s">
        <v>257</v>
      </c>
    </row>
    <row r="23" spans="1:4" s="2" customFormat="1" ht="12.75">
      <c r="A23" s="2" t="s">
        <v>119</v>
      </c>
      <c r="B23" s="2" t="s">
        <v>158</v>
      </c>
      <c r="D23" s="2" t="s">
        <v>232</v>
      </c>
    </row>
    <row r="24" spans="1:4" s="2" customFormat="1" ht="12.75">
      <c r="A24" s="2" t="s">
        <v>119</v>
      </c>
      <c r="B24" s="2" t="s">
        <v>120</v>
      </c>
      <c r="D24" s="2" t="s">
        <v>247</v>
      </c>
    </row>
    <row r="25" spans="1:4" s="2" customFormat="1" ht="12.75">
      <c r="A25" s="2" t="s">
        <v>106</v>
      </c>
      <c r="B25" s="2" t="s">
        <v>125</v>
      </c>
      <c r="D25" s="2" t="s">
        <v>272</v>
      </c>
    </row>
    <row r="26" spans="1:4" s="2" customFormat="1" ht="12.75">
      <c r="A26" s="2" t="s">
        <v>106</v>
      </c>
      <c r="B26" s="2" t="s">
        <v>226</v>
      </c>
      <c r="D26" s="2" t="s">
        <v>227</v>
      </c>
    </row>
    <row r="27" spans="1:4" s="2" customFormat="1" ht="12.75">
      <c r="A27" s="2" t="s">
        <v>172</v>
      </c>
      <c r="B27" s="2" t="s">
        <v>173</v>
      </c>
      <c r="D27" s="2" t="s">
        <v>241</v>
      </c>
    </row>
    <row r="28" spans="1:4" s="2" customFormat="1" ht="12.75">
      <c r="A28" s="2" t="s">
        <v>111</v>
      </c>
      <c r="B28" s="2" t="s">
        <v>179</v>
      </c>
      <c r="D28" s="2" t="s">
        <v>259</v>
      </c>
    </row>
    <row r="29" spans="1:4" s="2" customFormat="1" ht="12.75">
      <c r="A29" s="2" t="s">
        <v>93</v>
      </c>
      <c r="B29" s="2" t="s">
        <v>94</v>
      </c>
      <c r="D29" s="2" t="s">
        <v>206</v>
      </c>
    </row>
    <row r="30" spans="1:4" s="2" customFormat="1" ht="12.75">
      <c r="A30" s="2" t="s">
        <v>117</v>
      </c>
      <c r="B30" s="2" t="s">
        <v>199</v>
      </c>
      <c r="D30" s="2" t="s">
        <v>118</v>
      </c>
    </row>
    <row r="31" spans="1:4" s="2" customFormat="1" ht="12.75">
      <c r="A31" s="2" t="s">
        <v>117</v>
      </c>
      <c r="B31" s="2" t="s">
        <v>191</v>
      </c>
      <c r="D31" s="2" t="s">
        <v>166</v>
      </c>
    </row>
    <row r="32" spans="1:4" s="2" customFormat="1" ht="12.75">
      <c r="A32" s="2" t="s">
        <v>117</v>
      </c>
      <c r="B32" s="2" t="s">
        <v>165</v>
      </c>
      <c r="D32" s="2" t="s">
        <v>166</v>
      </c>
    </row>
    <row r="33" spans="1:4" s="2" customFormat="1" ht="12.75">
      <c r="A33" s="2" t="s">
        <v>159</v>
      </c>
      <c r="B33" s="2" t="s">
        <v>160</v>
      </c>
      <c r="D33" s="2" t="s">
        <v>237</v>
      </c>
    </row>
    <row r="34" spans="1:4" s="2" customFormat="1" ht="12.75">
      <c r="A34" s="2" t="s">
        <v>159</v>
      </c>
      <c r="B34" s="2" t="s">
        <v>249</v>
      </c>
      <c r="D34" s="2" t="s">
        <v>250</v>
      </c>
    </row>
    <row r="35" spans="1:4" s="2" customFormat="1" ht="12.75">
      <c r="A35" s="2" t="s">
        <v>112</v>
      </c>
      <c r="B35" s="2" t="s">
        <v>78</v>
      </c>
      <c r="D35" s="2" t="s">
        <v>113</v>
      </c>
    </row>
    <row r="36" spans="1:4" s="2" customFormat="1" ht="12.75">
      <c r="A36" s="2" t="s">
        <v>112</v>
      </c>
      <c r="B36" s="2" t="s">
        <v>114</v>
      </c>
      <c r="D36" s="2" t="s">
        <v>175</v>
      </c>
    </row>
    <row r="37" spans="1:4" s="2" customFormat="1" ht="12.75">
      <c r="A37" s="2" t="s">
        <v>112</v>
      </c>
      <c r="B37" s="2" t="s">
        <v>169</v>
      </c>
      <c r="D37" s="2" t="s">
        <v>256</v>
      </c>
    </row>
    <row r="38" spans="1:4" s="2" customFormat="1" ht="12.75">
      <c r="A38" s="2" t="s">
        <v>112</v>
      </c>
      <c r="B38" s="2" t="s">
        <v>217</v>
      </c>
      <c r="D38" s="2" t="s">
        <v>254</v>
      </c>
    </row>
    <row r="39" spans="1:4" s="2" customFormat="1" ht="12.75">
      <c r="A39" s="2" t="s">
        <v>112</v>
      </c>
      <c r="B39" s="2" t="s">
        <v>167</v>
      </c>
      <c r="D39" s="2" t="s">
        <v>168</v>
      </c>
    </row>
    <row r="40" spans="1:4" s="2" customFormat="1" ht="12.75">
      <c r="A40" s="2" t="s">
        <v>112</v>
      </c>
      <c r="B40" s="2" t="s">
        <v>201</v>
      </c>
      <c r="D40" s="2" t="s">
        <v>275</v>
      </c>
    </row>
    <row r="41" spans="1:4" s="2" customFormat="1" ht="12.75">
      <c r="A41" s="2" t="s">
        <v>112</v>
      </c>
      <c r="B41" s="2" t="s">
        <v>192</v>
      </c>
      <c r="D41" s="2" t="s">
        <v>193</v>
      </c>
    </row>
    <row r="42" spans="1:4" s="2" customFormat="1" ht="12.75">
      <c r="A42" s="2" t="s">
        <v>181</v>
      </c>
      <c r="B42" s="2" t="s">
        <v>278</v>
      </c>
      <c r="D42" s="2" t="s">
        <v>270</v>
      </c>
    </row>
    <row r="43" spans="1:4" s="2" customFormat="1" ht="12.75">
      <c r="A43" s="2" t="s">
        <v>181</v>
      </c>
      <c r="B43" s="2" t="s">
        <v>163</v>
      </c>
      <c r="D43" s="2" t="s">
        <v>270</v>
      </c>
    </row>
    <row r="44" spans="1:4" s="2" customFormat="1" ht="12.75">
      <c r="A44" s="2" t="s">
        <v>181</v>
      </c>
      <c r="B44" s="2" t="s">
        <v>182</v>
      </c>
      <c r="D44" s="2" t="s">
        <v>246</v>
      </c>
    </row>
    <row r="45" spans="1:4" s="2" customFormat="1" ht="12.75">
      <c r="A45" s="2" t="s">
        <v>181</v>
      </c>
      <c r="B45" s="2" t="s">
        <v>269</v>
      </c>
      <c r="D45" s="2" t="s">
        <v>270</v>
      </c>
    </row>
    <row r="46" spans="1:4" s="2" customFormat="1" ht="12.75">
      <c r="A46" s="2" t="s">
        <v>162</v>
      </c>
      <c r="B46" s="2" t="s">
        <v>163</v>
      </c>
      <c r="D46" s="2" t="s">
        <v>211</v>
      </c>
    </row>
    <row r="47" spans="1:4" s="2" customFormat="1" ht="12.75">
      <c r="A47" s="2" t="s">
        <v>135</v>
      </c>
      <c r="B47" s="2" t="s">
        <v>136</v>
      </c>
      <c r="D47" s="2" t="s">
        <v>268</v>
      </c>
    </row>
    <row r="48" spans="1:4" s="2" customFormat="1" ht="12.75">
      <c r="A48" s="2" t="s">
        <v>215</v>
      </c>
      <c r="B48" s="2" t="s">
        <v>216</v>
      </c>
      <c r="D48" s="2" t="s">
        <v>264</v>
      </c>
    </row>
    <row r="49" spans="1:4" s="2" customFormat="1" ht="12.75">
      <c r="A49" s="2" t="s">
        <v>251</v>
      </c>
      <c r="B49" s="2" t="s">
        <v>252</v>
      </c>
      <c r="D49" s="2" t="s">
        <v>240</v>
      </c>
    </row>
    <row r="50" spans="1:4" s="2" customFormat="1" ht="12.75">
      <c r="A50" s="2" t="s">
        <v>262</v>
      </c>
      <c r="B50" s="2" t="s">
        <v>271</v>
      </c>
      <c r="D50" s="2" t="s">
        <v>263</v>
      </c>
    </row>
    <row r="51" spans="1:4" s="2" customFormat="1" ht="12.75">
      <c r="A51" s="2" t="s">
        <v>81</v>
      </c>
      <c r="B51" s="2" t="s">
        <v>276</v>
      </c>
      <c r="D51" s="2" t="s">
        <v>277</v>
      </c>
    </row>
    <row r="52" spans="1:4" s="2" customFormat="1" ht="12.75">
      <c r="A52" s="2" t="s">
        <v>81</v>
      </c>
      <c r="B52" s="2" t="s">
        <v>91</v>
      </c>
      <c r="D52" s="2" t="s">
        <v>238</v>
      </c>
    </row>
    <row r="53" spans="1:4" s="2" customFormat="1" ht="12.75">
      <c r="A53" s="2" t="s">
        <v>81</v>
      </c>
      <c r="B53" s="2" t="s">
        <v>202</v>
      </c>
      <c r="D53" s="2" t="s">
        <v>203</v>
      </c>
    </row>
    <row r="54" spans="1:4" s="2" customFormat="1" ht="12.75">
      <c r="A54" s="2" t="s">
        <v>81</v>
      </c>
      <c r="B54" s="2" t="s">
        <v>273</v>
      </c>
      <c r="D54" s="2" t="s">
        <v>274</v>
      </c>
    </row>
    <row r="55" spans="1:4" s="2" customFormat="1" ht="12.75">
      <c r="A55" s="2" t="s">
        <v>81</v>
      </c>
      <c r="B55" s="2" t="s">
        <v>209</v>
      </c>
      <c r="D55" s="2" t="s">
        <v>210</v>
      </c>
    </row>
    <row r="56" spans="1:4" s="2" customFormat="1" ht="12.75">
      <c r="A56" s="2" t="s">
        <v>81</v>
      </c>
      <c r="B56" s="2" t="s">
        <v>123</v>
      </c>
      <c r="D56" s="2" t="s">
        <v>183</v>
      </c>
    </row>
    <row r="57" spans="1:4" s="2" customFormat="1" ht="12.75">
      <c r="A57" s="2" t="s">
        <v>81</v>
      </c>
      <c r="B57" s="2" t="s">
        <v>115</v>
      </c>
      <c r="D57" s="2" t="s">
        <v>255</v>
      </c>
    </row>
    <row r="58" spans="1:4" s="2" customFormat="1" ht="12.75">
      <c r="A58" s="2" t="s">
        <v>81</v>
      </c>
      <c r="B58" s="2" t="s">
        <v>196</v>
      </c>
      <c r="D58" s="2" t="s">
        <v>116</v>
      </c>
    </row>
    <row r="59" spans="1:4" s="2" customFormat="1" ht="12.75">
      <c r="A59" s="2" t="s">
        <v>81</v>
      </c>
      <c r="B59" s="2" t="s">
        <v>198</v>
      </c>
      <c r="D59" s="2" t="s">
        <v>116</v>
      </c>
    </row>
    <row r="60" spans="1:4" s="2" customFormat="1" ht="12.75">
      <c r="A60" s="2" t="s">
        <v>81</v>
      </c>
      <c r="B60" s="2" t="s">
        <v>128</v>
      </c>
      <c r="D60" s="2" t="s">
        <v>156</v>
      </c>
    </row>
    <row r="61" spans="1:4" s="2" customFormat="1" ht="12.75">
      <c r="A61" s="2" t="s">
        <v>81</v>
      </c>
      <c r="B61" s="2" t="s">
        <v>279</v>
      </c>
      <c r="D61" s="2" t="s">
        <v>280</v>
      </c>
    </row>
    <row r="62" spans="1:4" s="2" customFormat="1" ht="12.75">
      <c r="A62" s="2" t="s">
        <v>101</v>
      </c>
      <c r="B62" s="2" t="s">
        <v>131</v>
      </c>
      <c r="D62" s="2" t="s">
        <v>164</v>
      </c>
    </row>
    <row r="63" spans="1:4" s="2" customFormat="1" ht="12.75">
      <c r="A63" s="2" t="s">
        <v>101</v>
      </c>
      <c r="B63" s="2" t="s">
        <v>239</v>
      </c>
      <c r="D63" s="2" t="s">
        <v>240</v>
      </c>
    </row>
    <row r="64" spans="1:4" s="2" customFormat="1" ht="12.75">
      <c r="A64" s="2" t="s">
        <v>101</v>
      </c>
      <c r="B64" s="2" t="s">
        <v>102</v>
      </c>
      <c r="D64" s="2" t="s">
        <v>180</v>
      </c>
    </row>
    <row r="65" spans="1:4" s="2" customFormat="1" ht="12.75">
      <c r="A65" s="2" t="s">
        <v>104</v>
      </c>
      <c r="B65" s="2" t="s">
        <v>105</v>
      </c>
      <c r="D65" s="2" t="s">
        <v>233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Ympäristöhallinto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gustafssone</dc:creator>
  <cp:keywords/>
  <dc:description/>
  <cp:lastModifiedBy>LENOVO</cp:lastModifiedBy>
  <cp:lastPrinted>2003-03-12T06:00:03Z</cp:lastPrinted>
  <dcterms:created xsi:type="dcterms:W3CDTF">2003-02-25T10:48:46Z</dcterms:created>
  <dcterms:modified xsi:type="dcterms:W3CDTF">2020-03-31T16:40:21Z</dcterms:modified>
  <cp:category/>
  <cp:version/>
  <cp:contentType/>
  <cp:contentStatus/>
</cp:coreProperties>
</file>