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05" windowWidth="10170" windowHeight="904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sharedStrings.xml><?xml version="1.0" encoding="utf-8"?>
<sst xmlns="http://schemas.openxmlformats.org/spreadsheetml/2006/main" count="780" uniqueCount="427">
  <si>
    <t>Joululaskennat TLY:n alueella</t>
  </si>
  <si>
    <t>Monellako reitillä lajia esiintyi</t>
  </si>
  <si>
    <t>Empo - Vuolahti</t>
  </si>
  <si>
    <t>Koivukylä</t>
  </si>
  <si>
    <t>Laupunen</t>
  </si>
  <si>
    <t>Pehtjärvi</t>
  </si>
  <si>
    <t>Littoistenjärvi</t>
  </si>
  <si>
    <t>Littoinen</t>
  </si>
  <si>
    <t>Mynälahti</t>
  </si>
  <si>
    <t>Laajokivarsi</t>
  </si>
  <si>
    <t>Suorsala</t>
  </si>
  <si>
    <t>Attu</t>
  </si>
  <si>
    <t>Harvaluoto</t>
  </si>
  <si>
    <t>Otajärvi</t>
  </si>
  <si>
    <t>Aasla</t>
  </si>
  <si>
    <t>Brunnila-Röölä</t>
  </si>
  <si>
    <t>Heinäinen</t>
  </si>
  <si>
    <t>Kaastla-Kurala</t>
  </si>
  <si>
    <t>Laidike</t>
  </si>
  <si>
    <t>Hirvensalo</t>
  </si>
  <si>
    <t>Ruissalo</t>
  </si>
  <si>
    <t>Ruissalo, Kuuva</t>
  </si>
  <si>
    <t>Ruissalo, Keski</t>
  </si>
  <si>
    <t>Takakirves</t>
  </si>
  <si>
    <t>Golfkenttä</t>
  </si>
  <si>
    <t>Hanko</t>
  </si>
  <si>
    <t>Vaskijärvi</t>
  </si>
  <si>
    <t>Ahvenanmaa, yksilöt</t>
  </si>
  <si>
    <t>Talvi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</si>
  <si>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</si>
  <si>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</si>
  <si>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</si>
  <si>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</si>
  <si>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</si>
  <si>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</si>
  <si>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</si>
  <si>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</si>
  <si>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</si>
  <si>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</si>
  <si>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</si>
  <si>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</si>
  <si>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</si>
  <si>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</si>
  <si>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</si>
  <si>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</si>
  <si>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</si>
  <si>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</si>
  <si>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PYH</t>
  </si>
  <si>
    <t>RAI</t>
  </si>
  <si>
    <t>RYM</t>
  </si>
  <si>
    <t>SUO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</si>
  <si>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</si>
  <si>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</si>
  <si>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</si>
  <si>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</si>
  <si>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</si>
  <si>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</si>
  <si>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</si>
  <si>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</si>
  <si>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</si>
  <si>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</si>
  <si>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</si>
  <si>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</si>
  <si>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</si>
  <si>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</si>
  <si>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</si>
  <si>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</si>
  <si>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</si>
  <si>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</si>
  <si>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</si>
  <si>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</si>
  <si>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</si>
  <si>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</si>
  <si>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</si>
  <si>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</si>
  <si>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</si>
  <si>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</si>
  <si>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</si>
  <si>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</si>
  <si>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</si>
  <si>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</si>
  <si>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</si>
  <si>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</si>
  <si>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</si>
  <si>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</si>
  <si>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</si>
  <si>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</si>
  <si>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</si>
  <si>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</si>
  <si>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</si>
  <si>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</si>
  <si>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</si>
  <si>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</si>
  <si>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</si>
  <si>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</si>
  <si>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</si>
  <si>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</si>
  <si>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</si>
  <si>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</si>
  <si>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</si>
  <si>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</si>
  <si>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</si>
  <si>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</si>
  <si>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</si>
  <si>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</si>
  <si>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</si>
  <si>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</si>
  <si>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</si>
  <si>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</si>
  <si>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</si>
  <si>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</si>
  <si>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</si>
  <si>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</si>
  <si>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</si>
  <si>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</si>
  <si>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</si>
  <si>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</si>
  <si>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</si>
  <si>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</si>
  <si>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</si>
  <si>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</si>
  <si>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</si>
  <si>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</si>
  <si>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</si>
  <si>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</si>
  <si>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</si>
  <si>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</si>
  <si>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</si>
  <si>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</si>
  <si>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</si>
  <si>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</si>
  <si>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</si>
  <si>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</si>
  <si>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</si>
  <si>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</si>
  <si>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</si>
  <si>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</si>
  <si>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</si>
  <si>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</si>
  <si>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</si>
  <si>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</si>
  <si>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</si>
  <si>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</si>
  <si>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</si>
  <si>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</si>
  <si>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</si>
  <si>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</si>
  <si>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</si>
  <si>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</si>
  <si>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</si>
  <si>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</si>
  <si>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</si>
  <si>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</si>
  <si>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</si>
  <si>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</si>
  <si>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</si>
  <si>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</si>
  <si>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</si>
  <si>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</si>
  <si>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</si>
  <si>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</si>
  <si>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</si>
  <si>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</si>
  <si>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</si>
  <si>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</si>
  <si>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</si>
  <si>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</si>
  <si>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</si>
  <si>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</si>
  <si>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</si>
  <si>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</si>
  <si>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</si>
  <si>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</si>
  <si>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</si>
  <si>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</si>
  <si>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</si>
  <si>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</si>
  <si>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</si>
  <si>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</si>
  <si>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</si>
  <si>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</si>
  <si>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</si>
  <si>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</si>
  <si>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</si>
  <si>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Laitila Pehtjärvi</t>
  </si>
  <si>
    <t>Lieto Littoistenjärvi</t>
  </si>
  <si>
    <t>Esko Gustafsson, Veijo Peltola</t>
  </si>
  <si>
    <t>Lieto Littoinen</t>
  </si>
  <si>
    <t>Hannu Klemola</t>
  </si>
  <si>
    <t>Mietoinen Mynälahti</t>
  </si>
  <si>
    <t>Mynämäki Laajokivarsi</t>
  </si>
  <si>
    <t>Mynämäki, Suorsala</t>
  </si>
  <si>
    <t>Parainen Attu</t>
  </si>
  <si>
    <t>Piikkiö Harvaluoto</t>
  </si>
  <si>
    <t>Pyhäranta, Otajärvi</t>
  </si>
  <si>
    <t>Rymättylä, Aasla</t>
  </si>
  <si>
    <t>Lennart Saari</t>
  </si>
  <si>
    <t>Rymättylä, Brunnila-Röölä</t>
  </si>
  <si>
    <t>Rymättylä Heinäinen</t>
  </si>
  <si>
    <t>Rymättylä, Kaastla-Kurala</t>
  </si>
  <si>
    <t>Turku, Hirvensalo</t>
  </si>
  <si>
    <t>Turku Ruissalo</t>
  </si>
  <si>
    <t>Turku Ruissalo Kuuva</t>
  </si>
  <si>
    <t>Jarmo Laine</t>
  </si>
  <si>
    <t>Turku Ruissalo Keski</t>
  </si>
  <si>
    <t>Turku Takakirves</t>
  </si>
  <si>
    <t>Uusikaupunki Golfkenttä</t>
  </si>
  <si>
    <t>Uusikaupunki, Hanko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</si>
  <si>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</si>
  <si>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</si>
  <si>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</si>
  <si>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</si>
  <si>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</si>
  <si>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</si>
  <si>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</si>
  <si>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Pekka Alho*, Tom Lindbom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</si>
  <si>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</si>
  <si>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</si>
  <si>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</si>
  <si>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</si>
  <si>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</si>
  <si>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</si>
  <si>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</si>
  <si>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</si>
  <si>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</si>
  <si>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</si>
  <si>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</si>
  <si>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</si>
  <si>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Jouko Lehtonen*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</si>
  <si>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</si>
  <si>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</si>
  <si>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</si>
  <si>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</si>
  <si>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</si>
  <si>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</si>
  <si>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</si>
  <si>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</si>
  <si>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</si>
  <si>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</si>
  <si>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</si>
  <si>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</si>
  <si>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</si>
  <si>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</si>
  <si>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</si>
  <si>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</si>
  <si>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</si>
  <si>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</si>
  <si>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</si>
  <si>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</si>
  <si>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</si>
  <si>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</si>
  <si>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Markus Lampinen*</t>
  </si>
  <si>
    <t>Stortervo-Mågby</t>
  </si>
  <si>
    <t>Parainen, Stortervo-Mågby</t>
  </si>
  <si>
    <t>Tom Ahlström*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</si>
  <si>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</si>
  <si>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</si>
  <si>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</si>
  <si>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</si>
  <si>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</si>
  <si>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</si>
  <si>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</si>
  <si>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</si>
  <si>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</si>
  <si>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</si>
  <si>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</si>
  <si>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</si>
  <si>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</si>
  <si>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</si>
  <si>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</si>
  <si>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</si>
  <si>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Käkölä</t>
  </si>
  <si>
    <t>Naantali, Käkölä</t>
  </si>
  <si>
    <t>Suomusjärvi, Laidike</t>
  </si>
  <si>
    <t>YHTEENSÄ yksilöitä Varsinais-Suomi</t>
  </si>
  <si>
    <t>Finström, Emkarby</t>
  </si>
  <si>
    <t>Saltvik, Saltvik</t>
  </si>
  <si>
    <t>Sund, Sund</t>
  </si>
  <si>
    <t>Katariinanlaakso
Ala-Lemu</t>
  </si>
  <si>
    <t>Kaarina, Katariinanlaakso-AlaLemu</t>
  </si>
  <si>
    <t>Satama</t>
  </si>
  <si>
    <t>Naantali, Satama</t>
  </si>
  <si>
    <t>Rymättylä, Röölä</t>
  </si>
  <si>
    <t>Timo Nurmi*</t>
  </si>
  <si>
    <t>PÖY</t>
  </si>
  <si>
    <t>Pöytyä, Kyrö-Isorahka</t>
  </si>
  <si>
    <t>07/08</t>
  </si>
  <si>
    <t>Ahvenanmaan lajikohtainen yksilömäärä/10 reittikilometriä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</si>
  <si>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</si>
  <si>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</si>
  <si>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</si>
  <si>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</si>
  <si>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</si>
  <si>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</si>
  <si>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</si>
  <si>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</si>
  <si>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</si>
  <si>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</si>
  <si>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</si>
  <si>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</si>
  <si>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</si>
  <si>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*Antti Karlin</t>
  </si>
  <si>
    <t>*Kai Norrdahl</t>
  </si>
  <si>
    <r>
      <t xml:space="preserve">Varsinais-Suomen lajikohtainen 
yksilömäärä/10 reittikilometriä
</t>
    </r>
    <r>
      <rPr>
        <sz val="8"/>
        <rFont val="Arial"/>
        <family val="2"/>
      </rPr>
      <t>(esimerkiksi talvella 01/02 havaittiin 1 merimetso/20 reittikm)</t>
    </r>
  </si>
  <si>
    <t>HAL</t>
  </si>
  <si>
    <t>Angelniemi</t>
  </si>
  <si>
    <t>Halikko, Angelniemi</t>
  </si>
  <si>
    <t>Ilona Heiskari</t>
  </si>
  <si>
    <t>Raisio, Kaanaa-Pirilä</t>
  </si>
  <si>
    <t>Kaanaa-Pirilä</t>
  </si>
  <si>
    <t>Kiparluoto</t>
  </si>
  <si>
    <t>Kustavi, Kiparluoto</t>
  </si>
  <si>
    <t>*Timo Kurki</t>
  </si>
  <si>
    <t>Rymättylä, Kaarnisto-Vepsä</t>
  </si>
  <si>
    <t>*Hannu Eloranta ja yksi muu laskija</t>
  </si>
  <si>
    <t>Sirkkula</t>
  </si>
  <si>
    <t>Salo, Sirkkula</t>
  </si>
  <si>
    <t>Halikonlahti</t>
  </si>
  <si>
    <t>Salo, Halikonlahti</t>
  </si>
  <si>
    <t>Salo, Keskusta</t>
  </si>
  <si>
    <t>Pikkulokki</t>
  </si>
  <si>
    <t>Röödilä</t>
  </si>
  <si>
    <t>SÄR</t>
  </si>
  <si>
    <t>Förby-Finby</t>
  </si>
  <si>
    <t>Särkisalo, Förby-Finby</t>
  </si>
  <si>
    <t>08/09</t>
  </si>
  <si>
    <t>*Arvi Uotila</t>
  </si>
  <si>
    <t>Uusikaupunki, Sundholma</t>
  </si>
  <si>
    <t>Kurki</t>
  </si>
  <si>
    <t>Pohjanpelto</t>
  </si>
  <si>
    <t>Kaarina, Pohjanpelto</t>
  </si>
  <si>
    <t>*Kim Kuntze</t>
  </si>
  <si>
    <t>Turku, Kohmo-Pääskyvuori</t>
  </si>
  <si>
    <t>*Petri Vainio</t>
  </si>
  <si>
    <t>Kohmo-Pääskyvuori</t>
  </si>
  <si>
    <t>Jaakko Wessman, Kari Saari</t>
  </si>
  <si>
    <t>Muuttohaukka</t>
  </si>
  <si>
    <t>Luolalanjärvi</t>
  </si>
  <si>
    <t>Naantali, Luolalanjärvi</t>
  </si>
  <si>
    <t>Ruokorauma</t>
  </si>
  <si>
    <t>Rymättylä, Ruokorauma</t>
  </si>
  <si>
    <t>Pansio-Perno</t>
  </si>
  <si>
    <t>Turku, Pansio-Perno</t>
  </si>
  <si>
    <t>*Markus Ahola</t>
  </si>
  <si>
    <t>ALA</t>
  </si>
  <si>
    <t>Koskenkylä</t>
  </si>
  <si>
    <t>Alastaro, Koskenkylä</t>
  </si>
  <si>
    <t>Erkki Kallio</t>
  </si>
  <si>
    <t>Mellilä, Tuohimaa</t>
  </si>
  <si>
    <t>MEL</t>
  </si>
  <si>
    <t>Tuohimaa</t>
  </si>
  <si>
    <t>Juhani Vainio* ja 4 muuta</t>
  </si>
  <si>
    <t>Kuningaskalastaja</t>
  </si>
  <si>
    <t>Ahvenanmaa</t>
  </si>
  <si>
    <t>Kunstenniemi</t>
  </si>
  <si>
    <t>Rymättylä, Kunstenniemi</t>
  </si>
  <si>
    <t>Turku, Halinen-Lonttinen</t>
  </si>
  <si>
    <t>Vätti-Vasaramäki</t>
  </si>
  <si>
    <t>Turku Vätti-Vasaramäki</t>
  </si>
  <si>
    <t>*Markku Lundström</t>
  </si>
  <si>
    <t>1999/00-08/09 yks./10km keskiarvo</t>
  </si>
  <si>
    <t>09/10</t>
  </si>
  <si>
    <t>Keskiarvo yksilöitä/
10reittikm 03/04-08/09</t>
  </si>
  <si>
    <t>Ahvenanmaa keskiarvo yksilöitä/
10reittikm 03/04-08/09</t>
  </si>
  <si>
    <t>Raimo Hyvönen*, Annele Hyvönen</t>
  </si>
  <si>
    <t>Jari Kårlund*, Raino Suni, Tapani Numminen</t>
  </si>
  <si>
    <t>Kai Kankare*, Ari Koskinen, Kaija Koskinen, Jukka Holmström</t>
  </si>
  <si>
    <t>Päivi Sirkiä* ja Peter Uppstu</t>
  </si>
  <si>
    <t>*Ville Vasko ja Kirsi Reponen</t>
  </si>
  <si>
    <t>Kalanti kk-Rohijärvi</t>
  </si>
  <si>
    <t>Uusikaupunki, Kalanti kk-Rohijärvi</t>
  </si>
  <si>
    <t>Rauno Laine</t>
  </si>
  <si>
    <t>Rusko, Vahto</t>
  </si>
  <si>
    <t>Kai Kankare*, Ari Koskinen, Kaija Koskinen, Kirsi Tiihonen</t>
  </si>
  <si>
    <t>Vahto</t>
  </si>
  <si>
    <t>Päivi Sirkiä*, Peter Uppstu</t>
  </si>
  <si>
    <t>*Ville Räihä, Olli Kanerva</t>
  </si>
  <si>
    <t>*Arvi Uotila, Tuomas Uotila, Perttu Uotila, Jarmo Boman</t>
  </si>
  <si>
    <t>TAI</t>
  </si>
  <si>
    <t>kk-Kolkanaukko</t>
  </si>
  <si>
    <t>Taivassalo, kk-Kolkanaukko</t>
  </si>
  <si>
    <t>Paivi Sirkiä, Sami Sirkiä</t>
  </si>
  <si>
    <t>Muhkuri</t>
  </si>
  <si>
    <t>Turku, Muhkuri</t>
  </si>
  <si>
    <t>Esa Lehikoinen</t>
  </si>
  <si>
    <t>HOU</t>
  </si>
  <si>
    <t>Kivimo</t>
  </si>
  <si>
    <t>Houtskär, Kivimo</t>
  </si>
  <si>
    <t>Kalle Rainio*, Miia Koivula, Antti Kause</t>
  </si>
  <si>
    <t>Kuusisto</t>
  </si>
  <si>
    <t>Kaarina, Kuusisto</t>
  </si>
  <si>
    <t>Johnny Erola*</t>
  </si>
  <si>
    <t>Kari Airikkala* ja yksi muu laskija</t>
  </si>
  <si>
    <t>*Raimo Hyvönen ja Reko Leino</t>
  </si>
  <si>
    <t>Pekka Salmi*, Juhani Salmi, Laine Petri</t>
  </si>
  <si>
    <t>Markus Rantala*</t>
  </si>
  <si>
    <t>*Rainer Grönholm, Birger Grönholm, Rolf Karlson, Kimmo Jarpa</t>
  </si>
  <si>
    <t>Asko Suoranta*</t>
  </si>
  <si>
    <t>Timo Leino*, Tuomo Leino</t>
  </si>
  <si>
    <t>Föri</t>
  </si>
  <si>
    <t>Halinen-Lonttinen</t>
  </si>
  <si>
    <t>Turku, Föri</t>
  </si>
  <si>
    <t>*Tom Lindbom, Jukka Sillanpää, Petri Helminen</t>
  </si>
  <si>
    <t>Kari Saari</t>
  </si>
  <si>
    <t>*Kaj-Ove Pettersson, Marcus Duncker, Bertil Blomqvist</t>
  </si>
  <si>
    <t>*Tuulikki Lehtonen ja Heikki Lehtonen</t>
  </si>
  <si>
    <t>Hannu Ekblom, Raija Ekblom, Timo Helle, Aino Loivaranta, Pekka Loivaranta</t>
  </si>
  <si>
    <t>*Jari Lähteenoja ja Seppo Sällylä</t>
  </si>
  <si>
    <t>Harri Päivärinta*</t>
  </si>
  <si>
    <t>Liejukana</t>
  </si>
  <si>
    <t>Lisäksi SL ja PuP</t>
  </si>
  <si>
    <t>Havainnot ilmoitti LJL</t>
  </si>
  <si>
    <t xml:space="preserve">Lasse J. Laine, Jani Ceder, Johan Ekroos, Heikki Eriksson,  Hannu Holmström, Pekka Hänninen, Matti J. Koivula,  Anders ja Peter Uppstu, Erkki Valsta. </t>
  </si>
  <si>
    <t>Raimo Lehtonen*, Tommi Lehtonen, Moberg Hannu</t>
  </si>
  <si>
    <t>*Jukka Lehtinen</t>
  </si>
  <si>
    <t>*Timo Leino</t>
  </si>
  <si>
    <t>Kyrö-Isorahka</t>
  </si>
  <si>
    <t>Antti Karlin ja Veli-Matti Karlin</t>
  </si>
  <si>
    <t>Sundholma</t>
  </si>
  <si>
    <t>Paimio, Vista</t>
  </si>
  <si>
    <t>*Tapani Numminen, Raino Suni</t>
  </si>
  <si>
    <t>Vista</t>
  </si>
  <si>
    <t>Kaarnisto-Vepsä</t>
  </si>
  <si>
    <t>TAR</t>
  </si>
  <si>
    <t>Prunkila</t>
  </si>
  <si>
    <t>Tarvasjoki, Prunkila</t>
  </si>
  <si>
    <t>*Jorma Kirjonen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</si>
</sst>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textRotation="90"/>
    </xf>
    <xf numFmtId="49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textRotation="90" wrapText="1"/>
    </xf>
    <xf numFmtId="2" fontId="0" fillId="0" borderId="4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6" xfId="0" applyNumberFormat="1" applyFont="1" applyBorder="1" applyAlignment="1">
      <alignment/>
    </xf>
    <xf numFmtId="0" fontId="0" fillId="0" borderId="0" xfId="0" applyAlignment="1">
      <alignment horizontal="center" textRotation="90"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3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31" xfId="0" applyFill="1" applyBorder="1" applyAlignment="1">
      <alignment horizontal="center" textRotation="90" wrapText="1"/>
    </xf>
    <xf numFmtId="0" fontId="0" fillId="2" borderId="0" xfId="0" applyFont="1" applyFill="1" applyAlignment="1">
      <alignment horizontal="center" textRotation="90" wrapText="1"/>
    </xf>
    <xf numFmtId="16" fontId="0" fillId="2" borderId="0" xfId="0" applyNumberFormat="1" applyFill="1" applyAlignment="1" quotePrefix="1">
      <alignment horizontal="center"/>
    </xf>
    <xf numFmtId="0" fontId="0" fillId="2" borderId="31" xfId="0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3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33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4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2" borderId="35" xfId="0" applyNumberFormat="1" applyFill="1" applyBorder="1" applyAlignment="1">
      <alignment/>
    </xf>
    <xf numFmtId="0" fontId="0" fillId="2" borderId="24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4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3"/>
  <sheetViews>
    <sheetView tabSelected="1" workbookViewId="0" topLeftCell="A1">
      <pane xSplit="1" ySplit="4" topLeftCell="N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46" sqref="Y46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7" width="6.8515625" style="2" customWidth="1"/>
    <col min="8" max="11" width="6.7109375" style="0" customWidth="1"/>
    <col min="12" max="13" width="6.57421875" style="2" customWidth="1"/>
    <col min="14" max="17" width="6.7109375" style="0" customWidth="1"/>
    <col min="18" max="18" width="6.7109375" style="115" customWidth="1"/>
    <col min="19" max="19" width="6.57421875" style="115" customWidth="1"/>
    <col min="20" max="20" width="6.7109375" style="115" customWidth="1"/>
    <col min="21" max="23" width="6.7109375" style="0" customWidth="1"/>
    <col min="24" max="89" width="5.7109375" style="0" customWidth="1"/>
    <col min="109" max="16384" width="5.7109375" style="0" customWidth="1"/>
  </cols>
  <sheetData>
    <row r="1" ht="15" customHeight="1">
      <c r="A1" s="1" t="s">
        <v>0</v>
      </c>
    </row>
    <row r="2" spans="1:89" s="5" customFormat="1" ht="97.5" customHeight="1">
      <c r="A2" s="4"/>
      <c r="B2" s="33" t="s">
        <v>288</v>
      </c>
      <c r="C2" s="33" t="s">
        <v>289</v>
      </c>
      <c r="D2" s="33" t="s">
        <v>290</v>
      </c>
      <c r="E2" s="33" t="s">
        <v>291</v>
      </c>
      <c r="F2" s="33" t="s">
        <v>292</v>
      </c>
      <c r="G2" s="33" t="s">
        <v>360</v>
      </c>
      <c r="H2" s="136" t="s">
        <v>303</v>
      </c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116" t="s">
        <v>274</v>
      </c>
      <c r="T2" s="117" t="s">
        <v>1</v>
      </c>
      <c r="U2" s="85" t="s">
        <v>345</v>
      </c>
      <c r="V2" s="85" t="s">
        <v>305</v>
      </c>
      <c r="W2" s="85" t="s">
        <v>386</v>
      </c>
      <c r="X2" s="79" t="s">
        <v>2</v>
      </c>
      <c r="Y2" s="90" t="s">
        <v>278</v>
      </c>
      <c r="Z2" s="90" t="s">
        <v>389</v>
      </c>
      <c r="AA2" s="90" t="s">
        <v>329</v>
      </c>
      <c r="AB2" s="79" t="s">
        <v>3</v>
      </c>
      <c r="AC2" s="79" t="s">
        <v>310</v>
      </c>
      <c r="AD2" s="79" t="s">
        <v>4</v>
      </c>
      <c r="AE2" s="79" t="s">
        <v>5</v>
      </c>
      <c r="AF2" s="79" t="s">
        <v>226</v>
      </c>
      <c r="AG2" s="79" t="s">
        <v>6</v>
      </c>
      <c r="AH2" s="79" t="s">
        <v>7</v>
      </c>
      <c r="AI2" s="79" t="s">
        <v>350</v>
      </c>
      <c r="AJ2" s="79" t="s">
        <v>8</v>
      </c>
      <c r="AK2" s="79" t="s">
        <v>209</v>
      </c>
      <c r="AL2" s="79" t="s">
        <v>9</v>
      </c>
      <c r="AM2" s="79" t="s">
        <v>10</v>
      </c>
      <c r="AN2" s="79" t="s">
        <v>271</v>
      </c>
      <c r="AO2" s="79" t="s">
        <v>337</v>
      </c>
      <c r="AP2" s="79" t="s">
        <v>280</v>
      </c>
      <c r="AQ2" s="79" t="s">
        <v>234</v>
      </c>
      <c r="AR2" s="79" t="s">
        <v>421</v>
      </c>
      <c r="AS2" s="79" t="s">
        <v>11</v>
      </c>
      <c r="AT2" s="79" t="s">
        <v>252</v>
      </c>
      <c r="AU2" s="79" t="s">
        <v>12</v>
      </c>
      <c r="AV2" s="79" t="s">
        <v>13</v>
      </c>
      <c r="AW2" s="79" t="s">
        <v>416</v>
      </c>
      <c r="AX2" s="79" t="s">
        <v>229</v>
      </c>
      <c r="AY2" s="79" t="s">
        <v>230</v>
      </c>
      <c r="AZ2" s="79" t="s">
        <v>309</v>
      </c>
      <c r="BA2" s="79" t="s">
        <v>217</v>
      </c>
      <c r="BB2" s="79" t="s">
        <v>374</v>
      </c>
      <c r="BC2" s="79" t="s">
        <v>14</v>
      </c>
      <c r="BD2" s="79" t="s">
        <v>15</v>
      </c>
      <c r="BE2" s="79" t="s">
        <v>16</v>
      </c>
      <c r="BF2" s="79" t="s">
        <v>422</v>
      </c>
      <c r="BG2" s="79" t="s">
        <v>17</v>
      </c>
      <c r="BH2" s="79" t="s">
        <v>354</v>
      </c>
      <c r="BI2" s="79" t="s">
        <v>339</v>
      </c>
      <c r="BJ2" s="79" t="s">
        <v>321</v>
      </c>
      <c r="BK2" s="79" t="s">
        <v>317</v>
      </c>
      <c r="BL2" s="79" t="s">
        <v>212</v>
      </c>
      <c r="BM2" s="79" t="s">
        <v>297</v>
      </c>
      <c r="BN2" s="79" t="s">
        <v>315</v>
      </c>
      <c r="BO2" s="79" t="s">
        <v>212</v>
      </c>
      <c r="BP2" s="79" t="s">
        <v>18</v>
      </c>
      <c r="BQ2" s="79" t="s">
        <v>323</v>
      </c>
      <c r="BR2" s="79" t="s">
        <v>379</v>
      </c>
      <c r="BS2" s="79" t="s">
        <v>424</v>
      </c>
      <c r="BT2" s="79" t="s">
        <v>399</v>
      </c>
      <c r="BU2" s="79" t="s">
        <v>400</v>
      </c>
      <c r="BV2" s="79" t="s">
        <v>19</v>
      </c>
      <c r="BW2" s="79" t="s">
        <v>334</v>
      </c>
      <c r="BX2" s="79" t="s">
        <v>382</v>
      </c>
      <c r="BY2" s="79" t="s">
        <v>341</v>
      </c>
      <c r="BZ2" s="79" t="s">
        <v>210</v>
      </c>
      <c r="CA2" s="79" t="s">
        <v>20</v>
      </c>
      <c r="CB2" s="79" t="s">
        <v>21</v>
      </c>
      <c r="CC2" s="79" t="s">
        <v>22</v>
      </c>
      <c r="CD2" s="79" t="s">
        <v>23</v>
      </c>
      <c r="CE2" s="79" t="s">
        <v>357</v>
      </c>
      <c r="CF2" s="79" t="s">
        <v>24</v>
      </c>
      <c r="CG2" s="79" t="s">
        <v>25</v>
      </c>
      <c r="CH2" s="79" t="s">
        <v>369</v>
      </c>
      <c r="CI2" s="79" t="s">
        <v>418</v>
      </c>
      <c r="CJ2" s="79" t="s">
        <v>223</v>
      </c>
      <c r="CK2" s="79" t="s">
        <v>26</v>
      </c>
    </row>
    <row r="3" spans="1:89" s="7" customFormat="1" ht="13.5" thickBot="1">
      <c r="A3" s="6" t="s">
        <v>28</v>
      </c>
      <c r="B3" s="32" t="s">
        <v>243</v>
      </c>
      <c r="C3" s="35" t="s">
        <v>244</v>
      </c>
      <c r="D3" s="35" t="s">
        <v>245</v>
      </c>
      <c r="E3" s="35" t="s">
        <v>246</v>
      </c>
      <c r="F3" s="35" t="s">
        <v>247</v>
      </c>
      <c r="G3" s="32" t="s">
        <v>249</v>
      </c>
      <c r="H3" s="8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8" t="s">
        <v>35</v>
      </c>
      <c r="O3" s="75" t="s">
        <v>36</v>
      </c>
      <c r="P3" s="75" t="s">
        <v>286</v>
      </c>
      <c r="Q3" s="77" t="s">
        <v>325</v>
      </c>
      <c r="R3" s="118" t="s">
        <v>361</v>
      </c>
      <c r="S3" s="119"/>
      <c r="T3" s="120"/>
      <c r="U3" s="75" t="s">
        <v>344</v>
      </c>
      <c r="V3" s="75" t="s">
        <v>304</v>
      </c>
      <c r="W3" s="75" t="s">
        <v>385</v>
      </c>
      <c r="X3" s="7" t="s">
        <v>37</v>
      </c>
      <c r="Y3" s="32" t="s">
        <v>37</v>
      </c>
      <c r="Z3" s="32" t="s">
        <v>37</v>
      </c>
      <c r="AA3" s="32" t="s">
        <v>37</v>
      </c>
      <c r="AB3" s="7" t="s">
        <v>38</v>
      </c>
      <c r="AC3" s="32" t="s">
        <v>39</v>
      </c>
      <c r="AD3" s="7" t="s">
        <v>39</v>
      </c>
      <c r="AE3" s="7" t="s">
        <v>40</v>
      </c>
      <c r="AF3" s="32" t="s">
        <v>40</v>
      </c>
      <c r="AG3" s="7" t="s">
        <v>41</v>
      </c>
      <c r="AH3" s="7" t="s">
        <v>41</v>
      </c>
      <c r="AI3" s="32" t="s">
        <v>349</v>
      </c>
      <c r="AJ3" s="7" t="s">
        <v>42</v>
      </c>
      <c r="AK3" s="32" t="s">
        <v>43</v>
      </c>
      <c r="AL3" s="32" t="s">
        <v>43</v>
      </c>
      <c r="AM3" s="7" t="s">
        <v>43</v>
      </c>
      <c r="AN3" s="32" t="s">
        <v>44</v>
      </c>
      <c r="AO3" s="32" t="s">
        <v>44</v>
      </c>
      <c r="AP3" s="32" t="s">
        <v>44</v>
      </c>
      <c r="AQ3" s="32" t="s">
        <v>233</v>
      </c>
      <c r="AR3" s="32" t="s">
        <v>233</v>
      </c>
      <c r="AS3" s="7" t="s">
        <v>45</v>
      </c>
      <c r="AT3" s="32" t="s">
        <v>45</v>
      </c>
      <c r="AU3" s="7" t="s">
        <v>46</v>
      </c>
      <c r="AV3" s="7" t="s">
        <v>47</v>
      </c>
      <c r="AW3" s="32" t="s">
        <v>284</v>
      </c>
      <c r="AX3" s="32" t="s">
        <v>48</v>
      </c>
      <c r="AY3" s="32" t="s">
        <v>48</v>
      </c>
      <c r="AZ3" s="7" t="s">
        <v>48</v>
      </c>
      <c r="BA3" s="32" t="s">
        <v>216</v>
      </c>
      <c r="BB3" s="32" t="s">
        <v>216</v>
      </c>
      <c r="BC3" s="7" t="s">
        <v>49</v>
      </c>
      <c r="BD3" s="7" t="s">
        <v>49</v>
      </c>
      <c r="BE3" s="7" t="s">
        <v>49</v>
      </c>
      <c r="BF3" s="32" t="s">
        <v>49</v>
      </c>
      <c r="BG3" s="7" t="s">
        <v>49</v>
      </c>
      <c r="BH3" s="32" t="s">
        <v>49</v>
      </c>
      <c r="BI3" s="32" t="s">
        <v>49</v>
      </c>
      <c r="BJ3" s="32" t="s">
        <v>49</v>
      </c>
      <c r="BK3" s="32" t="s">
        <v>296</v>
      </c>
      <c r="BL3" s="32" t="s">
        <v>296</v>
      </c>
      <c r="BM3" s="32" t="s">
        <v>296</v>
      </c>
      <c r="BN3" s="32" t="s">
        <v>296</v>
      </c>
      <c r="BO3" s="32" t="s">
        <v>211</v>
      </c>
      <c r="BP3" s="32" t="s">
        <v>50</v>
      </c>
      <c r="BQ3" s="32" t="s">
        <v>322</v>
      </c>
      <c r="BR3" s="32" t="s">
        <v>378</v>
      </c>
      <c r="BS3" s="32" t="s">
        <v>423</v>
      </c>
      <c r="BT3" s="32" t="s">
        <v>51</v>
      </c>
      <c r="BU3" s="7" t="s">
        <v>51</v>
      </c>
      <c r="BV3" s="7" t="s">
        <v>51</v>
      </c>
      <c r="BW3" s="32" t="s">
        <v>51</v>
      </c>
      <c r="BX3" s="32" t="s">
        <v>51</v>
      </c>
      <c r="BY3" s="32" t="s">
        <v>51</v>
      </c>
      <c r="BZ3" s="32" t="s">
        <v>51</v>
      </c>
      <c r="CA3" s="7" t="s">
        <v>51</v>
      </c>
      <c r="CB3" s="7" t="s">
        <v>51</v>
      </c>
      <c r="CC3" s="7" t="s">
        <v>51</v>
      </c>
      <c r="CD3" s="7" t="s">
        <v>51</v>
      </c>
      <c r="CE3" s="32" t="s">
        <v>51</v>
      </c>
      <c r="CF3" s="7" t="s">
        <v>52</v>
      </c>
      <c r="CG3" s="7" t="s">
        <v>52</v>
      </c>
      <c r="CH3" s="32" t="s">
        <v>52</v>
      </c>
      <c r="CI3" s="32" t="s">
        <v>52</v>
      </c>
      <c r="CJ3" s="32" t="s">
        <v>53</v>
      </c>
      <c r="CK3" s="7" t="s">
        <v>53</v>
      </c>
    </row>
    <row r="4" spans="1:89" ht="13.5" thickBot="1">
      <c r="A4" s="11" t="s">
        <v>54</v>
      </c>
      <c r="B4" s="111">
        <v>165</v>
      </c>
      <c r="C4" s="112">
        <v>472</v>
      </c>
      <c r="D4" s="112">
        <v>570</v>
      </c>
      <c r="E4" s="112">
        <v>449</v>
      </c>
      <c r="F4" s="113">
        <v>517</v>
      </c>
      <c r="G4" s="114">
        <f>(H4+I4+J4+K4+L4+M4+N4+O4+P4+Q4)/10</f>
        <v>580.52</v>
      </c>
      <c r="H4" s="76">
        <v>468</v>
      </c>
      <c r="I4" s="12">
        <v>414</v>
      </c>
      <c r="J4" s="12">
        <v>504</v>
      </c>
      <c r="K4" s="12">
        <v>496</v>
      </c>
      <c r="L4" s="13">
        <v>547</v>
      </c>
      <c r="M4" s="13">
        <v>586</v>
      </c>
      <c r="N4" s="14">
        <v>869</v>
      </c>
      <c r="O4" s="14">
        <v>636</v>
      </c>
      <c r="P4" s="14">
        <v>606</v>
      </c>
      <c r="Q4" s="14">
        <v>679.2</v>
      </c>
      <c r="R4" s="121">
        <f>(S4)</f>
        <v>695.9999999999999</v>
      </c>
      <c r="S4" s="122">
        <f>SUM(U4:CK4)</f>
        <v>695.9999999999999</v>
      </c>
      <c r="T4" s="123">
        <f>COUNTA(U4:CK4)</f>
        <v>69</v>
      </c>
      <c r="U4" s="15">
        <v>9.5</v>
      </c>
      <c r="V4" s="15">
        <v>11</v>
      </c>
      <c r="W4" s="15">
        <v>8.1</v>
      </c>
      <c r="X4" s="16">
        <v>12</v>
      </c>
      <c r="Y4" s="16">
        <v>9.5</v>
      </c>
      <c r="Z4" s="16">
        <v>9.6</v>
      </c>
      <c r="AA4" s="16">
        <v>10.2</v>
      </c>
      <c r="AB4" s="16">
        <v>11</v>
      </c>
      <c r="AC4" s="16">
        <v>11</v>
      </c>
      <c r="AD4" s="17">
        <v>10.4</v>
      </c>
      <c r="AE4" s="18">
        <v>6.6</v>
      </c>
      <c r="AF4" s="18">
        <v>11.6</v>
      </c>
      <c r="AG4" s="17">
        <v>8.3</v>
      </c>
      <c r="AH4" s="17">
        <v>8.2</v>
      </c>
      <c r="AI4" s="17">
        <v>10.6</v>
      </c>
      <c r="AJ4" s="18">
        <v>7.3</v>
      </c>
      <c r="AK4" s="18">
        <v>11.6</v>
      </c>
      <c r="AL4" s="18">
        <v>13.5</v>
      </c>
      <c r="AM4" s="18">
        <v>9.8</v>
      </c>
      <c r="AN4" s="18">
        <v>10</v>
      </c>
      <c r="AO4" s="18">
        <v>5.5</v>
      </c>
      <c r="AP4" s="18">
        <v>13</v>
      </c>
      <c r="AQ4" s="18">
        <v>12.4</v>
      </c>
      <c r="AR4" s="18">
        <v>10.5</v>
      </c>
      <c r="AS4" s="18">
        <v>10.2</v>
      </c>
      <c r="AT4" s="18">
        <v>11.5</v>
      </c>
      <c r="AU4" s="18">
        <v>10.7</v>
      </c>
      <c r="AV4" s="17">
        <v>10.4</v>
      </c>
      <c r="AW4" s="16">
        <v>12</v>
      </c>
      <c r="AX4" s="17">
        <v>9.3</v>
      </c>
      <c r="AY4" s="17">
        <v>6.2</v>
      </c>
      <c r="AZ4" s="16">
        <v>12</v>
      </c>
      <c r="BA4" s="16">
        <v>11</v>
      </c>
      <c r="BB4" s="16">
        <v>8.9</v>
      </c>
      <c r="BC4" s="16">
        <v>31</v>
      </c>
      <c r="BD4" s="16">
        <v>10.7</v>
      </c>
      <c r="BE4" s="16">
        <v>10.4</v>
      </c>
      <c r="BF4" s="16">
        <v>14</v>
      </c>
      <c r="BG4" s="16">
        <v>10.4</v>
      </c>
      <c r="BH4" s="16">
        <v>16.6</v>
      </c>
      <c r="BI4" s="16">
        <v>10.5</v>
      </c>
      <c r="BJ4" s="16">
        <v>7</v>
      </c>
      <c r="BK4" s="16">
        <v>6</v>
      </c>
      <c r="BL4" s="16">
        <v>11</v>
      </c>
      <c r="BM4" s="16">
        <v>6</v>
      </c>
      <c r="BN4" s="16">
        <v>13</v>
      </c>
      <c r="BO4" s="16">
        <v>7.6</v>
      </c>
      <c r="BP4" s="16">
        <v>15</v>
      </c>
      <c r="BQ4" s="16">
        <v>7.1</v>
      </c>
      <c r="BR4" s="16">
        <v>8.5</v>
      </c>
      <c r="BS4" s="16">
        <v>12</v>
      </c>
      <c r="BT4" s="16">
        <v>6.4</v>
      </c>
      <c r="BU4" s="16">
        <v>10</v>
      </c>
      <c r="BV4" s="16">
        <v>7.6</v>
      </c>
      <c r="BW4" s="16">
        <v>9.5</v>
      </c>
      <c r="BX4" s="16">
        <v>8.9</v>
      </c>
      <c r="BY4" s="16">
        <v>9.9</v>
      </c>
      <c r="BZ4" s="16">
        <v>6.2</v>
      </c>
      <c r="CA4" s="16">
        <v>10.4</v>
      </c>
      <c r="CB4" s="16">
        <v>8.3</v>
      </c>
      <c r="CC4" s="16">
        <v>8</v>
      </c>
      <c r="CD4" s="16">
        <v>7.3</v>
      </c>
      <c r="CE4" s="16">
        <v>15</v>
      </c>
      <c r="CF4" s="16">
        <v>11</v>
      </c>
      <c r="CG4" s="16">
        <v>4.7</v>
      </c>
      <c r="CH4" s="16">
        <v>7.5</v>
      </c>
      <c r="CI4" s="16">
        <v>7</v>
      </c>
      <c r="CJ4" s="16">
        <v>10</v>
      </c>
      <c r="CK4" s="16">
        <v>8.1</v>
      </c>
    </row>
    <row r="5" spans="1:35" ht="12.75">
      <c r="A5" s="19" t="s">
        <v>55</v>
      </c>
      <c r="B5" s="47"/>
      <c r="C5" s="38"/>
      <c r="D5" s="96"/>
      <c r="E5" s="109"/>
      <c r="F5" s="96"/>
      <c r="G5" s="106">
        <f>(H5+I5+J5+K5+L5+M5+N5+O5+P5+Q5)/10</f>
        <v>0</v>
      </c>
      <c r="H5" s="97"/>
      <c r="I5" s="14"/>
      <c r="J5" s="14"/>
      <c r="K5" s="14"/>
      <c r="L5" s="13"/>
      <c r="M5" s="20"/>
      <c r="N5" s="23"/>
      <c r="O5" s="23"/>
      <c r="P5" s="23"/>
      <c r="Q5" s="23"/>
      <c r="R5" s="124">
        <f>S5*10/$R$4</f>
        <v>0</v>
      </c>
      <c r="S5" s="122">
        <f aca="true" t="shared" si="0" ref="S5:S69">SUM(U5:CK5)</f>
        <v>0</v>
      </c>
      <c r="T5" s="125">
        <f aca="true" t="shared" si="1" ref="T5:T69">COUNTA(U5:CK5)</f>
        <v>0</v>
      </c>
      <c r="U5" s="14"/>
      <c r="V5" s="14"/>
      <c r="W5" s="14"/>
      <c r="AH5" s="22"/>
      <c r="AI5" s="22"/>
    </row>
    <row r="6" spans="1:35" ht="12.75">
      <c r="A6" s="19" t="s">
        <v>56</v>
      </c>
      <c r="B6" s="48"/>
      <c r="C6" s="34"/>
      <c r="D6" s="93"/>
      <c r="E6" s="44"/>
      <c r="F6" s="93"/>
      <c r="G6" s="107">
        <f aca="true" t="shared" si="2" ref="G6:G70">(H6+I6+J6+K6+L6+M6+N6+O6+P6+Q6)/10</f>
        <v>0.001</v>
      </c>
      <c r="H6" s="37"/>
      <c r="I6" s="14"/>
      <c r="J6" s="14"/>
      <c r="K6" s="14"/>
      <c r="L6" s="13"/>
      <c r="M6" s="42"/>
      <c r="N6" s="23">
        <v>0.01</v>
      </c>
      <c r="O6" s="23"/>
      <c r="P6" s="23"/>
      <c r="Q6" s="23"/>
      <c r="R6" s="124">
        <f aca="true" t="shared" si="3" ref="R6:R73">S6*10/$R$4</f>
        <v>0</v>
      </c>
      <c r="S6" s="126">
        <f t="shared" si="0"/>
        <v>0</v>
      </c>
      <c r="T6" s="127">
        <f t="shared" si="1"/>
        <v>0</v>
      </c>
      <c r="U6" s="14"/>
      <c r="V6" s="14"/>
      <c r="W6" s="14"/>
      <c r="AH6" s="22"/>
      <c r="AI6" s="22"/>
    </row>
    <row r="7" spans="1:35" ht="12.75">
      <c r="A7" s="19" t="s">
        <v>57</v>
      </c>
      <c r="B7" s="48"/>
      <c r="C7" s="34"/>
      <c r="D7" s="93"/>
      <c r="E7" s="44"/>
      <c r="F7" s="93"/>
      <c r="G7" s="107">
        <f t="shared" si="2"/>
        <v>0</v>
      </c>
      <c r="H7" s="37"/>
      <c r="I7" s="14"/>
      <c r="J7" s="14"/>
      <c r="K7" s="14"/>
      <c r="L7" s="20"/>
      <c r="M7" s="20"/>
      <c r="N7" s="23"/>
      <c r="O7" s="23"/>
      <c r="P7" s="23"/>
      <c r="Q7" s="23"/>
      <c r="R7" s="124">
        <f t="shared" si="3"/>
        <v>0</v>
      </c>
      <c r="S7" s="126">
        <f t="shared" si="0"/>
        <v>0</v>
      </c>
      <c r="T7" s="127">
        <f t="shared" si="1"/>
        <v>0</v>
      </c>
      <c r="U7" s="14"/>
      <c r="V7" s="14"/>
      <c r="W7" s="14"/>
      <c r="AH7" s="22"/>
      <c r="AI7" s="22"/>
    </row>
    <row r="8" spans="1:35" ht="12.75">
      <c r="A8" s="19" t="s">
        <v>58</v>
      </c>
      <c r="B8" s="48"/>
      <c r="C8" s="34"/>
      <c r="D8" s="93"/>
      <c r="E8" s="44"/>
      <c r="F8" s="93"/>
      <c r="G8" s="107">
        <f t="shared" si="2"/>
        <v>0.002</v>
      </c>
      <c r="H8" s="37"/>
      <c r="I8" s="14"/>
      <c r="J8" s="14"/>
      <c r="K8" s="14"/>
      <c r="L8" s="42"/>
      <c r="M8" s="20">
        <v>0.02</v>
      </c>
      <c r="N8" s="24"/>
      <c r="O8" s="23"/>
      <c r="P8" s="23"/>
      <c r="Q8" s="23"/>
      <c r="R8" s="124">
        <f t="shared" si="3"/>
        <v>0</v>
      </c>
      <c r="S8" s="126">
        <f t="shared" si="0"/>
        <v>0</v>
      </c>
      <c r="T8" s="127">
        <f t="shared" si="1"/>
        <v>0</v>
      </c>
      <c r="U8" s="14"/>
      <c r="V8" s="14"/>
      <c r="W8" s="14"/>
      <c r="AH8" s="22"/>
      <c r="AI8" s="22"/>
    </row>
    <row r="9" spans="1:35" ht="12.75">
      <c r="A9" s="19" t="s">
        <v>59</v>
      </c>
      <c r="B9" s="48"/>
      <c r="C9" s="34"/>
      <c r="D9" s="93"/>
      <c r="E9" s="44"/>
      <c r="F9" s="93"/>
      <c r="G9" s="107">
        <f t="shared" si="2"/>
        <v>0</v>
      </c>
      <c r="H9" s="37"/>
      <c r="I9" s="14"/>
      <c r="J9" s="14"/>
      <c r="K9" s="14"/>
      <c r="L9" s="20"/>
      <c r="M9" s="20"/>
      <c r="N9" s="23"/>
      <c r="O9" s="23"/>
      <c r="P9" s="23"/>
      <c r="Q9" s="23"/>
      <c r="R9" s="124">
        <f t="shared" si="3"/>
        <v>0</v>
      </c>
      <c r="S9" s="126">
        <f t="shared" si="0"/>
        <v>0</v>
      </c>
      <c r="T9" s="127">
        <f t="shared" si="1"/>
        <v>0</v>
      </c>
      <c r="U9" s="14"/>
      <c r="V9" s="14"/>
      <c r="W9" s="14"/>
      <c r="AH9" s="22"/>
      <c r="AI9" s="22"/>
    </row>
    <row r="10" spans="1:35" ht="12.75">
      <c r="A10" s="1" t="s">
        <v>60</v>
      </c>
      <c r="B10" s="48"/>
      <c r="C10" s="34"/>
      <c r="D10" s="93">
        <v>0.01</v>
      </c>
      <c r="E10" s="44"/>
      <c r="F10" s="93">
        <v>0.01</v>
      </c>
      <c r="G10" s="107">
        <f t="shared" si="2"/>
        <v>0.009000000000000001</v>
      </c>
      <c r="H10" s="58">
        <v>0.02</v>
      </c>
      <c r="I10" s="23">
        <v>0.02</v>
      </c>
      <c r="J10" s="24"/>
      <c r="K10" s="24"/>
      <c r="L10" s="42"/>
      <c r="M10" s="42"/>
      <c r="N10" s="24"/>
      <c r="O10" s="23">
        <v>0.03</v>
      </c>
      <c r="P10" s="23">
        <v>0.02</v>
      </c>
      <c r="Q10" s="23"/>
      <c r="R10" s="124">
        <f t="shared" si="3"/>
        <v>0</v>
      </c>
      <c r="S10" s="126">
        <f t="shared" si="0"/>
        <v>0</v>
      </c>
      <c r="T10" s="127">
        <f t="shared" si="1"/>
        <v>0</v>
      </c>
      <c r="U10" s="14"/>
      <c r="V10" s="14"/>
      <c r="W10" s="14"/>
      <c r="AH10" s="24"/>
      <c r="AI10" s="24"/>
    </row>
    <row r="11" spans="1:35" ht="12.75">
      <c r="A11" s="1" t="s">
        <v>61</v>
      </c>
      <c r="B11" s="48"/>
      <c r="C11" s="34"/>
      <c r="D11" s="93"/>
      <c r="E11" s="44"/>
      <c r="F11" s="93"/>
      <c r="G11" s="107">
        <f t="shared" si="2"/>
        <v>0</v>
      </c>
      <c r="H11" s="58"/>
      <c r="I11" s="23"/>
      <c r="J11" s="23"/>
      <c r="K11" s="23"/>
      <c r="L11" s="20"/>
      <c r="M11" s="20"/>
      <c r="N11" s="23"/>
      <c r="O11" s="23"/>
      <c r="P11" s="23"/>
      <c r="Q11" s="23"/>
      <c r="R11" s="124">
        <f t="shared" si="3"/>
        <v>0</v>
      </c>
      <c r="S11" s="126">
        <f t="shared" si="0"/>
        <v>0</v>
      </c>
      <c r="T11" s="127">
        <f t="shared" si="1"/>
        <v>0</v>
      </c>
      <c r="U11" s="14"/>
      <c r="V11" s="14"/>
      <c r="W11" s="14"/>
      <c r="AH11" s="24"/>
      <c r="AI11" s="24"/>
    </row>
    <row r="12" spans="1:35" ht="12.75">
      <c r="A12" s="1" t="s">
        <v>62</v>
      </c>
      <c r="B12" s="48"/>
      <c r="C12" s="34"/>
      <c r="D12" s="93"/>
      <c r="E12" s="44">
        <v>0.02</v>
      </c>
      <c r="F12" s="93">
        <v>0.19</v>
      </c>
      <c r="G12" s="107">
        <f t="shared" si="2"/>
        <v>0.07677856301531215</v>
      </c>
      <c r="H12" s="58"/>
      <c r="I12">
        <v>0.05</v>
      </c>
      <c r="J12" s="23">
        <v>0.5</v>
      </c>
      <c r="K12" s="24"/>
      <c r="L12" s="20">
        <v>0.02</v>
      </c>
      <c r="M12" s="23">
        <v>0.03</v>
      </c>
      <c r="N12" s="24"/>
      <c r="O12" s="23">
        <v>0.05</v>
      </c>
      <c r="P12" s="23"/>
      <c r="Q12" s="23">
        <v>0.11778563015312134</v>
      </c>
      <c r="R12" s="124">
        <f t="shared" si="3"/>
        <v>0</v>
      </c>
      <c r="S12" s="126">
        <f t="shared" si="0"/>
        <v>0</v>
      </c>
      <c r="T12" s="127">
        <f t="shared" si="1"/>
        <v>0</v>
      </c>
      <c r="U12" s="14"/>
      <c r="V12" s="14"/>
      <c r="W12" s="14"/>
      <c r="AH12" s="24"/>
      <c r="AI12" s="24"/>
    </row>
    <row r="13" spans="1:45" ht="12.75">
      <c r="A13" s="1" t="s">
        <v>63</v>
      </c>
      <c r="B13" s="48"/>
      <c r="C13" s="34"/>
      <c r="D13" s="93"/>
      <c r="E13" s="44"/>
      <c r="F13" s="93"/>
      <c r="G13" s="107">
        <f t="shared" si="2"/>
        <v>0.06777856301531214</v>
      </c>
      <c r="H13" s="102"/>
      <c r="I13">
        <v>0.22</v>
      </c>
      <c r="J13" s="23">
        <v>0.2</v>
      </c>
      <c r="K13" s="24"/>
      <c r="L13" s="20">
        <v>0.04</v>
      </c>
      <c r="M13" s="20">
        <v>0.05</v>
      </c>
      <c r="N13" s="24"/>
      <c r="O13" s="23">
        <v>0.05</v>
      </c>
      <c r="P13" s="23"/>
      <c r="Q13" s="23">
        <v>0.11778563015312134</v>
      </c>
      <c r="R13" s="124">
        <f t="shared" si="3"/>
        <v>0.014367816091954025</v>
      </c>
      <c r="S13" s="134">
        <f t="shared" si="0"/>
        <v>1</v>
      </c>
      <c r="T13" s="135">
        <f t="shared" si="1"/>
        <v>1</v>
      </c>
      <c r="U13" s="14"/>
      <c r="V13" s="14"/>
      <c r="W13" s="14"/>
      <c r="AH13" s="24"/>
      <c r="AI13" s="24"/>
      <c r="AS13">
        <v>1</v>
      </c>
    </row>
    <row r="14" spans="1:80" ht="12.75">
      <c r="A14" s="1" t="s">
        <v>64</v>
      </c>
      <c r="B14" s="48"/>
      <c r="C14" s="34">
        <v>0.02</v>
      </c>
      <c r="D14" s="93">
        <v>0.15</v>
      </c>
      <c r="E14" s="44">
        <v>0.55</v>
      </c>
      <c r="F14" s="93">
        <v>2.91</v>
      </c>
      <c r="G14" s="107">
        <f t="shared" si="2"/>
        <v>1.9244970553592462</v>
      </c>
      <c r="H14" s="103">
        <v>1.3</v>
      </c>
      <c r="I14" s="23">
        <v>2.05</v>
      </c>
      <c r="J14" s="23">
        <v>0.99</v>
      </c>
      <c r="K14" s="23">
        <v>0.54</v>
      </c>
      <c r="L14" s="20">
        <v>1.74</v>
      </c>
      <c r="M14" s="20">
        <v>1.3</v>
      </c>
      <c r="N14" s="23">
        <v>3.83</v>
      </c>
      <c r="O14" s="23">
        <v>2.25</v>
      </c>
      <c r="P14" s="23">
        <v>1.52</v>
      </c>
      <c r="Q14" s="23">
        <v>3.724970553592462</v>
      </c>
      <c r="R14" s="124">
        <f t="shared" si="3"/>
        <v>0.589080459770115</v>
      </c>
      <c r="S14" s="126">
        <f t="shared" si="0"/>
        <v>41</v>
      </c>
      <c r="T14" s="127">
        <f t="shared" si="1"/>
        <v>9</v>
      </c>
      <c r="U14" s="14"/>
      <c r="V14" s="14"/>
      <c r="W14" s="14">
        <v>2</v>
      </c>
      <c r="AH14" s="24"/>
      <c r="AI14" s="24"/>
      <c r="AN14">
        <v>2</v>
      </c>
      <c r="AS14">
        <v>5</v>
      </c>
      <c r="AU14">
        <v>1</v>
      </c>
      <c r="BC14">
        <v>1</v>
      </c>
      <c r="BE14">
        <v>2</v>
      </c>
      <c r="BF14">
        <v>18</v>
      </c>
      <c r="CA14">
        <v>6</v>
      </c>
      <c r="CB14">
        <v>4</v>
      </c>
    </row>
    <row r="15" spans="1:72" ht="12.75">
      <c r="A15" s="1" t="s">
        <v>65</v>
      </c>
      <c r="B15" s="48">
        <v>0.03</v>
      </c>
      <c r="C15" s="34">
        <v>0.04</v>
      </c>
      <c r="D15" s="93">
        <v>0.06</v>
      </c>
      <c r="E15" s="44">
        <v>0.04</v>
      </c>
      <c r="F15" s="94">
        <v>0.1</v>
      </c>
      <c r="G15" s="107">
        <f t="shared" si="2"/>
        <v>1.0006513545347469</v>
      </c>
      <c r="H15" s="104"/>
      <c r="I15">
        <v>0.92</v>
      </c>
      <c r="J15" s="23">
        <v>0.06</v>
      </c>
      <c r="K15" s="24"/>
      <c r="L15" s="20">
        <v>0.15</v>
      </c>
      <c r="M15" s="42"/>
      <c r="N15" s="23">
        <v>0.16</v>
      </c>
      <c r="O15" s="23">
        <v>2.33</v>
      </c>
      <c r="P15" s="23">
        <v>0.35</v>
      </c>
      <c r="Q15" s="23">
        <v>6.036513545347468</v>
      </c>
      <c r="R15" s="124">
        <f t="shared" si="3"/>
        <v>0.04310344827586208</v>
      </c>
      <c r="S15" s="126">
        <f t="shared" si="0"/>
        <v>3</v>
      </c>
      <c r="T15" s="127">
        <f t="shared" si="1"/>
        <v>3</v>
      </c>
      <c r="U15" s="14"/>
      <c r="V15" s="14"/>
      <c r="W15" s="14"/>
      <c r="AH15" s="24"/>
      <c r="AI15" s="24"/>
      <c r="BC15">
        <v>1</v>
      </c>
      <c r="BF15">
        <v>1</v>
      </c>
      <c r="BT15">
        <v>1</v>
      </c>
    </row>
    <row r="16" spans="1:35" ht="12.75">
      <c r="A16" s="1" t="s">
        <v>66</v>
      </c>
      <c r="B16" s="48"/>
      <c r="C16" s="34"/>
      <c r="D16" s="93"/>
      <c r="E16" s="44"/>
      <c r="F16" s="93"/>
      <c r="G16" s="107">
        <f t="shared" si="2"/>
        <v>0</v>
      </c>
      <c r="H16" s="58"/>
      <c r="J16" s="23"/>
      <c r="K16" s="23"/>
      <c r="L16" s="20"/>
      <c r="M16" s="20"/>
      <c r="N16" s="23"/>
      <c r="O16" s="23"/>
      <c r="P16" s="23"/>
      <c r="Q16" s="23"/>
      <c r="R16" s="124">
        <f t="shared" si="3"/>
        <v>0</v>
      </c>
      <c r="S16" s="126">
        <f t="shared" si="0"/>
        <v>0</v>
      </c>
      <c r="T16" s="127">
        <f t="shared" si="1"/>
        <v>0</v>
      </c>
      <c r="U16" s="14"/>
      <c r="V16" s="14"/>
      <c r="W16" s="14"/>
      <c r="AH16" s="24"/>
      <c r="AI16" s="24"/>
    </row>
    <row r="17" spans="1:80" ht="12.75">
      <c r="A17" s="1" t="s">
        <v>67</v>
      </c>
      <c r="B17" s="48"/>
      <c r="C17" s="34"/>
      <c r="D17" s="93"/>
      <c r="E17" s="44">
        <v>0.42</v>
      </c>
      <c r="F17" s="93">
        <v>0.25</v>
      </c>
      <c r="G17" s="107">
        <f t="shared" si="2"/>
        <v>0.097</v>
      </c>
      <c r="H17" s="58">
        <v>0.51</v>
      </c>
      <c r="I17">
        <v>0.39</v>
      </c>
      <c r="J17" s="24"/>
      <c r="K17" s="24"/>
      <c r="L17" s="42"/>
      <c r="M17" s="42"/>
      <c r="N17" s="24"/>
      <c r="O17" s="23"/>
      <c r="P17" s="23">
        <v>0.07</v>
      </c>
      <c r="Q17" s="23"/>
      <c r="R17" s="124">
        <f t="shared" si="3"/>
        <v>0.014367816091954025</v>
      </c>
      <c r="S17" s="126">
        <f t="shared" si="0"/>
        <v>1</v>
      </c>
      <c r="T17" s="127">
        <f t="shared" si="1"/>
        <v>1</v>
      </c>
      <c r="U17" s="14"/>
      <c r="V17" s="14"/>
      <c r="W17" s="14"/>
      <c r="AH17" s="24"/>
      <c r="AI17" s="24"/>
      <c r="CB17">
        <v>1</v>
      </c>
    </row>
    <row r="18" spans="1:35" ht="12.75">
      <c r="A18" s="1" t="s">
        <v>68</v>
      </c>
      <c r="B18" s="48"/>
      <c r="C18" s="34"/>
      <c r="D18" s="93"/>
      <c r="E18" s="44"/>
      <c r="F18" s="93"/>
      <c r="G18" s="107">
        <f t="shared" si="2"/>
        <v>0</v>
      </c>
      <c r="H18" s="58"/>
      <c r="J18" s="23"/>
      <c r="K18" s="23"/>
      <c r="L18" s="20"/>
      <c r="M18" s="20"/>
      <c r="N18" s="23"/>
      <c r="O18" s="23"/>
      <c r="P18" s="23"/>
      <c r="Q18" s="23"/>
      <c r="R18" s="124">
        <f t="shared" si="3"/>
        <v>0</v>
      </c>
      <c r="S18" s="126">
        <f t="shared" si="0"/>
        <v>0</v>
      </c>
      <c r="T18" s="127">
        <f t="shared" si="1"/>
        <v>0</v>
      </c>
      <c r="U18" s="14"/>
      <c r="V18" s="14"/>
      <c r="W18" s="14"/>
      <c r="AH18" s="24"/>
      <c r="AI18" s="24"/>
    </row>
    <row r="19" spans="1:35" ht="12.75">
      <c r="A19" s="1" t="s">
        <v>69</v>
      </c>
      <c r="B19" s="48"/>
      <c r="C19" s="34">
        <v>0.01</v>
      </c>
      <c r="D19" s="93"/>
      <c r="E19" s="44">
        <v>0.01</v>
      </c>
      <c r="F19" s="93"/>
      <c r="G19" s="107">
        <f t="shared" si="2"/>
        <v>0.01</v>
      </c>
      <c r="H19" s="102"/>
      <c r="I19">
        <v>0.02</v>
      </c>
      <c r="J19" s="24"/>
      <c r="K19" s="24"/>
      <c r="L19" s="42"/>
      <c r="M19" s="42"/>
      <c r="N19" s="24"/>
      <c r="O19" s="23">
        <v>0.05</v>
      </c>
      <c r="P19" s="23">
        <v>0.03</v>
      </c>
      <c r="Q19" s="23"/>
      <c r="R19" s="124">
        <f t="shared" si="3"/>
        <v>0</v>
      </c>
      <c r="S19" s="126">
        <f t="shared" si="0"/>
        <v>0</v>
      </c>
      <c r="T19" s="127">
        <f t="shared" si="1"/>
        <v>0</v>
      </c>
      <c r="U19" s="14"/>
      <c r="V19" s="14"/>
      <c r="W19" s="14"/>
      <c r="AH19" s="24"/>
      <c r="AI19" s="24"/>
    </row>
    <row r="20" spans="1:85" ht="12.75">
      <c r="A20" s="1" t="s">
        <v>70</v>
      </c>
      <c r="B20" s="48">
        <v>28.83</v>
      </c>
      <c r="C20" s="34">
        <v>15.08</v>
      </c>
      <c r="D20" s="93">
        <v>6.53</v>
      </c>
      <c r="E20" s="44">
        <v>22.83</v>
      </c>
      <c r="F20" s="93">
        <v>25.21</v>
      </c>
      <c r="G20" s="107">
        <f t="shared" si="2"/>
        <v>38.40210011778563</v>
      </c>
      <c r="H20" s="58">
        <v>52.01</v>
      </c>
      <c r="I20">
        <v>26.09</v>
      </c>
      <c r="J20" s="23">
        <v>46.63</v>
      </c>
      <c r="K20" s="23">
        <v>68.35</v>
      </c>
      <c r="L20" s="20">
        <v>43.47</v>
      </c>
      <c r="M20" s="20">
        <v>37.95</v>
      </c>
      <c r="N20" s="23">
        <v>27.27</v>
      </c>
      <c r="O20" s="23">
        <v>33.55</v>
      </c>
      <c r="P20" s="23">
        <v>25.35</v>
      </c>
      <c r="Q20" s="23">
        <v>23.351001177856304</v>
      </c>
      <c r="R20" s="124">
        <f t="shared" si="3"/>
        <v>41.58045977011495</v>
      </c>
      <c r="S20" s="126">
        <f t="shared" si="0"/>
        <v>2894</v>
      </c>
      <c r="T20" s="127">
        <f t="shared" si="1"/>
        <v>20</v>
      </c>
      <c r="U20" s="14"/>
      <c r="V20" s="14">
        <v>4</v>
      </c>
      <c r="W20" s="14"/>
      <c r="Y20" s="73"/>
      <c r="Z20" s="73"/>
      <c r="AA20" s="73"/>
      <c r="AE20">
        <v>3</v>
      </c>
      <c r="AF20">
        <v>1</v>
      </c>
      <c r="AG20">
        <v>2</v>
      </c>
      <c r="AH20" s="24">
        <v>4</v>
      </c>
      <c r="AI20" s="24"/>
      <c r="AL20">
        <v>1</v>
      </c>
      <c r="AN20">
        <v>260</v>
      </c>
      <c r="AP20">
        <v>592</v>
      </c>
      <c r="AQ20">
        <v>2</v>
      </c>
      <c r="BF20">
        <v>38</v>
      </c>
      <c r="BJ20">
        <v>2</v>
      </c>
      <c r="BK20">
        <v>14</v>
      </c>
      <c r="BL20">
        <v>45</v>
      </c>
      <c r="BT20">
        <v>1350</v>
      </c>
      <c r="BX20">
        <v>78</v>
      </c>
      <c r="CA20">
        <v>25</v>
      </c>
      <c r="CB20">
        <v>24</v>
      </c>
      <c r="CC20">
        <v>56</v>
      </c>
      <c r="CF20">
        <v>1</v>
      </c>
      <c r="CG20">
        <v>392</v>
      </c>
    </row>
    <row r="21" spans="1:35" ht="12.75">
      <c r="A21" s="1" t="s">
        <v>242</v>
      </c>
      <c r="B21" s="48"/>
      <c r="C21" s="34"/>
      <c r="D21" s="93"/>
      <c r="E21" s="44">
        <v>0.01</v>
      </c>
      <c r="F21" s="93"/>
      <c r="G21" s="107">
        <f t="shared" si="2"/>
        <v>0.002</v>
      </c>
      <c r="H21" s="58"/>
      <c r="J21" s="23"/>
      <c r="K21" s="23"/>
      <c r="L21" s="20"/>
      <c r="M21" s="20"/>
      <c r="N21" s="23"/>
      <c r="O21" s="23">
        <v>0.02</v>
      </c>
      <c r="P21" s="23"/>
      <c r="Q21" s="23"/>
      <c r="R21" s="124">
        <f t="shared" si="3"/>
        <v>0</v>
      </c>
      <c r="S21" s="126">
        <f t="shared" si="0"/>
        <v>0</v>
      </c>
      <c r="T21" s="127">
        <f t="shared" si="1"/>
        <v>0</v>
      </c>
      <c r="U21" s="14"/>
      <c r="V21" s="14"/>
      <c r="W21" s="14"/>
      <c r="AH21" s="24"/>
      <c r="AI21" s="24"/>
    </row>
    <row r="22" spans="1:35" ht="12.75">
      <c r="A22" s="1" t="s">
        <v>71</v>
      </c>
      <c r="B22" s="48"/>
      <c r="C22" s="34"/>
      <c r="D22" s="93"/>
      <c r="E22" s="44"/>
      <c r="F22" s="93"/>
      <c r="G22" s="107">
        <f t="shared" si="2"/>
        <v>0</v>
      </c>
      <c r="H22" s="58"/>
      <c r="J22" s="23"/>
      <c r="K22" s="23"/>
      <c r="L22" s="20"/>
      <c r="M22" s="20"/>
      <c r="N22" s="23"/>
      <c r="O22" s="23"/>
      <c r="P22" s="23"/>
      <c r="Q22" s="23"/>
      <c r="R22" s="124">
        <f t="shared" si="3"/>
        <v>0</v>
      </c>
      <c r="S22" s="126">
        <f t="shared" si="0"/>
        <v>0</v>
      </c>
      <c r="T22" s="127">
        <f t="shared" si="1"/>
        <v>0</v>
      </c>
      <c r="U22" s="14"/>
      <c r="V22" s="14"/>
      <c r="W22" s="14"/>
      <c r="AH22" s="24"/>
      <c r="AI22" s="24"/>
    </row>
    <row r="23" spans="1:85" ht="12.75">
      <c r="A23" s="1" t="s">
        <v>72</v>
      </c>
      <c r="B23" s="48"/>
      <c r="C23" s="34">
        <v>0.09</v>
      </c>
      <c r="D23" s="93">
        <v>0.05</v>
      </c>
      <c r="E23" s="44">
        <v>0.21</v>
      </c>
      <c r="F23" s="93">
        <v>0.43</v>
      </c>
      <c r="G23" s="107">
        <f t="shared" si="2"/>
        <v>3.5488633686690223</v>
      </c>
      <c r="H23" s="58">
        <v>1.43</v>
      </c>
      <c r="I23">
        <v>2.54</v>
      </c>
      <c r="J23" s="23">
        <v>0.79</v>
      </c>
      <c r="K23" s="24"/>
      <c r="L23" s="20">
        <v>0.9</v>
      </c>
      <c r="M23" s="20">
        <v>2.29</v>
      </c>
      <c r="N23" s="23">
        <v>1.14</v>
      </c>
      <c r="O23" s="23">
        <v>4.67</v>
      </c>
      <c r="P23" s="23">
        <v>8.89</v>
      </c>
      <c r="Q23" s="23">
        <v>12.838633686690224</v>
      </c>
      <c r="R23" s="124">
        <f t="shared" si="3"/>
        <v>5.172413793103449</v>
      </c>
      <c r="S23" s="126">
        <f t="shared" si="0"/>
        <v>360</v>
      </c>
      <c r="T23" s="127">
        <f t="shared" si="1"/>
        <v>4</v>
      </c>
      <c r="U23" s="14"/>
      <c r="V23" s="14"/>
      <c r="W23" s="14"/>
      <c r="AH23" s="24"/>
      <c r="AI23" s="24"/>
      <c r="BE23">
        <v>4</v>
      </c>
      <c r="CA23">
        <v>1</v>
      </c>
      <c r="CB23">
        <v>350</v>
      </c>
      <c r="CG23">
        <v>5</v>
      </c>
    </row>
    <row r="24" spans="1:35" ht="12.75">
      <c r="A24" s="1" t="s">
        <v>73</v>
      </c>
      <c r="B24" s="48"/>
      <c r="C24" s="34">
        <v>0.02</v>
      </c>
      <c r="D24" s="93"/>
      <c r="E24" s="44"/>
      <c r="F24" s="93">
        <v>0.01</v>
      </c>
      <c r="G24" s="107">
        <f t="shared" si="2"/>
        <v>0.02347232037691402</v>
      </c>
      <c r="H24" s="102"/>
      <c r="I24">
        <v>0.07</v>
      </c>
      <c r="J24" s="23">
        <v>0.08</v>
      </c>
      <c r="K24" s="24"/>
      <c r="L24" s="20">
        <v>0.02</v>
      </c>
      <c r="M24" s="42"/>
      <c r="N24" s="24"/>
      <c r="O24" s="23"/>
      <c r="P24" s="23">
        <v>0.05</v>
      </c>
      <c r="Q24" s="23">
        <v>0.014723203769140167</v>
      </c>
      <c r="R24" s="124">
        <f t="shared" si="3"/>
        <v>0</v>
      </c>
      <c r="S24" s="126">
        <f t="shared" si="0"/>
        <v>0</v>
      </c>
      <c r="T24" s="127">
        <f t="shared" si="1"/>
        <v>0</v>
      </c>
      <c r="U24" s="14"/>
      <c r="V24" s="14"/>
      <c r="W24" s="14"/>
      <c r="AH24" s="24"/>
      <c r="AI24" s="24"/>
    </row>
    <row r="25" spans="1:35" ht="12.75">
      <c r="A25" s="1" t="s">
        <v>74</v>
      </c>
      <c r="B25" s="48"/>
      <c r="C25" s="34">
        <v>0.06</v>
      </c>
      <c r="D25" s="93">
        <v>0.02</v>
      </c>
      <c r="E25" s="44">
        <v>0.11</v>
      </c>
      <c r="F25" s="93">
        <v>0.09</v>
      </c>
      <c r="G25" s="107">
        <f t="shared" si="2"/>
        <v>0.033900094108402244</v>
      </c>
      <c r="H25" s="58">
        <v>0.11</v>
      </c>
      <c r="I25">
        <v>0.05</v>
      </c>
      <c r="J25" s="23">
        <v>0.12</v>
      </c>
      <c r="K25" s="24"/>
      <c r="L25" s="42"/>
      <c r="M25" s="20">
        <v>0.02</v>
      </c>
      <c r="N25" s="23">
        <v>0.02427773731488225</v>
      </c>
      <c r="O25" s="23"/>
      <c r="P25" s="23"/>
      <c r="Q25" s="23">
        <v>0.014723203769140167</v>
      </c>
      <c r="R25" s="124">
        <f t="shared" si="3"/>
        <v>0</v>
      </c>
      <c r="S25" s="126">
        <f t="shared" si="0"/>
        <v>0</v>
      </c>
      <c r="T25" s="127">
        <f t="shared" si="1"/>
        <v>0</v>
      </c>
      <c r="U25" s="14"/>
      <c r="V25" s="14"/>
      <c r="W25" s="14"/>
      <c r="AH25" s="24"/>
      <c r="AI25" s="24"/>
    </row>
    <row r="26" spans="1:35" ht="12.75" customHeight="1">
      <c r="A26" s="1" t="s">
        <v>75</v>
      </c>
      <c r="B26" s="48"/>
      <c r="C26" s="34">
        <v>0.39</v>
      </c>
      <c r="D26" s="93">
        <v>0.04</v>
      </c>
      <c r="E26" s="44">
        <v>0.08</v>
      </c>
      <c r="F26" s="93">
        <v>0.08</v>
      </c>
      <c r="G26" s="107">
        <f t="shared" si="2"/>
        <v>0.038</v>
      </c>
      <c r="H26" s="104"/>
      <c r="I26" s="51"/>
      <c r="J26" s="23">
        <v>0.26</v>
      </c>
      <c r="K26" s="24"/>
      <c r="L26" s="20">
        <v>0.02</v>
      </c>
      <c r="M26" s="20">
        <v>0.09</v>
      </c>
      <c r="N26" s="23">
        <v>0.01</v>
      </c>
      <c r="O26" s="23"/>
      <c r="P26" s="23"/>
      <c r="Q26" s="23"/>
      <c r="R26" s="124">
        <f t="shared" si="3"/>
        <v>0</v>
      </c>
      <c r="S26" s="126">
        <f t="shared" si="0"/>
        <v>0</v>
      </c>
      <c r="T26" s="127">
        <f t="shared" si="1"/>
        <v>0</v>
      </c>
      <c r="U26" s="14"/>
      <c r="V26" s="14"/>
      <c r="W26" s="14"/>
      <c r="AH26" s="24"/>
      <c r="AI26" s="24"/>
    </row>
    <row r="27" spans="1:35" ht="12.75" customHeight="1">
      <c r="A27" s="1" t="s">
        <v>76</v>
      </c>
      <c r="B27" s="48"/>
      <c r="C27" s="34"/>
      <c r="D27" s="93"/>
      <c r="E27" s="44"/>
      <c r="F27" s="93"/>
      <c r="G27" s="107">
        <f t="shared" si="2"/>
        <v>0.002</v>
      </c>
      <c r="H27" s="58"/>
      <c r="J27" s="23"/>
      <c r="K27" s="23"/>
      <c r="L27" s="20"/>
      <c r="M27" s="20"/>
      <c r="N27" s="23"/>
      <c r="O27" s="23"/>
      <c r="P27" s="23">
        <v>0.02</v>
      </c>
      <c r="Q27" s="23"/>
      <c r="R27" s="124">
        <f t="shared" si="3"/>
        <v>0</v>
      </c>
      <c r="S27" s="126">
        <f t="shared" si="0"/>
        <v>0</v>
      </c>
      <c r="T27" s="127">
        <f t="shared" si="1"/>
        <v>0</v>
      </c>
      <c r="U27" s="14"/>
      <c r="V27" s="14"/>
      <c r="W27" s="14"/>
      <c r="AH27" s="24"/>
      <c r="AI27" s="24"/>
    </row>
    <row r="28" spans="1:52" ht="12.75">
      <c r="A28" s="1" t="s">
        <v>77</v>
      </c>
      <c r="B28" s="48"/>
      <c r="C28" s="34">
        <v>0.01</v>
      </c>
      <c r="D28" s="93">
        <v>0.13</v>
      </c>
      <c r="E28" s="44"/>
      <c r="F28" s="93"/>
      <c r="G28" s="107">
        <f t="shared" si="2"/>
        <v>0.023889281507656065</v>
      </c>
      <c r="H28" s="102"/>
      <c r="J28" s="24"/>
      <c r="K28" s="24"/>
      <c r="L28" s="20">
        <v>0.04</v>
      </c>
      <c r="M28" s="42"/>
      <c r="N28" s="23">
        <v>0.01</v>
      </c>
      <c r="O28" s="23">
        <v>0.08</v>
      </c>
      <c r="P28" s="23">
        <v>0.05</v>
      </c>
      <c r="Q28" s="23">
        <v>0.05889281507656067</v>
      </c>
      <c r="R28" s="124">
        <f t="shared" si="3"/>
        <v>0.014367816091954025</v>
      </c>
      <c r="S28" s="126">
        <f t="shared" si="0"/>
        <v>1</v>
      </c>
      <c r="T28" s="127">
        <f t="shared" si="1"/>
        <v>1</v>
      </c>
      <c r="U28" s="14"/>
      <c r="V28" s="14"/>
      <c r="W28" s="14"/>
      <c r="AH28" s="24"/>
      <c r="AI28" s="24"/>
      <c r="AZ28">
        <v>1</v>
      </c>
    </row>
    <row r="29" spans="1:35" ht="12.75">
      <c r="A29" s="1" t="s">
        <v>78</v>
      </c>
      <c r="B29" s="48"/>
      <c r="C29" s="34">
        <v>0.07</v>
      </c>
      <c r="D29" s="93"/>
      <c r="E29" s="44">
        <v>0.01</v>
      </c>
      <c r="F29" s="93"/>
      <c r="G29" s="107">
        <f t="shared" si="2"/>
        <v>0.020999999999999998</v>
      </c>
      <c r="H29" s="102"/>
      <c r="I29">
        <v>0.02</v>
      </c>
      <c r="J29" s="23">
        <v>0.08</v>
      </c>
      <c r="K29" s="24"/>
      <c r="L29" s="20">
        <v>0.07</v>
      </c>
      <c r="M29" s="20">
        <v>0.02</v>
      </c>
      <c r="N29" s="23">
        <v>0.02</v>
      </c>
      <c r="O29" s="23"/>
      <c r="P29" s="23"/>
      <c r="Q29" s="23"/>
      <c r="R29" s="124">
        <f t="shared" si="3"/>
        <v>0</v>
      </c>
      <c r="S29" s="126">
        <f t="shared" si="0"/>
        <v>0</v>
      </c>
      <c r="T29" s="127">
        <f t="shared" si="1"/>
        <v>0</v>
      </c>
      <c r="U29" s="14"/>
      <c r="V29" s="14"/>
      <c r="W29" s="14"/>
      <c r="AH29" s="24"/>
      <c r="AI29" s="24"/>
    </row>
    <row r="30" spans="1:80" ht="12.75">
      <c r="A30" s="1" t="s">
        <v>79</v>
      </c>
      <c r="B30" s="48"/>
      <c r="C30" s="34">
        <v>0.15</v>
      </c>
      <c r="D30" s="93">
        <v>0.39</v>
      </c>
      <c r="E30" s="44">
        <v>0.22</v>
      </c>
      <c r="F30" s="93">
        <v>1.18</v>
      </c>
      <c r="G30" s="107">
        <f t="shared" si="2"/>
        <v>2.9256808009422857</v>
      </c>
      <c r="H30" s="58">
        <v>0.96</v>
      </c>
      <c r="I30">
        <v>2.27</v>
      </c>
      <c r="J30" s="23">
        <v>0.97</v>
      </c>
      <c r="K30" s="23">
        <v>0.18</v>
      </c>
      <c r="L30" s="20">
        <v>1.28</v>
      </c>
      <c r="M30" s="20">
        <v>4.57</v>
      </c>
      <c r="N30" s="23">
        <v>3.99</v>
      </c>
      <c r="O30" s="23">
        <v>4.61</v>
      </c>
      <c r="P30" s="23">
        <v>4.14</v>
      </c>
      <c r="Q30" s="23">
        <v>6.286808009422851</v>
      </c>
      <c r="R30" s="124">
        <f t="shared" si="3"/>
        <v>1.724137931034483</v>
      </c>
      <c r="S30" s="126">
        <f t="shared" si="0"/>
        <v>120</v>
      </c>
      <c r="T30" s="127">
        <f t="shared" si="1"/>
        <v>9</v>
      </c>
      <c r="U30" s="14"/>
      <c r="V30" s="14">
        <v>1</v>
      </c>
      <c r="W30" s="14"/>
      <c r="AH30" s="24"/>
      <c r="AI30" s="24"/>
      <c r="AZ30">
        <v>5</v>
      </c>
      <c r="BE30">
        <v>23</v>
      </c>
      <c r="BF30">
        <v>42</v>
      </c>
      <c r="BQ30">
        <v>11</v>
      </c>
      <c r="BT30">
        <v>2</v>
      </c>
      <c r="BY30">
        <v>6</v>
      </c>
      <c r="CA30">
        <v>10</v>
      </c>
      <c r="CB30">
        <v>20</v>
      </c>
    </row>
    <row r="31" spans="1:80" ht="12.75">
      <c r="A31" s="1" t="s">
        <v>80</v>
      </c>
      <c r="B31" s="48"/>
      <c r="C31" s="34"/>
      <c r="D31" s="93">
        <v>0.03</v>
      </c>
      <c r="E31" s="44"/>
      <c r="F31" s="93"/>
      <c r="G31" s="107">
        <f t="shared" si="2"/>
        <v>0.06747232037691402</v>
      </c>
      <c r="H31" s="102"/>
      <c r="I31">
        <v>0.05</v>
      </c>
      <c r="J31" s="23">
        <v>0.1</v>
      </c>
      <c r="K31" s="24"/>
      <c r="L31" s="42"/>
      <c r="M31" s="42"/>
      <c r="N31" s="23">
        <v>0.09</v>
      </c>
      <c r="O31" s="23">
        <v>0.11</v>
      </c>
      <c r="P31" s="23">
        <v>0.31</v>
      </c>
      <c r="Q31" s="23">
        <v>0.014723203769140167</v>
      </c>
      <c r="R31" s="124">
        <f t="shared" si="3"/>
        <v>0.014367816091954025</v>
      </c>
      <c r="S31" s="126">
        <f t="shared" si="0"/>
        <v>1</v>
      </c>
      <c r="T31" s="127">
        <f t="shared" si="1"/>
        <v>1</v>
      </c>
      <c r="U31" s="14"/>
      <c r="V31" s="14"/>
      <c r="W31" s="14"/>
      <c r="AH31" s="24"/>
      <c r="AI31" s="24"/>
      <c r="CB31">
        <v>1</v>
      </c>
    </row>
    <row r="32" spans="1:80" ht="12.75">
      <c r="A32" s="1" t="s">
        <v>81</v>
      </c>
      <c r="B32" s="48"/>
      <c r="C32" s="34"/>
      <c r="D32" s="93">
        <v>0.02</v>
      </c>
      <c r="E32" s="44">
        <v>0.16</v>
      </c>
      <c r="F32" s="94">
        <v>0.1</v>
      </c>
      <c r="G32" s="107">
        <f t="shared" si="2"/>
        <v>0.009944640753828034</v>
      </c>
      <c r="H32" s="104"/>
      <c r="I32">
        <v>0.02</v>
      </c>
      <c r="J32" s="23">
        <v>0.02</v>
      </c>
      <c r="K32" s="24"/>
      <c r="L32" s="42"/>
      <c r="M32" s="42"/>
      <c r="N32" s="23">
        <v>0.01</v>
      </c>
      <c r="O32" s="23">
        <v>0.02</v>
      </c>
      <c r="P32" s="23"/>
      <c r="Q32" s="23">
        <v>0.029446407538280334</v>
      </c>
      <c r="R32" s="124">
        <f t="shared" si="3"/>
        <v>0.014367816091954025</v>
      </c>
      <c r="S32" s="126">
        <f t="shared" si="0"/>
        <v>1</v>
      </c>
      <c r="T32" s="127">
        <f t="shared" si="1"/>
        <v>1</v>
      </c>
      <c r="U32" s="14"/>
      <c r="V32" s="14"/>
      <c r="W32" s="14"/>
      <c r="AH32" s="24"/>
      <c r="AI32" s="24"/>
      <c r="CB32">
        <v>1</v>
      </c>
    </row>
    <row r="33" spans="1:81" ht="12.75">
      <c r="A33" s="1" t="s">
        <v>82</v>
      </c>
      <c r="B33" s="48">
        <v>1.93</v>
      </c>
      <c r="C33" s="34">
        <v>0.56</v>
      </c>
      <c r="D33" s="93">
        <v>3.11</v>
      </c>
      <c r="E33" s="44">
        <v>7.42</v>
      </c>
      <c r="F33" s="93">
        <v>13.01</v>
      </c>
      <c r="G33" s="107">
        <f t="shared" si="2"/>
        <v>12.747590106007067</v>
      </c>
      <c r="H33" s="103">
        <v>7.8</v>
      </c>
      <c r="I33" s="23">
        <v>27.8</v>
      </c>
      <c r="J33" s="23">
        <v>8</v>
      </c>
      <c r="K33" s="23">
        <v>0.48</v>
      </c>
      <c r="L33" s="20">
        <v>4.22</v>
      </c>
      <c r="M33" s="20">
        <v>8.5</v>
      </c>
      <c r="N33" s="26">
        <v>12.97</v>
      </c>
      <c r="O33" s="26">
        <v>14.38</v>
      </c>
      <c r="P33" s="26">
        <v>17.31</v>
      </c>
      <c r="Q33" s="26">
        <v>26.015901060070675</v>
      </c>
      <c r="R33" s="124">
        <f t="shared" si="3"/>
        <v>8.103448275862071</v>
      </c>
      <c r="S33" s="126">
        <f t="shared" si="0"/>
        <v>564</v>
      </c>
      <c r="T33" s="127">
        <f t="shared" si="1"/>
        <v>15</v>
      </c>
      <c r="U33" s="14"/>
      <c r="V33" s="14"/>
      <c r="W33" s="14">
        <v>2</v>
      </c>
      <c r="Y33" s="73"/>
      <c r="Z33" s="73"/>
      <c r="AA33" s="73"/>
      <c r="AH33" s="24"/>
      <c r="AI33" s="24"/>
      <c r="AN33">
        <v>27</v>
      </c>
      <c r="AP33">
        <v>73</v>
      </c>
      <c r="AS33">
        <v>5</v>
      </c>
      <c r="AU33">
        <v>12</v>
      </c>
      <c r="AZ33">
        <v>17</v>
      </c>
      <c r="BC33">
        <v>1</v>
      </c>
      <c r="BE33">
        <v>42</v>
      </c>
      <c r="BF33">
        <v>19</v>
      </c>
      <c r="BQ33">
        <v>6</v>
      </c>
      <c r="BT33">
        <v>131</v>
      </c>
      <c r="BY33">
        <v>3</v>
      </c>
      <c r="CA33">
        <v>100</v>
      </c>
      <c r="CB33">
        <v>118</v>
      </c>
      <c r="CC33">
        <v>8</v>
      </c>
    </row>
    <row r="34" spans="1:85" ht="12.75">
      <c r="A34" s="1" t="s">
        <v>83</v>
      </c>
      <c r="B34" s="48"/>
      <c r="C34" s="34">
        <v>0.01</v>
      </c>
      <c r="D34" s="93"/>
      <c r="E34" s="44"/>
      <c r="F34" s="93">
        <v>0.15</v>
      </c>
      <c r="G34" s="107">
        <f t="shared" si="2"/>
        <v>0.5064499411071848</v>
      </c>
      <c r="H34" s="58">
        <v>0.09</v>
      </c>
      <c r="I34">
        <v>0.43</v>
      </c>
      <c r="J34" s="23">
        <v>0.26</v>
      </c>
      <c r="K34" s="23">
        <v>0.42</v>
      </c>
      <c r="L34" s="20">
        <v>0.44</v>
      </c>
      <c r="M34" s="20">
        <v>0.43</v>
      </c>
      <c r="N34" s="23">
        <v>0.53</v>
      </c>
      <c r="O34" s="23">
        <v>0.57</v>
      </c>
      <c r="P34" s="23">
        <v>1.07</v>
      </c>
      <c r="Q34" s="23">
        <v>0.8244994110718493</v>
      </c>
      <c r="R34" s="124">
        <f t="shared" si="3"/>
        <v>0.41666666666666674</v>
      </c>
      <c r="S34" s="134">
        <v>29</v>
      </c>
      <c r="T34" s="135">
        <v>13</v>
      </c>
      <c r="U34" s="14"/>
      <c r="V34" s="14"/>
      <c r="W34" s="14">
        <v>1</v>
      </c>
      <c r="AD34">
        <v>6</v>
      </c>
      <c r="AH34" s="24"/>
      <c r="AI34" s="24"/>
      <c r="AL34">
        <v>2</v>
      </c>
      <c r="AS34">
        <v>1</v>
      </c>
      <c r="AU34">
        <v>3</v>
      </c>
      <c r="BC34">
        <v>1</v>
      </c>
      <c r="BE34">
        <v>3</v>
      </c>
      <c r="BQ34">
        <v>1</v>
      </c>
      <c r="BR34">
        <v>2</v>
      </c>
      <c r="CB34">
        <v>1</v>
      </c>
      <c r="CC34">
        <v>3</v>
      </c>
      <c r="CG34">
        <v>4</v>
      </c>
    </row>
    <row r="35" spans="1:78" ht="12.75">
      <c r="A35" s="1" t="s">
        <v>84</v>
      </c>
      <c r="B35" s="48">
        <v>0.09</v>
      </c>
      <c r="C35" s="34">
        <v>0.11</v>
      </c>
      <c r="D35" s="93">
        <v>0.17</v>
      </c>
      <c r="E35" s="44">
        <v>0.18</v>
      </c>
      <c r="F35" s="93">
        <v>0.12</v>
      </c>
      <c r="G35" s="107">
        <f t="shared" si="2"/>
        <v>0.14077856301531216</v>
      </c>
      <c r="H35" s="58">
        <v>0.13</v>
      </c>
      <c r="I35">
        <v>0.07</v>
      </c>
      <c r="J35" s="23">
        <v>0.16</v>
      </c>
      <c r="K35" s="23">
        <v>0.24</v>
      </c>
      <c r="L35" s="20">
        <v>0.15</v>
      </c>
      <c r="M35" s="20">
        <v>0.12</v>
      </c>
      <c r="N35" s="23">
        <v>0.22</v>
      </c>
      <c r="O35" s="23">
        <v>0.13</v>
      </c>
      <c r="P35" s="23">
        <v>0.07</v>
      </c>
      <c r="Q35" s="23">
        <v>0.11778563015312134</v>
      </c>
      <c r="R35" s="124">
        <f t="shared" si="3"/>
        <v>0.20114942528735635</v>
      </c>
      <c r="S35" s="134">
        <v>14</v>
      </c>
      <c r="T35" s="135">
        <v>13</v>
      </c>
      <c r="U35" s="14">
        <v>1</v>
      </c>
      <c r="V35" s="14">
        <v>1</v>
      </c>
      <c r="W35" s="14"/>
      <c r="X35">
        <v>1</v>
      </c>
      <c r="AC35">
        <v>1</v>
      </c>
      <c r="AE35">
        <v>1</v>
      </c>
      <c r="AH35" s="24"/>
      <c r="AI35" s="24"/>
      <c r="AJ35">
        <v>1</v>
      </c>
      <c r="AO35">
        <v>1</v>
      </c>
      <c r="AP35">
        <v>1</v>
      </c>
      <c r="AS35">
        <v>1</v>
      </c>
      <c r="BW35">
        <v>2</v>
      </c>
      <c r="BX35">
        <v>1</v>
      </c>
      <c r="BZ35">
        <v>1</v>
      </c>
    </row>
    <row r="36" spans="1:74" ht="12.75">
      <c r="A36" s="1" t="s">
        <v>85</v>
      </c>
      <c r="B36" s="48">
        <v>0.17</v>
      </c>
      <c r="C36" s="34">
        <v>0.24</v>
      </c>
      <c r="D36" s="93">
        <v>0.21</v>
      </c>
      <c r="E36" s="44">
        <v>0.24</v>
      </c>
      <c r="F36" s="94">
        <v>0.2</v>
      </c>
      <c r="G36" s="107">
        <f t="shared" si="2"/>
        <v>0.2301401648998822</v>
      </c>
      <c r="H36" s="58">
        <v>0.28</v>
      </c>
      <c r="I36">
        <v>0.31</v>
      </c>
      <c r="J36" s="23">
        <v>0.32</v>
      </c>
      <c r="K36" s="23">
        <v>0.18</v>
      </c>
      <c r="L36" s="20">
        <v>0.18</v>
      </c>
      <c r="M36" s="20">
        <v>0.29</v>
      </c>
      <c r="N36" s="23">
        <v>0.25</v>
      </c>
      <c r="O36" s="23">
        <v>0.17</v>
      </c>
      <c r="P36" s="23">
        <v>0.13</v>
      </c>
      <c r="Q36" s="23">
        <v>0.19140164899882217</v>
      </c>
      <c r="R36" s="124">
        <f t="shared" si="3"/>
        <v>0.20114942528735635</v>
      </c>
      <c r="S36" s="126">
        <f t="shared" si="0"/>
        <v>14</v>
      </c>
      <c r="T36" s="127">
        <f t="shared" si="1"/>
        <v>11</v>
      </c>
      <c r="U36" s="14"/>
      <c r="V36" s="14"/>
      <c r="W36" s="14"/>
      <c r="AA36">
        <v>1</v>
      </c>
      <c r="AH36" s="24"/>
      <c r="AI36" s="24"/>
      <c r="AN36">
        <v>2</v>
      </c>
      <c r="AO36">
        <v>1</v>
      </c>
      <c r="AS36">
        <v>1</v>
      </c>
      <c r="AT36">
        <v>2</v>
      </c>
      <c r="AW36">
        <v>1</v>
      </c>
      <c r="BB36">
        <v>2</v>
      </c>
      <c r="BC36">
        <v>1</v>
      </c>
      <c r="BL36">
        <v>1</v>
      </c>
      <c r="BQ36">
        <v>1</v>
      </c>
      <c r="BV36">
        <v>1</v>
      </c>
    </row>
    <row r="37" spans="1:87" ht="12.75">
      <c r="A37" s="1" t="s">
        <v>86</v>
      </c>
      <c r="B37" s="48"/>
      <c r="C37" s="34">
        <v>0.01</v>
      </c>
      <c r="D37" s="93"/>
      <c r="E37" s="44">
        <v>0.01</v>
      </c>
      <c r="F37" s="93"/>
      <c r="G37" s="107">
        <f t="shared" si="2"/>
        <v>0.04377856301531213</v>
      </c>
      <c r="H37" s="58">
        <v>0.02</v>
      </c>
      <c r="J37" s="23">
        <v>0.06</v>
      </c>
      <c r="K37" s="23">
        <v>0.08</v>
      </c>
      <c r="L37" s="20">
        <v>0.02</v>
      </c>
      <c r="M37" s="42"/>
      <c r="N37" s="23">
        <v>0.09</v>
      </c>
      <c r="O37" s="23">
        <v>0.05</v>
      </c>
      <c r="P37" s="23"/>
      <c r="Q37" s="23">
        <v>0.11778563015312134</v>
      </c>
      <c r="R37" s="124">
        <f t="shared" si="3"/>
        <v>0.10057471264367818</v>
      </c>
      <c r="S37" s="126">
        <f t="shared" si="0"/>
        <v>7</v>
      </c>
      <c r="T37" s="127">
        <f t="shared" si="1"/>
        <v>7</v>
      </c>
      <c r="U37" s="14"/>
      <c r="V37" s="14"/>
      <c r="W37" s="14"/>
      <c r="AB37" s="24">
        <v>1</v>
      </c>
      <c r="AC37" s="24"/>
      <c r="AD37">
        <v>1</v>
      </c>
      <c r="AH37" s="24"/>
      <c r="AI37" s="24"/>
      <c r="AL37">
        <v>1</v>
      </c>
      <c r="AS37">
        <v>1</v>
      </c>
      <c r="BF37">
        <v>1</v>
      </c>
      <c r="CF37">
        <v>1</v>
      </c>
      <c r="CI37">
        <v>1</v>
      </c>
    </row>
    <row r="38" spans="1:67" ht="12.75">
      <c r="A38" s="1" t="s">
        <v>87</v>
      </c>
      <c r="B38" s="48">
        <v>0.01</v>
      </c>
      <c r="C38" s="34"/>
      <c r="D38" s="93"/>
      <c r="E38" s="44">
        <v>0.01</v>
      </c>
      <c r="F38" s="93"/>
      <c r="G38" s="107">
        <f t="shared" si="2"/>
        <v>0.01178937561605831</v>
      </c>
      <c r="H38" s="102"/>
      <c r="J38" s="23">
        <v>0.02</v>
      </c>
      <c r="K38" s="24"/>
      <c r="L38" s="42"/>
      <c r="M38" s="42"/>
      <c r="N38" s="23">
        <v>0.02427773731488225</v>
      </c>
      <c r="O38" s="23"/>
      <c r="P38" s="23"/>
      <c r="Q38" s="23">
        <v>0.07361601884570083</v>
      </c>
      <c r="R38" s="124">
        <f t="shared" si="3"/>
        <v>0.02873563218390805</v>
      </c>
      <c r="S38" s="126">
        <f t="shared" si="0"/>
        <v>2</v>
      </c>
      <c r="T38" s="127">
        <f t="shared" si="1"/>
        <v>2</v>
      </c>
      <c r="U38" s="14"/>
      <c r="V38" s="14"/>
      <c r="W38" s="14"/>
      <c r="AH38" s="24"/>
      <c r="AI38" s="24">
        <v>1</v>
      </c>
      <c r="BO38">
        <v>1</v>
      </c>
    </row>
    <row r="39" spans="1:55" ht="12.75">
      <c r="A39" s="1" t="s">
        <v>88</v>
      </c>
      <c r="B39" s="48"/>
      <c r="C39" s="34"/>
      <c r="D39" s="93">
        <v>0.01</v>
      </c>
      <c r="E39" s="44">
        <v>0.01</v>
      </c>
      <c r="F39" s="93">
        <v>0.02</v>
      </c>
      <c r="G39" s="107">
        <f t="shared" si="2"/>
        <v>0.021472320376914013</v>
      </c>
      <c r="H39" s="58">
        <v>0.04</v>
      </c>
      <c r="I39" s="36"/>
      <c r="J39" s="24"/>
      <c r="K39" s="23">
        <v>0.1</v>
      </c>
      <c r="L39" s="20">
        <v>0.02</v>
      </c>
      <c r="M39" s="42"/>
      <c r="N39" s="23">
        <v>0.02</v>
      </c>
      <c r="O39" s="23"/>
      <c r="P39" s="23">
        <v>0.02</v>
      </c>
      <c r="Q39" s="23">
        <v>0.014723203769140167</v>
      </c>
      <c r="R39" s="124">
        <f t="shared" si="3"/>
        <v>0.04310344827586208</v>
      </c>
      <c r="S39" s="134">
        <f t="shared" si="0"/>
        <v>3</v>
      </c>
      <c r="T39" s="135">
        <f t="shared" si="1"/>
        <v>3</v>
      </c>
      <c r="U39" s="14">
        <v>1</v>
      </c>
      <c r="V39" s="14"/>
      <c r="W39" s="14">
        <v>1</v>
      </c>
      <c r="AH39" s="24"/>
      <c r="AI39" s="24"/>
      <c r="BC39">
        <v>1</v>
      </c>
    </row>
    <row r="40" spans="1:35" ht="12.75">
      <c r="A40" s="1" t="s">
        <v>336</v>
      </c>
      <c r="B40" s="48"/>
      <c r="C40" s="34"/>
      <c r="D40" s="93"/>
      <c r="E40" s="44"/>
      <c r="F40" s="93"/>
      <c r="G40" s="107">
        <f t="shared" si="2"/>
        <v>0.0014723203769140168</v>
      </c>
      <c r="H40" s="58"/>
      <c r="I40" s="36"/>
      <c r="J40" s="24"/>
      <c r="K40" s="23"/>
      <c r="L40" s="20"/>
      <c r="M40" s="42"/>
      <c r="N40" s="23"/>
      <c r="O40" s="23"/>
      <c r="P40" s="23"/>
      <c r="Q40" s="23">
        <v>0.014723203769140167</v>
      </c>
      <c r="R40" s="124">
        <f t="shared" si="3"/>
        <v>0</v>
      </c>
      <c r="S40" s="126">
        <f t="shared" si="0"/>
        <v>0</v>
      </c>
      <c r="T40" s="127">
        <f t="shared" si="1"/>
        <v>0</v>
      </c>
      <c r="U40" s="14"/>
      <c r="V40" s="14"/>
      <c r="W40" s="14"/>
      <c r="AH40" s="24"/>
      <c r="AI40" s="24"/>
    </row>
    <row r="41" spans="1:35" ht="12.75">
      <c r="A41" s="1" t="s">
        <v>89</v>
      </c>
      <c r="B41" s="48">
        <v>0.04</v>
      </c>
      <c r="C41" s="34">
        <v>0.03</v>
      </c>
      <c r="D41" s="93">
        <v>0.01</v>
      </c>
      <c r="E41" s="44"/>
      <c r="F41" s="93"/>
      <c r="G41" s="107">
        <f t="shared" si="2"/>
        <v>0.008889281507656065</v>
      </c>
      <c r="H41" s="102"/>
      <c r="I41" s="36"/>
      <c r="J41" s="23">
        <v>0.02</v>
      </c>
      <c r="K41" s="24"/>
      <c r="L41" s="42"/>
      <c r="M41" s="42"/>
      <c r="N41" s="23">
        <v>0.01</v>
      </c>
      <c r="O41" s="23"/>
      <c r="P41" s="23"/>
      <c r="Q41" s="23">
        <v>0.05889281507656067</v>
      </c>
      <c r="R41" s="124">
        <f t="shared" si="3"/>
        <v>0.014367816091954025</v>
      </c>
      <c r="S41" s="126">
        <f t="shared" si="0"/>
        <v>1</v>
      </c>
      <c r="T41" s="127">
        <f t="shared" si="1"/>
        <v>1</v>
      </c>
      <c r="U41" s="14">
        <v>1</v>
      </c>
      <c r="V41" s="14"/>
      <c r="W41" s="14"/>
      <c r="AH41" s="24"/>
      <c r="AI41" s="24"/>
    </row>
    <row r="42" spans="1:35" ht="12.75">
      <c r="A42" s="1" t="s">
        <v>90</v>
      </c>
      <c r="B42" s="48">
        <v>0.03</v>
      </c>
      <c r="C42" s="34">
        <v>0.03</v>
      </c>
      <c r="D42" s="93">
        <v>0.01</v>
      </c>
      <c r="E42" s="44">
        <v>0.03</v>
      </c>
      <c r="F42" s="93"/>
      <c r="G42" s="107">
        <f t="shared" si="2"/>
        <v>0.013000000000000001</v>
      </c>
      <c r="H42" s="58">
        <v>0.04</v>
      </c>
      <c r="I42" s="36"/>
      <c r="J42" s="24"/>
      <c r="K42" s="23">
        <v>0.02</v>
      </c>
      <c r="L42" s="20">
        <v>0.02</v>
      </c>
      <c r="M42" s="42"/>
      <c r="N42" s="23">
        <v>0.03</v>
      </c>
      <c r="O42" s="23">
        <v>0.02</v>
      </c>
      <c r="P42" s="23"/>
      <c r="Q42" s="23"/>
      <c r="R42" s="124">
        <f t="shared" si="3"/>
        <v>0</v>
      </c>
      <c r="S42" s="126">
        <f t="shared" si="0"/>
        <v>0</v>
      </c>
      <c r="T42" s="127">
        <f t="shared" si="1"/>
        <v>0</v>
      </c>
      <c r="U42" s="14"/>
      <c r="V42" s="14"/>
      <c r="W42" s="14"/>
      <c r="AH42" s="24"/>
      <c r="AI42" s="24"/>
    </row>
    <row r="43" spans="1:88" ht="12.75">
      <c r="A43" s="1" t="s">
        <v>91</v>
      </c>
      <c r="B43" s="48">
        <v>0.19</v>
      </c>
      <c r="C43" s="34">
        <v>0.85</v>
      </c>
      <c r="D43" s="93">
        <v>0.54</v>
      </c>
      <c r="E43" s="44">
        <v>0.33</v>
      </c>
      <c r="F43" s="93">
        <v>0.23</v>
      </c>
      <c r="G43" s="107">
        <f t="shared" si="2"/>
        <v>0.2908080094228504</v>
      </c>
      <c r="H43" s="58">
        <v>0.11</v>
      </c>
      <c r="I43">
        <v>0.6</v>
      </c>
      <c r="J43" s="23">
        <v>0.2</v>
      </c>
      <c r="K43" s="23">
        <v>0.38</v>
      </c>
      <c r="L43" s="20">
        <v>0.15</v>
      </c>
      <c r="M43" s="20">
        <v>0.19</v>
      </c>
      <c r="N43" s="23">
        <v>0.14</v>
      </c>
      <c r="O43" s="23">
        <v>0.6</v>
      </c>
      <c r="P43" s="23">
        <v>0.17</v>
      </c>
      <c r="Q43" s="23">
        <v>0.3680800942285042</v>
      </c>
      <c r="R43" s="124">
        <f t="shared" si="3"/>
        <v>0.14367816091954025</v>
      </c>
      <c r="S43" s="126">
        <f t="shared" si="0"/>
        <v>10</v>
      </c>
      <c r="T43" s="127">
        <f t="shared" si="1"/>
        <v>8</v>
      </c>
      <c r="U43" s="14"/>
      <c r="V43" s="14"/>
      <c r="W43" s="14"/>
      <c r="X43">
        <v>1</v>
      </c>
      <c r="AC43">
        <v>1</v>
      </c>
      <c r="AF43">
        <v>2</v>
      </c>
      <c r="AH43" s="24"/>
      <c r="AI43" s="24"/>
      <c r="AK43">
        <v>1</v>
      </c>
      <c r="AQ43">
        <v>1</v>
      </c>
      <c r="BK43">
        <v>1</v>
      </c>
      <c r="CH43">
        <v>2</v>
      </c>
      <c r="CJ43">
        <v>1</v>
      </c>
    </row>
    <row r="44" spans="1:35" ht="12.75">
      <c r="A44" s="1" t="s">
        <v>238</v>
      </c>
      <c r="B44" s="48"/>
      <c r="C44" s="34">
        <v>0.03</v>
      </c>
      <c r="D44" s="93"/>
      <c r="E44" s="44"/>
      <c r="F44" s="93"/>
      <c r="G44" s="107">
        <f t="shared" si="2"/>
        <v>0</v>
      </c>
      <c r="H44" s="58"/>
      <c r="J44" s="23"/>
      <c r="K44" s="23"/>
      <c r="L44" s="20"/>
      <c r="M44" s="20"/>
      <c r="N44" s="23"/>
      <c r="O44" s="23"/>
      <c r="P44" s="23"/>
      <c r="Q44" s="23"/>
      <c r="R44" s="124">
        <f t="shared" si="3"/>
        <v>0</v>
      </c>
      <c r="S44" s="126">
        <f t="shared" si="0"/>
        <v>0</v>
      </c>
      <c r="T44" s="127">
        <f t="shared" si="1"/>
        <v>0</v>
      </c>
      <c r="U44" s="14"/>
      <c r="V44" s="14"/>
      <c r="W44" s="14"/>
      <c r="AH44" s="24"/>
      <c r="AI44" s="24"/>
    </row>
    <row r="45" spans="1:35" ht="12.75">
      <c r="A45" s="1" t="s">
        <v>92</v>
      </c>
      <c r="B45" s="48">
        <v>3.89</v>
      </c>
      <c r="C45" s="34">
        <v>7.47</v>
      </c>
      <c r="D45" s="93">
        <v>2.84</v>
      </c>
      <c r="E45" s="44">
        <v>1.94</v>
      </c>
      <c r="F45" s="93">
        <v>0.64</v>
      </c>
      <c r="G45" s="107">
        <f t="shared" si="2"/>
        <v>0.18494464075382805</v>
      </c>
      <c r="H45" s="103">
        <v>0.3</v>
      </c>
      <c r="I45">
        <v>0.27</v>
      </c>
      <c r="J45" s="23">
        <v>0.38</v>
      </c>
      <c r="K45" s="23"/>
      <c r="L45" s="20">
        <v>0.37</v>
      </c>
      <c r="M45" s="20">
        <v>0.1</v>
      </c>
      <c r="N45" s="23">
        <v>0.21</v>
      </c>
      <c r="O45" s="23">
        <v>0.19</v>
      </c>
      <c r="P45" s="23"/>
      <c r="Q45" s="23">
        <v>0.029446407538280334</v>
      </c>
      <c r="R45" s="124">
        <f t="shared" si="3"/>
        <v>0.2298850574712644</v>
      </c>
      <c r="S45" s="126">
        <f t="shared" si="0"/>
        <v>16</v>
      </c>
      <c r="T45" s="127">
        <f t="shared" si="1"/>
        <v>2</v>
      </c>
      <c r="U45" s="14"/>
      <c r="V45" s="14"/>
      <c r="W45" s="14">
        <v>1</v>
      </c>
      <c r="AH45" s="24"/>
      <c r="AI45" s="24">
        <v>15</v>
      </c>
    </row>
    <row r="46" spans="1:35" ht="12.75">
      <c r="A46" s="1" t="s">
        <v>93</v>
      </c>
      <c r="B46" s="48">
        <v>0.72</v>
      </c>
      <c r="C46" s="34">
        <v>2.07</v>
      </c>
      <c r="D46" s="93">
        <v>0.49</v>
      </c>
      <c r="E46" s="44">
        <v>0.13</v>
      </c>
      <c r="F46" s="93">
        <v>0.04</v>
      </c>
      <c r="G46" s="107">
        <f t="shared" si="2"/>
        <v>0.04</v>
      </c>
      <c r="H46" s="37"/>
      <c r="I46" s="51"/>
      <c r="J46" s="23">
        <v>0.12</v>
      </c>
      <c r="K46" s="24"/>
      <c r="L46" s="42"/>
      <c r="M46" s="20">
        <v>0.14</v>
      </c>
      <c r="N46" s="23">
        <v>0.07</v>
      </c>
      <c r="O46" s="23"/>
      <c r="P46" s="23">
        <v>0.07</v>
      </c>
      <c r="Q46" s="23"/>
      <c r="R46" s="124">
        <f t="shared" si="3"/>
        <v>0</v>
      </c>
      <c r="S46" s="126">
        <f t="shared" si="0"/>
        <v>0</v>
      </c>
      <c r="T46" s="127">
        <f t="shared" si="1"/>
        <v>0</v>
      </c>
      <c r="U46" s="14"/>
      <c r="V46" s="14"/>
      <c r="W46" s="14"/>
      <c r="AD46" s="24"/>
      <c r="AH46" s="24"/>
      <c r="AI46" s="24"/>
    </row>
    <row r="47" spans="1:35" ht="12.75">
      <c r="A47" s="1" t="s">
        <v>94</v>
      </c>
      <c r="B47" s="48">
        <v>0.03</v>
      </c>
      <c r="C47" s="34">
        <v>0.33</v>
      </c>
      <c r="D47" s="93">
        <v>0.05</v>
      </c>
      <c r="E47" s="44">
        <v>0.01</v>
      </c>
      <c r="F47" s="93">
        <v>0.02</v>
      </c>
      <c r="G47" s="107">
        <f t="shared" si="2"/>
        <v>0.007472320376914017</v>
      </c>
      <c r="H47" s="58">
        <v>0.02</v>
      </c>
      <c r="I47" s="52"/>
      <c r="J47" s="24"/>
      <c r="K47" s="23">
        <v>0.02</v>
      </c>
      <c r="L47" s="42"/>
      <c r="M47" s="20">
        <v>0.02</v>
      </c>
      <c r="N47" s="24"/>
      <c r="O47" s="23"/>
      <c r="P47" s="23"/>
      <c r="Q47" s="23">
        <v>0.014723203769140167</v>
      </c>
      <c r="R47" s="124">
        <f t="shared" si="3"/>
        <v>0</v>
      </c>
      <c r="S47" s="126">
        <f t="shared" si="0"/>
        <v>0</v>
      </c>
      <c r="T47" s="127">
        <f t="shared" si="1"/>
        <v>0</v>
      </c>
      <c r="U47" s="14"/>
      <c r="V47" s="14"/>
      <c r="W47" s="14"/>
      <c r="AH47" s="24"/>
      <c r="AI47" s="24"/>
    </row>
    <row r="48" spans="1:81" ht="12.75">
      <c r="A48" s="1" t="s">
        <v>95</v>
      </c>
      <c r="B48" s="48">
        <v>0.28</v>
      </c>
      <c r="C48" s="34">
        <v>1.69</v>
      </c>
      <c r="D48" s="93">
        <v>2.49</v>
      </c>
      <c r="E48" s="44">
        <v>2.98</v>
      </c>
      <c r="F48" s="93">
        <v>0.75</v>
      </c>
      <c r="G48" s="107">
        <f t="shared" si="2"/>
        <v>1.5324864546525323</v>
      </c>
      <c r="H48" s="58">
        <v>0.81</v>
      </c>
      <c r="I48" s="23">
        <v>0.72</v>
      </c>
      <c r="J48" s="23">
        <v>0.91</v>
      </c>
      <c r="K48" s="23">
        <v>1.03</v>
      </c>
      <c r="L48" s="20">
        <v>2.03</v>
      </c>
      <c r="M48" s="20">
        <v>2.61</v>
      </c>
      <c r="N48" s="23">
        <v>1.86</v>
      </c>
      <c r="O48" s="23">
        <v>1.21</v>
      </c>
      <c r="P48" s="23">
        <v>2.01</v>
      </c>
      <c r="Q48" s="23">
        <v>2.134864546525324</v>
      </c>
      <c r="R48" s="124">
        <f t="shared" si="3"/>
        <v>0.7040229885057473</v>
      </c>
      <c r="S48" s="126">
        <f t="shared" si="0"/>
        <v>49</v>
      </c>
      <c r="T48" s="127">
        <f t="shared" si="1"/>
        <v>11</v>
      </c>
      <c r="U48" s="14">
        <v>17</v>
      </c>
      <c r="V48" s="14"/>
      <c r="W48" s="14"/>
      <c r="AH48" s="24">
        <v>3</v>
      </c>
      <c r="AI48" s="24"/>
      <c r="AK48">
        <v>4</v>
      </c>
      <c r="AR48">
        <v>1</v>
      </c>
      <c r="AZ48">
        <v>6</v>
      </c>
      <c r="BA48">
        <v>1</v>
      </c>
      <c r="BK48">
        <v>5</v>
      </c>
      <c r="BL48">
        <v>2</v>
      </c>
      <c r="BM48">
        <v>6</v>
      </c>
      <c r="BW48">
        <v>3</v>
      </c>
      <c r="CC48">
        <v>1</v>
      </c>
    </row>
    <row r="49" spans="1:35" ht="12.75">
      <c r="A49" s="1" t="s">
        <v>328</v>
      </c>
      <c r="B49" s="48"/>
      <c r="C49" s="34"/>
      <c r="D49" s="93"/>
      <c r="E49" s="44"/>
      <c r="F49" s="93"/>
      <c r="G49" s="107">
        <f t="shared" si="2"/>
        <v>0.0014723203769140168</v>
      </c>
      <c r="H49" s="58"/>
      <c r="I49" s="23"/>
      <c r="J49" s="23"/>
      <c r="K49" s="23"/>
      <c r="L49" s="20"/>
      <c r="M49" s="20"/>
      <c r="N49" s="23"/>
      <c r="O49" s="23"/>
      <c r="P49" s="23"/>
      <c r="Q49" s="23">
        <v>0.014723203769140167</v>
      </c>
      <c r="R49" s="124">
        <f>S49*10/$R$4</f>
        <v>0</v>
      </c>
      <c r="S49" s="126">
        <f t="shared" si="0"/>
        <v>0</v>
      </c>
      <c r="T49" s="127">
        <f t="shared" si="1"/>
        <v>0</v>
      </c>
      <c r="U49" s="14"/>
      <c r="V49" s="14"/>
      <c r="W49" s="14"/>
      <c r="AH49" s="24"/>
      <c r="AI49" s="24"/>
    </row>
    <row r="50" spans="1:85" ht="12.75">
      <c r="A50" s="1" t="s">
        <v>96</v>
      </c>
      <c r="B50" s="48"/>
      <c r="C50" s="34"/>
      <c r="D50" s="94">
        <v>3.2</v>
      </c>
      <c r="E50" s="44">
        <v>0.33</v>
      </c>
      <c r="F50" s="93">
        <v>0.48</v>
      </c>
      <c r="G50" s="107">
        <f t="shared" si="2"/>
        <v>0.6873239104829212</v>
      </c>
      <c r="H50" s="58">
        <v>1.11</v>
      </c>
      <c r="I50" s="23">
        <v>0.85</v>
      </c>
      <c r="J50" s="23">
        <v>0.93</v>
      </c>
      <c r="K50" s="23">
        <v>0.22</v>
      </c>
      <c r="L50" s="20">
        <v>0.02</v>
      </c>
      <c r="M50" s="20">
        <v>0.14</v>
      </c>
      <c r="N50" s="23">
        <v>0.17</v>
      </c>
      <c r="O50" s="23">
        <v>0.38</v>
      </c>
      <c r="P50" s="23">
        <v>0.3</v>
      </c>
      <c r="Q50" s="23">
        <v>2.7532391048292113</v>
      </c>
      <c r="R50" s="124">
        <f t="shared" si="3"/>
        <v>0.07183908045977012</v>
      </c>
      <c r="S50" s="126">
        <f t="shared" si="0"/>
        <v>5</v>
      </c>
      <c r="T50" s="127">
        <f t="shared" si="1"/>
        <v>2</v>
      </c>
      <c r="U50" s="14"/>
      <c r="V50" s="14"/>
      <c r="W50" s="14"/>
      <c r="AH50" s="24"/>
      <c r="AI50" s="24"/>
      <c r="AN50">
        <v>2</v>
      </c>
      <c r="CG50">
        <v>3</v>
      </c>
    </row>
    <row r="51" spans="1:35" ht="12.75">
      <c r="A51" s="1" t="s">
        <v>409</v>
      </c>
      <c r="B51" s="48"/>
      <c r="C51" s="34"/>
      <c r="D51" s="94"/>
      <c r="E51" s="44"/>
      <c r="F51" s="93"/>
      <c r="G51" s="107">
        <f t="shared" si="2"/>
        <v>0</v>
      </c>
      <c r="H51" s="58"/>
      <c r="I51" s="23"/>
      <c r="J51" s="23"/>
      <c r="K51" s="23"/>
      <c r="L51" s="20"/>
      <c r="M51" s="20"/>
      <c r="N51" s="23"/>
      <c r="O51" s="23"/>
      <c r="P51" s="23"/>
      <c r="Q51" s="23"/>
      <c r="R51" s="124">
        <f>S51*10/$R$4</f>
        <v>0</v>
      </c>
      <c r="S51" s="126">
        <f>SUM(U51:CK51)</f>
        <v>0</v>
      </c>
      <c r="T51" s="127">
        <f t="shared" si="1"/>
        <v>0</v>
      </c>
      <c r="U51" s="14"/>
      <c r="V51" s="14"/>
      <c r="W51" s="14"/>
      <c r="AH51" s="24"/>
      <c r="AI51" s="24"/>
    </row>
    <row r="52" spans="1:35" ht="12.75">
      <c r="A52" s="1" t="s">
        <v>97</v>
      </c>
      <c r="B52" s="48"/>
      <c r="C52" s="34"/>
      <c r="D52" s="93"/>
      <c r="E52" s="44"/>
      <c r="F52" s="93"/>
      <c r="G52" s="107">
        <f t="shared" si="2"/>
        <v>0.007944640753828034</v>
      </c>
      <c r="H52" s="58"/>
      <c r="I52" s="23"/>
      <c r="J52" s="23"/>
      <c r="K52" s="23"/>
      <c r="L52" s="20"/>
      <c r="M52" s="20"/>
      <c r="N52" s="23"/>
      <c r="O52" s="23">
        <v>0.02</v>
      </c>
      <c r="P52" s="23">
        <v>0.03</v>
      </c>
      <c r="Q52" s="23">
        <v>0.029446407538280334</v>
      </c>
      <c r="R52" s="124">
        <f t="shared" si="3"/>
        <v>0</v>
      </c>
      <c r="S52" s="126">
        <f t="shared" si="0"/>
        <v>0</v>
      </c>
      <c r="T52" s="127">
        <f t="shared" si="1"/>
        <v>0</v>
      </c>
      <c r="U52" s="14"/>
      <c r="V52" s="14"/>
      <c r="W52" s="14"/>
      <c r="AH52" s="24"/>
      <c r="AI52" s="24"/>
    </row>
    <row r="53" spans="1:35" ht="12.75">
      <c r="A53" s="1" t="s">
        <v>98</v>
      </c>
      <c r="B53" s="48"/>
      <c r="C53" s="34"/>
      <c r="D53" s="93"/>
      <c r="E53" s="44"/>
      <c r="F53" s="93"/>
      <c r="G53" s="107">
        <f t="shared" si="2"/>
        <v>0.005</v>
      </c>
      <c r="H53" s="102"/>
      <c r="I53" s="23">
        <v>0.05</v>
      </c>
      <c r="J53" s="24"/>
      <c r="K53" s="24"/>
      <c r="L53" s="42"/>
      <c r="M53" s="42"/>
      <c r="N53" s="24"/>
      <c r="O53" s="23"/>
      <c r="P53" s="23"/>
      <c r="Q53" s="23"/>
      <c r="R53" s="124">
        <f t="shared" si="3"/>
        <v>0</v>
      </c>
      <c r="S53" s="126">
        <f t="shared" si="0"/>
        <v>0</v>
      </c>
      <c r="T53" s="127">
        <f t="shared" si="1"/>
        <v>0</v>
      </c>
      <c r="U53" s="14"/>
      <c r="V53" s="14"/>
      <c r="W53" s="14"/>
      <c r="AH53" s="24"/>
      <c r="AI53" s="24"/>
    </row>
    <row r="54" spans="1:35" ht="12.75">
      <c r="A54" s="1" t="s">
        <v>99</v>
      </c>
      <c r="B54" s="48"/>
      <c r="C54" s="34"/>
      <c r="D54" s="93"/>
      <c r="E54" s="44"/>
      <c r="F54" s="93"/>
      <c r="G54" s="107">
        <f t="shared" si="2"/>
        <v>0</v>
      </c>
      <c r="H54" s="58"/>
      <c r="I54" s="23"/>
      <c r="J54" s="23"/>
      <c r="K54" s="23"/>
      <c r="L54" s="20"/>
      <c r="M54" s="20"/>
      <c r="N54" s="23"/>
      <c r="O54" s="23"/>
      <c r="P54" s="23"/>
      <c r="Q54" s="23"/>
      <c r="R54" s="124">
        <f t="shared" si="3"/>
        <v>0</v>
      </c>
      <c r="S54" s="126">
        <f t="shared" si="0"/>
        <v>0</v>
      </c>
      <c r="T54" s="127">
        <f t="shared" si="1"/>
        <v>0</v>
      </c>
      <c r="U54" s="14"/>
      <c r="V54" s="14"/>
      <c r="W54" s="14"/>
      <c r="AH54" s="24"/>
      <c r="AI54" s="24"/>
    </row>
    <row r="55" spans="1:35" ht="12.75">
      <c r="A55" s="1" t="s">
        <v>100</v>
      </c>
      <c r="B55" s="48"/>
      <c r="C55" s="34"/>
      <c r="D55" s="93"/>
      <c r="E55" s="44"/>
      <c r="F55" s="93"/>
      <c r="G55" s="107">
        <f t="shared" si="2"/>
        <v>0.0014723203769140168</v>
      </c>
      <c r="H55" s="58"/>
      <c r="I55" s="23"/>
      <c r="J55" s="23"/>
      <c r="K55" s="23"/>
      <c r="L55" s="20"/>
      <c r="M55" s="20"/>
      <c r="N55" s="23"/>
      <c r="O55" s="23"/>
      <c r="P55" s="23"/>
      <c r="Q55" s="23">
        <v>0.014723203769140167</v>
      </c>
      <c r="R55" s="124">
        <f t="shared" si="3"/>
        <v>0</v>
      </c>
      <c r="S55" s="126">
        <f t="shared" si="0"/>
        <v>0</v>
      </c>
      <c r="T55" s="127">
        <f t="shared" si="1"/>
        <v>0</v>
      </c>
      <c r="U55" s="14"/>
      <c r="V55" s="14"/>
      <c r="W55" s="14"/>
      <c r="AH55" s="24"/>
      <c r="AI55" s="24"/>
    </row>
    <row r="56" spans="1:35" ht="12.75">
      <c r="A56" s="1" t="s">
        <v>101</v>
      </c>
      <c r="B56" s="48"/>
      <c r="C56" s="34"/>
      <c r="D56" s="93"/>
      <c r="E56" s="44"/>
      <c r="F56" s="93"/>
      <c r="G56" s="107">
        <f t="shared" si="2"/>
        <v>0.028000000000000004</v>
      </c>
      <c r="H56" s="58"/>
      <c r="I56" s="24"/>
      <c r="J56" s="23">
        <v>0.28</v>
      </c>
      <c r="K56" s="24"/>
      <c r="L56" s="42"/>
      <c r="M56" s="42"/>
      <c r="N56" s="24"/>
      <c r="O56" s="23"/>
      <c r="P56" s="23"/>
      <c r="Q56" s="23"/>
      <c r="R56" s="124">
        <f t="shared" si="3"/>
        <v>0</v>
      </c>
      <c r="S56" s="126">
        <f t="shared" si="0"/>
        <v>0</v>
      </c>
      <c r="T56" s="127">
        <f t="shared" si="1"/>
        <v>0</v>
      </c>
      <c r="U56" s="14"/>
      <c r="V56" s="14"/>
      <c r="W56" s="14"/>
      <c r="AH56" s="24"/>
      <c r="AI56" s="24"/>
    </row>
    <row r="57" spans="1:35" ht="12.75">
      <c r="A57" s="1" t="s">
        <v>102</v>
      </c>
      <c r="B57" s="48"/>
      <c r="C57" s="34"/>
      <c r="D57" s="93"/>
      <c r="E57" s="44"/>
      <c r="F57" s="93"/>
      <c r="G57" s="107">
        <f t="shared" si="2"/>
        <v>0.004</v>
      </c>
      <c r="H57" s="58"/>
      <c r="I57" s="24"/>
      <c r="J57" s="23">
        <v>0.02</v>
      </c>
      <c r="K57" s="24"/>
      <c r="L57" s="42"/>
      <c r="M57" s="42"/>
      <c r="N57" s="24"/>
      <c r="O57" s="23"/>
      <c r="P57" s="23">
        <v>0.02</v>
      </c>
      <c r="Q57" s="23"/>
      <c r="R57" s="124">
        <f t="shared" si="3"/>
        <v>0</v>
      </c>
      <c r="S57" s="126">
        <f t="shared" si="0"/>
        <v>0</v>
      </c>
      <c r="T57" s="127">
        <f t="shared" si="1"/>
        <v>0</v>
      </c>
      <c r="U57" s="14"/>
      <c r="V57" s="14"/>
      <c r="W57" s="14"/>
      <c r="AH57" s="24"/>
      <c r="AI57" s="24"/>
    </row>
    <row r="58" spans="1:35" ht="12.75">
      <c r="A58" s="1" t="s">
        <v>320</v>
      </c>
      <c r="B58" s="48"/>
      <c r="C58" s="34"/>
      <c r="D58" s="93"/>
      <c r="E58" s="44"/>
      <c r="F58" s="93"/>
      <c r="G58" s="107">
        <f t="shared" si="2"/>
        <v>0</v>
      </c>
      <c r="H58" s="58"/>
      <c r="I58" s="24"/>
      <c r="J58" s="23"/>
      <c r="K58" s="24"/>
      <c r="L58" s="42"/>
      <c r="M58" s="42"/>
      <c r="N58" s="24"/>
      <c r="O58" s="23"/>
      <c r="P58" s="23"/>
      <c r="Q58" s="23"/>
      <c r="R58" s="124">
        <f>S58*10/$R$4</f>
        <v>0</v>
      </c>
      <c r="S58" s="126">
        <f t="shared" si="0"/>
        <v>0</v>
      </c>
      <c r="T58" s="127">
        <f t="shared" si="1"/>
        <v>0</v>
      </c>
      <c r="U58" s="14"/>
      <c r="V58" s="14"/>
      <c r="W58" s="14"/>
      <c r="AH58" s="24"/>
      <c r="AI58" s="24"/>
    </row>
    <row r="59" spans="1:35" ht="12.75">
      <c r="A59" s="1" t="s">
        <v>103</v>
      </c>
      <c r="B59" s="49">
        <v>0.1</v>
      </c>
      <c r="C59" s="39">
        <v>0.02</v>
      </c>
      <c r="D59" s="93">
        <v>0.15</v>
      </c>
      <c r="E59" s="44">
        <v>0.12</v>
      </c>
      <c r="F59" s="93">
        <v>0.19</v>
      </c>
      <c r="G59" s="107">
        <f t="shared" si="2"/>
        <v>0.022</v>
      </c>
      <c r="H59" s="58">
        <v>0.04</v>
      </c>
      <c r="I59" s="23">
        <v>0.02</v>
      </c>
      <c r="J59" s="23">
        <v>0.02</v>
      </c>
      <c r="K59" s="24"/>
      <c r="L59" s="20">
        <v>0.05</v>
      </c>
      <c r="M59" s="20">
        <v>0.07</v>
      </c>
      <c r="N59" s="24"/>
      <c r="O59" s="23">
        <v>0.02</v>
      </c>
      <c r="P59" s="23"/>
      <c r="Q59" s="23"/>
      <c r="R59" s="124">
        <f t="shared" si="3"/>
        <v>0</v>
      </c>
      <c r="S59" s="126">
        <f t="shared" si="0"/>
        <v>0</v>
      </c>
      <c r="T59" s="127">
        <f t="shared" si="1"/>
        <v>0</v>
      </c>
      <c r="U59" s="14"/>
      <c r="V59" s="14"/>
      <c r="W59" s="14"/>
      <c r="AH59" s="24"/>
      <c r="AI59" s="24"/>
    </row>
    <row r="60" spans="1:80" ht="12.75">
      <c r="A60" s="1" t="s">
        <v>104</v>
      </c>
      <c r="B60" s="48">
        <v>2.42</v>
      </c>
      <c r="C60" s="34">
        <v>0.48</v>
      </c>
      <c r="D60" s="93">
        <v>0.32</v>
      </c>
      <c r="E60" s="44">
        <v>2.13</v>
      </c>
      <c r="F60" s="93">
        <v>1.95</v>
      </c>
      <c r="G60" s="107">
        <f t="shared" si="2"/>
        <v>0.6936454652532391</v>
      </c>
      <c r="H60" s="58">
        <v>1.39</v>
      </c>
      <c r="I60" s="23">
        <v>0.07</v>
      </c>
      <c r="J60" s="23">
        <v>0.65</v>
      </c>
      <c r="K60" s="23">
        <v>0.24</v>
      </c>
      <c r="L60" s="20">
        <v>1.28</v>
      </c>
      <c r="M60" s="20">
        <v>0.82</v>
      </c>
      <c r="N60" s="23">
        <v>0.18</v>
      </c>
      <c r="O60" s="23">
        <v>0.58</v>
      </c>
      <c r="P60" s="23">
        <v>0.74</v>
      </c>
      <c r="Q60" s="23">
        <v>0.9864546525323912</v>
      </c>
      <c r="R60" s="124">
        <f t="shared" si="3"/>
        <v>0.17241379310344832</v>
      </c>
      <c r="S60" s="126">
        <f t="shared" si="0"/>
        <v>12</v>
      </c>
      <c r="T60" s="127">
        <f t="shared" si="1"/>
        <v>4</v>
      </c>
      <c r="U60" s="14"/>
      <c r="V60" s="14"/>
      <c r="W60" s="14"/>
      <c r="AH60" s="24"/>
      <c r="AI60" s="24"/>
      <c r="BC60">
        <v>5</v>
      </c>
      <c r="BE60">
        <v>2</v>
      </c>
      <c r="BT60">
        <v>3</v>
      </c>
      <c r="CB60">
        <v>2</v>
      </c>
    </row>
    <row r="61" spans="1:35" ht="12.75">
      <c r="A61" s="1" t="s">
        <v>105</v>
      </c>
      <c r="B61" s="48"/>
      <c r="C61" s="34"/>
      <c r="D61" s="93"/>
      <c r="E61" s="44"/>
      <c r="F61" s="93"/>
      <c r="G61" s="107">
        <f t="shared" si="2"/>
        <v>0.002</v>
      </c>
      <c r="H61" s="102"/>
      <c r="I61" s="24"/>
      <c r="J61" s="24"/>
      <c r="K61" s="24"/>
      <c r="L61" s="42"/>
      <c r="M61" s="20">
        <v>0.02</v>
      </c>
      <c r="N61" s="24"/>
      <c r="O61" s="23"/>
      <c r="P61" s="23"/>
      <c r="Q61" s="23"/>
      <c r="R61" s="124">
        <f t="shared" si="3"/>
        <v>0</v>
      </c>
      <c r="S61" s="126">
        <f t="shared" si="0"/>
        <v>0</v>
      </c>
      <c r="T61" s="127">
        <f t="shared" si="1"/>
        <v>0</v>
      </c>
      <c r="U61" s="14"/>
      <c r="V61" s="14"/>
      <c r="W61" s="14"/>
      <c r="AH61" s="24"/>
      <c r="AI61" s="24"/>
    </row>
    <row r="62" spans="1:85" ht="12.75">
      <c r="A62" s="1" t="s">
        <v>106</v>
      </c>
      <c r="B62" s="48">
        <v>18.31</v>
      </c>
      <c r="C62" s="34">
        <v>8.32</v>
      </c>
      <c r="D62" s="93">
        <v>2.59</v>
      </c>
      <c r="E62" s="44">
        <v>10.81</v>
      </c>
      <c r="F62" s="93">
        <v>33.27</v>
      </c>
      <c r="G62" s="107">
        <f t="shared" si="2"/>
        <v>30.95531330977621</v>
      </c>
      <c r="H62" s="58">
        <v>46.03</v>
      </c>
      <c r="I62" s="23">
        <v>25.97</v>
      </c>
      <c r="J62" s="23">
        <v>10.14</v>
      </c>
      <c r="K62" s="23">
        <v>4.74</v>
      </c>
      <c r="L62" s="20">
        <v>43.93</v>
      </c>
      <c r="M62" s="20">
        <v>43.46</v>
      </c>
      <c r="N62" s="23">
        <v>28.58</v>
      </c>
      <c r="O62" s="23">
        <v>44.36</v>
      </c>
      <c r="P62" s="23">
        <v>23.68</v>
      </c>
      <c r="Q62" s="23">
        <v>38.66313309776208</v>
      </c>
      <c r="R62" s="124">
        <f t="shared" si="3"/>
        <v>9.798850574712645</v>
      </c>
      <c r="S62" s="126">
        <f t="shared" si="0"/>
        <v>682</v>
      </c>
      <c r="T62" s="127">
        <f t="shared" si="1"/>
        <v>28</v>
      </c>
      <c r="U62" s="14"/>
      <c r="V62" s="14">
        <v>2</v>
      </c>
      <c r="W62" s="14"/>
      <c r="Y62" s="73"/>
      <c r="Z62" s="73"/>
      <c r="AA62" s="73"/>
      <c r="AC62" s="73"/>
      <c r="AD62">
        <v>1</v>
      </c>
      <c r="AE62">
        <v>16</v>
      </c>
      <c r="AH62" s="24"/>
      <c r="AI62" s="24"/>
      <c r="AJ62" s="24"/>
      <c r="AL62">
        <v>8</v>
      </c>
      <c r="AO62">
        <v>10</v>
      </c>
      <c r="AP62">
        <v>14</v>
      </c>
      <c r="AQ62">
        <v>1</v>
      </c>
      <c r="AS62">
        <v>1</v>
      </c>
      <c r="AU62">
        <v>4</v>
      </c>
      <c r="AV62">
        <v>9</v>
      </c>
      <c r="AY62">
        <v>29</v>
      </c>
      <c r="AZ62">
        <v>12</v>
      </c>
      <c r="BE62">
        <v>1</v>
      </c>
      <c r="BF62">
        <v>3</v>
      </c>
      <c r="BJ62">
        <v>3</v>
      </c>
      <c r="BK62">
        <v>3</v>
      </c>
      <c r="BL62">
        <v>1</v>
      </c>
      <c r="BN62">
        <v>62</v>
      </c>
      <c r="BQ62">
        <v>7</v>
      </c>
      <c r="BT62">
        <v>121</v>
      </c>
      <c r="BU62">
        <v>27</v>
      </c>
      <c r="BX62">
        <v>6</v>
      </c>
      <c r="BZ62">
        <v>1</v>
      </c>
      <c r="CA62">
        <v>20</v>
      </c>
      <c r="CB62">
        <v>7</v>
      </c>
      <c r="CC62">
        <v>120</v>
      </c>
      <c r="CF62">
        <v>113</v>
      </c>
      <c r="CG62">
        <v>80</v>
      </c>
    </row>
    <row r="63" spans="1:85" ht="12.75">
      <c r="A63" s="1" t="s">
        <v>107</v>
      </c>
      <c r="B63" s="48">
        <v>0.48</v>
      </c>
      <c r="C63" s="34">
        <v>0.15</v>
      </c>
      <c r="D63" s="93">
        <v>0.12</v>
      </c>
      <c r="E63" s="45">
        <v>0.4</v>
      </c>
      <c r="F63" s="94">
        <v>2.6</v>
      </c>
      <c r="G63" s="107">
        <f t="shared" si="2"/>
        <v>3.1332167255594814</v>
      </c>
      <c r="H63" s="58">
        <v>4.04</v>
      </c>
      <c r="I63" s="23">
        <v>3.67</v>
      </c>
      <c r="J63" s="23">
        <v>2.6</v>
      </c>
      <c r="K63" s="23">
        <v>2.36</v>
      </c>
      <c r="L63" s="20">
        <v>2.78</v>
      </c>
      <c r="M63" s="20">
        <v>3.24</v>
      </c>
      <c r="N63" s="23">
        <v>2.64</v>
      </c>
      <c r="O63" s="23">
        <v>3.57</v>
      </c>
      <c r="P63" s="23">
        <v>3.09</v>
      </c>
      <c r="Q63" s="23">
        <v>3.3421672555948176</v>
      </c>
      <c r="R63" s="124">
        <f t="shared" si="3"/>
        <v>1.163793103448276</v>
      </c>
      <c r="S63" s="126">
        <f t="shared" si="0"/>
        <v>81</v>
      </c>
      <c r="T63" s="127">
        <f t="shared" si="1"/>
        <v>19</v>
      </c>
      <c r="U63" s="14"/>
      <c r="V63" s="14"/>
      <c r="W63" s="14">
        <v>1</v>
      </c>
      <c r="AD63">
        <v>1</v>
      </c>
      <c r="AH63" s="24"/>
      <c r="AI63" s="24"/>
      <c r="AN63">
        <v>4</v>
      </c>
      <c r="AP63">
        <v>4</v>
      </c>
      <c r="AS63">
        <v>1</v>
      </c>
      <c r="AU63">
        <v>9</v>
      </c>
      <c r="AY63">
        <v>6</v>
      </c>
      <c r="AZ63">
        <v>4</v>
      </c>
      <c r="BC63">
        <v>3</v>
      </c>
      <c r="BE63">
        <v>6</v>
      </c>
      <c r="BF63">
        <v>5</v>
      </c>
      <c r="BT63">
        <v>17</v>
      </c>
      <c r="BU63">
        <v>1</v>
      </c>
      <c r="BZ63">
        <v>3</v>
      </c>
      <c r="CA63">
        <v>3</v>
      </c>
      <c r="CB63">
        <v>3</v>
      </c>
      <c r="CC63">
        <v>3</v>
      </c>
      <c r="CF63">
        <v>6</v>
      </c>
      <c r="CG63">
        <v>1</v>
      </c>
    </row>
    <row r="64" spans="1:35" ht="12.75">
      <c r="A64" s="1" t="s">
        <v>108</v>
      </c>
      <c r="B64" s="48"/>
      <c r="C64" s="34"/>
      <c r="D64" s="93"/>
      <c r="E64" s="44"/>
      <c r="F64" s="93"/>
      <c r="G64" s="107">
        <f t="shared" si="2"/>
        <v>0.001</v>
      </c>
      <c r="H64" s="102"/>
      <c r="I64" s="24"/>
      <c r="J64" s="24"/>
      <c r="K64" s="24"/>
      <c r="L64" s="42"/>
      <c r="M64" s="42"/>
      <c r="N64" s="23">
        <v>0.01</v>
      </c>
      <c r="O64" s="23"/>
      <c r="P64" s="23"/>
      <c r="Q64" s="23"/>
      <c r="R64" s="124">
        <f t="shared" si="3"/>
        <v>0</v>
      </c>
      <c r="S64" s="126">
        <f t="shared" si="0"/>
        <v>0</v>
      </c>
      <c r="T64" s="127">
        <f t="shared" si="1"/>
        <v>0</v>
      </c>
      <c r="U64" s="14"/>
      <c r="V64" s="14"/>
      <c r="W64" s="14"/>
      <c r="AH64" s="24"/>
      <c r="AI64" s="24"/>
    </row>
    <row r="65" spans="1:35" ht="12.75">
      <c r="A65" s="1" t="s">
        <v>259</v>
      </c>
      <c r="B65" s="48"/>
      <c r="C65" s="34"/>
      <c r="D65" s="93"/>
      <c r="E65" s="44"/>
      <c r="F65" s="93"/>
      <c r="G65" s="107">
        <f t="shared" si="2"/>
        <v>0</v>
      </c>
      <c r="H65" s="102"/>
      <c r="I65" s="24"/>
      <c r="J65" s="24"/>
      <c r="K65" s="24"/>
      <c r="L65" s="42"/>
      <c r="M65" s="42"/>
      <c r="N65" s="23"/>
      <c r="O65" s="23"/>
      <c r="P65" s="23"/>
      <c r="Q65" s="23"/>
      <c r="R65" s="124">
        <f t="shared" si="3"/>
        <v>0</v>
      </c>
      <c r="S65" s="126">
        <f t="shared" si="0"/>
        <v>0</v>
      </c>
      <c r="T65" s="127">
        <f t="shared" si="1"/>
        <v>0</v>
      </c>
      <c r="U65" s="14"/>
      <c r="V65" s="14"/>
      <c r="W65" s="14"/>
      <c r="AH65" s="24"/>
      <c r="AI65" s="24"/>
    </row>
    <row r="66" spans="1:35" ht="12.75">
      <c r="A66" s="1" t="s">
        <v>109</v>
      </c>
      <c r="B66" s="48"/>
      <c r="C66" s="34"/>
      <c r="D66" s="93">
        <v>0.14</v>
      </c>
      <c r="E66" s="44">
        <v>0.15</v>
      </c>
      <c r="F66" s="93">
        <v>0.02</v>
      </c>
      <c r="G66" s="107">
        <f t="shared" si="2"/>
        <v>0.024</v>
      </c>
      <c r="H66" s="104"/>
      <c r="I66" s="24"/>
      <c r="J66" s="23">
        <v>0.08</v>
      </c>
      <c r="K66" s="24"/>
      <c r="L66" s="20">
        <v>0.07</v>
      </c>
      <c r="M66" s="20">
        <v>0.09</v>
      </c>
      <c r="N66" s="24"/>
      <c r="O66" s="23"/>
      <c r="P66" s="23"/>
      <c r="Q66" s="23"/>
      <c r="R66" s="124">
        <f t="shared" si="3"/>
        <v>0</v>
      </c>
      <c r="S66" s="126">
        <f t="shared" si="0"/>
        <v>0</v>
      </c>
      <c r="T66" s="127">
        <f t="shared" si="1"/>
        <v>0</v>
      </c>
      <c r="U66" s="14"/>
      <c r="V66" s="14"/>
      <c r="W66" s="14"/>
      <c r="AH66" s="24"/>
      <c r="AI66" s="24"/>
    </row>
    <row r="67" spans="1:86" ht="12.75">
      <c r="A67" s="1" t="s">
        <v>110</v>
      </c>
      <c r="B67" s="48">
        <v>15.51</v>
      </c>
      <c r="C67" s="34">
        <v>17.35</v>
      </c>
      <c r="D67" s="94">
        <v>14.22</v>
      </c>
      <c r="E67" s="44">
        <v>17.72</v>
      </c>
      <c r="F67" s="93">
        <v>15.77</v>
      </c>
      <c r="G67" s="107">
        <f t="shared" si="2"/>
        <v>13.31953121319199</v>
      </c>
      <c r="H67" s="103">
        <v>15.58</v>
      </c>
      <c r="I67" s="23">
        <v>15.36</v>
      </c>
      <c r="J67" s="23">
        <v>13.37</v>
      </c>
      <c r="K67" s="23">
        <v>13.55</v>
      </c>
      <c r="L67" s="20">
        <v>12.52</v>
      </c>
      <c r="M67" s="20">
        <v>13.28</v>
      </c>
      <c r="N67" s="23">
        <v>8.47</v>
      </c>
      <c r="O67" s="23">
        <v>15.26</v>
      </c>
      <c r="P67" s="23">
        <v>12.79</v>
      </c>
      <c r="Q67" s="23">
        <v>13.015312131919908</v>
      </c>
      <c r="R67" s="124">
        <f t="shared" si="3"/>
        <v>9.583333333333336</v>
      </c>
      <c r="S67" s="126">
        <f t="shared" si="0"/>
        <v>667</v>
      </c>
      <c r="T67" s="127">
        <f t="shared" si="1"/>
        <v>23</v>
      </c>
      <c r="U67" s="14"/>
      <c r="V67" s="14"/>
      <c r="W67" s="14"/>
      <c r="Y67">
        <v>15</v>
      </c>
      <c r="AA67">
        <v>24</v>
      </c>
      <c r="AH67" s="24"/>
      <c r="AI67" s="24"/>
      <c r="AK67">
        <v>25</v>
      </c>
      <c r="AN67">
        <v>6</v>
      </c>
      <c r="AO67">
        <v>30</v>
      </c>
      <c r="AP67">
        <v>62</v>
      </c>
      <c r="AR67">
        <v>1</v>
      </c>
      <c r="AW67">
        <v>1</v>
      </c>
      <c r="AX67">
        <v>3</v>
      </c>
      <c r="BK67">
        <v>1</v>
      </c>
      <c r="BL67">
        <v>264</v>
      </c>
      <c r="BM67">
        <v>55</v>
      </c>
      <c r="BO67">
        <v>12</v>
      </c>
      <c r="BS67">
        <v>6</v>
      </c>
      <c r="BT67">
        <v>27</v>
      </c>
      <c r="BU67">
        <v>14</v>
      </c>
      <c r="BX67">
        <v>1</v>
      </c>
      <c r="BZ67">
        <v>37</v>
      </c>
      <c r="CD67">
        <v>14</v>
      </c>
      <c r="CE67">
        <v>4</v>
      </c>
      <c r="CF67">
        <v>2</v>
      </c>
      <c r="CG67">
        <v>56</v>
      </c>
      <c r="CH67">
        <v>7</v>
      </c>
    </row>
    <row r="68" spans="1:78" ht="12.75">
      <c r="A68" s="1" t="s">
        <v>111</v>
      </c>
      <c r="B68" s="48"/>
      <c r="C68" s="34"/>
      <c r="D68" s="93">
        <v>0.02</v>
      </c>
      <c r="E68" s="44">
        <v>0.02</v>
      </c>
      <c r="F68" s="93">
        <v>0.01</v>
      </c>
      <c r="G68" s="107">
        <f t="shared" si="2"/>
        <v>0.009944640753828034</v>
      </c>
      <c r="H68" s="104"/>
      <c r="I68" s="24"/>
      <c r="J68" s="24"/>
      <c r="K68" s="23">
        <v>0.02</v>
      </c>
      <c r="L68" s="42"/>
      <c r="M68" s="20">
        <v>0.05</v>
      </c>
      <c r="N68" s="24"/>
      <c r="O68" s="23"/>
      <c r="P68" s="23"/>
      <c r="Q68" s="23">
        <v>0.029446407538280334</v>
      </c>
      <c r="R68" s="124">
        <f t="shared" si="3"/>
        <v>0.014367816091954025</v>
      </c>
      <c r="S68" s="126">
        <f t="shared" si="0"/>
        <v>1</v>
      </c>
      <c r="T68" s="127">
        <f t="shared" si="1"/>
        <v>1</v>
      </c>
      <c r="U68" s="14"/>
      <c r="V68" s="14"/>
      <c r="W68" s="14"/>
      <c r="AD68" s="24"/>
      <c r="AH68" s="24"/>
      <c r="AI68" s="24"/>
      <c r="BZ68">
        <v>1</v>
      </c>
    </row>
    <row r="69" spans="1:35" ht="12.75">
      <c r="A69" s="1" t="s">
        <v>112</v>
      </c>
      <c r="B69" s="48"/>
      <c r="C69" s="34"/>
      <c r="D69" s="93"/>
      <c r="E69" s="44"/>
      <c r="F69" s="93">
        <v>0.02</v>
      </c>
      <c r="G69" s="107">
        <f t="shared" si="2"/>
        <v>0.008</v>
      </c>
      <c r="H69" s="58">
        <v>0.02</v>
      </c>
      <c r="I69" s="24"/>
      <c r="J69" s="24"/>
      <c r="K69" s="23">
        <v>0.02</v>
      </c>
      <c r="L69" s="20">
        <v>0.02</v>
      </c>
      <c r="M69" s="42"/>
      <c r="N69" s="23">
        <v>0.02</v>
      </c>
      <c r="O69" s="23"/>
      <c r="P69" s="23"/>
      <c r="Q69" s="23"/>
      <c r="R69" s="124">
        <f t="shared" si="3"/>
        <v>0</v>
      </c>
      <c r="S69" s="126">
        <f t="shared" si="0"/>
        <v>0</v>
      </c>
      <c r="T69" s="127">
        <f t="shared" si="1"/>
        <v>0</v>
      </c>
      <c r="U69" s="14"/>
      <c r="V69" s="14"/>
      <c r="W69" s="14"/>
      <c r="AH69" s="24"/>
      <c r="AI69" s="24"/>
    </row>
    <row r="70" spans="1:64" ht="12.75">
      <c r="A70" s="1" t="s">
        <v>113</v>
      </c>
      <c r="B70" s="48"/>
      <c r="C70" s="34"/>
      <c r="D70" s="93">
        <v>0.18</v>
      </c>
      <c r="E70" s="44">
        <v>0.24</v>
      </c>
      <c r="F70" s="94">
        <v>0.2</v>
      </c>
      <c r="G70" s="107">
        <f t="shared" si="2"/>
        <v>0.10636160188457008</v>
      </c>
      <c r="H70" s="58">
        <v>0.06</v>
      </c>
      <c r="I70" s="24"/>
      <c r="J70" s="23">
        <v>0.26</v>
      </c>
      <c r="K70" s="23">
        <v>0.16</v>
      </c>
      <c r="L70" s="20">
        <v>0.11</v>
      </c>
      <c r="M70" s="20">
        <v>0.24</v>
      </c>
      <c r="N70" s="23">
        <v>0.16</v>
      </c>
      <c r="O70" s="23"/>
      <c r="P70" s="23"/>
      <c r="Q70" s="23">
        <v>0.07361601884570083</v>
      </c>
      <c r="R70" s="124">
        <f t="shared" si="3"/>
        <v>0.0574712643678161</v>
      </c>
      <c r="S70" s="126">
        <f aca="true" t="shared" si="4" ref="S70:S134">SUM(U70:CK70)</f>
        <v>4</v>
      </c>
      <c r="T70" s="127">
        <f aca="true" t="shared" si="5" ref="T70:T134">COUNTA(U70:CK70)</f>
        <v>1</v>
      </c>
      <c r="U70" s="14"/>
      <c r="V70" s="14"/>
      <c r="W70" s="14"/>
      <c r="AH70" s="24"/>
      <c r="AI70" s="24"/>
      <c r="BL70">
        <v>4</v>
      </c>
    </row>
    <row r="71" spans="1:35" ht="12.75">
      <c r="A71" s="1" t="s">
        <v>114</v>
      </c>
      <c r="B71" s="48"/>
      <c r="C71" s="34"/>
      <c r="D71" s="93">
        <v>0.01</v>
      </c>
      <c r="E71" s="44">
        <v>0.02</v>
      </c>
      <c r="F71" s="93">
        <v>0.02</v>
      </c>
      <c r="G71" s="107">
        <f aca="true" t="shared" si="6" ref="G71:G134">(H71+I71+J71+K71+L71+M71+N71+O71+P71+Q71)/10</f>
        <v>0.014416961130742052</v>
      </c>
      <c r="H71" s="104">
        <v>0.02</v>
      </c>
      <c r="I71" s="24"/>
      <c r="J71" s="24"/>
      <c r="K71" s="23">
        <v>0.02</v>
      </c>
      <c r="L71" s="20">
        <v>0.04</v>
      </c>
      <c r="M71" s="42"/>
      <c r="N71" s="23"/>
      <c r="O71" s="23">
        <v>0.02</v>
      </c>
      <c r="P71" s="23"/>
      <c r="Q71" s="23">
        <v>0.044169611307420496</v>
      </c>
      <c r="R71" s="124">
        <f t="shared" si="3"/>
        <v>0.014367816091954025</v>
      </c>
      <c r="S71" s="126">
        <f t="shared" si="4"/>
        <v>1</v>
      </c>
      <c r="T71" s="127">
        <f t="shared" si="5"/>
        <v>1</v>
      </c>
      <c r="U71" s="14"/>
      <c r="V71" s="14"/>
      <c r="W71" s="14"/>
      <c r="AH71" s="24">
        <v>1</v>
      </c>
      <c r="AI71" s="24"/>
    </row>
    <row r="72" spans="1:35" ht="12.75">
      <c r="A72" s="1" t="s">
        <v>115</v>
      </c>
      <c r="B72" s="48"/>
      <c r="C72" s="34"/>
      <c r="D72" s="93"/>
      <c r="E72" s="44"/>
      <c r="F72" s="93"/>
      <c r="G72" s="107">
        <f t="shared" si="6"/>
        <v>0.002</v>
      </c>
      <c r="H72" s="104"/>
      <c r="I72" s="24"/>
      <c r="J72" s="23">
        <v>0.02</v>
      </c>
      <c r="K72" s="24"/>
      <c r="L72" s="42"/>
      <c r="M72" s="42"/>
      <c r="N72" s="24"/>
      <c r="O72" s="23"/>
      <c r="P72" s="23"/>
      <c r="Q72" s="23"/>
      <c r="R72" s="124">
        <f t="shared" si="3"/>
        <v>0</v>
      </c>
      <c r="S72" s="126">
        <f t="shared" si="4"/>
        <v>0</v>
      </c>
      <c r="T72" s="127">
        <f t="shared" si="5"/>
        <v>0</v>
      </c>
      <c r="U72" s="14"/>
      <c r="V72" s="14"/>
      <c r="W72" s="14"/>
      <c r="AH72" s="24"/>
      <c r="AI72" s="24"/>
    </row>
    <row r="73" spans="1:35" ht="12.75">
      <c r="A73" s="1" t="s">
        <v>239</v>
      </c>
      <c r="B73" s="48"/>
      <c r="C73" s="34">
        <v>0.01</v>
      </c>
      <c r="D73" s="93">
        <v>0.01</v>
      </c>
      <c r="E73" s="44">
        <v>0.01</v>
      </c>
      <c r="F73" s="93">
        <v>0.01</v>
      </c>
      <c r="G73" s="107">
        <f t="shared" si="6"/>
        <v>0</v>
      </c>
      <c r="H73" s="58"/>
      <c r="I73" s="23"/>
      <c r="J73" s="23"/>
      <c r="K73" s="23"/>
      <c r="L73" s="20"/>
      <c r="M73" s="20"/>
      <c r="N73" s="24"/>
      <c r="O73" s="23"/>
      <c r="P73" s="23"/>
      <c r="Q73" s="23"/>
      <c r="R73" s="124">
        <f t="shared" si="3"/>
        <v>0</v>
      </c>
      <c r="S73" s="126">
        <f t="shared" si="4"/>
        <v>0</v>
      </c>
      <c r="T73" s="127">
        <f t="shared" si="5"/>
        <v>0</v>
      </c>
      <c r="U73" s="14"/>
      <c r="V73" s="14"/>
      <c r="W73" s="14"/>
      <c r="AH73" s="24"/>
      <c r="AI73" s="24"/>
    </row>
    <row r="74" spans="1:89" ht="12.75">
      <c r="A74" s="1" t="s">
        <v>116</v>
      </c>
      <c r="B74" s="48"/>
      <c r="C74" s="34">
        <v>0.02</v>
      </c>
      <c r="D74" s="93">
        <v>0.02</v>
      </c>
      <c r="E74" s="44">
        <v>0.01</v>
      </c>
      <c r="F74" s="93">
        <v>0.04</v>
      </c>
      <c r="G74" s="107">
        <f t="shared" si="6"/>
        <v>0.05594464075382803</v>
      </c>
      <c r="H74" s="58">
        <v>0.04</v>
      </c>
      <c r="I74" s="43"/>
      <c r="J74" s="23">
        <v>0.02</v>
      </c>
      <c r="K74" s="23">
        <v>0.06</v>
      </c>
      <c r="L74" s="20">
        <v>0.33</v>
      </c>
      <c r="M74" s="41"/>
      <c r="N74" s="43"/>
      <c r="O74" s="23">
        <v>0.06</v>
      </c>
      <c r="P74" s="23">
        <v>0.02</v>
      </c>
      <c r="Q74" s="23">
        <v>0.029446407538280334</v>
      </c>
      <c r="R74" s="124">
        <f aca="true" t="shared" si="7" ref="R74:R138">S74*10/$R$4</f>
        <v>0.2298850574712644</v>
      </c>
      <c r="S74" s="126">
        <f t="shared" si="4"/>
        <v>16</v>
      </c>
      <c r="T74" s="127">
        <f t="shared" si="5"/>
        <v>15</v>
      </c>
      <c r="U74" s="14"/>
      <c r="V74" s="14"/>
      <c r="W74" s="14">
        <v>1</v>
      </c>
      <c r="AC74">
        <v>1</v>
      </c>
      <c r="AH74" s="24"/>
      <c r="AI74" s="24"/>
      <c r="AJ74">
        <v>1</v>
      </c>
      <c r="AL74">
        <v>1</v>
      </c>
      <c r="AQ74">
        <v>1</v>
      </c>
      <c r="AT74">
        <v>1</v>
      </c>
      <c r="AU74">
        <v>2</v>
      </c>
      <c r="AV74">
        <v>1</v>
      </c>
      <c r="BC74">
        <v>1</v>
      </c>
      <c r="BO74">
        <v>1</v>
      </c>
      <c r="BQ74">
        <v>1</v>
      </c>
      <c r="BS74">
        <v>1</v>
      </c>
      <c r="CB74">
        <v>1</v>
      </c>
      <c r="CC74">
        <v>1</v>
      </c>
      <c r="CK74">
        <v>1</v>
      </c>
    </row>
    <row r="75" spans="1:35" ht="12.75">
      <c r="A75" s="1" t="s">
        <v>117</v>
      </c>
      <c r="B75" s="48">
        <v>0.02</v>
      </c>
      <c r="C75" s="34"/>
      <c r="D75" s="93"/>
      <c r="E75" s="44"/>
      <c r="F75" s="93">
        <v>0.01</v>
      </c>
      <c r="G75" s="107">
        <f t="shared" si="6"/>
        <v>0.004</v>
      </c>
      <c r="H75" s="58">
        <v>0.02</v>
      </c>
      <c r="I75" s="43"/>
      <c r="J75" s="23">
        <v>0.02</v>
      </c>
      <c r="K75" s="43"/>
      <c r="L75" s="41"/>
      <c r="M75" s="41"/>
      <c r="N75" s="43"/>
      <c r="O75" s="23"/>
      <c r="P75" s="23"/>
      <c r="Q75" s="23"/>
      <c r="R75" s="124">
        <f t="shared" si="7"/>
        <v>0.014367816091954025</v>
      </c>
      <c r="S75" s="126">
        <f t="shared" si="4"/>
        <v>1</v>
      </c>
      <c r="T75" s="127">
        <f t="shared" si="5"/>
        <v>1</v>
      </c>
      <c r="U75" s="14"/>
      <c r="V75" s="14"/>
      <c r="W75" s="14"/>
      <c r="AC75">
        <v>1</v>
      </c>
      <c r="AH75" s="24"/>
      <c r="AI75" s="24"/>
    </row>
    <row r="76" spans="1:35" ht="12.75">
      <c r="A76" s="1" t="s">
        <v>118</v>
      </c>
      <c r="B76" s="48"/>
      <c r="C76" s="34"/>
      <c r="D76" s="93"/>
      <c r="E76" s="44"/>
      <c r="F76" s="93"/>
      <c r="G76" s="107">
        <f t="shared" si="6"/>
        <v>0.002</v>
      </c>
      <c r="H76" s="102"/>
      <c r="I76" s="43"/>
      <c r="J76" s="43"/>
      <c r="K76" s="43"/>
      <c r="L76" s="20">
        <v>0.02</v>
      </c>
      <c r="M76" s="41"/>
      <c r="N76" s="43"/>
      <c r="O76" s="23"/>
      <c r="P76" s="23"/>
      <c r="Q76" s="23"/>
      <c r="R76" s="124">
        <f t="shared" si="7"/>
        <v>0</v>
      </c>
      <c r="S76" s="126">
        <f t="shared" si="4"/>
        <v>0</v>
      </c>
      <c r="T76" s="127">
        <f t="shared" si="5"/>
        <v>0</v>
      </c>
      <c r="U76" s="14"/>
      <c r="V76" s="14"/>
      <c r="W76" s="14"/>
      <c r="AH76" s="24"/>
      <c r="AI76" s="24"/>
    </row>
    <row r="77" spans="1:35" ht="12.75">
      <c r="A77" s="1" t="s">
        <v>248</v>
      </c>
      <c r="B77" s="48"/>
      <c r="C77" s="34"/>
      <c r="D77" s="93">
        <v>0.01</v>
      </c>
      <c r="E77" s="44"/>
      <c r="F77" s="93"/>
      <c r="G77" s="107">
        <f t="shared" si="6"/>
        <v>0</v>
      </c>
      <c r="H77" s="58"/>
      <c r="I77" s="23"/>
      <c r="J77" s="23"/>
      <c r="K77" s="23"/>
      <c r="L77" s="20"/>
      <c r="M77" s="20"/>
      <c r="N77" s="23"/>
      <c r="O77" s="23"/>
      <c r="P77" s="23"/>
      <c r="Q77" s="23"/>
      <c r="R77" s="124">
        <f t="shared" si="7"/>
        <v>0</v>
      </c>
      <c r="S77" s="126">
        <f t="shared" si="4"/>
        <v>0</v>
      </c>
      <c r="T77" s="127">
        <f t="shared" si="5"/>
        <v>0</v>
      </c>
      <c r="U77" s="14"/>
      <c r="V77" s="14"/>
      <c r="W77" s="14"/>
      <c r="AH77" s="24"/>
      <c r="AI77" s="24"/>
    </row>
    <row r="78" spans="1:35" ht="12.75">
      <c r="A78" s="1" t="s">
        <v>352</v>
      </c>
      <c r="B78" s="48"/>
      <c r="C78" s="34"/>
      <c r="D78" s="93"/>
      <c r="E78" s="44"/>
      <c r="F78" s="93"/>
      <c r="G78" s="107">
        <f t="shared" si="6"/>
        <v>0</v>
      </c>
      <c r="H78" s="58"/>
      <c r="I78" s="23"/>
      <c r="J78" s="23"/>
      <c r="K78" s="23"/>
      <c r="L78" s="20"/>
      <c r="M78" s="20"/>
      <c r="N78" s="23"/>
      <c r="O78" s="23"/>
      <c r="P78" s="23"/>
      <c r="Q78" s="23"/>
      <c r="R78" s="124">
        <f>S78*10/$R$4</f>
        <v>0</v>
      </c>
      <c r="S78" s="126">
        <f>SUM(U78:CK78)</f>
        <v>0</v>
      </c>
      <c r="T78" s="127">
        <f>COUNTA(U78:CK78)</f>
        <v>0</v>
      </c>
      <c r="U78" s="14"/>
      <c r="V78" s="14"/>
      <c r="W78" s="14"/>
      <c r="AH78" s="24"/>
      <c r="AI78" s="24"/>
    </row>
    <row r="79" spans="1:81" ht="12.75">
      <c r="A79" s="1" t="s">
        <v>119</v>
      </c>
      <c r="B79" s="48">
        <v>0.17</v>
      </c>
      <c r="C79" s="34">
        <v>0.14</v>
      </c>
      <c r="D79" s="93">
        <v>0.13</v>
      </c>
      <c r="E79" s="44">
        <v>0.21</v>
      </c>
      <c r="F79" s="93">
        <v>0.19</v>
      </c>
      <c r="G79" s="107">
        <f t="shared" si="6"/>
        <v>0.2160294464075383</v>
      </c>
      <c r="H79" s="58">
        <v>0.13</v>
      </c>
      <c r="I79" s="23">
        <v>0.27</v>
      </c>
      <c r="J79" s="23">
        <v>0.17</v>
      </c>
      <c r="K79" s="23">
        <v>0.36</v>
      </c>
      <c r="L79" s="20">
        <v>0.27</v>
      </c>
      <c r="M79" s="20">
        <v>0.2</v>
      </c>
      <c r="N79" s="23">
        <v>0.23</v>
      </c>
      <c r="O79" s="23">
        <v>0.2</v>
      </c>
      <c r="P79" s="23">
        <v>0.08</v>
      </c>
      <c r="Q79" s="23">
        <v>0.2502944640753828</v>
      </c>
      <c r="R79" s="124">
        <f t="shared" si="7"/>
        <v>0.2155172413793104</v>
      </c>
      <c r="S79" s="126">
        <f t="shared" si="4"/>
        <v>15</v>
      </c>
      <c r="T79" s="127">
        <f t="shared" si="5"/>
        <v>10</v>
      </c>
      <c r="U79" s="14"/>
      <c r="V79" s="14">
        <v>1</v>
      </c>
      <c r="W79" s="14"/>
      <c r="X79">
        <v>2</v>
      </c>
      <c r="AD79">
        <v>2</v>
      </c>
      <c r="AH79" s="24"/>
      <c r="AI79" s="24"/>
      <c r="AS79">
        <v>1</v>
      </c>
      <c r="AU79">
        <v>2</v>
      </c>
      <c r="BI79">
        <v>1</v>
      </c>
      <c r="BP79">
        <v>2</v>
      </c>
      <c r="BW79">
        <v>1</v>
      </c>
      <c r="CB79">
        <v>1</v>
      </c>
      <c r="CC79">
        <v>2</v>
      </c>
    </row>
    <row r="80" spans="1:86" ht="12.75">
      <c r="A80" s="1" t="s">
        <v>120</v>
      </c>
      <c r="B80" s="48">
        <v>0.64</v>
      </c>
      <c r="C80" s="34">
        <v>0.42</v>
      </c>
      <c r="D80" s="93">
        <v>0.29</v>
      </c>
      <c r="E80" s="44">
        <v>0.19</v>
      </c>
      <c r="F80" s="93">
        <v>0.29</v>
      </c>
      <c r="G80" s="107">
        <f t="shared" si="6"/>
        <v>0.5081436984687867</v>
      </c>
      <c r="H80" s="58">
        <v>0.45</v>
      </c>
      <c r="I80" s="23">
        <v>0.65</v>
      </c>
      <c r="J80" s="23">
        <v>0.46</v>
      </c>
      <c r="K80" s="23">
        <v>0.22</v>
      </c>
      <c r="L80" s="20">
        <v>0.53</v>
      </c>
      <c r="M80" s="20">
        <v>0.48</v>
      </c>
      <c r="N80" s="23">
        <v>0.44</v>
      </c>
      <c r="O80" s="23">
        <v>0.83</v>
      </c>
      <c r="P80" s="23">
        <v>0.3</v>
      </c>
      <c r="Q80" s="23">
        <v>0.7214369846878681</v>
      </c>
      <c r="R80" s="124">
        <f t="shared" si="7"/>
        <v>0.30172413793103453</v>
      </c>
      <c r="S80" s="126">
        <f t="shared" si="4"/>
        <v>21</v>
      </c>
      <c r="T80" s="127">
        <f t="shared" si="5"/>
        <v>15</v>
      </c>
      <c r="U80" s="14"/>
      <c r="V80" s="14">
        <v>1</v>
      </c>
      <c r="W80" s="14"/>
      <c r="AA80">
        <v>1</v>
      </c>
      <c r="AD80">
        <v>5</v>
      </c>
      <c r="AH80" s="24"/>
      <c r="AI80" s="24"/>
      <c r="AJ80">
        <v>1</v>
      </c>
      <c r="AL80">
        <v>1</v>
      </c>
      <c r="AM80">
        <v>2</v>
      </c>
      <c r="AS80">
        <v>1</v>
      </c>
      <c r="AT80">
        <v>1</v>
      </c>
      <c r="AU80">
        <v>1</v>
      </c>
      <c r="AV80">
        <v>1</v>
      </c>
      <c r="BA80">
        <v>1</v>
      </c>
      <c r="BP80">
        <v>2</v>
      </c>
      <c r="BQ80">
        <v>1</v>
      </c>
      <c r="BS80">
        <v>1</v>
      </c>
      <c r="CH80">
        <v>1</v>
      </c>
    </row>
    <row r="81" spans="1:89" ht="12.75">
      <c r="A81" s="1" t="s">
        <v>121</v>
      </c>
      <c r="B81" s="48">
        <v>7.03</v>
      </c>
      <c r="C81" s="34">
        <v>1.21</v>
      </c>
      <c r="D81" s="93">
        <v>1.98</v>
      </c>
      <c r="E81" s="44">
        <v>1.85</v>
      </c>
      <c r="F81" s="93">
        <v>2.46</v>
      </c>
      <c r="G81" s="107">
        <f t="shared" si="6"/>
        <v>4.337148409893993</v>
      </c>
      <c r="H81" s="58">
        <v>1.88</v>
      </c>
      <c r="I81" s="23">
        <v>2.73</v>
      </c>
      <c r="J81" s="23">
        <v>2.4</v>
      </c>
      <c r="K81" s="23">
        <v>4.11</v>
      </c>
      <c r="L81" s="20">
        <v>4.44</v>
      </c>
      <c r="M81" s="20">
        <v>7.47</v>
      </c>
      <c r="N81" s="23">
        <v>3.42</v>
      </c>
      <c r="O81" s="23">
        <v>4.29</v>
      </c>
      <c r="P81" s="23">
        <v>2.87</v>
      </c>
      <c r="Q81" s="23">
        <v>9.761484098939931</v>
      </c>
      <c r="R81" s="124">
        <f t="shared" si="7"/>
        <v>9.698275862068968</v>
      </c>
      <c r="S81" s="126">
        <f t="shared" si="4"/>
        <v>675</v>
      </c>
      <c r="T81" s="127">
        <f t="shared" si="5"/>
        <v>66</v>
      </c>
      <c r="U81" s="14">
        <v>2</v>
      </c>
      <c r="V81" s="14">
        <v>10</v>
      </c>
      <c r="W81" s="14">
        <v>18</v>
      </c>
      <c r="X81">
        <v>6</v>
      </c>
      <c r="Y81" s="73">
        <v>5</v>
      </c>
      <c r="Z81" s="73">
        <v>11</v>
      </c>
      <c r="AA81" s="73">
        <v>12</v>
      </c>
      <c r="AB81" s="73">
        <v>1</v>
      </c>
      <c r="AC81" s="73">
        <v>21</v>
      </c>
      <c r="AD81" s="73">
        <v>57</v>
      </c>
      <c r="AE81">
        <v>18</v>
      </c>
      <c r="AF81" s="73">
        <v>22</v>
      </c>
      <c r="AG81">
        <v>4</v>
      </c>
      <c r="AH81">
        <v>7</v>
      </c>
      <c r="AI81">
        <v>2</v>
      </c>
      <c r="AJ81">
        <v>6</v>
      </c>
      <c r="AK81">
        <v>20</v>
      </c>
      <c r="AL81">
        <v>12</v>
      </c>
      <c r="AM81">
        <v>11</v>
      </c>
      <c r="AN81">
        <v>8</v>
      </c>
      <c r="AO81">
        <v>6</v>
      </c>
      <c r="AP81">
        <v>8</v>
      </c>
      <c r="AQ81">
        <v>8</v>
      </c>
      <c r="AR81">
        <v>6</v>
      </c>
      <c r="AS81">
        <v>9</v>
      </c>
      <c r="AT81">
        <v>6</v>
      </c>
      <c r="AU81">
        <v>18</v>
      </c>
      <c r="AV81">
        <v>8</v>
      </c>
      <c r="AW81">
        <v>6</v>
      </c>
      <c r="AX81">
        <v>7</v>
      </c>
      <c r="AY81">
        <v>5</v>
      </c>
      <c r="AZ81">
        <v>6</v>
      </c>
      <c r="BA81">
        <v>12</v>
      </c>
      <c r="BB81">
        <v>4</v>
      </c>
      <c r="BC81">
        <v>34</v>
      </c>
      <c r="BD81">
        <v>20</v>
      </c>
      <c r="BE81">
        <v>6</v>
      </c>
      <c r="BF81">
        <v>1</v>
      </c>
      <c r="BG81">
        <v>19</v>
      </c>
      <c r="BH81">
        <v>8</v>
      </c>
      <c r="BI81">
        <v>20</v>
      </c>
      <c r="BJ81">
        <v>6</v>
      </c>
      <c r="BK81">
        <v>1</v>
      </c>
      <c r="BL81">
        <v>3</v>
      </c>
      <c r="BM81">
        <v>2</v>
      </c>
      <c r="BN81">
        <v>6</v>
      </c>
      <c r="BO81">
        <v>14</v>
      </c>
      <c r="BP81">
        <v>10</v>
      </c>
      <c r="BQ81">
        <v>22</v>
      </c>
      <c r="BR81">
        <v>14</v>
      </c>
      <c r="BS81">
        <v>10</v>
      </c>
      <c r="BV81">
        <v>8</v>
      </c>
      <c r="BW81">
        <v>1</v>
      </c>
      <c r="BX81">
        <v>1</v>
      </c>
      <c r="BY81">
        <v>15</v>
      </c>
      <c r="BZ81">
        <v>3</v>
      </c>
      <c r="CA81">
        <v>9</v>
      </c>
      <c r="CB81">
        <v>14</v>
      </c>
      <c r="CC81">
        <v>23</v>
      </c>
      <c r="CD81">
        <v>1</v>
      </c>
      <c r="CF81">
        <v>7</v>
      </c>
      <c r="CG81">
        <v>2</v>
      </c>
      <c r="CH81">
        <v>13</v>
      </c>
      <c r="CI81">
        <v>15</v>
      </c>
      <c r="CJ81">
        <v>4</v>
      </c>
      <c r="CK81">
        <v>1</v>
      </c>
    </row>
    <row r="82" spans="1:30" ht="12.75">
      <c r="A82" s="1" t="s">
        <v>236</v>
      </c>
      <c r="B82" s="48">
        <v>0.07</v>
      </c>
      <c r="C82" s="34"/>
      <c r="D82" s="93"/>
      <c r="E82" s="44"/>
      <c r="F82" s="93"/>
      <c r="G82" s="107">
        <f t="shared" si="6"/>
        <v>0.0014723203769140168</v>
      </c>
      <c r="H82" s="58"/>
      <c r="I82" s="23"/>
      <c r="J82" s="23"/>
      <c r="K82" s="23"/>
      <c r="L82" s="20"/>
      <c r="M82" s="20"/>
      <c r="N82" s="23"/>
      <c r="O82" s="23"/>
      <c r="P82" s="23"/>
      <c r="Q82" s="23">
        <v>0.014723203769140167</v>
      </c>
      <c r="R82" s="124">
        <f t="shared" si="7"/>
        <v>0.014367816091954025</v>
      </c>
      <c r="S82" s="134">
        <f t="shared" si="4"/>
        <v>1</v>
      </c>
      <c r="T82" s="135">
        <f t="shared" si="5"/>
        <v>1</v>
      </c>
      <c r="U82" s="14"/>
      <c r="V82" s="14"/>
      <c r="W82" s="14"/>
      <c r="AD82">
        <v>1</v>
      </c>
    </row>
    <row r="83" spans="1:81" ht="12.75">
      <c r="A83" s="1" t="s">
        <v>122</v>
      </c>
      <c r="B83" s="48">
        <v>0.22</v>
      </c>
      <c r="C83" s="34">
        <v>0.06</v>
      </c>
      <c r="D83" s="93">
        <v>0.06</v>
      </c>
      <c r="E83" s="44">
        <v>0.04</v>
      </c>
      <c r="F83" s="93">
        <v>0.02</v>
      </c>
      <c r="G83" s="107">
        <f t="shared" si="6"/>
        <v>0.0618339222614841</v>
      </c>
      <c r="H83" s="58">
        <v>0.06</v>
      </c>
      <c r="I83" s="23">
        <v>0.05</v>
      </c>
      <c r="J83" s="23">
        <v>0.04</v>
      </c>
      <c r="K83" s="23">
        <v>0.08</v>
      </c>
      <c r="L83" s="20">
        <v>0.04</v>
      </c>
      <c r="M83" s="20">
        <v>0.07</v>
      </c>
      <c r="N83" s="23">
        <v>0.06</v>
      </c>
      <c r="O83" s="23">
        <v>0.11</v>
      </c>
      <c r="P83" s="23">
        <v>0.02</v>
      </c>
      <c r="Q83" s="23">
        <v>0.08833922261484099</v>
      </c>
      <c r="R83" s="124">
        <f t="shared" si="7"/>
        <v>0.04310344827586208</v>
      </c>
      <c r="S83" s="126">
        <f t="shared" si="4"/>
        <v>3</v>
      </c>
      <c r="T83" s="127">
        <f t="shared" si="5"/>
        <v>3</v>
      </c>
      <c r="U83" s="14"/>
      <c r="V83" s="14"/>
      <c r="W83" s="14"/>
      <c r="AD83">
        <v>1</v>
      </c>
      <c r="BP83">
        <v>1</v>
      </c>
      <c r="CC83">
        <v>1</v>
      </c>
    </row>
    <row r="84" spans="1:23" ht="12.75">
      <c r="A84" s="1" t="s">
        <v>123</v>
      </c>
      <c r="B84" s="48">
        <v>0.03</v>
      </c>
      <c r="C84" s="34">
        <v>0.03</v>
      </c>
      <c r="D84" s="93">
        <v>0.04</v>
      </c>
      <c r="E84" s="44">
        <v>0.01</v>
      </c>
      <c r="F84" s="93">
        <v>0.03</v>
      </c>
      <c r="G84" s="107">
        <f t="shared" si="6"/>
        <v>0.027778563015312136</v>
      </c>
      <c r="H84" s="104"/>
      <c r="I84" s="43"/>
      <c r="J84" s="43"/>
      <c r="K84" s="43"/>
      <c r="L84" s="20">
        <v>0.07</v>
      </c>
      <c r="M84" s="20">
        <v>0.09</v>
      </c>
      <c r="N84" s="43"/>
      <c r="O84" s="23"/>
      <c r="P84" s="23"/>
      <c r="Q84" s="23">
        <v>0.11778563015312134</v>
      </c>
      <c r="R84" s="124">
        <f t="shared" si="7"/>
        <v>0</v>
      </c>
      <c r="S84" s="126">
        <f t="shared" si="4"/>
        <v>0</v>
      </c>
      <c r="T84" s="127">
        <f t="shared" si="5"/>
        <v>0</v>
      </c>
      <c r="U84" s="14"/>
      <c r="V84" s="14"/>
      <c r="W84" s="14"/>
    </row>
    <row r="85" spans="1:23" ht="12.75">
      <c r="A85" s="1" t="s">
        <v>240</v>
      </c>
      <c r="B85" s="48"/>
      <c r="C85" s="34">
        <v>0.03</v>
      </c>
      <c r="D85" s="93">
        <v>0.01</v>
      </c>
      <c r="E85" s="44">
        <v>0.01</v>
      </c>
      <c r="F85" s="93">
        <v>0.01</v>
      </c>
      <c r="G85" s="107">
        <f t="shared" si="6"/>
        <v>0</v>
      </c>
      <c r="H85" s="58"/>
      <c r="I85" s="23"/>
      <c r="J85" s="23"/>
      <c r="K85" s="23"/>
      <c r="L85" s="20"/>
      <c r="M85" s="20"/>
      <c r="N85" s="23"/>
      <c r="O85" s="23"/>
      <c r="P85" s="23"/>
      <c r="Q85" s="23"/>
      <c r="R85" s="124">
        <f t="shared" si="7"/>
        <v>0</v>
      </c>
      <c r="S85" s="126">
        <f t="shared" si="4"/>
        <v>0</v>
      </c>
      <c r="T85" s="127">
        <f t="shared" si="5"/>
        <v>0</v>
      </c>
      <c r="U85" s="14"/>
      <c r="V85" s="14"/>
      <c r="W85" s="14"/>
    </row>
    <row r="86" spans="1:23" ht="12.75">
      <c r="A86" s="1" t="s">
        <v>124</v>
      </c>
      <c r="B86" s="48"/>
      <c r="C86" s="34"/>
      <c r="D86" s="93"/>
      <c r="E86" s="44"/>
      <c r="F86" s="93"/>
      <c r="G86" s="107">
        <f t="shared" si="6"/>
        <v>0.002</v>
      </c>
      <c r="H86" s="102"/>
      <c r="I86" s="43"/>
      <c r="J86" s="43"/>
      <c r="K86" s="43"/>
      <c r="L86" s="41"/>
      <c r="M86" s="20">
        <v>0.02</v>
      </c>
      <c r="N86" s="43"/>
      <c r="O86" s="23"/>
      <c r="P86" s="23"/>
      <c r="Q86" s="23">
        <v>0</v>
      </c>
      <c r="R86" s="124">
        <f t="shared" si="7"/>
        <v>0</v>
      </c>
      <c r="S86" s="126">
        <f t="shared" si="4"/>
        <v>0</v>
      </c>
      <c r="T86" s="127">
        <f t="shared" si="5"/>
        <v>0</v>
      </c>
      <c r="U86" s="14"/>
      <c r="V86" s="14"/>
      <c r="W86" s="14"/>
    </row>
    <row r="87" spans="1:23" ht="12.75">
      <c r="A87" s="1" t="s">
        <v>125</v>
      </c>
      <c r="B87" s="48"/>
      <c r="C87" s="34"/>
      <c r="D87" s="93"/>
      <c r="E87" s="44"/>
      <c r="F87" s="93"/>
      <c r="G87" s="107">
        <f t="shared" si="6"/>
        <v>0.011472320376914018</v>
      </c>
      <c r="H87" s="102"/>
      <c r="I87" s="23">
        <v>0.05</v>
      </c>
      <c r="J87" s="43"/>
      <c r="K87" s="43"/>
      <c r="L87" s="41"/>
      <c r="M87" s="20">
        <v>0.03</v>
      </c>
      <c r="N87" s="43"/>
      <c r="O87" s="23"/>
      <c r="P87" s="23">
        <v>0.02</v>
      </c>
      <c r="Q87" s="23">
        <v>0.014723203769140167</v>
      </c>
      <c r="R87" s="124">
        <f t="shared" si="7"/>
        <v>0</v>
      </c>
      <c r="S87" s="126">
        <f t="shared" si="4"/>
        <v>0</v>
      </c>
      <c r="T87" s="127">
        <f t="shared" si="5"/>
        <v>0</v>
      </c>
      <c r="U87" s="14"/>
      <c r="V87" s="14"/>
      <c r="W87" s="14"/>
    </row>
    <row r="88" spans="1:23" ht="12.75">
      <c r="A88" s="1" t="s">
        <v>126</v>
      </c>
      <c r="B88" s="48"/>
      <c r="C88" s="34"/>
      <c r="D88" s="93"/>
      <c r="E88" s="44"/>
      <c r="F88" s="93"/>
      <c r="G88" s="107">
        <f t="shared" si="6"/>
        <v>0.004</v>
      </c>
      <c r="H88" s="102"/>
      <c r="I88" s="23">
        <v>0.02</v>
      </c>
      <c r="J88" s="43"/>
      <c r="K88" s="43"/>
      <c r="L88" s="41"/>
      <c r="M88" s="20">
        <v>0.02</v>
      </c>
      <c r="N88" s="43"/>
      <c r="O88" s="23"/>
      <c r="P88" s="23"/>
      <c r="Q88" s="23"/>
      <c r="R88" s="124">
        <f t="shared" si="7"/>
        <v>0</v>
      </c>
      <c r="S88" s="126">
        <f t="shared" si="4"/>
        <v>0</v>
      </c>
      <c r="T88" s="127">
        <f t="shared" si="5"/>
        <v>0</v>
      </c>
      <c r="U88" s="14"/>
      <c r="V88" s="14"/>
      <c r="W88" s="14"/>
    </row>
    <row r="89" spans="1:80" ht="12.75">
      <c r="A89" s="1" t="s">
        <v>127</v>
      </c>
      <c r="B89" s="48">
        <v>1.01</v>
      </c>
      <c r="C89" s="34">
        <v>0.89</v>
      </c>
      <c r="D89" s="93">
        <v>3.36</v>
      </c>
      <c r="E89" s="44">
        <v>1.54</v>
      </c>
      <c r="F89" s="93">
        <v>16.77</v>
      </c>
      <c r="G89" s="107">
        <f t="shared" si="6"/>
        <v>9.93325441696113</v>
      </c>
      <c r="H89" s="58">
        <v>0.09</v>
      </c>
      <c r="I89" s="23">
        <v>47.85</v>
      </c>
      <c r="J89" s="23">
        <v>0.18</v>
      </c>
      <c r="K89" s="23">
        <v>9.42</v>
      </c>
      <c r="L89" s="20">
        <v>3.69</v>
      </c>
      <c r="M89" s="20">
        <v>0.48</v>
      </c>
      <c r="N89" s="23">
        <v>2.57</v>
      </c>
      <c r="O89" s="23">
        <v>34.13</v>
      </c>
      <c r="P89" s="23">
        <v>0.26</v>
      </c>
      <c r="Q89" s="23">
        <v>0.6625441696113075</v>
      </c>
      <c r="R89" s="124">
        <f t="shared" si="7"/>
        <v>0.6321839080459771</v>
      </c>
      <c r="S89" s="126">
        <f t="shared" si="4"/>
        <v>44</v>
      </c>
      <c r="T89" s="127">
        <f t="shared" si="5"/>
        <v>8</v>
      </c>
      <c r="U89" s="14"/>
      <c r="V89" s="14"/>
      <c r="W89" s="14"/>
      <c r="Y89" s="73"/>
      <c r="Z89" s="73"/>
      <c r="AA89" s="73"/>
      <c r="AK89">
        <v>26</v>
      </c>
      <c r="AP89">
        <v>2</v>
      </c>
      <c r="AR89">
        <v>2</v>
      </c>
      <c r="BO89">
        <v>1</v>
      </c>
      <c r="BT89">
        <v>1</v>
      </c>
      <c r="BU89">
        <v>10</v>
      </c>
      <c r="BZ89">
        <v>1</v>
      </c>
      <c r="CB89">
        <v>1</v>
      </c>
    </row>
    <row r="90" spans="1:42" ht="12.75">
      <c r="A90" s="1" t="s">
        <v>128</v>
      </c>
      <c r="B90" s="48"/>
      <c r="C90" s="34">
        <v>0.03</v>
      </c>
      <c r="D90" s="93">
        <v>0.05</v>
      </c>
      <c r="E90" s="44">
        <v>0.05</v>
      </c>
      <c r="F90" s="93">
        <v>0.13</v>
      </c>
      <c r="G90" s="107">
        <f t="shared" si="6"/>
        <v>0.06894464075382804</v>
      </c>
      <c r="H90" s="58">
        <v>0.09</v>
      </c>
      <c r="I90" s="43"/>
      <c r="J90" s="23">
        <v>0.3</v>
      </c>
      <c r="K90" s="23">
        <v>0.04</v>
      </c>
      <c r="L90" s="20">
        <v>0.04</v>
      </c>
      <c r="M90" s="20">
        <v>0.05</v>
      </c>
      <c r="N90" s="23">
        <v>0.05</v>
      </c>
      <c r="O90" s="23">
        <v>0.02</v>
      </c>
      <c r="P90" s="23">
        <v>0.07</v>
      </c>
      <c r="Q90" s="23">
        <v>0.029446407538280334</v>
      </c>
      <c r="R90" s="124">
        <f t="shared" si="7"/>
        <v>0.1149425287356322</v>
      </c>
      <c r="S90" s="126">
        <f t="shared" si="4"/>
        <v>8</v>
      </c>
      <c r="T90" s="127">
        <f t="shared" si="5"/>
        <v>5</v>
      </c>
      <c r="U90" s="14"/>
      <c r="V90" s="14"/>
      <c r="W90" s="14"/>
      <c r="AE90">
        <v>3</v>
      </c>
      <c r="AL90">
        <v>1</v>
      </c>
      <c r="AM90">
        <v>2</v>
      </c>
      <c r="AN90">
        <v>1</v>
      </c>
      <c r="AP90">
        <v>1</v>
      </c>
    </row>
    <row r="91" spans="1:63" ht="12.75">
      <c r="A91" s="1" t="s">
        <v>129</v>
      </c>
      <c r="B91" s="48">
        <v>0.12</v>
      </c>
      <c r="C91" s="34">
        <v>0.01</v>
      </c>
      <c r="D91" s="93"/>
      <c r="E91" s="44"/>
      <c r="F91" s="93">
        <v>0.01</v>
      </c>
      <c r="G91" s="107">
        <f t="shared" si="6"/>
        <v>0.028889281507656066</v>
      </c>
      <c r="H91" s="58">
        <v>0.02</v>
      </c>
      <c r="I91" s="23">
        <v>0.1</v>
      </c>
      <c r="J91" s="43"/>
      <c r="K91" s="43"/>
      <c r="L91" s="41"/>
      <c r="M91" s="41"/>
      <c r="N91" s="23">
        <v>0.01</v>
      </c>
      <c r="O91" s="23">
        <v>0.05</v>
      </c>
      <c r="P91" s="23">
        <v>0.05</v>
      </c>
      <c r="Q91" s="23">
        <v>0.05889281507656067</v>
      </c>
      <c r="R91" s="124">
        <f t="shared" si="7"/>
        <v>0.02873563218390805</v>
      </c>
      <c r="S91" s="126">
        <f t="shared" si="4"/>
        <v>2</v>
      </c>
      <c r="T91" s="127">
        <f t="shared" si="5"/>
        <v>1</v>
      </c>
      <c r="U91" s="14"/>
      <c r="V91" s="14"/>
      <c r="W91" s="14"/>
      <c r="BK91">
        <v>2</v>
      </c>
    </row>
    <row r="92" spans="1:63" ht="12.75">
      <c r="A92" s="1" t="s">
        <v>130</v>
      </c>
      <c r="B92" s="48"/>
      <c r="C92" s="34"/>
      <c r="D92" s="93">
        <v>0.01</v>
      </c>
      <c r="E92" s="44">
        <v>0.02</v>
      </c>
      <c r="F92" s="93">
        <v>0.01</v>
      </c>
      <c r="G92" s="107">
        <f t="shared" si="6"/>
        <v>0.005</v>
      </c>
      <c r="H92" s="104"/>
      <c r="I92" s="43"/>
      <c r="J92" s="43"/>
      <c r="K92" s="23">
        <v>0.02</v>
      </c>
      <c r="L92" s="41"/>
      <c r="M92" s="20">
        <v>0.02</v>
      </c>
      <c r="N92" s="23">
        <v>0.01</v>
      </c>
      <c r="O92" s="23"/>
      <c r="P92" s="23"/>
      <c r="Q92" s="23"/>
      <c r="R92" s="124">
        <f t="shared" si="7"/>
        <v>0.014367816091954025</v>
      </c>
      <c r="S92" s="126">
        <f t="shared" si="4"/>
        <v>1</v>
      </c>
      <c r="T92" s="127">
        <f t="shared" si="5"/>
        <v>1</v>
      </c>
      <c r="U92" s="14"/>
      <c r="V92" s="14"/>
      <c r="W92" s="14"/>
      <c r="BK92">
        <v>1</v>
      </c>
    </row>
    <row r="93" spans="1:78" ht="12.75">
      <c r="A93" s="1" t="s">
        <v>131</v>
      </c>
      <c r="B93" s="48"/>
      <c r="C93" s="34"/>
      <c r="D93" s="93"/>
      <c r="E93" s="44"/>
      <c r="F93" s="93">
        <v>0.02</v>
      </c>
      <c r="G93" s="107">
        <f t="shared" si="6"/>
        <v>0.02594464075382803</v>
      </c>
      <c r="H93" s="104"/>
      <c r="I93" s="23">
        <v>0.02</v>
      </c>
      <c r="J93" s="43"/>
      <c r="K93" s="23">
        <v>0.16</v>
      </c>
      <c r="L93" s="41"/>
      <c r="M93" s="41"/>
      <c r="N93" s="43"/>
      <c r="O93" s="23">
        <v>0.03</v>
      </c>
      <c r="P93" s="23">
        <v>0.02</v>
      </c>
      <c r="Q93" s="23">
        <v>0.029446407538280334</v>
      </c>
      <c r="R93" s="124">
        <f t="shared" si="7"/>
        <v>0.014367816091954025</v>
      </c>
      <c r="S93" s="126">
        <f t="shared" si="4"/>
        <v>1</v>
      </c>
      <c r="T93" s="127">
        <f t="shared" si="5"/>
        <v>1</v>
      </c>
      <c r="U93" s="14"/>
      <c r="V93" s="14"/>
      <c r="W93" s="14"/>
      <c r="BZ93">
        <v>1</v>
      </c>
    </row>
    <row r="94" spans="1:86" ht="12.75">
      <c r="A94" s="1" t="s">
        <v>132</v>
      </c>
      <c r="B94" s="48">
        <v>0.47</v>
      </c>
      <c r="C94" s="34">
        <v>0.83</v>
      </c>
      <c r="D94" s="93">
        <v>0.49</v>
      </c>
      <c r="E94" s="44">
        <v>0.64</v>
      </c>
      <c r="F94" s="93">
        <v>1.35</v>
      </c>
      <c r="G94" s="107">
        <f t="shared" si="6"/>
        <v>3.0427844522968197</v>
      </c>
      <c r="H94" s="58">
        <v>0.26</v>
      </c>
      <c r="I94" s="23">
        <v>6.55</v>
      </c>
      <c r="J94" s="23">
        <v>1.59</v>
      </c>
      <c r="K94" s="23">
        <v>4.76</v>
      </c>
      <c r="L94" s="20">
        <v>1.01</v>
      </c>
      <c r="M94" s="20">
        <v>1.6</v>
      </c>
      <c r="N94" s="23">
        <v>2.82</v>
      </c>
      <c r="O94" s="23">
        <v>5.09</v>
      </c>
      <c r="P94" s="23">
        <v>1.58</v>
      </c>
      <c r="Q94" s="23">
        <v>5.167844522968198</v>
      </c>
      <c r="R94" s="124">
        <f t="shared" si="7"/>
        <v>5.431034482758622</v>
      </c>
      <c r="S94" s="126">
        <f t="shared" si="4"/>
        <v>378</v>
      </c>
      <c r="T94" s="127">
        <f t="shared" si="5"/>
        <v>53</v>
      </c>
      <c r="U94" s="14"/>
      <c r="V94" s="14">
        <v>3</v>
      </c>
      <c r="W94" s="14"/>
      <c r="X94">
        <v>6</v>
      </c>
      <c r="Y94" s="73">
        <v>3</v>
      </c>
      <c r="Z94" s="73"/>
      <c r="AA94" s="73">
        <v>4</v>
      </c>
      <c r="AB94">
        <v>1</v>
      </c>
      <c r="AD94">
        <v>4</v>
      </c>
      <c r="AF94">
        <v>2</v>
      </c>
      <c r="AG94">
        <v>14</v>
      </c>
      <c r="AH94">
        <v>4</v>
      </c>
      <c r="AJ94">
        <v>6</v>
      </c>
      <c r="AK94">
        <v>10</v>
      </c>
      <c r="AL94">
        <v>7</v>
      </c>
      <c r="AM94">
        <v>4</v>
      </c>
      <c r="AN94">
        <v>8</v>
      </c>
      <c r="AO94">
        <v>2</v>
      </c>
      <c r="AP94">
        <v>2</v>
      </c>
      <c r="AQ94">
        <v>5</v>
      </c>
      <c r="AR94">
        <v>13</v>
      </c>
      <c r="AT94">
        <v>4</v>
      </c>
      <c r="AU94">
        <v>6</v>
      </c>
      <c r="AX94">
        <v>29</v>
      </c>
      <c r="AY94">
        <v>17</v>
      </c>
      <c r="AZ94">
        <v>14</v>
      </c>
      <c r="BA94">
        <v>8</v>
      </c>
      <c r="BB94">
        <v>3</v>
      </c>
      <c r="BC94">
        <v>14</v>
      </c>
      <c r="BD94">
        <v>3</v>
      </c>
      <c r="BE94">
        <v>3</v>
      </c>
      <c r="BG94">
        <v>1</v>
      </c>
      <c r="BI94">
        <v>2</v>
      </c>
      <c r="BK94">
        <v>1</v>
      </c>
      <c r="BL94">
        <v>8</v>
      </c>
      <c r="BM94">
        <v>10</v>
      </c>
      <c r="BN94">
        <v>1</v>
      </c>
      <c r="BO94">
        <v>24</v>
      </c>
      <c r="BQ94">
        <v>8</v>
      </c>
      <c r="BR94">
        <v>5</v>
      </c>
      <c r="BS94">
        <v>1</v>
      </c>
      <c r="BT94">
        <v>1</v>
      </c>
      <c r="BU94">
        <v>3</v>
      </c>
      <c r="BV94">
        <v>17</v>
      </c>
      <c r="BW94">
        <v>23</v>
      </c>
      <c r="BX94">
        <v>3</v>
      </c>
      <c r="BY94">
        <v>26</v>
      </c>
      <c r="BZ94">
        <v>8</v>
      </c>
      <c r="CA94">
        <v>10</v>
      </c>
      <c r="CB94">
        <v>3</v>
      </c>
      <c r="CC94">
        <v>5</v>
      </c>
      <c r="CD94">
        <v>4</v>
      </c>
      <c r="CE94">
        <v>11</v>
      </c>
      <c r="CF94">
        <v>1</v>
      </c>
      <c r="CG94">
        <v>1</v>
      </c>
      <c r="CH94">
        <v>2</v>
      </c>
    </row>
    <row r="95" spans="1:83" ht="12.75">
      <c r="A95" s="1" t="s">
        <v>133</v>
      </c>
      <c r="B95" s="48">
        <v>52.09</v>
      </c>
      <c r="C95" s="34">
        <v>25.73</v>
      </c>
      <c r="D95" s="93">
        <v>5.86</v>
      </c>
      <c r="E95" s="44">
        <v>57.54</v>
      </c>
      <c r="F95" s="93">
        <v>45.23</v>
      </c>
      <c r="G95" s="107">
        <f t="shared" si="6"/>
        <v>29.827500588928153</v>
      </c>
      <c r="H95" s="104"/>
      <c r="I95" s="23">
        <v>41.14</v>
      </c>
      <c r="J95" s="23">
        <v>0.14</v>
      </c>
      <c r="K95" s="23">
        <v>104.33</v>
      </c>
      <c r="L95" s="20">
        <v>0.15</v>
      </c>
      <c r="M95" s="20">
        <v>0.82</v>
      </c>
      <c r="N95" s="23">
        <v>8.02</v>
      </c>
      <c r="O95" s="23">
        <v>139.35</v>
      </c>
      <c r="P95" s="23">
        <v>0.07</v>
      </c>
      <c r="Q95" s="23">
        <v>4.255005889281508</v>
      </c>
      <c r="R95" s="124">
        <f t="shared" si="7"/>
        <v>3.4626436781609202</v>
      </c>
      <c r="S95" s="126">
        <f t="shared" si="4"/>
        <v>241</v>
      </c>
      <c r="T95" s="127">
        <f t="shared" si="5"/>
        <v>30</v>
      </c>
      <c r="U95" s="14"/>
      <c r="V95" s="14"/>
      <c r="W95" s="14"/>
      <c r="Y95" s="73"/>
      <c r="Z95" s="73">
        <v>1</v>
      </c>
      <c r="AA95" s="73"/>
      <c r="AG95">
        <v>1</v>
      </c>
      <c r="AH95">
        <v>1</v>
      </c>
      <c r="AK95">
        <v>2</v>
      </c>
      <c r="AM95">
        <v>4</v>
      </c>
      <c r="AN95">
        <v>1</v>
      </c>
      <c r="AO95">
        <v>6</v>
      </c>
      <c r="AR95">
        <v>4</v>
      </c>
      <c r="AU95">
        <v>8</v>
      </c>
      <c r="AX95">
        <v>56</v>
      </c>
      <c r="AY95">
        <v>1</v>
      </c>
      <c r="BA95">
        <v>1</v>
      </c>
      <c r="BC95">
        <v>2</v>
      </c>
      <c r="BE95">
        <v>33</v>
      </c>
      <c r="BG95">
        <v>3</v>
      </c>
      <c r="BH95">
        <v>16</v>
      </c>
      <c r="BL95">
        <v>5</v>
      </c>
      <c r="BM95">
        <v>11</v>
      </c>
      <c r="BN95">
        <v>1</v>
      </c>
      <c r="BO95">
        <v>16</v>
      </c>
      <c r="BU95">
        <v>2</v>
      </c>
      <c r="BV95">
        <v>11</v>
      </c>
      <c r="BW95">
        <v>11</v>
      </c>
      <c r="BX95">
        <v>6</v>
      </c>
      <c r="BY95">
        <v>1</v>
      </c>
      <c r="BZ95">
        <v>21</v>
      </c>
      <c r="CB95">
        <v>8</v>
      </c>
      <c r="CC95">
        <v>1</v>
      </c>
      <c r="CD95">
        <v>2</v>
      </c>
      <c r="CE95">
        <v>5</v>
      </c>
    </row>
    <row r="96" spans="1:23" ht="12.75">
      <c r="A96" s="1" t="s">
        <v>134</v>
      </c>
      <c r="B96" s="48"/>
      <c r="C96" s="34"/>
      <c r="D96" s="93"/>
      <c r="E96" s="44"/>
      <c r="F96" s="93"/>
      <c r="G96" s="107">
        <f t="shared" si="6"/>
        <v>0.002</v>
      </c>
      <c r="H96" s="102"/>
      <c r="I96" s="23">
        <v>0.02</v>
      </c>
      <c r="J96" s="43"/>
      <c r="K96" s="43"/>
      <c r="L96" s="41"/>
      <c r="M96" s="41"/>
      <c r="N96" s="43"/>
      <c r="O96" s="23"/>
      <c r="P96" s="23"/>
      <c r="Q96" s="23"/>
      <c r="R96" s="124">
        <f t="shared" si="7"/>
        <v>0</v>
      </c>
      <c r="S96" s="126">
        <f t="shared" si="4"/>
        <v>0</v>
      </c>
      <c r="T96" s="127">
        <f t="shared" si="5"/>
        <v>0</v>
      </c>
      <c r="U96" s="14"/>
      <c r="V96" s="14"/>
      <c r="W96" s="14"/>
    </row>
    <row r="97" spans="1:23" ht="12.75">
      <c r="A97" s="1" t="s">
        <v>135</v>
      </c>
      <c r="B97" s="48">
        <v>0.06</v>
      </c>
      <c r="C97" s="34">
        <v>0.01</v>
      </c>
      <c r="D97" s="93">
        <v>0.01</v>
      </c>
      <c r="E97" s="44">
        <v>0.01</v>
      </c>
      <c r="F97" s="93">
        <v>0.01</v>
      </c>
      <c r="G97" s="107">
        <f t="shared" si="6"/>
        <v>0.007472320376914017</v>
      </c>
      <c r="H97" s="104"/>
      <c r="I97" s="43"/>
      <c r="J97" s="43"/>
      <c r="K97" s="23">
        <v>0.04</v>
      </c>
      <c r="L97" s="41"/>
      <c r="M97" s="41"/>
      <c r="N97" s="43"/>
      <c r="O97" s="23"/>
      <c r="P97" s="23">
        <v>0.02</v>
      </c>
      <c r="Q97" s="23">
        <v>0.014723203769140167</v>
      </c>
      <c r="R97" s="124">
        <f t="shared" si="7"/>
        <v>0</v>
      </c>
      <c r="S97" s="126">
        <f t="shared" si="4"/>
        <v>0</v>
      </c>
      <c r="T97" s="127">
        <f t="shared" si="5"/>
        <v>0</v>
      </c>
      <c r="U97" s="14"/>
      <c r="V97" s="14"/>
      <c r="W97" s="14"/>
    </row>
    <row r="98" spans="1:23" ht="12.75">
      <c r="A98" s="1" t="s">
        <v>136</v>
      </c>
      <c r="B98" s="48"/>
      <c r="C98" s="34"/>
      <c r="D98" s="93"/>
      <c r="E98" s="44"/>
      <c r="F98" s="93"/>
      <c r="G98" s="107">
        <f t="shared" si="6"/>
        <v>0.002</v>
      </c>
      <c r="H98" s="104"/>
      <c r="I98" s="23">
        <v>0.02</v>
      </c>
      <c r="J98" s="43"/>
      <c r="K98" s="43"/>
      <c r="L98" s="41"/>
      <c r="M98" s="41"/>
      <c r="N98" s="43"/>
      <c r="O98" s="23"/>
      <c r="P98" s="23"/>
      <c r="Q98" s="23"/>
      <c r="R98" s="124">
        <f t="shared" si="7"/>
        <v>0</v>
      </c>
      <c r="S98" s="126">
        <f t="shared" si="4"/>
        <v>0</v>
      </c>
      <c r="T98" s="127">
        <f t="shared" si="5"/>
        <v>0</v>
      </c>
      <c r="U98" s="14"/>
      <c r="V98" s="14"/>
      <c r="W98" s="14"/>
    </row>
    <row r="99" spans="1:23" ht="12.75">
      <c r="A99" s="1" t="s">
        <v>137</v>
      </c>
      <c r="B99" s="48"/>
      <c r="C99" s="34"/>
      <c r="D99" s="93"/>
      <c r="E99" s="44"/>
      <c r="F99" s="93"/>
      <c r="G99" s="107">
        <f t="shared" si="6"/>
        <v>0.004</v>
      </c>
      <c r="H99" s="104"/>
      <c r="I99" s="43"/>
      <c r="J99" s="43"/>
      <c r="K99" s="23">
        <v>0.04</v>
      </c>
      <c r="L99" s="41"/>
      <c r="M99" s="41"/>
      <c r="N99" s="43"/>
      <c r="O99" s="23"/>
      <c r="P99" s="23"/>
      <c r="Q99" s="23"/>
      <c r="R99" s="124">
        <f t="shared" si="7"/>
        <v>0</v>
      </c>
      <c r="S99" s="126">
        <f t="shared" si="4"/>
        <v>0</v>
      </c>
      <c r="T99" s="127">
        <f t="shared" si="5"/>
        <v>0</v>
      </c>
      <c r="U99" s="14"/>
      <c r="V99" s="14"/>
      <c r="W99" s="14"/>
    </row>
    <row r="100" spans="1:88" ht="12.75">
      <c r="A100" s="1" t="s">
        <v>138</v>
      </c>
      <c r="B100" s="49">
        <v>7.2</v>
      </c>
      <c r="C100" s="34">
        <v>8.25</v>
      </c>
      <c r="D100" s="94">
        <v>11.19</v>
      </c>
      <c r="E100" s="44">
        <v>9.69</v>
      </c>
      <c r="F100" s="93">
        <v>11.59</v>
      </c>
      <c r="G100" s="107">
        <f t="shared" si="6"/>
        <v>6.326455830388693</v>
      </c>
      <c r="H100" s="58">
        <v>8.18</v>
      </c>
      <c r="I100" s="23">
        <v>9.28</v>
      </c>
      <c r="J100" s="23">
        <v>4.86</v>
      </c>
      <c r="K100" s="23">
        <v>8.02</v>
      </c>
      <c r="L100" s="20">
        <v>6.31</v>
      </c>
      <c r="M100" s="20">
        <v>6.33</v>
      </c>
      <c r="N100" s="23">
        <v>5.02</v>
      </c>
      <c r="O100" s="23">
        <v>4.56</v>
      </c>
      <c r="P100" s="23">
        <v>4.83</v>
      </c>
      <c r="Q100" s="23">
        <v>5.874558303886927</v>
      </c>
      <c r="R100" s="124">
        <f t="shared" si="7"/>
        <v>2.988505747126437</v>
      </c>
      <c r="S100" s="126">
        <f t="shared" si="4"/>
        <v>208</v>
      </c>
      <c r="T100" s="127">
        <f t="shared" si="5"/>
        <v>42</v>
      </c>
      <c r="U100" s="14"/>
      <c r="V100" s="14">
        <v>6</v>
      </c>
      <c r="W100" s="14">
        <v>1</v>
      </c>
      <c r="Y100" s="73"/>
      <c r="Z100" s="73">
        <v>7</v>
      </c>
      <c r="AA100">
        <v>2</v>
      </c>
      <c r="AC100">
        <v>6</v>
      </c>
      <c r="AD100">
        <v>9</v>
      </c>
      <c r="AE100">
        <v>11</v>
      </c>
      <c r="AF100">
        <v>4</v>
      </c>
      <c r="AG100">
        <v>1</v>
      </c>
      <c r="AH100">
        <v>1</v>
      </c>
      <c r="AI100">
        <v>2</v>
      </c>
      <c r="AK100">
        <v>6</v>
      </c>
      <c r="AL100">
        <v>5</v>
      </c>
      <c r="AM100">
        <v>11</v>
      </c>
      <c r="AN100">
        <v>2</v>
      </c>
      <c r="AO100">
        <v>8</v>
      </c>
      <c r="AS100">
        <v>3</v>
      </c>
      <c r="AU100">
        <v>9</v>
      </c>
      <c r="AV100">
        <v>15</v>
      </c>
      <c r="AW100">
        <v>10</v>
      </c>
      <c r="AX100">
        <v>4</v>
      </c>
      <c r="AY100">
        <v>3</v>
      </c>
      <c r="AZ100">
        <v>2</v>
      </c>
      <c r="BA100">
        <v>7</v>
      </c>
      <c r="BB100">
        <v>4</v>
      </c>
      <c r="BC100">
        <v>4</v>
      </c>
      <c r="BF100">
        <v>2</v>
      </c>
      <c r="BH100">
        <v>3</v>
      </c>
      <c r="BI100">
        <v>1</v>
      </c>
      <c r="BJ100">
        <v>4</v>
      </c>
      <c r="BK100">
        <v>1</v>
      </c>
      <c r="BM100">
        <v>2</v>
      </c>
      <c r="BO100">
        <v>16</v>
      </c>
      <c r="BQ100">
        <v>4</v>
      </c>
      <c r="BS100">
        <v>11</v>
      </c>
      <c r="BV100">
        <v>3</v>
      </c>
      <c r="BW100">
        <v>2</v>
      </c>
      <c r="BY100">
        <v>3</v>
      </c>
      <c r="CB100">
        <v>8</v>
      </c>
      <c r="CG100">
        <v>1</v>
      </c>
      <c r="CH100">
        <v>2</v>
      </c>
      <c r="CJ100">
        <v>2</v>
      </c>
    </row>
    <row r="101" spans="1:77" ht="12.75">
      <c r="A101" s="1" t="s">
        <v>139</v>
      </c>
      <c r="B101" s="48"/>
      <c r="C101" s="34"/>
      <c r="D101" s="93"/>
      <c r="E101" s="44"/>
      <c r="F101" s="93"/>
      <c r="G101" s="107">
        <f t="shared" si="6"/>
        <v>0.11963052024536122</v>
      </c>
      <c r="H101" s="103">
        <f>5/46.2</f>
        <v>0.10822510822510822</v>
      </c>
      <c r="I101" s="23">
        <v>0.02</v>
      </c>
      <c r="J101" s="23">
        <v>0.06</v>
      </c>
      <c r="K101" s="23">
        <v>0.06</v>
      </c>
      <c r="L101" s="20">
        <v>0.2</v>
      </c>
      <c r="M101" s="20">
        <v>0.07</v>
      </c>
      <c r="N101" s="23">
        <v>0.2</v>
      </c>
      <c r="O101" s="23">
        <v>0.06</v>
      </c>
      <c r="P101" s="23">
        <v>0.05</v>
      </c>
      <c r="Q101" s="23">
        <v>0.3680800942285042</v>
      </c>
      <c r="R101" s="124">
        <f t="shared" si="7"/>
        <v>0.4454022988505748</v>
      </c>
      <c r="S101" s="126">
        <f t="shared" si="4"/>
        <v>31</v>
      </c>
      <c r="T101" s="127">
        <f t="shared" si="5"/>
        <v>2</v>
      </c>
      <c r="U101" s="14"/>
      <c r="V101" s="14"/>
      <c r="W101" s="14"/>
      <c r="AJ101">
        <v>27</v>
      </c>
      <c r="BY101">
        <v>4</v>
      </c>
    </row>
    <row r="102" spans="1:54" ht="12.75">
      <c r="A102" s="1" t="s">
        <v>140</v>
      </c>
      <c r="B102" s="48">
        <v>0.79</v>
      </c>
      <c r="C102" s="34">
        <v>1.29</v>
      </c>
      <c r="D102" s="93">
        <v>2.29</v>
      </c>
      <c r="E102" s="44">
        <v>0.52</v>
      </c>
      <c r="F102" s="93">
        <v>0.97</v>
      </c>
      <c r="G102" s="107">
        <f t="shared" si="6"/>
        <v>1.5173529022190537</v>
      </c>
      <c r="H102" s="58">
        <v>0.28</v>
      </c>
      <c r="I102" s="23">
        <v>2.05</v>
      </c>
      <c r="J102" s="23">
        <v>4.68</v>
      </c>
      <c r="K102" s="23">
        <v>0.26</v>
      </c>
      <c r="L102" s="20">
        <v>1.33</v>
      </c>
      <c r="M102" s="20">
        <v>2.25</v>
      </c>
      <c r="N102" s="23">
        <v>1.4323865015780528</v>
      </c>
      <c r="O102" s="23">
        <v>1.08</v>
      </c>
      <c r="P102" s="23">
        <v>1.34</v>
      </c>
      <c r="Q102" s="23">
        <v>0.47114252061248535</v>
      </c>
      <c r="R102" s="124">
        <f t="shared" si="7"/>
        <v>0.2298850574712644</v>
      </c>
      <c r="S102" s="126">
        <f t="shared" si="4"/>
        <v>16</v>
      </c>
      <c r="T102" s="127">
        <f t="shared" si="5"/>
        <v>3</v>
      </c>
      <c r="U102" s="14"/>
      <c r="V102" s="14">
        <v>4</v>
      </c>
      <c r="W102" s="14"/>
      <c r="AG102">
        <v>6</v>
      </c>
      <c r="BB102">
        <v>6</v>
      </c>
    </row>
    <row r="103" spans="1:89" ht="12.75">
      <c r="A103" s="1" t="s">
        <v>141</v>
      </c>
      <c r="B103" s="48">
        <v>10.23</v>
      </c>
      <c r="C103" s="34">
        <v>8.59</v>
      </c>
      <c r="D103" s="94">
        <v>8.7</v>
      </c>
      <c r="E103" s="44">
        <v>7.61</v>
      </c>
      <c r="F103" s="93">
        <v>4.68</v>
      </c>
      <c r="G103" s="107">
        <f t="shared" si="6"/>
        <v>3.697294464075383</v>
      </c>
      <c r="H103" s="58">
        <v>3.27</v>
      </c>
      <c r="I103" s="23">
        <v>2.58</v>
      </c>
      <c r="J103" s="23">
        <v>3.35</v>
      </c>
      <c r="K103" s="23">
        <v>4.21</v>
      </c>
      <c r="L103" s="20">
        <v>4.66</v>
      </c>
      <c r="M103" s="20">
        <v>5.24</v>
      </c>
      <c r="N103" s="23">
        <v>4.06</v>
      </c>
      <c r="O103" s="23">
        <v>4.39</v>
      </c>
      <c r="P103" s="23">
        <v>2.71</v>
      </c>
      <c r="Q103" s="23">
        <v>2.5029446407538285</v>
      </c>
      <c r="R103" s="124">
        <f t="shared" si="7"/>
        <v>1.666666666666667</v>
      </c>
      <c r="S103" s="126">
        <f t="shared" si="4"/>
        <v>116</v>
      </c>
      <c r="T103" s="127">
        <f t="shared" si="5"/>
        <v>32</v>
      </c>
      <c r="U103" s="14"/>
      <c r="V103" s="14">
        <v>11</v>
      </c>
      <c r="W103" s="14">
        <v>4</v>
      </c>
      <c r="X103">
        <v>2</v>
      </c>
      <c r="Z103">
        <v>2</v>
      </c>
      <c r="AB103">
        <v>1</v>
      </c>
      <c r="AC103">
        <v>2</v>
      </c>
      <c r="AD103">
        <v>2</v>
      </c>
      <c r="AE103">
        <v>3</v>
      </c>
      <c r="AF103">
        <v>6</v>
      </c>
      <c r="AJ103">
        <v>6</v>
      </c>
      <c r="AK103">
        <v>4</v>
      </c>
      <c r="AL103">
        <v>7</v>
      </c>
      <c r="AM103">
        <v>2</v>
      </c>
      <c r="AO103">
        <v>1</v>
      </c>
      <c r="AT103">
        <v>6</v>
      </c>
      <c r="AU103">
        <v>1</v>
      </c>
      <c r="AV103">
        <v>7</v>
      </c>
      <c r="AW103">
        <v>3</v>
      </c>
      <c r="AZ103">
        <v>1</v>
      </c>
      <c r="BB103">
        <v>3</v>
      </c>
      <c r="BE103">
        <v>1</v>
      </c>
      <c r="BG103">
        <v>2</v>
      </c>
      <c r="BI103">
        <v>5</v>
      </c>
      <c r="BJ103">
        <v>2</v>
      </c>
      <c r="BN103">
        <v>3</v>
      </c>
      <c r="BP103">
        <v>4</v>
      </c>
      <c r="BQ103">
        <v>3</v>
      </c>
      <c r="BS103">
        <v>10</v>
      </c>
      <c r="BV103">
        <v>3</v>
      </c>
      <c r="CH103">
        <v>4</v>
      </c>
      <c r="CI103">
        <v>3</v>
      </c>
      <c r="CK103">
        <v>2</v>
      </c>
    </row>
    <row r="104" spans="1:23" ht="12.75">
      <c r="A104" s="1" t="s">
        <v>241</v>
      </c>
      <c r="B104" s="48"/>
      <c r="C104" s="34">
        <v>0.01</v>
      </c>
      <c r="D104" s="93"/>
      <c r="E104" s="44"/>
      <c r="F104" s="93"/>
      <c r="G104" s="107">
        <f t="shared" si="6"/>
        <v>0</v>
      </c>
      <c r="H104" s="58"/>
      <c r="I104" s="23"/>
      <c r="J104" s="23"/>
      <c r="K104" s="23"/>
      <c r="L104" s="20"/>
      <c r="M104" s="20"/>
      <c r="N104" s="23"/>
      <c r="O104" s="23"/>
      <c r="P104" s="23"/>
      <c r="Q104" s="23"/>
      <c r="R104" s="124">
        <f t="shared" si="7"/>
        <v>0</v>
      </c>
      <c r="S104" s="126">
        <f t="shared" si="4"/>
        <v>0</v>
      </c>
      <c r="T104" s="127">
        <f t="shared" si="5"/>
        <v>0</v>
      </c>
      <c r="U104" s="14"/>
      <c r="V104" s="14"/>
      <c r="W104" s="14"/>
    </row>
    <row r="105" spans="1:89" ht="12.75">
      <c r="A105" s="1" t="s">
        <v>142</v>
      </c>
      <c r="B105" s="48">
        <v>7.16</v>
      </c>
      <c r="C105" s="34">
        <v>3.98</v>
      </c>
      <c r="D105" s="93">
        <v>5.02</v>
      </c>
      <c r="E105" s="44">
        <v>4.32</v>
      </c>
      <c r="F105" s="94">
        <v>3.6</v>
      </c>
      <c r="G105" s="107">
        <f t="shared" si="6"/>
        <v>3.4144346289752647</v>
      </c>
      <c r="H105" s="58">
        <v>3.06</v>
      </c>
      <c r="I105" s="23">
        <v>2.95</v>
      </c>
      <c r="J105" s="23">
        <v>2.86</v>
      </c>
      <c r="K105" s="23">
        <v>3.25</v>
      </c>
      <c r="L105" s="20">
        <v>4.5</v>
      </c>
      <c r="M105" s="20">
        <v>4.51</v>
      </c>
      <c r="N105" s="23">
        <v>4.03</v>
      </c>
      <c r="O105" s="23">
        <v>3.57</v>
      </c>
      <c r="P105" s="23">
        <v>2.72</v>
      </c>
      <c r="Q105" s="23">
        <v>2.6943462897526507</v>
      </c>
      <c r="R105" s="124">
        <f t="shared" si="7"/>
        <v>2.1408045977011496</v>
      </c>
      <c r="S105" s="126">
        <f t="shared" si="4"/>
        <v>149</v>
      </c>
      <c r="T105" s="127">
        <f t="shared" si="5"/>
        <v>42</v>
      </c>
      <c r="U105" s="14"/>
      <c r="V105" s="14">
        <v>5</v>
      </c>
      <c r="W105" s="14">
        <v>7</v>
      </c>
      <c r="X105">
        <v>1</v>
      </c>
      <c r="Z105">
        <v>5</v>
      </c>
      <c r="AC105">
        <v>8</v>
      </c>
      <c r="AD105">
        <v>4</v>
      </c>
      <c r="AE105">
        <v>2</v>
      </c>
      <c r="AF105">
        <v>3</v>
      </c>
      <c r="AH105">
        <v>1</v>
      </c>
      <c r="AJ105">
        <v>1</v>
      </c>
      <c r="AK105">
        <v>4</v>
      </c>
      <c r="AL105">
        <v>9</v>
      </c>
      <c r="AM105">
        <v>9</v>
      </c>
      <c r="AN105">
        <v>3</v>
      </c>
      <c r="AO105">
        <v>4</v>
      </c>
      <c r="AP105">
        <v>1</v>
      </c>
      <c r="AQ105">
        <v>5</v>
      </c>
      <c r="AT105">
        <v>4</v>
      </c>
      <c r="AU105">
        <v>6</v>
      </c>
      <c r="AV105">
        <v>6</v>
      </c>
      <c r="AW105">
        <v>1</v>
      </c>
      <c r="AY105">
        <v>2</v>
      </c>
      <c r="AZ105">
        <v>2</v>
      </c>
      <c r="BB105">
        <v>1</v>
      </c>
      <c r="BC105">
        <v>4</v>
      </c>
      <c r="BE105">
        <v>2</v>
      </c>
      <c r="BI105">
        <v>4</v>
      </c>
      <c r="BJ105">
        <v>2</v>
      </c>
      <c r="BK105">
        <v>2</v>
      </c>
      <c r="BN105">
        <v>1</v>
      </c>
      <c r="BO105">
        <v>3</v>
      </c>
      <c r="BP105">
        <v>3</v>
      </c>
      <c r="BQ105">
        <v>2</v>
      </c>
      <c r="BR105">
        <v>1</v>
      </c>
      <c r="BS105">
        <v>12</v>
      </c>
      <c r="BY105">
        <v>1</v>
      </c>
      <c r="CA105">
        <v>1</v>
      </c>
      <c r="CB105">
        <v>5</v>
      </c>
      <c r="CH105">
        <v>5</v>
      </c>
      <c r="CI105">
        <v>1</v>
      </c>
      <c r="CJ105">
        <v>2</v>
      </c>
      <c r="CK105">
        <v>4</v>
      </c>
    </row>
    <row r="106" spans="1:89" ht="12.75">
      <c r="A106" s="1" t="s">
        <v>143</v>
      </c>
      <c r="B106" s="48">
        <v>2.11</v>
      </c>
      <c r="C106" s="39">
        <v>1.9</v>
      </c>
      <c r="D106" s="93">
        <v>2.39</v>
      </c>
      <c r="E106" s="45">
        <v>1.8</v>
      </c>
      <c r="F106" s="94">
        <v>2.3</v>
      </c>
      <c r="G106" s="107">
        <f t="shared" si="6"/>
        <v>2.106434628975265</v>
      </c>
      <c r="H106" s="103">
        <v>1.3</v>
      </c>
      <c r="I106" s="23">
        <v>1.84</v>
      </c>
      <c r="J106" s="23">
        <v>1.17</v>
      </c>
      <c r="K106" s="23">
        <v>3.04</v>
      </c>
      <c r="L106" s="20">
        <v>1.46</v>
      </c>
      <c r="M106" s="20">
        <v>2.65</v>
      </c>
      <c r="N106" s="23">
        <v>2.34</v>
      </c>
      <c r="O106" s="23">
        <v>2.92</v>
      </c>
      <c r="P106" s="23">
        <v>1.65</v>
      </c>
      <c r="Q106" s="23">
        <v>2.6943462897526507</v>
      </c>
      <c r="R106" s="124">
        <f t="shared" si="7"/>
        <v>2.0114942528735638</v>
      </c>
      <c r="S106" s="126">
        <f t="shared" si="4"/>
        <v>140</v>
      </c>
      <c r="T106" s="127">
        <f t="shared" si="5"/>
        <v>48</v>
      </c>
      <c r="U106" s="14">
        <v>1</v>
      </c>
      <c r="V106" s="14">
        <v>4</v>
      </c>
      <c r="W106" s="14">
        <v>1</v>
      </c>
      <c r="X106">
        <v>3</v>
      </c>
      <c r="Y106" s="73">
        <v>1</v>
      </c>
      <c r="Z106" s="73">
        <v>1</v>
      </c>
      <c r="AA106" s="73">
        <v>2</v>
      </c>
      <c r="AB106" s="73">
        <v>1</v>
      </c>
      <c r="AC106" s="73">
        <v>1</v>
      </c>
      <c r="AD106" s="73">
        <v>2</v>
      </c>
      <c r="AE106">
        <v>4</v>
      </c>
      <c r="AF106" s="73">
        <v>2</v>
      </c>
      <c r="AJ106">
        <v>14</v>
      </c>
      <c r="AK106">
        <v>5</v>
      </c>
      <c r="AL106">
        <v>2</v>
      </c>
      <c r="AM106">
        <v>4</v>
      </c>
      <c r="AN106">
        <v>2</v>
      </c>
      <c r="AO106">
        <v>5</v>
      </c>
      <c r="AQ106">
        <v>1</v>
      </c>
      <c r="AR106">
        <v>1</v>
      </c>
      <c r="AS106">
        <v>3</v>
      </c>
      <c r="AT106">
        <v>10</v>
      </c>
      <c r="AU106">
        <v>2</v>
      </c>
      <c r="AV106">
        <v>2</v>
      </c>
      <c r="AW106">
        <v>2</v>
      </c>
      <c r="AY106">
        <v>8</v>
      </c>
      <c r="AZ106">
        <v>7</v>
      </c>
      <c r="BB106">
        <v>2</v>
      </c>
      <c r="BD106">
        <v>3</v>
      </c>
      <c r="BE106">
        <v>1</v>
      </c>
      <c r="BI106">
        <v>2</v>
      </c>
      <c r="BM106">
        <v>1</v>
      </c>
      <c r="BN106">
        <v>3</v>
      </c>
      <c r="BO106">
        <v>2</v>
      </c>
      <c r="BP106">
        <v>2</v>
      </c>
      <c r="BQ106">
        <v>6</v>
      </c>
      <c r="BS106">
        <v>4</v>
      </c>
      <c r="BV106">
        <v>2</v>
      </c>
      <c r="BW106">
        <v>3</v>
      </c>
      <c r="BX106">
        <v>2</v>
      </c>
      <c r="BY106">
        <v>1</v>
      </c>
      <c r="BZ106">
        <v>2</v>
      </c>
      <c r="CA106">
        <v>1</v>
      </c>
      <c r="CB106">
        <v>4</v>
      </c>
      <c r="CC106">
        <v>3</v>
      </c>
      <c r="CH106">
        <v>1</v>
      </c>
      <c r="CI106">
        <v>2</v>
      </c>
      <c r="CK106">
        <v>2</v>
      </c>
    </row>
    <row r="107" spans="1:89" ht="12.75">
      <c r="A107" s="1" t="s">
        <v>144</v>
      </c>
      <c r="B107" s="48">
        <v>2.85</v>
      </c>
      <c r="C107" s="34">
        <v>2.54</v>
      </c>
      <c r="D107" s="94">
        <v>5</v>
      </c>
      <c r="E107" s="44">
        <v>10.74</v>
      </c>
      <c r="F107" s="93">
        <v>23.02</v>
      </c>
      <c r="G107" s="107">
        <f t="shared" si="6"/>
        <v>40.44371613663133</v>
      </c>
      <c r="H107" s="58">
        <v>32.37</v>
      </c>
      <c r="I107" s="23">
        <v>38.55</v>
      </c>
      <c r="J107" s="23">
        <v>39.15</v>
      </c>
      <c r="K107" s="23">
        <v>36.17</v>
      </c>
      <c r="L107" s="20">
        <v>40.46</v>
      </c>
      <c r="M107" s="20">
        <v>41.23</v>
      </c>
      <c r="N107" s="23">
        <v>35.7</v>
      </c>
      <c r="O107" s="23">
        <v>48.5</v>
      </c>
      <c r="P107" s="23">
        <v>43.22</v>
      </c>
      <c r="Q107" s="23">
        <v>49.08716136631332</v>
      </c>
      <c r="R107" s="124">
        <f t="shared" si="7"/>
        <v>48.36206896551725</v>
      </c>
      <c r="S107" s="126">
        <f t="shared" si="4"/>
        <v>3366</v>
      </c>
      <c r="T107" s="127">
        <f t="shared" si="5"/>
        <v>65</v>
      </c>
      <c r="U107" s="14">
        <v>16</v>
      </c>
      <c r="V107" s="14">
        <v>35</v>
      </c>
      <c r="W107" s="14">
        <v>15</v>
      </c>
      <c r="X107">
        <v>34</v>
      </c>
      <c r="Y107" s="73">
        <v>12</v>
      </c>
      <c r="Z107" s="73">
        <v>59</v>
      </c>
      <c r="AA107" s="73">
        <v>25</v>
      </c>
      <c r="AB107" s="73">
        <v>41</v>
      </c>
      <c r="AC107" s="73">
        <v>84</v>
      </c>
      <c r="AD107" s="73">
        <v>196</v>
      </c>
      <c r="AE107">
        <v>60</v>
      </c>
      <c r="AF107" s="73">
        <v>28</v>
      </c>
      <c r="AG107">
        <v>23</v>
      </c>
      <c r="AH107">
        <v>7</v>
      </c>
      <c r="AI107">
        <v>1</v>
      </c>
      <c r="AJ107">
        <v>101</v>
      </c>
      <c r="AK107">
        <v>72</v>
      </c>
      <c r="AL107">
        <v>162</v>
      </c>
      <c r="AM107">
        <v>52</v>
      </c>
      <c r="AN107">
        <v>34</v>
      </c>
      <c r="AO107">
        <v>15</v>
      </c>
      <c r="AP107">
        <v>11</v>
      </c>
      <c r="AQ107">
        <v>7</v>
      </c>
      <c r="AR107">
        <v>26</v>
      </c>
      <c r="AS107">
        <v>15</v>
      </c>
      <c r="AT107">
        <v>72</v>
      </c>
      <c r="AU107">
        <v>33</v>
      </c>
      <c r="AV107">
        <v>20</v>
      </c>
      <c r="AX107">
        <v>58</v>
      </c>
      <c r="AY107">
        <v>62</v>
      </c>
      <c r="AZ107">
        <v>117</v>
      </c>
      <c r="BA107">
        <v>60</v>
      </c>
      <c r="BB107">
        <v>19</v>
      </c>
      <c r="BC107">
        <v>541</v>
      </c>
      <c r="BD107">
        <v>33</v>
      </c>
      <c r="BE107">
        <v>55</v>
      </c>
      <c r="BF107">
        <v>10</v>
      </c>
      <c r="BH107">
        <v>2</v>
      </c>
      <c r="BI107">
        <v>15</v>
      </c>
      <c r="BJ107">
        <v>43</v>
      </c>
      <c r="BK107">
        <v>7</v>
      </c>
      <c r="BL107">
        <v>52</v>
      </c>
      <c r="BM107">
        <v>33</v>
      </c>
      <c r="BN107">
        <v>24</v>
      </c>
      <c r="BO107">
        <v>60</v>
      </c>
      <c r="BP107">
        <v>116</v>
      </c>
      <c r="BQ107">
        <v>136</v>
      </c>
      <c r="BR107">
        <v>46</v>
      </c>
      <c r="BS107">
        <v>64</v>
      </c>
      <c r="BT107">
        <v>6</v>
      </c>
      <c r="BU107">
        <v>4</v>
      </c>
      <c r="BV107">
        <v>20</v>
      </c>
      <c r="BW107">
        <v>35</v>
      </c>
      <c r="BX107">
        <v>16</v>
      </c>
      <c r="BY107">
        <v>52</v>
      </c>
      <c r="BZ107">
        <v>95</v>
      </c>
      <c r="CA107">
        <v>100</v>
      </c>
      <c r="CB107">
        <v>42</v>
      </c>
      <c r="CC107">
        <v>75</v>
      </c>
      <c r="CD107">
        <v>8</v>
      </c>
      <c r="CF107">
        <v>22</v>
      </c>
      <c r="CH107">
        <v>16</v>
      </c>
      <c r="CI107">
        <v>27</v>
      </c>
      <c r="CJ107">
        <v>13</v>
      </c>
      <c r="CK107">
        <v>26</v>
      </c>
    </row>
    <row r="108" spans="1:89" ht="12.75">
      <c r="A108" s="1" t="s">
        <v>145</v>
      </c>
      <c r="B108" s="48">
        <v>33.08</v>
      </c>
      <c r="C108" s="34">
        <v>33.74</v>
      </c>
      <c r="D108" s="94">
        <v>49.43</v>
      </c>
      <c r="E108" s="44">
        <v>40.04</v>
      </c>
      <c r="F108" s="93">
        <v>44.77</v>
      </c>
      <c r="G108" s="107">
        <f t="shared" si="6"/>
        <v>57.653077738515904</v>
      </c>
      <c r="H108" s="58">
        <v>50.53</v>
      </c>
      <c r="I108" s="23">
        <v>44.9</v>
      </c>
      <c r="J108" s="23">
        <v>44.7</v>
      </c>
      <c r="K108" s="23">
        <v>49.38</v>
      </c>
      <c r="L108" s="20">
        <v>49.87</v>
      </c>
      <c r="M108" s="20">
        <v>55.38</v>
      </c>
      <c r="N108" s="23">
        <v>67.34</v>
      </c>
      <c r="O108" s="23">
        <v>72.05</v>
      </c>
      <c r="P108" s="23">
        <v>68.22</v>
      </c>
      <c r="Q108" s="23">
        <v>74.16077738515902</v>
      </c>
      <c r="R108" s="124">
        <f t="shared" si="7"/>
        <v>54.181034482758626</v>
      </c>
      <c r="S108" s="126">
        <f t="shared" si="4"/>
        <v>3771</v>
      </c>
      <c r="T108" s="127">
        <f t="shared" si="5"/>
        <v>68</v>
      </c>
      <c r="U108" s="14">
        <v>34</v>
      </c>
      <c r="V108" s="14">
        <v>43</v>
      </c>
      <c r="W108" s="14">
        <v>19</v>
      </c>
      <c r="X108">
        <v>40</v>
      </c>
      <c r="Y108" s="73">
        <v>59</v>
      </c>
      <c r="Z108" s="73">
        <v>36</v>
      </c>
      <c r="AA108" s="73">
        <v>137</v>
      </c>
      <c r="AB108" s="73">
        <v>30</v>
      </c>
      <c r="AC108" s="73">
        <v>62</v>
      </c>
      <c r="AD108" s="73">
        <v>112</v>
      </c>
      <c r="AE108">
        <v>76</v>
      </c>
      <c r="AF108" s="73">
        <v>8</v>
      </c>
      <c r="AG108">
        <v>64</v>
      </c>
      <c r="AH108">
        <v>28</v>
      </c>
      <c r="AI108">
        <v>2</v>
      </c>
      <c r="AJ108">
        <v>63</v>
      </c>
      <c r="AK108">
        <v>118</v>
      </c>
      <c r="AL108">
        <v>105</v>
      </c>
      <c r="AM108">
        <v>45</v>
      </c>
      <c r="AN108">
        <v>37</v>
      </c>
      <c r="AO108">
        <v>39</v>
      </c>
      <c r="AP108">
        <v>17</v>
      </c>
      <c r="AQ108">
        <v>28</v>
      </c>
      <c r="AR108">
        <v>65</v>
      </c>
      <c r="AS108">
        <v>19</v>
      </c>
      <c r="AT108">
        <v>62</v>
      </c>
      <c r="AU108">
        <v>38</v>
      </c>
      <c r="AV108">
        <v>29</v>
      </c>
      <c r="AW108">
        <v>5</v>
      </c>
      <c r="AX108">
        <v>135</v>
      </c>
      <c r="AY108">
        <v>168</v>
      </c>
      <c r="AZ108">
        <v>101</v>
      </c>
      <c r="BA108">
        <v>111</v>
      </c>
      <c r="BB108">
        <v>52</v>
      </c>
      <c r="BC108">
        <v>374</v>
      </c>
      <c r="BD108">
        <v>54</v>
      </c>
      <c r="BE108">
        <v>41</v>
      </c>
      <c r="BF108">
        <v>5</v>
      </c>
      <c r="BG108">
        <v>4</v>
      </c>
      <c r="BI108">
        <v>35</v>
      </c>
      <c r="BJ108">
        <v>26</v>
      </c>
      <c r="BK108">
        <v>10</v>
      </c>
      <c r="BL108">
        <v>101</v>
      </c>
      <c r="BM108">
        <v>42</v>
      </c>
      <c r="BN108">
        <v>63</v>
      </c>
      <c r="BO108">
        <v>52</v>
      </c>
      <c r="BP108">
        <v>44</v>
      </c>
      <c r="BQ108">
        <v>101</v>
      </c>
      <c r="BR108">
        <v>35</v>
      </c>
      <c r="BS108">
        <v>54</v>
      </c>
      <c r="BT108">
        <v>6</v>
      </c>
      <c r="BU108">
        <v>33</v>
      </c>
      <c r="BV108">
        <v>34</v>
      </c>
      <c r="BW108">
        <v>129</v>
      </c>
      <c r="BX108">
        <v>52</v>
      </c>
      <c r="BY108">
        <v>101</v>
      </c>
      <c r="BZ108">
        <v>94</v>
      </c>
      <c r="CA108">
        <v>82</v>
      </c>
      <c r="CB108">
        <v>28</v>
      </c>
      <c r="CC108">
        <v>64</v>
      </c>
      <c r="CD108">
        <v>24</v>
      </c>
      <c r="CE108">
        <v>3</v>
      </c>
      <c r="CF108">
        <v>2</v>
      </c>
      <c r="CG108">
        <v>1</v>
      </c>
      <c r="CH108">
        <v>37</v>
      </c>
      <c r="CI108">
        <v>33</v>
      </c>
      <c r="CJ108">
        <v>10</v>
      </c>
      <c r="CK108">
        <v>10</v>
      </c>
    </row>
    <row r="109" spans="1:23" ht="12.75">
      <c r="A109" s="1" t="s">
        <v>146</v>
      </c>
      <c r="B109" s="48"/>
      <c r="C109" s="34"/>
      <c r="D109" s="93">
        <v>0.02</v>
      </c>
      <c r="E109" s="44"/>
      <c r="F109" s="93">
        <v>0.04</v>
      </c>
      <c r="G109" s="107">
        <f t="shared" si="6"/>
        <v>0.022944640753828034</v>
      </c>
      <c r="H109" s="102"/>
      <c r="I109" s="43"/>
      <c r="J109" s="23">
        <v>0.04</v>
      </c>
      <c r="K109" s="23">
        <v>0.08</v>
      </c>
      <c r="L109" s="20">
        <v>0.02</v>
      </c>
      <c r="M109" s="20">
        <v>0.03</v>
      </c>
      <c r="N109" s="43"/>
      <c r="O109" s="23">
        <v>0.03</v>
      </c>
      <c r="P109" s="23"/>
      <c r="Q109" s="23">
        <v>0.029446407538280334</v>
      </c>
      <c r="R109" s="124">
        <f t="shared" si="7"/>
        <v>0</v>
      </c>
      <c r="S109" s="126">
        <f t="shared" si="4"/>
        <v>0</v>
      </c>
      <c r="T109" s="127">
        <f t="shared" si="5"/>
        <v>0</v>
      </c>
      <c r="U109" s="14"/>
      <c r="V109" s="14"/>
      <c r="W109" s="14"/>
    </row>
    <row r="110" spans="1:80" ht="12.75">
      <c r="A110" s="1" t="s">
        <v>147</v>
      </c>
      <c r="B110" s="48">
        <v>1.48</v>
      </c>
      <c r="C110" s="34">
        <v>1.13</v>
      </c>
      <c r="D110" s="93">
        <v>0.87</v>
      </c>
      <c r="E110" s="44">
        <v>0.96</v>
      </c>
      <c r="F110" s="93">
        <v>1.04</v>
      </c>
      <c r="G110" s="107">
        <f t="shared" si="6"/>
        <v>1.2495936395759721</v>
      </c>
      <c r="H110" s="58">
        <v>1.22</v>
      </c>
      <c r="I110" s="23">
        <v>1.23</v>
      </c>
      <c r="J110" s="23">
        <v>0.83</v>
      </c>
      <c r="K110" s="23">
        <v>0.89</v>
      </c>
      <c r="L110" s="20">
        <v>1.04</v>
      </c>
      <c r="M110" s="20">
        <v>1.69</v>
      </c>
      <c r="N110" s="23">
        <v>1.31</v>
      </c>
      <c r="O110" s="23">
        <v>1.62</v>
      </c>
      <c r="P110" s="23">
        <v>1.12</v>
      </c>
      <c r="Q110" s="23">
        <v>1.5459363957597174</v>
      </c>
      <c r="R110" s="124">
        <f t="shared" si="7"/>
        <v>0.4741379310344828</v>
      </c>
      <c r="S110" s="126">
        <f t="shared" si="4"/>
        <v>33</v>
      </c>
      <c r="T110" s="127">
        <f t="shared" si="5"/>
        <v>19</v>
      </c>
      <c r="U110" s="14"/>
      <c r="V110" s="14">
        <v>1</v>
      </c>
      <c r="W110" s="14">
        <v>2</v>
      </c>
      <c r="Y110" s="73">
        <v>1</v>
      </c>
      <c r="Z110" s="73"/>
      <c r="AC110" s="73">
        <v>1</v>
      </c>
      <c r="AD110" s="73">
        <v>1</v>
      </c>
      <c r="AF110" s="73">
        <v>3</v>
      </c>
      <c r="AL110">
        <v>1</v>
      </c>
      <c r="AQ110">
        <v>1</v>
      </c>
      <c r="AU110">
        <v>5</v>
      </c>
      <c r="AV110">
        <v>2</v>
      </c>
      <c r="AX110">
        <v>1</v>
      </c>
      <c r="BA110">
        <v>1</v>
      </c>
      <c r="BI110">
        <v>1</v>
      </c>
      <c r="BO110">
        <v>1</v>
      </c>
      <c r="BP110">
        <v>1</v>
      </c>
      <c r="BQ110">
        <v>3</v>
      </c>
      <c r="BS110">
        <v>2</v>
      </c>
      <c r="BZ110">
        <v>2</v>
      </c>
      <c r="CB110">
        <v>3</v>
      </c>
    </row>
    <row r="111" spans="1:79" ht="12.75">
      <c r="A111" s="1" t="s">
        <v>148</v>
      </c>
      <c r="B111" s="48">
        <v>0.09</v>
      </c>
      <c r="C111" s="34">
        <v>0.04</v>
      </c>
      <c r="D111" s="93">
        <v>0.11</v>
      </c>
      <c r="E111" s="44">
        <v>0.09</v>
      </c>
      <c r="F111" s="94">
        <v>0.1</v>
      </c>
      <c r="G111" s="107">
        <f t="shared" si="6"/>
        <v>0.19702944640753828</v>
      </c>
      <c r="H111" s="58">
        <v>0.21</v>
      </c>
      <c r="I111" s="23">
        <v>0.31</v>
      </c>
      <c r="J111" s="23">
        <v>0.2</v>
      </c>
      <c r="K111" s="23">
        <v>0.06</v>
      </c>
      <c r="L111" s="20">
        <v>0.05</v>
      </c>
      <c r="M111" s="20">
        <v>0.27</v>
      </c>
      <c r="N111" s="23">
        <v>0.17</v>
      </c>
      <c r="O111" s="23">
        <v>0.22</v>
      </c>
      <c r="P111" s="23">
        <v>0.23</v>
      </c>
      <c r="Q111" s="23">
        <v>0.2502944640753828</v>
      </c>
      <c r="R111" s="124">
        <f t="shared" si="7"/>
        <v>0.10057471264367818</v>
      </c>
      <c r="S111" s="126">
        <f t="shared" si="4"/>
        <v>7</v>
      </c>
      <c r="T111" s="127">
        <f t="shared" si="5"/>
        <v>7</v>
      </c>
      <c r="U111" s="14"/>
      <c r="V111" s="14"/>
      <c r="W111" s="14"/>
      <c r="AD111" s="73">
        <v>1</v>
      </c>
      <c r="AJ111">
        <v>1</v>
      </c>
      <c r="AP111">
        <v>1</v>
      </c>
      <c r="BQ111">
        <v>1</v>
      </c>
      <c r="BU111">
        <v>1</v>
      </c>
      <c r="BZ111">
        <v>1</v>
      </c>
      <c r="CA111">
        <v>1</v>
      </c>
    </row>
    <row r="112" spans="1:89" ht="12.75">
      <c r="A112" s="1" t="s">
        <v>149</v>
      </c>
      <c r="B112" s="48">
        <v>2.66</v>
      </c>
      <c r="C112" s="34">
        <v>1.93</v>
      </c>
      <c r="D112" s="93">
        <v>1.99</v>
      </c>
      <c r="E112" s="44">
        <v>2.07</v>
      </c>
      <c r="F112" s="94">
        <v>1.7</v>
      </c>
      <c r="G112" s="107">
        <f t="shared" si="6"/>
        <v>2.141689045936396</v>
      </c>
      <c r="H112" s="58">
        <v>1.77</v>
      </c>
      <c r="I112" s="23">
        <v>1.62</v>
      </c>
      <c r="J112" s="23">
        <v>3.15</v>
      </c>
      <c r="K112" s="23">
        <v>3.37</v>
      </c>
      <c r="L112" s="20">
        <v>2.16</v>
      </c>
      <c r="M112" s="20">
        <v>1.42</v>
      </c>
      <c r="N112" s="23">
        <v>1.89</v>
      </c>
      <c r="O112" s="23">
        <v>2</v>
      </c>
      <c r="P112" s="23">
        <v>0.68</v>
      </c>
      <c r="Q112" s="23">
        <v>3.356890459363958</v>
      </c>
      <c r="R112" s="124">
        <f t="shared" si="7"/>
        <v>1.5517241379310347</v>
      </c>
      <c r="S112" s="126">
        <f t="shared" si="4"/>
        <v>108</v>
      </c>
      <c r="T112" s="127">
        <f t="shared" si="5"/>
        <v>44</v>
      </c>
      <c r="U112" s="14">
        <v>2</v>
      </c>
      <c r="V112" s="14">
        <v>4</v>
      </c>
      <c r="W112" s="14"/>
      <c r="X112">
        <v>3</v>
      </c>
      <c r="Y112" s="73">
        <v>2</v>
      </c>
      <c r="Z112" s="73">
        <v>2</v>
      </c>
      <c r="AA112" s="73">
        <v>2</v>
      </c>
      <c r="AB112" s="73"/>
      <c r="AD112" s="73">
        <v>3</v>
      </c>
      <c r="AE112">
        <v>2</v>
      </c>
      <c r="AG112">
        <v>7</v>
      </c>
      <c r="AH112">
        <v>1</v>
      </c>
      <c r="AL112">
        <v>4</v>
      </c>
      <c r="AM112">
        <v>3</v>
      </c>
      <c r="AO112">
        <v>1</v>
      </c>
      <c r="AQ112">
        <v>2</v>
      </c>
      <c r="AR112">
        <v>1</v>
      </c>
      <c r="AS112">
        <v>2</v>
      </c>
      <c r="AT112">
        <v>5</v>
      </c>
      <c r="AU112">
        <v>4</v>
      </c>
      <c r="AV112">
        <v>4</v>
      </c>
      <c r="AY112">
        <v>2</v>
      </c>
      <c r="AZ112">
        <v>2</v>
      </c>
      <c r="BA112">
        <v>3</v>
      </c>
      <c r="BB112">
        <v>4</v>
      </c>
      <c r="BC112">
        <v>1</v>
      </c>
      <c r="BG112">
        <v>1</v>
      </c>
      <c r="BI112">
        <v>2</v>
      </c>
      <c r="BK112">
        <v>2</v>
      </c>
      <c r="BN112">
        <v>2</v>
      </c>
      <c r="BO112">
        <v>1</v>
      </c>
      <c r="BP112">
        <v>8</v>
      </c>
      <c r="BQ112">
        <v>2</v>
      </c>
      <c r="BS112">
        <v>4</v>
      </c>
      <c r="BV112">
        <v>2</v>
      </c>
      <c r="BX112">
        <v>1</v>
      </c>
      <c r="BY112">
        <v>2</v>
      </c>
      <c r="BZ112">
        <v>1</v>
      </c>
      <c r="CA112">
        <v>1</v>
      </c>
      <c r="CB112">
        <v>2</v>
      </c>
      <c r="CC112">
        <v>3</v>
      </c>
      <c r="CF112">
        <v>1</v>
      </c>
      <c r="CH112">
        <v>1</v>
      </c>
      <c r="CI112">
        <v>1</v>
      </c>
      <c r="CJ112">
        <v>2</v>
      </c>
      <c r="CK112">
        <v>3</v>
      </c>
    </row>
    <row r="113" spans="1:88" ht="12.75">
      <c r="A113" s="1" t="s">
        <v>150</v>
      </c>
      <c r="B113" s="48">
        <v>4.56</v>
      </c>
      <c r="C113" s="34">
        <v>5.73</v>
      </c>
      <c r="D113" s="93">
        <v>7.09</v>
      </c>
      <c r="E113" s="44">
        <v>12.12</v>
      </c>
      <c r="F113" s="93">
        <v>10.94</v>
      </c>
      <c r="G113" s="107">
        <f t="shared" si="6"/>
        <v>12.16944522968198</v>
      </c>
      <c r="H113" s="58">
        <v>13.08</v>
      </c>
      <c r="I113" s="23">
        <v>12.27</v>
      </c>
      <c r="J113" s="23">
        <v>11.67</v>
      </c>
      <c r="K113" s="23">
        <v>9.33</v>
      </c>
      <c r="L113" s="20">
        <v>10.62</v>
      </c>
      <c r="M113" s="20">
        <v>9.1</v>
      </c>
      <c r="N113" s="23">
        <v>11.91</v>
      </c>
      <c r="O113" s="23">
        <v>14.87</v>
      </c>
      <c r="P113" s="23">
        <v>12.06</v>
      </c>
      <c r="Q113" s="23">
        <v>16.78445229681979</v>
      </c>
      <c r="R113" s="124">
        <f t="shared" si="7"/>
        <v>13.620689655172416</v>
      </c>
      <c r="S113" s="126">
        <f t="shared" si="4"/>
        <v>948</v>
      </c>
      <c r="T113" s="127">
        <f t="shared" si="5"/>
        <v>60</v>
      </c>
      <c r="U113" s="14">
        <v>22</v>
      </c>
      <c r="V113" s="14">
        <v>4</v>
      </c>
      <c r="W113" s="14">
        <v>1</v>
      </c>
      <c r="X113">
        <v>8</v>
      </c>
      <c r="Y113" s="73">
        <v>6</v>
      </c>
      <c r="Z113" s="73"/>
      <c r="AA113" s="73">
        <v>59</v>
      </c>
      <c r="AB113" s="73">
        <v>5</v>
      </c>
      <c r="AD113" s="73">
        <v>21</v>
      </c>
      <c r="AE113">
        <v>10</v>
      </c>
      <c r="AF113" s="73">
        <v>11</v>
      </c>
      <c r="AG113">
        <v>22</v>
      </c>
      <c r="AH113">
        <v>27</v>
      </c>
      <c r="AI113">
        <v>2</v>
      </c>
      <c r="AJ113">
        <v>17</v>
      </c>
      <c r="AK113">
        <v>24</v>
      </c>
      <c r="AL113">
        <v>17</v>
      </c>
      <c r="AM113">
        <v>2</v>
      </c>
      <c r="AN113">
        <v>7</v>
      </c>
      <c r="AO113">
        <v>26</v>
      </c>
      <c r="AP113">
        <v>15</v>
      </c>
      <c r="AQ113">
        <v>22</v>
      </c>
      <c r="AR113">
        <v>26</v>
      </c>
      <c r="AS113">
        <v>2</v>
      </c>
      <c r="AT113">
        <v>1</v>
      </c>
      <c r="AU113">
        <v>2</v>
      </c>
      <c r="AW113">
        <v>2</v>
      </c>
      <c r="AX113">
        <v>39</v>
      </c>
      <c r="AY113">
        <v>36</v>
      </c>
      <c r="AZ113">
        <v>38</v>
      </c>
      <c r="BA113">
        <v>53</v>
      </c>
      <c r="BB113">
        <v>9</v>
      </c>
      <c r="BC113">
        <v>20</v>
      </c>
      <c r="BD113">
        <v>11</v>
      </c>
      <c r="BE113">
        <v>5</v>
      </c>
      <c r="BG113">
        <v>4</v>
      </c>
      <c r="BI113">
        <v>4</v>
      </c>
      <c r="BJ113">
        <v>1</v>
      </c>
      <c r="BK113">
        <v>7</v>
      </c>
      <c r="BL113">
        <v>22</v>
      </c>
      <c r="BM113">
        <v>26</v>
      </c>
      <c r="BN113">
        <v>20</v>
      </c>
      <c r="BO113">
        <v>33</v>
      </c>
      <c r="BP113">
        <v>8</v>
      </c>
      <c r="BQ113">
        <v>13</v>
      </c>
      <c r="BR113">
        <v>5</v>
      </c>
      <c r="BS113">
        <v>6</v>
      </c>
      <c r="BT113">
        <v>4</v>
      </c>
      <c r="BU113">
        <v>53</v>
      </c>
      <c r="BV113">
        <v>6</v>
      </c>
      <c r="BW113">
        <v>36</v>
      </c>
      <c r="BX113">
        <v>23</v>
      </c>
      <c r="BY113">
        <v>33</v>
      </c>
      <c r="BZ113">
        <v>24</v>
      </c>
      <c r="CC113">
        <v>6</v>
      </c>
      <c r="CD113">
        <v>7</v>
      </c>
      <c r="CE113">
        <v>15</v>
      </c>
      <c r="CF113">
        <v>2</v>
      </c>
      <c r="CH113">
        <v>7</v>
      </c>
      <c r="CI113">
        <v>1</v>
      </c>
      <c r="CJ113">
        <v>10</v>
      </c>
    </row>
    <row r="114" spans="1:66" ht="12.75">
      <c r="A114" s="1" t="s">
        <v>151</v>
      </c>
      <c r="B114" s="48">
        <v>0.01</v>
      </c>
      <c r="C114" s="34">
        <v>0.02</v>
      </c>
      <c r="D114" s="93"/>
      <c r="E114" s="44">
        <v>0.03</v>
      </c>
      <c r="F114" s="93">
        <v>0.04</v>
      </c>
      <c r="G114" s="107">
        <f t="shared" si="6"/>
        <v>0.006999999999999999</v>
      </c>
      <c r="H114" s="104"/>
      <c r="I114" s="43"/>
      <c r="J114" s="43"/>
      <c r="K114" s="23">
        <v>0.04</v>
      </c>
      <c r="L114" s="20">
        <v>0.02</v>
      </c>
      <c r="M114" s="41"/>
      <c r="N114" s="23">
        <v>0.01</v>
      </c>
      <c r="O114" s="23"/>
      <c r="P114" s="23"/>
      <c r="Q114" s="23"/>
      <c r="R114" s="124">
        <f t="shared" si="7"/>
        <v>0.014367816091954025</v>
      </c>
      <c r="S114" s="126">
        <f t="shared" si="4"/>
        <v>1</v>
      </c>
      <c r="T114" s="127">
        <f t="shared" si="5"/>
        <v>1</v>
      </c>
      <c r="U114" s="14"/>
      <c r="V114" s="14"/>
      <c r="W114" s="14"/>
      <c r="Y114" s="24"/>
      <c r="Z114" s="24"/>
      <c r="AA114" s="24"/>
      <c r="BN114">
        <v>1</v>
      </c>
    </row>
    <row r="115" spans="1:83" ht="12.75">
      <c r="A115" s="1" t="s">
        <v>152</v>
      </c>
      <c r="B115" s="49">
        <v>90.6</v>
      </c>
      <c r="C115" s="34">
        <v>44.43</v>
      </c>
      <c r="D115" s="94">
        <v>15.29</v>
      </c>
      <c r="E115" s="44">
        <v>13.13</v>
      </c>
      <c r="F115" s="93">
        <v>15.94</v>
      </c>
      <c r="G115" s="107">
        <f t="shared" si="6"/>
        <v>37.92022732626619</v>
      </c>
      <c r="H115" s="58">
        <v>43.35</v>
      </c>
      <c r="I115" s="23">
        <v>48.16</v>
      </c>
      <c r="J115" s="23">
        <v>36.05</v>
      </c>
      <c r="K115" s="23">
        <v>31.13</v>
      </c>
      <c r="L115" s="20">
        <v>44</v>
      </c>
      <c r="M115" s="20">
        <v>37.97</v>
      </c>
      <c r="N115" s="23">
        <v>47.2</v>
      </c>
      <c r="O115" s="23">
        <v>27.89</v>
      </c>
      <c r="P115" s="23">
        <v>21.02</v>
      </c>
      <c r="Q115" s="23">
        <v>42.43227326266196</v>
      </c>
      <c r="R115" s="124">
        <f t="shared" si="7"/>
        <v>22.81609195402299</v>
      </c>
      <c r="S115" s="126">
        <f t="shared" si="4"/>
        <v>1588</v>
      </c>
      <c r="T115" s="127">
        <f t="shared" si="5"/>
        <v>39</v>
      </c>
      <c r="U115" s="14">
        <v>27</v>
      </c>
      <c r="V115" s="14">
        <v>4</v>
      </c>
      <c r="W115" s="14"/>
      <c r="X115">
        <v>1</v>
      </c>
      <c r="Y115" s="73"/>
      <c r="Z115" s="73">
        <v>23</v>
      </c>
      <c r="AA115" s="73">
        <v>89</v>
      </c>
      <c r="AD115" s="73">
        <v>1</v>
      </c>
      <c r="AF115">
        <v>6</v>
      </c>
      <c r="AG115">
        <v>8</v>
      </c>
      <c r="AH115">
        <v>16</v>
      </c>
      <c r="AI115">
        <v>15</v>
      </c>
      <c r="AK115">
        <v>85</v>
      </c>
      <c r="AN115">
        <v>17</v>
      </c>
      <c r="AO115">
        <v>32</v>
      </c>
      <c r="AP115">
        <v>73</v>
      </c>
      <c r="AR115">
        <v>36</v>
      </c>
      <c r="AS115">
        <v>7</v>
      </c>
      <c r="AU115">
        <v>5</v>
      </c>
      <c r="AW115">
        <v>3</v>
      </c>
      <c r="AX115">
        <v>123</v>
      </c>
      <c r="AY115">
        <v>9</v>
      </c>
      <c r="AZ115">
        <v>3</v>
      </c>
      <c r="BK115">
        <v>253</v>
      </c>
      <c r="BL115">
        <v>235</v>
      </c>
      <c r="BM115">
        <v>21</v>
      </c>
      <c r="BN115">
        <v>9</v>
      </c>
      <c r="BO115">
        <v>17</v>
      </c>
      <c r="BQ115">
        <v>3</v>
      </c>
      <c r="BR115">
        <v>50</v>
      </c>
      <c r="BT115">
        <v>150</v>
      </c>
      <c r="BU115">
        <v>2</v>
      </c>
      <c r="BV115">
        <v>3</v>
      </c>
      <c r="BW115">
        <v>4</v>
      </c>
      <c r="BX115">
        <v>10</v>
      </c>
      <c r="BY115">
        <v>89</v>
      </c>
      <c r="BZ115">
        <v>52</v>
      </c>
      <c r="CA115">
        <v>14</v>
      </c>
      <c r="CC115">
        <v>36</v>
      </c>
      <c r="CD115">
        <v>2</v>
      </c>
      <c r="CE115">
        <v>55</v>
      </c>
    </row>
    <row r="116" spans="1:27" ht="12.75">
      <c r="A116" s="1" t="s">
        <v>153</v>
      </c>
      <c r="B116" s="48">
        <v>0.25</v>
      </c>
      <c r="C116" s="34">
        <v>0.05</v>
      </c>
      <c r="D116" s="93">
        <v>0.03</v>
      </c>
      <c r="E116" s="44">
        <v>0.02</v>
      </c>
      <c r="F116" s="93"/>
      <c r="G116" s="107">
        <f t="shared" si="6"/>
        <v>0.004</v>
      </c>
      <c r="H116" s="104"/>
      <c r="I116" s="23">
        <v>0.02</v>
      </c>
      <c r="J116" s="43"/>
      <c r="K116" s="43"/>
      <c r="L116" s="41"/>
      <c r="M116" s="41"/>
      <c r="N116" s="43"/>
      <c r="O116" s="23"/>
      <c r="P116" s="23">
        <v>0.02</v>
      </c>
      <c r="Q116" s="23"/>
      <c r="R116" s="124">
        <f t="shared" si="7"/>
        <v>0</v>
      </c>
      <c r="S116" s="126">
        <f t="shared" si="4"/>
        <v>0</v>
      </c>
      <c r="T116" s="127">
        <f t="shared" si="5"/>
        <v>0</v>
      </c>
      <c r="U116" s="14"/>
      <c r="V116" s="14"/>
      <c r="W116" s="14"/>
      <c r="Y116" s="24"/>
      <c r="Z116" s="24"/>
      <c r="AA116" s="24"/>
    </row>
    <row r="117" spans="1:88" ht="12.75">
      <c r="A117" s="1" t="s">
        <v>154</v>
      </c>
      <c r="B117" s="48">
        <v>47.42</v>
      </c>
      <c r="C117" s="34">
        <v>53.63</v>
      </c>
      <c r="D117" s="94">
        <v>40.11</v>
      </c>
      <c r="E117" s="44">
        <v>41.99</v>
      </c>
      <c r="F117" s="93">
        <v>24.56</v>
      </c>
      <c r="G117" s="107">
        <f t="shared" si="6"/>
        <v>23.514391048292115</v>
      </c>
      <c r="H117" s="58">
        <v>23.85</v>
      </c>
      <c r="I117" s="23">
        <v>20.07</v>
      </c>
      <c r="J117" s="23">
        <v>29.09</v>
      </c>
      <c r="K117" s="23">
        <v>27.04</v>
      </c>
      <c r="L117" s="20">
        <v>20.59</v>
      </c>
      <c r="M117" s="20">
        <v>17.76</v>
      </c>
      <c r="N117" s="23">
        <v>20.64</v>
      </c>
      <c r="O117" s="23">
        <v>23.17</v>
      </c>
      <c r="P117" s="23">
        <v>27.61</v>
      </c>
      <c r="Q117" s="23">
        <v>25.323910482921086</v>
      </c>
      <c r="R117" s="124">
        <f t="shared" si="7"/>
        <v>20.660919540229887</v>
      </c>
      <c r="S117" s="126">
        <f t="shared" si="4"/>
        <v>1438</v>
      </c>
      <c r="T117" s="127">
        <f t="shared" si="5"/>
        <v>60</v>
      </c>
      <c r="U117" s="14">
        <v>43</v>
      </c>
      <c r="V117" s="14">
        <v>7</v>
      </c>
      <c r="W117" s="14"/>
      <c r="X117">
        <v>3</v>
      </c>
      <c r="Y117" s="73">
        <v>33</v>
      </c>
      <c r="Z117" s="73">
        <v>11</v>
      </c>
      <c r="AA117" s="73">
        <v>60</v>
      </c>
      <c r="AB117" s="73">
        <v>9</v>
      </c>
      <c r="AC117" s="73"/>
      <c r="AD117" s="73">
        <v>13</v>
      </c>
      <c r="AE117">
        <v>1</v>
      </c>
      <c r="AF117" s="73">
        <v>10</v>
      </c>
      <c r="AG117">
        <v>13</v>
      </c>
      <c r="AH117">
        <v>7</v>
      </c>
      <c r="AI117">
        <v>6</v>
      </c>
      <c r="AJ117">
        <v>5</v>
      </c>
      <c r="AK117">
        <v>30</v>
      </c>
      <c r="AL117">
        <v>8</v>
      </c>
      <c r="AN117">
        <v>30</v>
      </c>
      <c r="AO117">
        <v>17</v>
      </c>
      <c r="AP117">
        <v>41</v>
      </c>
      <c r="AQ117">
        <v>16</v>
      </c>
      <c r="AR117">
        <v>51</v>
      </c>
      <c r="AU117">
        <v>57</v>
      </c>
      <c r="AW117">
        <v>7</v>
      </c>
      <c r="AX117">
        <v>48</v>
      </c>
      <c r="AY117">
        <v>37</v>
      </c>
      <c r="AZ117">
        <v>56</v>
      </c>
      <c r="BA117">
        <v>64</v>
      </c>
      <c r="BB117">
        <v>2</v>
      </c>
      <c r="BC117">
        <v>7</v>
      </c>
      <c r="BD117">
        <v>20</v>
      </c>
      <c r="BE117">
        <v>3</v>
      </c>
      <c r="BF117">
        <v>1</v>
      </c>
      <c r="BI117">
        <v>1</v>
      </c>
      <c r="BJ117">
        <v>4</v>
      </c>
      <c r="BK117">
        <v>206</v>
      </c>
      <c r="BL117">
        <v>42</v>
      </c>
      <c r="BM117">
        <v>20</v>
      </c>
      <c r="BN117">
        <v>23</v>
      </c>
      <c r="BO117">
        <v>6</v>
      </c>
      <c r="BP117">
        <v>3</v>
      </c>
      <c r="BQ117">
        <v>29</v>
      </c>
      <c r="BR117">
        <v>30</v>
      </c>
      <c r="BS117">
        <v>10</v>
      </c>
      <c r="BT117">
        <v>56</v>
      </c>
      <c r="BU117">
        <v>36</v>
      </c>
      <c r="BV117">
        <v>16</v>
      </c>
      <c r="BW117">
        <v>17</v>
      </c>
      <c r="BX117">
        <v>19</v>
      </c>
      <c r="BY117">
        <v>29</v>
      </c>
      <c r="BZ117">
        <v>83</v>
      </c>
      <c r="CA117">
        <v>24</v>
      </c>
      <c r="CB117">
        <v>3</v>
      </c>
      <c r="CC117">
        <v>7</v>
      </c>
      <c r="CD117">
        <v>9</v>
      </c>
      <c r="CE117">
        <v>19</v>
      </c>
      <c r="CF117">
        <v>13</v>
      </c>
      <c r="CG117">
        <v>2</v>
      </c>
      <c r="CH117">
        <v>4</v>
      </c>
      <c r="CI117">
        <v>1</v>
      </c>
      <c r="CJ117">
        <v>10</v>
      </c>
    </row>
    <row r="118" spans="1:89" ht="12.75">
      <c r="A118" s="1" t="s">
        <v>155</v>
      </c>
      <c r="B118" s="48">
        <v>0.03</v>
      </c>
      <c r="C118" s="34">
        <v>0.18</v>
      </c>
      <c r="D118" s="93">
        <v>0.28</v>
      </c>
      <c r="E118" s="44">
        <v>0.75</v>
      </c>
      <c r="F118" s="94">
        <v>0.9</v>
      </c>
      <c r="G118" s="107">
        <f t="shared" si="6"/>
        <v>2.4040471142520614</v>
      </c>
      <c r="H118" s="58">
        <v>1.86</v>
      </c>
      <c r="I118" s="23">
        <v>1.96</v>
      </c>
      <c r="J118" s="23">
        <v>2.12</v>
      </c>
      <c r="K118" s="23">
        <v>2.38</v>
      </c>
      <c r="L118" s="20">
        <v>2.82</v>
      </c>
      <c r="M118" s="20">
        <v>2.39</v>
      </c>
      <c r="N118" s="23">
        <v>2.6</v>
      </c>
      <c r="O118" s="23">
        <v>2.7</v>
      </c>
      <c r="P118" s="23">
        <v>2.31</v>
      </c>
      <c r="Q118" s="23">
        <v>2.9004711425206127</v>
      </c>
      <c r="R118" s="124">
        <f t="shared" si="7"/>
        <v>2.844827586206897</v>
      </c>
      <c r="S118" s="126">
        <f t="shared" si="4"/>
        <v>198</v>
      </c>
      <c r="T118" s="127">
        <f t="shared" si="5"/>
        <v>42</v>
      </c>
      <c r="U118" s="14"/>
      <c r="V118" s="14">
        <v>9</v>
      </c>
      <c r="W118" s="14">
        <v>3</v>
      </c>
      <c r="Y118" s="73">
        <v>3</v>
      </c>
      <c r="Z118" s="73">
        <v>3</v>
      </c>
      <c r="AA118" s="73"/>
      <c r="AB118">
        <v>9</v>
      </c>
      <c r="AC118" s="73">
        <v>1</v>
      </c>
      <c r="AD118" s="73">
        <v>8</v>
      </c>
      <c r="AE118">
        <v>13</v>
      </c>
      <c r="AF118" s="73">
        <v>7</v>
      </c>
      <c r="AG118">
        <v>1</v>
      </c>
      <c r="AI118">
        <v>2</v>
      </c>
      <c r="AJ118">
        <v>3</v>
      </c>
      <c r="AK118">
        <v>1</v>
      </c>
      <c r="AL118">
        <v>7</v>
      </c>
      <c r="AM118">
        <v>8</v>
      </c>
      <c r="AN118">
        <v>2</v>
      </c>
      <c r="AQ118">
        <v>5</v>
      </c>
      <c r="AS118">
        <v>7</v>
      </c>
      <c r="AT118">
        <v>2</v>
      </c>
      <c r="AU118">
        <v>7</v>
      </c>
      <c r="AV118">
        <v>6</v>
      </c>
      <c r="AY118">
        <v>20</v>
      </c>
      <c r="BA118">
        <v>1</v>
      </c>
      <c r="BB118">
        <v>2</v>
      </c>
      <c r="BE118">
        <v>2</v>
      </c>
      <c r="BI118">
        <v>1</v>
      </c>
      <c r="BJ118">
        <v>1</v>
      </c>
      <c r="BK118">
        <v>2</v>
      </c>
      <c r="BO118">
        <v>3</v>
      </c>
      <c r="BP118">
        <v>5</v>
      </c>
      <c r="BQ118">
        <v>5</v>
      </c>
      <c r="BR118">
        <v>1</v>
      </c>
      <c r="BS118">
        <v>8</v>
      </c>
      <c r="BW118">
        <v>1</v>
      </c>
      <c r="BZ118">
        <v>2</v>
      </c>
      <c r="CC118">
        <v>2</v>
      </c>
      <c r="CF118">
        <v>3</v>
      </c>
      <c r="CG118">
        <v>4</v>
      </c>
      <c r="CH118">
        <v>7</v>
      </c>
      <c r="CI118">
        <v>8</v>
      </c>
      <c r="CJ118">
        <v>9</v>
      </c>
      <c r="CK118">
        <v>4</v>
      </c>
    </row>
    <row r="119" spans="1:49" ht="12.75">
      <c r="A119" s="1" t="s">
        <v>156</v>
      </c>
      <c r="B119" s="49">
        <v>2.5</v>
      </c>
      <c r="C119" s="39">
        <v>1.02</v>
      </c>
      <c r="D119" s="93">
        <v>0.46</v>
      </c>
      <c r="E119" s="44">
        <v>0.13</v>
      </c>
      <c r="F119" s="93">
        <v>0.01</v>
      </c>
      <c r="G119" s="107">
        <f t="shared" si="6"/>
        <v>0.099</v>
      </c>
      <c r="H119" s="104"/>
      <c r="I119" s="23">
        <v>0.43</v>
      </c>
      <c r="J119" s="43"/>
      <c r="K119" s="23">
        <v>0.04</v>
      </c>
      <c r="L119" s="41"/>
      <c r="M119" s="20">
        <v>0.36</v>
      </c>
      <c r="N119" s="43"/>
      <c r="O119" s="23">
        <v>0.14</v>
      </c>
      <c r="P119" s="23">
        <v>0.02</v>
      </c>
      <c r="Q119" s="23"/>
      <c r="R119" s="124">
        <f t="shared" si="7"/>
        <v>0.014367816091954025</v>
      </c>
      <c r="S119" s="126">
        <f t="shared" si="4"/>
        <v>1</v>
      </c>
      <c r="T119" s="127">
        <f t="shared" si="5"/>
        <v>1</v>
      </c>
      <c r="U119" s="14"/>
      <c r="V119" s="14"/>
      <c r="W119" s="14"/>
      <c r="Y119" s="73"/>
      <c r="Z119" s="73"/>
      <c r="AA119" s="73"/>
      <c r="AW119">
        <v>1</v>
      </c>
    </row>
    <row r="120" spans="1:88" ht="12.75">
      <c r="A120" s="1" t="s">
        <v>157</v>
      </c>
      <c r="B120" s="48">
        <v>27.78</v>
      </c>
      <c r="C120" s="34">
        <v>43.99</v>
      </c>
      <c r="D120" s="94">
        <v>62.92</v>
      </c>
      <c r="E120" s="45">
        <v>37.8</v>
      </c>
      <c r="F120" s="94">
        <v>16.8</v>
      </c>
      <c r="G120" s="107">
        <f t="shared" si="6"/>
        <v>10.316457008244994</v>
      </c>
      <c r="H120" s="103">
        <v>14.38</v>
      </c>
      <c r="I120" s="23">
        <v>10.17</v>
      </c>
      <c r="J120" s="23">
        <v>8.29</v>
      </c>
      <c r="K120" s="23">
        <v>8.29</v>
      </c>
      <c r="L120" s="20">
        <v>10.24</v>
      </c>
      <c r="M120" s="20">
        <v>8.55</v>
      </c>
      <c r="N120" s="23">
        <v>11.16</v>
      </c>
      <c r="O120" s="23">
        <v>9.32</v>
      </c>
      <c r="P120" s="23">
        <v>8.38</v>
      </c>
      <c r="Q120" s="23">
        <v>14.384570082449942</v>
      </c>
      <c r="R120" s="124">
        <f t="shared" si="7"/>
        <v>9.841954022988507</v>
      </c>
      <c r="S120" s="126">
        <f t="shared" si="4"/>
        <v>685</v>
      </c>
      <c r="T120" s="127">
        <f t="shared" si="5"/>
        <v>34</v>
      </c>
      <c r="U120" s="14">
        <v>28</v>
      </c>
      <c r="V120" s="14"/>
      <c r="W120" s="14"/>
      <c r="X120">
        <v>5</v>
      </c>
      <c r="Y120" s="24"/>
      <c r="Z120" s="24"/>
      <c r="AA120" s="24">
        <v>28</v>
      </c>
      <c r="AD120" s="73">
        <v>11</v>
      </c>
      <c r="AG120">
        <v>6</v>
      </c>
      <c r="AH120">
        <v>13</v>
      </c>
      <c r="AK120">
        <v>58</v>
      </c>
      <c r="AN120">
        <v>7</v>
      </c>
      <c r="AO120">
        <v>2</v>
      </c>
      <c r="AP120">
        <v>11</v>
      </c>
      <c r="AQ120">
        <v>10</v>
      </c>
      <c r="AR120">
        <v>43</v>
      </c>
      <c r="AX120">
        <v>29</v>
      </c>
      <c r="AY120">
        <v>9</v>
      </c>
      <c r="AZ120">
        <v>14</v>
      </c>
      <c r="BC120">
        <v>68</v>
      </c>
      <c r="BD120">
        <v>2</v>
      </c>
      <c r="BG120">
        <v>3</v>
      </c>
      <c r="BL120">
        <v>61</v>
      </c>
      <c r="BM120">
        <v>17</v>
      </c>
      <c r="BN120">
        <v>6</v>
      </c>
      <c r="BO120">
        <v>39</v>
      </c>
      <c r="BQ120">
        <v>3</v>
      </c>
      <c r="BR120">
        <v>10</v>
      </c>
      <c r="BU120">
        <v>14</v>
      </c>
      <c r="BV120">
        <v>22</v>
      </c>
      <c r="BW120">
        <v>14</v>
      </c>
      <c r="BX120">
        <v>38</v>
      </c>
      <c r="BY120">
        <v>66</v>
      </c>
      <c r="BZ120">
        <v>12</v>
      </c>
      <c r="CD120">
        <v>7</v>
      </c>
      <c r="CG120">
        <v>5</v>
      </c>
      <c r="CH120">
        <v>23</v>
      </c>
      <c r="CJ120">
        <v>1</v>
      </c>
    </row>
    <row r="121" spans="1:88" ht="12.75">
      <c r="A121" s="1" t="s">
        <v>158</v>
      </c>
      <c r="B121" s="48"/>
      <c r="C121" s="34">
        <v>0.02</v>
      </c>
      <c r="D121" s="93"/>
      <c r="E121" s="44">
        <v>0.14</v>
      </c>
      <c r="F121" s="93">
        <v>0.09</v>
      </c>
      <c r="G121" s="107">
        <f t="shared" si="6"/>
        <v>2.496676089517079</v>
      </c>
      <c r="H121" s="58">
        <v>0.17</v>
      </c>
      <c r="I121" s="23">
        <v>0.31</v>
      </c>
      <c r="J121" s="23">
        <v>0.34</v>
      </c>
      <c r="K121" s="23">
        <v>0.4</v>
      </c>
      <c r="L121" s="20">
        <v>0.8</v>
      </c>
      <c r="M121" s="20">
        <v>0.94</v>
      </c>
      <c r="N121" s="23">
        <v>2.75</v>
      </c>
      <c r="O121" s="23">
        <v>4.06</v>
      </c>
      <c r="P121" s="23">
        <v>5.45</v>
      </c>
      <c r="Q121" s="23">
        <v>9.746760895170791</v>
      </c>
      <c r="R121" s="124">
        <f t="shared" si="7"/>
        <v>10.617816091954024</v>
      </c>
      <c r="S121" s="126">
        <f t="shared" si="4"/>
        <v>739</v>
      </c>
      <c r="T121" s="127">
        <f t="shared" si="5"/>
        <v>34</v>
      </c>
      <c r="U121" s="14">
        <v>57</v>
      </c>
      <c r="V121" s="14">
        <v>2</v>
      </c>
      <c r="W121" s="14"/>
      <c r="X121">
        <v>1</v>
      </c>
      <c r="Y121" s="24"/>
      <c r="Z121" s="24"/>
      <c r="AA121" s="24">
        <v>20</v>
      </c>
      <c r="AD121" s="73">
        <v>9</v>
      </c>
      <c r="AF121">
        <v>1</v>
      </c>
      <c r="AH121">
        <v>26</v>
      </c>
      <c r="AJ121">
        <v>15</v>
      </c>
      <c r="AK121">
        <v>146</v>
      </c>
      <c r="AL121">
        <v>52</v>
      </c>
      <c r="AM121">
        <v>5</v>
      </c>
      <c r="AQ121">
        <v>12</v>
      </c>
      <c r="AR121">
        <v>32</v>
      </c>
      <c r="AT121">
        <v>2</v>
      </c>
      <c r="AU121">
        <v>2</v>
      </c>
      <c r="AX121">
        <v>4</v>
      </c>
      <c r="AY121">
        <v>6</v>
      </c>
      <c r="AZ121">
        <v>38</v>
      </c>
      <c r="BA121">
        <v>12</v>
      </c>
      <c r="BB121">
        <v>3</v>
      </c>
      <c r="BC121">
        <v>2</v>
      </c>
      <c r="BL121">
        <v>52</v>
      </c>
      <c r="BM121">
        <v>32</v>
      </c>
      <c r="BN121">
        <v>41</v>
      </c>
      <c r="BO121">
        <v>97</v>
      </c>
      <c r="BQ121">
        <v>24</v>
      </c>
      <c r="BR121">
        <v>9</v>
      </c>
      <c r="BS121">
        <v>2</v>
      </c>
      <c r="BU121">
        <v>3</v>
      </c>
      <c r="BW121">
        <v>6</v>
      </c>
      <c r="BY121">
        <v>13</v>
      </c>
      <c r="BZ121">
        <v>4</v>
      </c>
      <c r="CH121">
        <v>7</v>
      </c>
      <c r="CJ121">
        <v>2</v>
      </c>
    </row>
    <row r="122" spans="1:76" ht="12.75">
      <c r="A122" s="1" t="s">
        <v>159</v>
      </c>
      <c r="B122" s="48">
        <v>0.56</v>
      </c>
      <c r="C122" s="34">
        <v>1.74</v>
      </c>
      <c r="D122" s="93">
        <v>0.97</v>
      </c>
      <c r="E122" s="44">
        <v>1.25</v>
      </c>
      <c r="F122" s="94">
        <v>0.44</v>
      </c>
      <c r="G122" s="107">
        <f t="shared" si="6"/>
        <v>0.33453121319199053</v>
      </c>
      <c r="H122" s="58">
        <v>0.04</v>
      </c>
      <c r="I122" s="23">
        <v>0.29</v>
      </c>
      <c r="J122" s="23">
        <v>0.14</v>
      </c>
      <c r="K122" s="23">
        <v>0.12</v>
      </c>
      <c r="L122" s="20">
        <v>0.22</v>
      </c>
      <c r="M122" s="20">
        <v>0.38</v>
      </c>
      <c r="N122" s="23">
        <v>0.45</v>
      </c>
      <c r="O122" s="23">
        <v>1.04</v>
      </c>
      <c r="P122" s="23">
        <v>0.15</v>
      </c>
      <c r="Q122" s="23">
        <v>0.5153121319199058</v>
      </c>
      <c r="R122" s="124">
        <f t="shared" si="7"/>
        <v>0.15804597701149428</v>
      </c>
      <c r="S122" s="126">
        <f t="shared" si="4"/>
        <v>11</v>
      </c>
      <c r="T122" s="127">
        <f t="shared" si="5"/>
        <v>7</v>
      </c>
      <c r="U122" s="14"/>
      <c r="V122" s="14"/>
      <c r="W122" s="14"/>
      <c r="Y122" s="73"/>
      <c r="Z122" s="73"/>
      <c r="AA122" s="73"/>
      <c r="AD122" s="73">
        <v>2</v>
      </c>
      <c r="AR122">
        <v>1</v>
      </c>
      <c r="BE122">
        <v>2</v>
      </c>
      <c r="BO122">
        <v>1</v>
      </c>
      <c r="BR122">
        <v>3</v>
      </c>
      <c r="BU122">
        <v>1</v>
      </c>
      <c r="BX122">
        <v>1</v>
      </c>
    </row>
    <row r="123" spans="1:86" ht="12.75">
      <c r="A123" s="1" t="s">
        <v>160</v>
      </c>
      <c r="B123" s="48">
        <v>0.53</v>
      </c>
      <c r="C123" s="34">
        <v>1.94</v>
      </c>
      <c r="D123" s="94">
        <v>1.7</v>
      </c>
      <c r="E123" s="44">
        <v>1.31</v>
      </c>
      <c r="F123" s="93">
        <v>0.75</v>
      </c>
      <c r="G123" s="107">
        <f t="shared" si="6"/>
        <v>0.3024723203769141</v>
      </c>
      <c r="H123" s="58">
        <v>0.11</v>
      </c>
      <c r="I123" s="23">
        <v>1.67</v>
      </c>
      <c r="J123" s="23">
        <v>0.08</v>
      </c>
      <c r="K123" s="23">
        <v>0.04</v>
      </c>
      <c r="L123" s="20">
        <v>0.02</v>
      </c>
      <c r="M123" s="20">
        <v>0.03</v>
      </c>
      <c r="N123" s="23">
        <v>0.21</v>
      </c>
      <c r="O123" s="23">
        <v>0.5</v>
      </c>
      <c r="P123" s="23">
        <v>0.35</v>
      </c>
      <c r="Q123" s="23">
        <v>0.014723203769140167</v>
      </c>
      <c r="R123" s="124">
        <f t="shared" si="7"/>
        <v>0.17241379310344832</v>
      </c>
      <c r="S123" s="126">
        <f t="shared" si="4"/>
        <v>12</v>
      </c>
      <c r="T123" s="127">
        <f t="shared" si="5"/>
        <v>5</v>
      </c>
      <c r="U123" s="14"/>
      <c r="V123" s="14"/>
      <c r="W123" s="14"/>
      <c r="Y123" s="24"/>
      <c r="Z123" s="24"/>
      <c r="AA123" s="24"/>
      <c r="AL123">
        <v>3</v>
      </c>
      <c r="AM123">
        <v>4</v>
      </c>
      <c r="BE123">
        <v>3</v>
      </c>
      <c r="BO123">
        <v>1</v>
      </c>
      <c r="CH123">
        <v>1</v>
      </c>
    </row>
    <row r="124" spans="1:76" ht="12.75">
      <c r="A124" s="1" t="s">
        <v>161</v>
      </c>
      <c r="B124" s="48">
        <v>0.11</v>
      </c>
      <c r="C124" s="34"/>
      <c r="D124" s="93"/>
      <c r="E124" s="44">
        <v>0.01</v>
      </c>
      <c r="F124" s="94">
        <v>0.03</v>
      </c>
      <c r="G124" s="107">
        <f t="shared" si="6"/>
        <v>0.002</v>
      </c>
      <c r="H124" s="58"/>
      <c r="I124" s="23"/>
      <c r="J124" s="23"/>
      <c r="K124" s="23"/>
      <c r="L124" s="20"/>
      <c r="M124" s="20"/>
      <c r="N124" s="23"/>
      <c r="O124" s="23">
        <v>0.02</v>
      </c>
      <c r="P124" s="23"/>
      <c r="Q124" s="23"/>
      <c r="R124" s="124">
        <f t="shared" si="7"/>
        <v>0.02873563218390805</v>
      </c>
      <c r="S124" s="126">
        <f t="shared" si="4"/>
        <v>2</v>
      </c>
      <c r="T124" s="127">
        <f t="shared" si="5"/>
        <v>1</v>
      </c>
      <c r="U124" s="14"/>
      <c r="V124" s="14"/>
      <c r="W124" s="14"/>
      <c r="Y124" s="24"/>
      <c r="Z124" s="24"/>
      <c r="AA124" s="24"/>
      <c r="BX124">
        <v>2</v>
      </c>
    </row>
    <row r="125" spans="1:88" ht="12.75">
      <c r="A125" s="1" t="s">
        <v>162</v>
      </c>
      <c r="B125" s="48">
        <v>7.38</v>
      </c>
      <c r="C125" s="34">
        <v>3.47</v>
      </c>
      <c r="D125" s="93">
        <v>5.97</v>
      </c>
      <c r="E125" s="44">
        <v>17.45</v>
      </c>
      <c r="F125" s="93">
        <v>34.78</v>
      </c>
      <c r="G125" s="107">
        <f t="shared" si="6"/>
        <v>69.49336395759717</v>
      </c>
      <c r="H125" s="58">
        <v>49.02</v>
      </c>
      <c r="I125" s="23">
        <v>61.71</v>
      </c>
      <c r="J125" s="23">
        <v>62.02</v>
      </c>
      <c r="K125" s="23">
        <v>47.02</v>
      </c>
      <c r="L125" s="20">
        <v>76.54</v>
      </c>
      <c r="M125" s="20">
        <v>85.53</v>
      </c>
      <c r="N125" s="23">
        <v>77.53</v>
      </c>
      <c r="O125" s="23">
        <v>103.82</v>
      </c>
      <c r="P125" s="23">
        <v>89.65</v>
      </c>
      <c r="Q125" s="23">
        <v>42.093639575971736</v>
      </c>
      <c r="R125" s="124">
        <f t="shared" si="7"/>
        <v>26.33620689655173</v>
      </c>
      <c r="S125" s="126">
        <f t="shared" si="4"/>
        <v>1833</v>
      </c>
      <c r="T125" s="127">
        <f t="shared" si="5"/>
        <v>56</v>
      </c>
      <c r="U125" s="14">
        <v>117</v>
      </c>
      <c r="V125" s="14">
        <v>4</v>
      </c>
      <c r="W125" s="14"/>
      <c r="X125">
        <v>40</v>
      </c>
      <c r="Y125" s="73">
        <v>17</v>
      </c>
      <c r="Z125" s="73">
        <v>78</v>
      </c>
      <c r="AA125" s="73">
        <v>66</v>
      </c>
      <c r="AB125" s="73">
        <v>3</v>
      </c>
      <c r="AC125" s="73"/>
      <c r="AD125" s="73">
        <v>7</v>
      </c>
      <c r="AE125">
        <v>2</v>
      </c>
      <c r="AF125" s="73">
        <v>2</v>
      </c>
      <c r="AG125">
        <v>2</v>
      </c>
      <c r="AH125">
        <v>15</v>
      </c>
      <c r="AI125">
        <v>10</v>
      </c>
      <c r="AK125">
        <v>35</v>
      </c>
      <c r="AL125">
        <v>23</v>
      </c>
      <c r="AM125">
        <v>39</v>
      </c>
      <c r="AN125">
        <v>10</v>
      </c>
      <c r="AP125">
        <v>22</v>
      </c>
      <c r="AQ125">
        <v>33</v>
      </c>
      <c r="AR125">
        <v>106</v>
      </c>
      <c r="AT125">
        <v>1</v>
      </c>
      <c r="AU125">
        <v>55</v>
      </c>
      <c r="AV125">
        <v>3</v>
      </c>
      <c r="AW125">
        <v>1</v>
      </c>
      <c r="AX125">
        <v>39</v>
      </c>
      <c r="AY125">
        <v>54</v>
      </c>
      <c r="AZ125">
        <v>11</v>
      </c>
      <c r="BA125">
        <v>16</v>
      </c>
      <c r="BB125">
        <v>49</v>
      </c>
      <c r="BC125">
        <v>52</v>
      </c>
      <c r="BD125">
        <v>73</v>
      </c>
      <c r="BE125">
        <v>1</v>
      </c>
      <c r="BF125">
        <v>5</v>
      </c>
      <c r="BG125">
        <v>2</v>
      </c>
      <c r="BJ125">
        <v>66</v>
      </c>
      <c r="BL125">
        <v>28</v>
      </c>
      <c r="BM125">
        <v>49</v>
      </c>
      <c r="BN125">
        <v>46</v>
      </c>
      <c r="BO125">
        <v>165</v>
      </c>
      <c r="BP125">
        <v>56</v>
      </c>
      <c r="BQ125">
        <v>72</v>
      </c>
      <c r="BR125">
        <v>8</v>
      </c>
      <c r="BS125">
        <v>51</v>
      </c>
      <c r="BT125">
        <v>8</v>
      </c>
      <c r="BU125">
        <v>39</v>
      </c>
      <c r="BV125">
        <v>30</v>
      </c>
      <c r="BX125">
        <v>54</v>
      </c>
      <c r="BY125">
        <v>15</v>
      </c>
      <c r="BZ125">
        <v>70</v>
      </c>
      <c r="CB125">
        <v>2</v>
      </c>
      <c r="CC125">
        <v>14</v>
      </c>
      <c r="CD125">
        <v>4</v>
      </c>
      <c r="CE125">
        <v>12</v>
      </c>
      <c r="CF125">
        <v>1</v>
      </c>
      <c r="CH125">
        <v>47</v>
      </c>
      <c r="CJ125">
        <v>3</v>
      </c>
    </row>
    <row r="126" spans="1:87" ht="12.75">
      <c r="A126" s="1" t="s">
        <v>163</v>
      </c>
      <c r="B126" s="48">
        <v>1.01</v>
      </c>
      <c r="C126" s="34">
        <v>1.17</v>
      </c>
      <c r="D126" s="93">
        <v>0.42</v>
      </c>
      <c r="E126" s="45">
        <v>0.3</v>
      </c>
      <c r="F126" s="93">
        <v>0.74</v>
      </c>
      <c r="G126" s="107">
        <f t="shared" si="6"/>
        <v>1.4537926972909305</v>
      </c>
      <c r="H126" s="58">
        <v>0.09</v>
      </c>
      <c r="I126" s="23">
        <v>1.55</v>
      </c>
      <c r="J126" s="23">
        <v>0.34</v>
      </c>
      <c r="K126" s="23">
        <v>0.5</v>
      </c>
      <c r="L126" s="20">
        <v>0.55</v>
      </c>
      <c r="M126" s="20">
        <v>1.09</v>
      </c>
      <c r="N126" s="23">
        <v>0.4</v>
      </c>
      <c r="O126" s="23">
        <v>7.04</v>
      </c>
      <c r="P126" s="23">
        <v>0.74</v>
      </c>
      <c r="Q126" s="23">
        <v>2.2379269729093054</v>
      </c>
      <c r="R126" s="124">
        <f t="shared" si="7"/>
        <v>2.801724137931035</v>
      </c>
      <c r="S126" s="126">
        <f t="shared" si="4"/>
        <v>195</v>
      </c>
      <c r="T126" s="127">
        <f t="shared" si="5"/>
        <v>12</v>
      </c>
      <c r="U126" s="14">
        <v>10</v>
      </c>
      <c r="V126" s="14"/>
      <c r="W126" s="14"/>
      <c r="Y126" s="73">
        <v>15</v>
      </c>
      <c r="Z126" s="73"/>
      <c r="AD126" s="73">
        <v>8</v>
      </c>
      <c r="AX126">
        <v>35</v>
      </c>
      <c r="AZ126">
        <v>45</v>
      </c>
      <c r="BF126">
        <v>2</v>
      </c>
      <c r="BK126">
        <v>2</v>
      </c>
      <c r="BL126">
        <v>15</v>
      </c>
      <c r="BQ126">
        <v>1</v>
      </c>
      <c r="BV126">
        <v>9</v>
      </c>
      <c r="CC126">
        <v>1</v>
      </c>
      <c r="CI126">
        <v>52</v>
      </c>
    </row>
    <row r="127" spans="1:81" ht="12.75">
      <c r="A127" s="1" t="s">
        <v>164</v>
      </c>
      <c r="B127" s="48">
        <v>27.38</v>
      </c>
      <c r="C127" s="34">
        <v>3.55</v>
      </c>
      <c r="D127" s="93">
        <v>4.02</v>
      </c>
      <c r="E127" s="44">
        <v>3.81</v>
      </c>
      <c r="F127" s="93">
        <v>7.25</v>
      </c>
      <c r="G127" s="107">
        <f t="shared" si="6"/>
        <v>10.572916372202593</v>
      </c>
      <c r="H127" s="58">
        <v>0.58</v>
      </c>
      <c r="I127" s="23">
        <v>54.28</v>
      </c>
      <c r="J127" s="23">
        <v>0.22</v>
      </c>
      <c r="K127" s="23">
        <v>16.09</v>
      </c>
      <c r="L127" s="20">
        <v>0.51</v>
      </c>
      <c r="M127" s="20">
        <v>11.11</v>
      </c>
      <c r="N127" s="23">
        <v>0.26</v>
      </c>
      <c r="O127" s="23">
        <v>12.26</v>
      </c>
      <c r="P127" s="23">
        <v>2.13</v>
      </c>
      <c r="Q127" s="23">
        <v>8.289163722025913</v>
      </c>
      <c r="R127" s="124">
        <f t="shared" si="7"/>
        <v>2.6005747126436787</v>
      </c>
      <c r="S127" s="126">
        <f t="shared" si="4"/>
        <v>181</v>
      </c>
      <c r="T127" s="127">
        <f t="shared" si="5"/>
        <v>15</v>
      </c>
      <c r="U127" s="14"/>
      <c r="V127" s="14">
        <v>11</v>
      </c>
      <c r="W127" s="14">
        <v>1</v>
      </c>
      <c r="Y127" s="73"/>
      <c r="Z127" s="73">
        <v>1</v>
      </c>
      <c r="AA127" s="73">
        <v>1</v>
      </c>
      <c r="AM127">
        <v>1</v>
      </c>
      <c r="AX127">
        <v>3</v>
      </c>
      <c r="AY127">
        <v>15</v>
      </c>
      <c r="AZ127">
        <v>43</v>
      </c>
      <c r="BD127">
        <v>1</v>
      </c>
      <c r="BM127">
        <v>2</v>
      </c>
      <c r="BR127">
        <v>15</v>
      </c>
      <c r="BY127">
        <v>1</v>
      </c>
      <c r="BZ127">
        <v>6</v>
      </c>
      <c r="CB127">
        <v>76</v>
      </c>
      <c r="CC127">
        <v>4</v>
      </c>
    </row>
    <row r="128" spans="1:23" ht="12.75">
      <c r="A128" s="1" t="s">
        <v>165</v>
      </c>
      <c r="B128" s="48">
        <v>0.25</v>
      </c>
      <c r="C128" s="34">
        <v>0.45</v>
      </c>
      <c r="D128" s="93">
        <v>0.11</v>
      </c>
      <c r="E128" s="44">
        <v>4.73</v>
      </c>
      <c r="F128" s="93">
        <v>0.36</v>
      </c>
      <c r="G128" s="107">
        <f t="shared" si="6"/>
        <v>0.03241696113074204</v>
      </c>
      <c r="H128" s="58">
        <v>0.02</v>
      </c>
      <c r="I128" s="23">
        <v>0.22</v>
      </c>
      <c r="J128" s="23">
        <v>0.04</v>
      </c>
      <c r="K128" s="43"/>
      <c r="L128" s="41"/>
      <c r="M128" s="41"/>
      <c r="N128" s="43"/>
      <c r="O128" s="23"/>
      <c r="P128" s="23"/>
      <c r="Q128" s="23">
        <v>0.044169611307420496</v>
      </c>
      <c r="R128" s="124">
        <f t="shared" si="7"/>
        <v>0</v>
      </c>
      <c r="S128" s="126">
        <f t="shared" si="4"/>
        <v>0</v>
      </c>
      <c r="T128" s="127">
        <f t="shared" si="5"/>
        <v>0</v>
      </c>
      <c r="U128" s="14"/>
      <c r="V128" s="14"/>
      <c r="W128" s="14"/>
    </row>
    <row r="129" spans="1:23" ht="12.75">
      <c r="A129" s="1" t="s">
        <v>166</v>
      </c>
      <c r="B129" s="48">
        <v>0.16</v>
      </c>
      <c r="C129" s="34">
        <v>0.07</v>
      </c>
      <c r="D129" s="93">
        <v>0.07</v>
      </c>
      <c r="E129" s="44">
        <v>0.23</v>
      </c>
      <c r="F129" s="93">
        <v>0.06</v>
      </c>
      <c r="G129" s="107">
        <f t="shared" si="6"/>
        <v>0.061</v>
      </c>
      <c r="H129" s="104"/>
      <c r="I129" s="23">
        <v>0.61</v>
      </c>
      <c r="J129" s="43"/>
      <c r="K129" s="43"/>
      <c r="L129" s="41"/>
      <c r="M129" s="41"/>
      <c r="N129" s="43"/>
      <c r="O129" s="23"/>
      <c r="P129" s="23"/>
      <c r="Q129" s="23"/>
      <c r="R129" s="124">
        <f t="shared" si="7"/>
        <v>0</v>
      </c>
      <c r="S129" s="126">
        <f t="shared" si="4"/>
        <v>0</v>
      </c>
      <c r="T129" s="127">
        <f t="shared" si="5"/>
        <v>0</v>
      </c>
      <c r="U129" s="14"/>
      <c r="V129" s="14"/>
      <c r="W129" s="14"/>
    </row>
    <row r="130" spans="1:85" ht="12.75">
      <c r="A130" s="1" t="s">
        <v>167</v>
      </c>
      <c r="B130" s="48">
        <v>55.41</v>
      </c>
      <c r="C130" s="34">
        <v>7.07</v>
      </c>
      <c r="D130" s="94">
        <v>16.46</v>
      </c>
      <c r="E130" s="44">
        <v>19.06</v>
      </c>
      <c r="F130" s="93">
        <v>10.91</v>
      </c>
      <c r="G130" s="107">
        <f t="shared" si="6"/>
        <v>14.193605418138986</v>
      </c>
      <c r="H130" s="58">
        <v>2.05</v>
      </c>
      <c r="I130" s="23">
        <v>30.39</v>
      </c>
      <c r="J130" s="23">
        <v>3.29</v>
      </c>
      <c r="K130" s="23">
        <v>18.08</v>
      </c>
      <c r="L130" s="20">
        <v>3.42</v>
      </c>
      <c r="M130" s="20">
        <v>20.24</v>
      </c>
      <c r="N130" s="23">
        <v>11.63</v>
      </c>
      <c r="O130" s="23">
        <v>28.28</v>
      </c>
      <c r="P130" s="23">
        <v>0.41</v>
      </c>
      <c r="Q130" s="23">
        <v>24.14605418138987</v>
      </c>
      <c r="R130" s="124">
        <f t="shared" si="7"/>
        <v>2.370689655172414</v>
      </c>
      <c r="S130" s="126">
        <f t="shared" si="4"/>
        <v>165</v>
      </c>
      <c r="T130" s="127">
        <f t="shared" si="5"/>
        <v>19</v>
      </c>
      <c r="U130" s="14"/>
      <c r="V130" s="14"/>
      <c r="W130" s="14"/>
      <c r="Y130">
        <v>50</v>
      </c>
      <c r="AA130">
        <v>2</v>
      </c>
      <c r="AC130">
        <v>4</v>
      </c>
      <c r="AH130">
        <v>2</v>
      </c>
      <c r="AO130">
        <v>6</v>
      </c>
      <c r="AS130">
        <v>2</v>
      </c>
      <c r="AV130">
        <v>1</v>
      </c>
      <c r="AX130">
        <v>2</v>
      </c>
      <c r="AY130">
        <v>2</v>
      </c>
      <c r="BC130">
        <v>1</v>
      </c>
      <c r="BI130">
        <v>2</v>
      </c>
      <c r="BJ130">
        <v>2</v>
      </c>
      <c r="BO130">
        <v>6</v>
      </c>
      <c r="BR130">
        <v>1</v>
      </c>
      <c r="BX130">
        <v>23</v>
      </c>
      <c r="BZ130">
        <v>1</v>
      </c>
      <c r="CA130">
        <v>1</v>
      </c>
      <c r="CB130">
        <v>8</v>
      </c>
      <c r="CG130">
        <v>49</v>
      </c>
    </row>
    <row r="131" spans="1:23" ht="12.75">
      <c r="A131" s="1" t="s">
        <v>168</v>
      </c>
      <c r="B131" s="48">
        <v>0.04</v>
      </c>
      <c r="C131" s="34">
        <v>0.01</v>
      </c>
      <c r="D131" s="93">
        <v>0.03</v>
      </c>
      <c r="E131" s="44">
        <v>0.05</v>
      </c>
      <c r="F131" s="93">
        <v>0.03</v>
      </c>
      <c r="G131" s="107">
        <f t="shared" si="6"/>
        <v>0.015472320376914015</v>
      </c>
      <c r="H131" s="58">
        <v>0.02</v>
      </c>
      <c r="I131" s="43"/>
      <c r="J131" s="43"/>
      <c r="K131" s="23">
        <v>0.06</v>
      </c>
      <c r="L131" s="41"/>
      <c r="M131" s="20">
        <v>0.03</v>
      </c>
      <c r="N131" s="23">
        <v>0.01</v>
      </c>
      <c r="O131" s="23">
        <v>0.02</v>
      </c>
      <c r="P131" s="23"/>
      <c r="Q131" s="23">
        <v>0.014723203769140167</v>
      </c>
      <c r="R131" s="124">
        <f t="shared" si="7"/>
        <v>0</v>
      </c>
      <c r="S131" s="126">
        <f t="shared" si="4"/>
        <v>0</v>
      </c>
      <c r="T131" s="127">
        <f t="shared" si="5"/>
        <v>0</v>
      </c>
      <c r="U131" s="14"/>
      <c r="V131" s="14"/>
      <c r="W131" s="14"/>
    </row>
    <row r="132" spans="1:23" ht="12.75">
      <c r="A132" s="1" t="s">
        <v>237</v>
      </c>
      <c r="B132" s="48">
        <v>0.04</v>
      </c>
      <c r="C132" s="34"/>
      <c r="D132" s="93"/>
      <c r="E132" s="44"/>
      <c r="F132" s="93"/>
      <c r="G132" s="107">
        <f t="shared" si="6"/>
        <v>0</v>
      </c>
      <c r="H132" s="58"/>
      <c r="J132" s="23"/>
      <c r="K132" s="23"/>
      <c r="L132" s="20"/>
      <c r="M132" s="20"/>
      <c r="N132" s="23"/>
      <c r="O132" s="23"/>
      <c r="P132" s="23"/>
      <c r="Q132" s="23"/>
      <c r="R132" s="124">
        <f t="shared" si="7"/>
        <v>0</v>
      </c>
      <c r="S132" s="126">
        <f t="shared" si="4"/>
        <v>0</v>
      </c>
      <c r="T132" s="127">
        <f t="shared" si="5"/>
        <v>0</v>
      </c>
      <c r="U132" s="14"/>
      <c r="V132" s="14"/>
      <c r="W132" s="14"/>
    </row>
    <row r="133" spans="1:87" ht="12.75">
      <c r="A133" s="1" t="s">
        <v>169</v>
      </c>
      <c r="B133" s="48">
        <v>2.07</v>
      </c>
      <c r="C133" s="34">
        <v>1.51</v>
      </c>
      <c r="D133" s="93">
        <v>0.99</v>
      </c>
      <c r="E133" s="44">
        <v>0.51</v>
      </c>
      <c r="F133" s="94">
        <v>1.2</v>
      </c>
      <c r="G133" s="107">
        <f t="shared" si="6"/>
        <v>1.4846042402826858</v>
      </c>
      <c r="H133" s="58">
        <v>0.15</v>
      </c>
      <c r="I133" s="23">
        <v>0.07</v>
      </c>
      <c r="J133" s="43"/>
      <c r="K133" s="23">
        <v>1.63</v>
      </c>
      <c r="L133" s="41"/>
      <c r="M133" s="20">
        <v>3.69</v>
      </c>
      <c r="N133" s="23">
        <v>0.16</v>
      </c>
      <c r="O133" s="23">
        <v>5.96</v>
      </c>
      <c r="P133" s="23">
        <v>0.05</v>
      </c>
      <c r="Q133" s="23">
        <v>3.1360424028268556</v>
      </c>
      <c r="R133" s="124">
        <f t="shared" si="7"/>
        <v>0.3304597701149426</v>
      </c>
      <c r="S133" s="126">
        <f t="shared" si="4"/>
        <v>23</v>
      </c>
      <c r="T133" s="127">
        <f t="shared" si="5"/>
        <v>7</v>
      </c>
      <c r="U133" s="14"/>
      <c r="V133" s="14">
        <v>2</v>
      </c>
      <c r="W133" s="14"/>
      <c r="AT133">
        <v>11</v>
      </c>
      <c r="BJ133">
        <v>1</v>
      </c>
      <c r="BQ133">
        <v>4</v>
      </c>
      <c r="BS133">
        <v>1</v>
      </c>
      <c r="CH133">
        <v>2</v>
      </c>
      <c r="CI133">
        <v>2</v>
      </c>
    </row>
    <row r="134" spans="1:60" ht="12.75">
      <c r="A134" s="1" t="s">
        <v>170</v>
      </c>
      <c r="B134" s="48">
        <v>2.24</v>
      </c>
      <c r="C134" s="34">
        <v>1.56</v>
      </c>
      <c r="D134" s="93">
        <v>1.05</v>
      </c>
      <c r="E134" s="44">
        <v>0.88</v>
      </c>
      <c r="F134" s="93">
        <v>2.62</v>
      </c>
      <c r="G134" s="107">
        <f t="shared" si="6"/>
        <v>2.0387338044758545</v>
      </c>
      <c r="H134" s="58">
        <v>0.34</v>
      </c>
      <c r="I134" s="23">
        <v>0.34</v>
      </c>
      <c r="J134" s="23">
        <v>0.04</v>
      </c>
      <c r="K134" s="23">
        <v>2.52</v>
      </c>
      <c r="L134" s="20">
        <v>0.09</v>
      </c>
      <c r="M134" s="20">
        <v>6.35</v>
      </c>
      <c r="N134" s="23">
        <v>0.33</v>
      </c>
      <c r="O134" s="23">
        <v>8.16</v>
      </c>
      <c r="P134" s="23">
        <v>0.48</v>
      </c>
      <c r="Q134" s="23">
        <v>1.7373380447585396</v>
      </c>
      <c r="R134" s="124">
        <f t="shared" si="7"/>
        <v>0.5172413793103449</v>
      </c>
      <c r="S134" s="126">
        <f t="shared" si="4"/>
        <v>36</v>
      </c>
      <c r="T134" s="127">
        <f t="shared" si="5"/>
        <v>5</v>
      </c>
      <c r="U134" s="14"/>
      <c r="V134" s="14">
        <v>7</v>
      </c>
      <c r="W134" s="14"/>
      <c r="Z134">
        <v>1</v>
      </c>
      <c r="AK134">
        <v>11</v>
      </c>
      <c r="BG134">
        <v>2</v>
      </c>
      <c r="BH134">
        <v>15</v>
      </c>
    </row>
    <row r="135" spans="1:55" ht="12.75">
      <c r="A135" s="1" t="s">
        <v>171</v>
      </c>
      <c r="B135" s="48">
        <v>0.12</v>
      </c>
      <c r="C135" s="34"/>
      <c r="D135" s="93">
        <v>0.08</v>
      </c>
      <c r="E135" s="44">
        <v>0.14</v>
      </c>
      <c r="F135" s="93">
        <v>0.05</v>
      </c>
      <c r="G135" s="107">
        <f aca="true" t="shared" si="8" ref="G135:G140">(H135+I135+J135+K135+L135+M135+N135+O135+P135+Q135)/10</f>
        <v>0.020999999999999998</v>
      </c>
      <c r="H135" s="104"/>
      <c r="I135" s="23">
        <v>0.05</v>
      </c>
      <c r="J135" s="43"/>
      <c r="K135" s="23">
        <v>0.06</v>
      </c>
      <c r="L135" s="20">
        <v>0.07</v>
      </c>
      <c r="M135" s="20">
        <v>0.03</v>
      </c>
      <c r="N135" s="43"/>
      <c r="O135" s="23"/>
      <c r="P135" s="23"/>
      <c r="Q135" s="23"/>
      <c r="R135" s="124">
        <f t="shared" si="7"/>
        <v>0.07183908045977012</v>
      </c>
      <c r="S135" s="126">
        <f aca="true" t="shared" si="9" ref="S135:S140">SUM(U135:CK135)</f>
        <v>5</v>
      </c>
      <c r="T135" s="127">
        <f aca="true" t="shared" si="10" ref="T135:T140">COUNTA(U135:CK135)</f>
        <v>2</v>
      </c>
      <c r="U135" s="14"/>
      <c r="V135" s="14"/>
      <c r="W135" s="14"/>
      <c r="AS135">
        <v>3</v>
      </c>
      <c r="BC135">
        <v>2</v>
      </c>
    </row>
    <row r="136" spans="1:87" ht="12.75">
      <c r="A136" s="1" t="s">
        <v>172</v>
      </c>
      <c r="B136" s="49">
        <v>0.5</v>
      </c>
      <c r="C136" s="34">
        <v>0.13</v>
      </c>
      <c r="D136" s="93">
        <v>0.29</v>
      </c>
      <c r="E136" s="44">
        <v>0.12</v>
      </c>
      <c r="F136" s="93">
        <v>0.06</v>
      </c>
      <c r="G136" s="107">
        <f t="shared" si="8"/>
        <v>0.05747232037691402</v>
      </c>
      <c r="H136" s="104"/>
      <c r="I136" s="23">
        <v>0.56</v>
      </c>
      <c r="J136" s="43"/>
      <c r="K136" s="43"/>
      <c r="L136" s="41"/>
      <c r="M136" s="41"/>
      <c r="N136" s="43"/>
      <c r="O136" s="23"/>
      <c r="P136" s="23"/>
      <c r="Q136" s="23">
        <v>0.014723203769140167</v>
      </c>
      <c r="R136" s="124">
        <f t="shared" si="7"/>
        <v>0.0574712643678161</v>
      </c>
      <c r="S136" s="126">
        <f t="shared" si="9"/>
        <v>4</v>
      </c>
      <c r="T136" s="127">
        <f t="shared" si="10"/>
        <v>2</v>
      </c>
      <c r="U136" s="14"/>
      <c r="V136" s="14"/>
      <c r="W136" s="14"/>
      <c r="BD136">
        <v>1</v>
      </c>
      <c r="CI136">
        <v>3</v>
      </c>
    </row>
    <row r="137" spans="1:88" ht="12.75">
      <c r="A137" s="1" t="s">
        <v>173</v>
      </c>
      <c r="B137" s="48">
        <v>16.38</v>
      </c>
      <c r="C137" s="39">
        <v>11.5</v>
      </c>
      <c r="D137" s="94">
        <v>16.05</v>
      </c>
      <c r="E137" s="44">
        <v>18.07</v>
      </c>
      <c r="F137" s="94">
        <v>15.9</v>
      </c>
      <c r="G137" s="107">
        <f t="shared" si="8"/>
        <v>10.701090694935218</v>
      </c>
      <c r="H137" s="58">
        <v>7.22</v>
      </c>
      <c r="I137" s="23">
        <v>17.58</v>
      </c>
      <c r="J137" s="23">
        <v>11.37</v>
      </c>
      <c r="K137" s="23">
        <v>22.16</v>
      </c>
      <c r="L137" s="20">
        <v>11.13</v>
      </c>
      <c r="M137" s="20">
        <v>14.64</v>
      </c>
      <c r="N137" s="23">
        <v>4.86</v>
      </c>
      <c r="O137" s="23">
        <v>5.55</v>
      </c>
      <c r="P137" s="23">
        <v>7.23</v>
      </c>
      <c r="Q137" s="23">
        <v>5.270906949352179</v>
      </c>
      <c r="R137" s="124">
        <f t="shared" si="7"/>
        <v>15.186781609195405</v>
      </c>
      <c r="S137" s="126">
        <f t="shared" si="9"/>
        <v>1057</v>
      </c>
      <c r="T137" s="127">
        <f t="shared" si="10"/>
        <v>55</v>
      </c>
      <c r="U137" s="14">
        <v>15</v>
      </c>
      <c r="V137" s="14">
        <v>8</v>
      </c>
      <c r="W137" s="14">
        <v>15</v>
      </c>
      <c r="X137">
        <v>2</v>
      </c>
      <c r="Y137" s="73">
        <v>38</v>
      </c>
      <c r="Z137" s="73">
        <v>53</v>
      </c>
      <c r="AA137" s="73">
        <v>44</v>
      </c>
      <c r="AB137" s="73">
        <v>2</v>
      </c>
      <c r="AC137" s="73"/>
      <c r="AD137" s="73">
        <v>12</v>
      </c>
      <c r="AE137">
        <v>11</v>
      </c>
      <c r="AF137" s="73">
        <v>4</v>
      </c>
      <c r="AG137">
        <v>24</v>
      </c>
      <c r="AH137">
        <v>31</v>
      </c>
      <c r="AJ137">
        <v>42</v>
      </c>
      <c r="AK137">
        <v>65</v>
      </c>
      <c r="AL137">
        <v>37</v>
      </c>
      <c r="AM137">
        <v>24</v>
      </c>
      <c r="AN137">
        <v>9</v>
      </c>
      <c r="AP137">
        <v>18</v>
      </c>
      <c r="AQ137">
        <v>23</v>
      </c>
      <c r="AR137">
        <v>3</v>
      </c>
      <c r="AS137">
        <v>41</v>
      </c>
      <c r="AT137">
        <v>1</v>
      </c>
      <c r="AU137">
        <v>26</v>
      </c>
      <c r="AW137">
        <v>2</v>
      </c>
      <c r="AX137">
        <v>47</v>
      </c>
      <c r="AY137">
        <v>35</v>
      </c>
      <c r="AZ137">
        <v>26</v>
      </c>
      <c r="BA137">
        <v>19</v>
      </c>
      <c r="BB137">
        <v>23</v>
      </c>
      <c r="BC137">
        <v>30</v>
      </c>
      <c r="BD137">
        <v>1</v>
      </c>
      <c r="BE137">
        <v>6</v>
      </c>
      <c r="BG137">
        <v>2</v>
      </c>
      <c r="BH137">
        <v>2</v>
      </c>
      <c r="BJ137">
        <v>11</v>
      </c>
      <c r="BK137">
        <v>1</v>
      </c>
      <c r="BL137">
        <v>36</v>
      </c>
      <c r="BM137">
        <v>1</v>
      </c>
      <c r="BN137">
        <v>29</v>
      </c>
      <c r="BO137">
        <v>34</v>
      </c>
      <c r="BP137">
        <v>23</v>
      </c>
      <c r="BQ137">
        <v>31</v>
      </c>
      <c r="BS137">
        <v>3</v>
      </c>
      <c r="BU137">
        <v>3</v>
      </c>
      <c r="BV137">
        <v>24</v>
      </c>
      <c r="BX137">
        <v>41</v>
      </c>
      <c r="BY137">
        <v>7</v>
      </c>
      <c r="BZ137">
        <v>26</v>
      </c>
      <c r="CA137">
        <v>2</v>
      </c>
      <c r="CB137">
        <v>4</v>
      </c>
      <c r="CC137">
        <v>3</v>
      </c>
      <c r="CD137">
        <v>24</v>
      </c>
      <c r="CH137">
        <v>6</v>
      </c>
      <c r="CJ137">
        <v>7</v>
      </c>
    </row>
    <row r="138" spans="1:27" ht="12.75">
      <c r="A138" s="1" t="s">
        <v>174</v>
      </c>
      <c r="B138" s="48"/>
      <c r="C138" s="34">
        <v>0.11</v>
      </c>
      <c r="D138" s="93">
        <v>0.01</v>
      </c>
      <c r="E138" s="44">
        <v>0.13</v>
      </c>
      <c r="F138" s="93">
        <v>0.03</v>
      </c>
      <c r="G138" s="107">
        <f t="shared" si="8"/>
        <v>0.004</v>
      </c>
      <c r="H138" s="104"/>
      <c r="I138" s="24"/>
      <c r="J138" s="23">
        <v>0.04</v>
      </c>
      <c r="K138" s="24"/>
      <c r="L138" s="42"/>
      <c r="M138" s="42"/>
      <c r="N138" s="24"/>
      <c r="O138" s="23"/>
      <c r="P138" s="23"/>
      <c r="Q138" s="23"/>
      <c r="R138" s="124">
        <f t="shared" si="7"/>
        <v>0</v>
      </c>
      <c r="S138" s="126">
        <f t="shared" si="9"/>
        <v>0</v>
      </c>
      <c r="T138" s="127">
        <f t="shared" si="10"/>
        <v>0</v>
      </c>
      <c r="U138" s="14"/>
      <c r="V138" s="14"/>
      <c r="W138" s="14"/>
      <c r="Y138" s="24"/>
      <c r="Z138" s="24"/>
      <c r="AA138" s="24"/>
    </row>
    <row r="139" spans="1:89" ht="12.75">
      <c r="A139" s="1" t="s">
        <v>175</v>
      </c>
      <c r="B139" s="48">
        <v>45.28</v>
      </c>
      <c r="C139" s="34">
        <v>65.21</v>
      </c>
      <c r="D139" s="94">
        <v>75.44</v>
      </c>
      <c r="E139" s="44">
        <v>78.62</v>
      </c>
      <c r="F139" s="93">
        <v>49.23</v>
      </c>
      <c r="G139" s="107">
        <f t="shared" si="8"/>
        <v>50.732658421672554</v>
      </c>
      <c r="H139" s="58">
        <v>35.51</v>
      </c>
      <c r="I139" s="23">
        <v>35.24</v>
      </c>
      <c r="J139" s="23">
        <v>60.32</v>
      </c>
      <c r="K139" s="23">
        <v>67.3</v>
      </c>
      <c r="L139" s="20">
        <v>70.64</v>
      </c>
      <c r="M139" s="20">
        <v>34.62</v>
      </c>
      <c r="N139" s="23">
        <v>59.34</v>
      </c>
      <c r="O139" s="23">
        <v>46.75</v>
      </c>
      <c r="P139" s="23">
        <v>40.51</v>
      </c>
      <c r="Q139" s="23">
        <v>57.09658421672557</v>
      </c>
      <c r="R139" s="124">
        <f>S139*10/$R$4</f>
        <v>60.79022988505748</v>
      </c>
      <c r="S139" s="126">
        <f t="shared" si="9"/>
        <v>4231</v>
      </c>
      <c r="T139" s="127">
        <f t="shared" si="10"/>
        <v>62</v>
      </c>
      <c r="U139" s="14">
        <v>10</v>
      </c>
      <c r="V139" s="14">
        <v>26</v>
      </c>
      <c r="W139" s="14">
        <v>81</v>
      </c>
      <c r="X139">
        <v>155</v>
      </c>
      <c r="Y139" s="73">
        <v>114</v>
      </c>
      <c r="Z139" s="73">
        <v>93</v>
      </c>
      <c r="AA139" s="73">
        <v>86</v>
      </c>
      <c r="AB139" s="73">
        <v>2</v>
      </c>
      <c r="AC139" s="73">
        <v>10</v>
      </c>
      <c r="AD139" s="73">
        <v>248</v>
      </c>
      <c r="AE139">
        <v>143</v>
      </c>
      <c r="AF139" s="73">
        <v>4</v>
      </c>
      <c r="AG139">
        <v>26</v>
      </c>
      <c r="AH139">
        <v>16</v>
      </c>
      <c r="AI139">
        <v>280</v>
      </c>
      <c r="AJ139">
        <v>61</v>
      </c>
      <c r="AK139">
        <v>180</v>
      </c>
      <c r="AL139">
        <v>91</v>
      </c>
      <c r="AM139">
        <v>103</v>
      </c>
      <c r="AN139">
        <v>48</v>
      </c>
      <c r="AO139">
        <v>31</v>
      </c>
      <c r="AP139">
        <v>29</v>
      </c>
      <c r="AQ139">
        <v>152</v>
      </c>
      <c r="AR139">
        <v>43</v>
      </c>
      <c r="AS139">
        <v>149</v>
      </c>
      <c r="AT139">
        <v>105</v>
      </c>
      <c r="AU139">
        <v>319</v>
      </c>
      <c r="AV139">
        <v>123</v>
      </c>
      <c r="AW139">
        <v>13</v>
      </c>
      <c r="AX139">
        <v>12</v>
      </c>
      <c r="AY139">
        <v>41</v>
      </c>
      <c r="AZ139">
        <v>68</v>
      </c>
      <c r="BA139">
        <v>103</v>
      </c>
      <c r="BB139">
        <v>46</v>
      </c>
      <c r="BC139">
        <v>78</v>
      </c>
      <c r="BD139">
        <v>30</v>
      </c>
      <c r="BE139">
        <v>37</v>
      </c>
      <c r="BG139">
        <v>336</v>
      </c>
      <c r="BI139">
        <v>19</v>
      </c>
      <c r="BJ139">
        <v>17</v>
      </c>
      <c r="BK139">
        <v>5</v>
      </c>
      <c r="BL139">
        <v>57</v>
      </c>
      <c r="BM139">
        <v>5</v>
      </c>
      <c r="BN139">
        <v>85</v>
      </c>
      <c r="BO139">
        <v>54</v>
      </c>
      <c r="BP139">
        <v>14</v>
      </c>
      <c r="BQ139">
        <v>29</v>
      </c>
      <c r="BR139">
        <v>18</v>
      </c>
      <c r="BS139">
        <v>128</v>
      </c>
      <c r="BU139">
        <v>14</v>
      </c>
      <c r="BV139">
        <v>20</v>
      </c>
      <c r="BW139">
        <v>12</v>
      </c>
      <c r="BX139">
        <v>6</v>
      </c>
      <c r="BY139">
        <v>11</v>
      </c>
      <c r="BZ139">
        <v>23</v>
      </c>
      <c r="CA139">
        <v>2</v>
      </c>
      <c r="CB139">
        <v>21</v>
      </c>
      <c r="CC139">
        <v>65</v>
      </c>
      <c r="CF139">
        <v>4</v>
      </c>
      <c r="CH139">
        <v>54</v>
      </c>
      <c r="CJ139">
        <v>24</v>
      </c>
      <c r="CK139">
        <v>52</v>
      </c>
    </row>
    <row r="140" spans="1:33" ht="13.5" thickBot="1">
      <c r="A140" s="1" t="s">
        <v>176</v>
      </c>
      <c r="B140" s="50">
        <v>0.01</v>
      </c>
      <c r="C140" s="40">
        <v>0.05</v>
      </c>
      <c r="D140" s="95">
        <v>0.01</v>
      </c>
      <c r="E140" s="46">
        <v>0.08</v>
      </c>
      <c r="F140" s="95">
        <v>0.16</v>
      </c>
      <c r="G140" s="108">
        <f t="shared" si="8"/>
        <v>0.08325088339222617</v>
      </c>
      <c r="H140" s="105">
        <v>0.28</v>
      </c>
      <c r="I140" s="23">
        <v>0.05</v>
      </c>
      <c r="J140" s="24"/>
      <c r="K140" s="23">
        <v>0.14</v>
      </c>
      <c r="L140" s="20">
        <v>0.05</v>
      </c>
      <c r="M140" s="20">
        <v>0.02</v>
      </c>
      <c r="N140" s="23">
        <v>0.03</v>
      </c>
      <c r="O140" s="23">
        <v>0.08</v>
      </c>
      <c r="P140" s="23">
        <v>0.05</v>
      </c>
      <c r="Q140" s="101">
        <v>0.1325088339222615</v>
      </c>
      <c r="R140" s="128">
        <f>S140*10/$R$4</f>
        <v>0</v>
      </c>
      <c r="S140" s="129">
        <f t="shared" si="9"/>
        <v>0</v>
      </c>
      <c r="T140" s="130">
        <f t="shared" si="10"/>
        <v>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24"/>
      <c r="AG140" s="24"/>
    </row>
    <row r="141" spans="1:89" ht="12.75">
      <c r="A141" s="1" t="s">
        <v>177</v>
      </c>
      <c r="B141" s="24">
        <f aca="true" t="shared" si="11" ref="B141:P141">SUM(B5:B140)</f>
        <v>535.26</v>
      </c>
      <c r="C141" s="24">
        <f t="shared" si="11"/>
        <v>397.12000000000006</v>
      </c>
      <c r="D141" s="24">
        <f t="shared" si="11"/>
        <v>387.50000000000006</v>
      </c>
      <c r="E141" s="24">
        <f t="shared" si="11"/>
        <v>462.73</v>
      </c>
      <c r="F141" s="24">
        <f t="shared" si="11"/>
        <v>454.55000000000007</v>
      </c>
      <c r="G141" s="24">
        <f t="shared" si="11"/>
        <v>530.6796363786435</v>
      </c>
      <c r="H141" s="97">
        <f t="shared" si="11"/>
        <v>431.72822510822516</v>
      </c>
      <c r="I141" s="98">
        <f t="shared" si="11"/>
        <v>613.7700000000001</v>
      </c>
      <c r="J141" s="98">
        <f t="shared" si="11"/>
        <v>425.45000000000005</v>
      </c>
      <c r="K141" s="98">
        <f t="shared" si="11"/>
        <v>580.1499999999999</v>
      </c>
      <c r="L141" s="98">
        <f t="shared" si="11"/>
        <v>491.15000000000003</v>
      </c>
      <c r="M141" s="98">
        <f t="shared" si="11"/>
        <v>507.39999999999986</v>
      </c>
      <c r="N141" s="98">
        <f t="shared" si="11"/>
        <v>485.8209419762078</v>
      </c>
      <c r="O141" s="98">
        <f t="shared" si="11"/>
        <v>756.1399999999999</v>
      </c>
      <c r="P141" s="98">
        <f t="shared" si="11"/>
        <v>453.07</v>
      </c>
      <c r="Q141" s="14">
        <v>562.1171967020024</v>
      </c>
      <c r="R141" s="121">
        <f>S141*10/$R$4</f>
        <v>406.46551724137936</v>
      </c>
      <c r="S141" s="126">
        <f>SUM(S5:S140)</f>
        <v>28290</v>
      </c>
      <c r="T141" s="121"/>
      <c r="U141" s="24">
        <f aca="true" t="shared" si="12" ref="U141:CK141">SUM(U5:U140)</f>
        <v>404</v>
      </c>
      <c r="V141" s="24">
        <f t="shared" si="12"/>
        <v>220</v>
      </c>
      <c r="W141" s="24">
        <f t="shared" si="12"/>
        <v>177</v>
      </c>
      <c r="X141" s="24">
        <f t="shared" si="12"/>
        <v>314</v>
      </c>
      <c r="Y141" s="24">
        <f t="shared" si="12"/>
        <v>374</v>
      </c>
      <c r="Z141" s="24">
        <f t="shared" si="12"/>
        <v>387</v>
      </c>
      <c r="AA141" s="24">
        <f t="shared" si="12"/>
        <v>665</v>
      </c>
      <c r="AB141" s="24">
        <f t="shared" si="12"/>
        <v>106</v>
      </c>
      <c r="AC141" s="24">
        <f t="shared" si="12"/>
        <v>204</v>
      </c>
      <c r="AD141" s="24">
        <f t="shared" si="12"/>
        <v>749</v>
      </c>
      <c r="AE141" s="24">
        <f t="shared" si="12"/>
        <v>379</v>
      </c>
      <c r="AF141" s="24">
        <f t="shared" si="12"/>
        <v>126</v>
      </c>
      <c r="AG141" s="24">
        <f t="shared" si="12"/>
        <v>224</v>
      </c>
      <c r="AH141" s="24">
        <f t="shared" si="12"/>
        <v>211</v>
      </c>
      <c r="AI141" s="24">
        <f t="shared" si="12"/>
        <v>338</v>
      </c>
      <c r="AJ141" s="24">
        <f t="shared" si="12"/>
        <v>371</v>
      </c>
      <c r="AK141" s="24">
        <f t="shared" si="12"/>
        <v>932</v>
      </c>
      <c r="AL141" s="24">
        <f t="shared" si="12"/>
        <v>567</v>
      </c>
      <c r="AM141" s="24">
        <f t="shared" si="12"/>
        <v>335</v>
      </c>
      <c r="AN141" s="24">
        <f t="shared" si="12"/>
        <v>529</v>
      </c>
      <c r="AO141" s="24">
        <f t="shared" si="12"/>
        <v>243</v>
      </c>
      <c r="AP141" s="24">
        <f t="shared" si="12"/>
        <v>998</v>
      </c>
      <c r="AQ141" s="24">
        <f t="shared" si="12"/>
        <v>335</v>
      </c>
      <c r="AR141" s="24">
        <f t="shared" si="12"/>
        <v>461</v>
      </c>
      <c r="AS141" s="24">
        <f t="shared" si="12"/>
        <v>281</v>
      </c>
      <c r="AT141" s="24">
        <f t="shared" si="12"/>
        <v>296</v>
      </c>
      <c r="AU141" s="24">
        <f t="shared" si="12"/>
        <v>637</v>
      </c>
      <c r="AV141" s="24">
        <f t="shared" si="12"/>
        <v>237</v>
      </c>
      <c r="AW141" s="24">
        <f t="shared" si="12"/>
        <v>58</v>
      </c>
      <c r="AX141" s="24">
        <f t="shared" si="12"/>
        <v>674</v>
      </c>
      <c r="AY141" s="24">
        <f t="shared" si="12"/>
        <v>567</v>
      </c>
      <c r="AZ141" s="24">
        <f t="shared" si="12"/>
        <v>639</v>
      </c>
      <c r="BA141" s="24">
        <f t="shared" si="12"/>
        <v>473</v>
      </c>
      <c r="BB141" s="24">
        <f t="shared" si="12"/>
        <v>234</v>
      </c>
      <c r="BC141" s="24">
        <f t="shared" si="12"/>
        <v>1249</v>
      </c>
      <c r="BD141" s="24">
        <f t="shared" si="12"/>
        <v>252</v>
      </c>
      <c r="BE141" s="24">
        <f t="shared" si="12"/>
        <v>284</v>
      </c>
      <c r="BF141" s="24">
        <f t="shared" si="12"/>
        <v>153</v>
      </c>
      <c r="BG141" s="24">
        <f t="shared" si="12"/>
        <v>379</v>
      </c>
      <c r="BH141" s="24">
        <f t="shared" si="12"/>
        <v>46</v>
      </c>
      <c r="BI141" s="24">
        <f t="shared" si="12"/>
        <v>115</v>
      </c>
      <c r="BJ141" s="24">
        <f t="shared" si="12"/>
        <v>191</v>
      </c>
      <c r="BK141" s="24">
        <f t="shared" si="12"/>
        <v>527</v>
      </c>
      <c r="BL141" s="24">
        <f t="shared" si="12"/>
        <v>1034</v>
      </c>
      <c r="BM141" s="24">
        <f t="shared" si="12"/>
        <v>335</v>
      </c>
      <c r="BN141" s="24">
        <f t="shared" si="12"/>
        <v>426</v>
      </c>
      <c r="BO141" s="24">
        <f t="shared" si="12"/>
        <v>660</v>
      </c>
      <c r="BP141" s="24">
        <f t="shared" si="12"/>
        <v>302</v>
      </c>
      <c r="BQ141" s="24">
        <f t="shared" si="12"/>
        <v>530</v>
      </c>
      <c r="BR141" s="24">
        <f t="shared" si="12"/>
        <v>253</v>
      </c>
      <c r="BS141" s="24">
        <f t="shared" si="12"/>
        <v>389</v>
      </c>
      <c r="BT141" s="24">
        <f t="shared" si="12"/>
        <v>1884</v>
      </c>
      <c r="BU141" s="24">
        <f t="shared" si="12"/>
        <v>260</v>
      </c>
      <c r="BV141" s="24">
        <f t="shared" si="12"/>
        <v>231</v>
      </c>
      <c r="BW141" s="24">
        <f t="shared" si="12"/>
        <v>300</v>
      </c>
      <c r="BX141" s="24">
        <f t="shared" si="12"/>
        <v>384</v>
      </c>
      <c r="BY141" s="24">
        <f t="shared" si="12"/>
        <v>479</v>
      </c>
      <c r="BZ141" s="24">
        <f t="shared" si="12"/>
        <v>575</v>
      </c>
      <c r="CA141" s="24">
        <f t="shared" si="12"/>
        <v>413</v>
      </c>
      <c r="CB141" s="24">
        <f t="shared" si="12"/>
        <v>766</v>
      </c>
      <c r="CC141" s="24">
        <f t="shared" si="12"/>
        <v>507</v>
      </c>
      <c r="CD141" s="24">
        <f t="shared" si="12"/>
        <v>106</v>
      </c>
      <c r="CE141" s="24">
        <f t="shared" si="12"/>
        <v>124</v>
      </c>
      <c r="CF141" s="24">
        <f t="shared" si="12"/>
        <v>179</v>
      </c>
      <c r="CG141" s="24">
        <f t="shared" si="12"/>
        <v>606</v>
      </c>
      <c r="CH141" s="24">
        <f t="shared" si="12"/>
        <v>249</v>
      </c>
      <c r="CI141" s="24">
        <f t="shared" si="12"/>
        <v>150</v>
      </c>
      <c r="CJ141" s="24">
        <f t="shared" si="12"/>
        <v>100</v>
      </c>
      <c r="CK141" s="24">
        <f t="shared" si="12"/>
        <v>105</v>
      </c>
    </row>
    <row r="142" spans="1:89" ht="13.5" thickBot="1">
      <c r="A142" s="1" t="s">
        <v>178</v>
      </c>
      <c r="B142" s="27"/>
      <c r="C142" s="27"/>
      <c r="D142" s="27"/>
      <c r="E142" s="27"/>
      <c r="F142" s="27"/>
      <c r="G142" s="27"/>
      <c r="H142" s="99">
        <f aca="true" t="shared" si="13" ref="H142:N142">COUNT(H5:H140)</f>
        <v>67</v>
      </c>
      <c r="I142" s="100">
        <f t="shared" si="13"/>
        <v>76</v>
      </c>
      <c r="J142" s="100">
        <f t="shared" si="13"/>
        <v>74</v>
      </c>
      <c r="K142" s="100">
        <f t="shared" si="13"/>
        <v>68</v>
      </c>
      <c r="L142" s="100">
        <f t="shared" si="13"/>
        <v>72</v>
      </c>
      <c r="M142" s="100">
        <f t="shared" si="13"/>
        <v>74</v>
      </c>
      <c r="N142" s="100">
        <f t="shared" si="13"/>
        <v>73</v>
      </c>
      <c r="O142" s="100">
        <f>COUNT(O5:O140)</f>
        <v>73</v>
      </c>
      <c r="P142" s="100">
        <f>COUNT(P5:P140)</f>
        <v>70</v>
      </c>
      <c r="Q142" s="100">
        <v>83</v>
      </c>
      <c r="R142" s="131">
        <f>COUNTIF(R5:R140,"&gt;0")</f>
        <v>75</v>
      </c>
      <c r="S142" s="132"/>
      <c r="T142" s="133"/>
      <c r="U142" s="27">
        <f>COUNTA(U5:U140)</f>
        <v>18</v>
      </c>
      <c r="V142" s="27">
        <f>COUNTA(V5:V140)</f>
        <v>28</v>
      </c>
      <c r="W142" s="27">
        <f>COUNTA(W5:W140)</f>
        <v>20</v>
      </c>
      <c r="X142" s="27">
        <f aca="true" t="shared" si="14" ref="X142:CK142">COUNTA(X5:X140)</f>
        <v>19</v>
      </c>
      <c r="Y142" s="27">
        <f>COUNTA(Y5:Y140)</f>
        <v>16</v>
      </c>
      <c r="Z142" s="27">
        <f>COUNTA(Z5:Z140)</f>
        <v>17</v>
      </c>
      <c r="AA142" s="27">
        <f>COUNTA(AA5:AA140)</f>
        <v>20</v>
      </c>
      <c r="AB142" s="27">
        <f t="shared" si="14"/>
        <v>13</v>
      </c>
      <c r="AC142" s="27">
        <f>COUNTA(AC5:AC140)</f>
        <v>15</v>
      </c>
      <c r="AD142" s="27">
        <f t="shared" si="14"/>
        <v>30</v>
      </c>
      <c r="AE142" s="27">
        <f t="shared" si="14"/>
        <v>18</v>
      </c>
      <c r="AF142" s="27">
        <f t="shared" si="14"/>
        <v>19</v>
      </c>
      <c r="AG142" s="27">
        <f t="shared" si="14"/>
        <v>17</v>
      </c>
      <c r="AH142" s="27">
        <f t="shared" si="14"/>
        <v>20</v>
      </c>
      <c r="AI142" s="27">
        <f>COUNTA(AI5:AI140)</f>
        <v>12</v>
      </c>
      <c r="AJ142" s="27">
        <f t="shared" si="14"/>
        <v>18</v>
      </c>
      <c r="AK142" s="27">
        <f t="shared" si="14"/>
        <v>23</v>
      </c>
      <c r="AL142" s="27">
        <f t="shared" si="14"/>
        <v>25</v>
      </c>
      <c r="AM142" s="27">
        <f t="shared" si="14"/>
        <v>20</v>
      </c>
      <c r="AN142" s="27">
        <f t="shared" si="14"/>
        <v>24</v>
      </c>
      <c r="AO142" s="27">
        <f>COUNTA(AO5:AO140)</f>
        <v>20</v>
      </c>
      <c r="AP142" s="27">
        <f>COUNTA(AP5:AP140)</f>
        <v>21</v>
      </c>
      <c r="AQ142" s="27">
        <f t="shared" si="14"/>
        <v>20</v>
      </c>
      <c r="AR142" s="27">
        <f>COUNTA(AR5:AR140)</f>
        <v>19</v>
      </c>
      <c r="AS142" s="27">
        <f t="shared" si="14"/>
        <v>24</v>
      </c>
      <c r="AT142" s="27">
        <f t="shared" si="14"/>
        <v>18</v>
      </c>
      <c r="AU142" s="27">
        <f t="shared" si="14"/>
        <v>27</v>
      </c>
      <c r="AV142" s="27">
        <f t="shared" si="14"/>
        <v>16</v>
      </c>
      <c r="AW142" s="27">
        <f>COUNTA(AW5:AW140)</f>
        <v>15</v>
      </c>
      <c r="AX142" s="27">
        <f t="shared" si="14"/>
        <v>19</v>
      </c>
      <c r="AY142" s="27">
        <f t="shared" si="14"/>
        <v>22</v>
      </c>
      <c r="AZ142" s="27">
        <f t="shared" si="14"/>
        <v>25</v>
      </c>
      <c r="BA142" s="27">
        <f t="shared" si="14"/>
        <v>17</v>
      </c>
      <c r="BB142" s="27">
        <f>COUNTA(BB5:BB140)</f>
        <v>18</v>
      </c>
      <c r="BC142" s="27">
        <f t="shared" si="14"/>
        <v>26</v>
      </c>
      <c r="BD142" s="27">
        <f t="shared" si="14"/>
        <v>13</v>
      </c>
      <c r="BE142" s="27">
        <f t="shared" si="14"/>
        <v>24</v>
      </c>
      <c r="BF142" s="27">
        <f>COUNTA(BF5:BF140)</f>
        <v>15</v>
      </c>
      <c r="BG142" s="27">
        <f t="shared" si="14"/>
        <v>12</v>
      </c>
      <c r="BH142" s="27">
        <f t="shared" si="14"/>
        <v>6</v>
      </c>
      <c r="BI142" s="27">
        <f aca="true" t="shared" si="15" ref="BI142:BN142">COUNTA(BI5:BI140)</f>
        <v>16</v>
      </c>
      <c r="BJ142" s="27">
        <f t="shared" si="15"/>
        <v>16</v>
      </c>
      <c r="BK142" s="27">
        <f t="shared" si="15"/>
        <v>21</v>
      </c>
      <c r="BL142" s="27">
        <f t="shared" si="15"/>
        <v>20</v>
      </c>
      <c r="BM142" s="27">
        <f t="shared" si="15"/>
        <v>18</v>
      </c>
      <c r="BN142" s="27">
        <f t="shared" si="15"/>
        <v>19</v>
      </c>
      <c r="BO142" s="27">
        <f t="shared" si="14"/>
        <v>26</v>
      </c>
      <c r="BP142" s="27">
        <f t="shared" si="14"/>
        <v>17</v>
      </c>
      <c r="BQ142" s="27">
        <f>COUNTA(BQ5:BQ140)</f>
        <v>29</v>
      </c>
      <c r="BR142" s="27">
        <f>COUNTA(BR5:BR140)</f>
        <v>17</v>
      </c>
      <c r="BS142" s="27">
        <f>COUNTA(BS5:BS140)</f>
        <v>21</v>
      </c>
      <c r="BT142" s="27">
        <f>COUNTA(BT5:BT140)</f>
        <v>16</v>
      </c>
      <c r="BU142" s="27">
        <f t="shared" si="14"/>
        <v>18</v>
      </c>
      <c r="BV142" s="27">
        <f t="shared" si="14"/>
        <v>18</v>
      </c>
      <c r="BW142" s="27">
        <f>COUNTA(BW5:BW140)</f>
        <v>17</v>
      </c>
      <c r="BX142" s="27">
        <f>COUNTA(BX5:BX140)</f>
        <v>21</v>
      </c>
      <c r="BY142" s="27">
        <f>COUNTA(BY5:BY140)</f>
        <v>21</v>
      </c>
      <c r="BZ142" s="27">
        <f t="shared" si="14"/>
        <v>27</v>
      </c>
      <c r="CA142" s="27">
        <f t="shared" si="14"/>
        <v>20</v>
      </c>
      <c r="CB142" s="27">
        <f t="shared" si="14"/>
        <v>31</v>
      </c>
      <c r="CC142" s="27">
        <f t="shared" si="14"/>
        <v>25</v>
      </c>
      <c r="CD142" s="27">
        <f t="shared" si="14"/>
        <v>12</v>
      </c>
      <c r="CE142" s="27">
        <f>COUNTA(CE5:CE140)</f>
        <v>8</v>
      </c>
      <c r="CF142" s="27">
        <f t="shared" si="14"/>
        <v>15</v>
      </c>
      <c r="CG142" s="27">
        <f t="shared" si="14"/>
        <v>15</v>
      </c>
      <c r="CH142" s="27">
        <f>COUNTA(CH5:CH140)</f>
        <v>22</v>
      </c>
      <c r="CI142" s="27">
        <f>COUNTA(CI5:CI140)</f>
        <v>14</v>
      </c>
      <c r="CJ142" s="27">
        <f t="shared" si="14"/>
        <v>15</v>
      </c>
      <c r="CK142" s="27">
        <f t="shared" si="14"/>
        <v>10</v>
      </c>
    </row>
    <row r="143" ht="13.5" thickTop="1">
      <c r="M143" s="42"/>
    </row>
  </sheetData>
  <mergeCells count="1">
    <mergeCell ref="H2:R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2"/>
  <sheetViews>
    <sheetView workbookViewId="0" topLeftCell="A1">
      <pane xSplit="1" ySplit="4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0" sqref="J5:J140"/>
    </sheetView>
  </sheetViews>
  <sheetFormatPr defaultColWidth="9.140625" defaultRowHeight="12.75"/>
  <cols>
    <col min="1" max="1" width="18.57421875" style="1" customWidth="1"/>
    <col min="2" max="7" width="6.57421875" style="3" customWidth="1"/>
    <col min="8" max="8" width="6.7109375" style="3" customWidth="1"/>
    <col min="9" max="9" width="5.7109375" style="0" customWidth="1"/>
    <col min="10" max="10" width="8.00390625" style="0" customWidth="1"/>
    <col min="11" max="11" width="5.7109375" style="0" customWidth="1"/>
    <col min="12" max="12" width="5.8515625" style="0" customWidth="1"/>
    <col min="13" max="27" width="5.7109375" style="0" customWidth="1"/>
  </cols>
  <sheetData>
    <row r="1" spans="1:9" ht="12.75">
      <c r="A1" s="1" t="s">
        <v>295</v>
      </c>
      <c r="B1" s="62"/>
      <c r="I1" s="58"/>
    </row>
    <row r="2" spans="1:27" ht="135">
      <c r="A2" s="4"/>
      <c r="B2" s="139" t="s">
        <v>287</v>
      </c>
      <c r="C2" s="140"/>
      <c r="D2" s="140"/>
      <c r="E2" s="140"/>
      <c r="F2" s="92"/>
      <c r="G2" s="92"/>
      <c r="H2" s="56" t="s">
        <v>362</v>
      </c>
      <c r="I2" s="59" t="s">
        <v>27</v>
      </c>
      <c r="J2" s="56" t="s">
        <v>270</v>
      </c>
      <c r="K2" s="56" t="s">
        <v>1</v>
      </c>
      <c r="L2" s="55" t="s">
        <v>256</v>
      </c>
      <c r="M2" s="55" t="s">
        <v>257</v>
      </c>
      <c r="N2" s="55" t="s">
        <v>258</v>
      </c>
      <c r="O2" s="55" t="s">
        <v>275</v>
      </c>
      <c r="P2" s="55" t="s">
        <v>260</v>
      </c>
      <c r="Q2" s="55" t="s">
        <v>261</v>
      </c>
      <c r="R2" s="55" t="s">
        <v>262</v>
      </c>
      <c r="S2" s="55" t="s">
        <v>263</v>
      </c>
      <c r="T2" s="55" t="s">
        <v>264</v>
      </c>
      <c r="U2" s="55" t="s">
        <v>265</v>
      </c>
      <c r="V2" s="55" t="s">
        <v>266</v>
      </c>
      <c r="W2" s="55" t="s">
        <v>267</v>
      </c>
      <c r="X2" s="55" t="s">
        <v>268</v>
      </c>
      <c r="Y2" s="55" t="s">
        <v>269</v>
      </c>
      <c r="Z2" s="55" t="s">
        <v>276</v>
      </c>
      <c r="AA2" s="55" t="s">
        <v>277</v>
      </c>
    </row>
    <row r="3" spans="1:25" ht="12.75">
      <c r="A3" s="6" t="s">
        <v>28</v>
      </c>
      <c r="B3" s="60" t="s">
        <v>33</v>
      </c>
      <c r="C3" s="10" t="s">
        <v>34</v>
      </c>
      <c r="D3" s="10" t="s">
        <v>35</v>
      </c>
      <c r="E3" s="10" t="s">
        <v>36</v>
      </c>
      <c r="F3" s="10" t="s">
        <v>286</v>
      </c>
      <c r="G3" s="10" t="s">
        <v>325</v>
      </c>
      <c r="H3" s="10"/>
      <c r="I3" s="60" t="s">
        <v>361</v>
      </c>
      <c r="J3" s="10" t="s">
        <v>361</v>
      </c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7" ht="12.75">
      <c r="A4" s="57" t="s">
        <v>54</v>
      </c>
      <c r="B4" s="62">
        <v>189</v>
      </c>
      <c r="C4" s="3">
        <v>189</v>
      </c>
      <c r="D4" s="3">
        <v>189</v>
      </c>
      <c r="E4" s="3">
        <v>189</v>
      </c>
      <c r="F4" s="3">
        <v>189</v>
      </c>
      <c r="G4" s="3">
        <v>189</v>
      </c>
      <c r="H4" s="3">
        <v>189</v>
      </c>
      <c r="I4" s="61">
        <f>SUM(L4:AA4)</f>
        <v>187.7</v>
      </c>
      <c r="J4" s="25"/>
      <c r="K4" s="25">
        <f>COUNTA(L4:AA4)</f>
        <v>16</v>
      </c>
      <c r="L4">
        <v>10.3</v>
      </c>
      <c r="M4" s="43">
        <v>8</v>
      </c>
      <c r="N4" s="43">
        <v>17</v>
      </c>
      <c r="O4" s="43">
        <v>11</v>
      </c>
      <c r="P4" s="66">
        <v>11</v>
      </c>
      <c r="Q4" s="43">
        <v>11</v>
      </c>
      <c r="R4" s="43">
        <v>12.1</v>
      </c>
      <c r="S4" s="43">
        <v>10</v>
      </c>
      <c r="T4" s="43">
        <v>12</v>
      </c>
      <c r="U4" s="43">
        <v>12</v>
      </c>
      <c r="V4" s="43">
        <v>8</v>
      </c>
      <c r="W4" s="43">
        <v>9.1</v>
      </c>
      <c r="X4" s="43">
        <v>9.1</v>
      </c>
      <c r="Y4" s="43">
        <v>16</v>
      </c>
      <c r="Z4" s="43">
        <v>15.5</v>
      </c>
      <c r="AA4" s="43">
        <v>15.6</v>
      </c>
    </row>
    <row r="5" spans="1:14" ht="12.75">
      <c r="A5" s="19" t="s">
        <v>55</v>
      </c>
      <c r="B5" s="63">
        <v>0</v>
      </c>
      <c r="C5" s="31">
        <v>0.05291005291005291</v>
      </c>
      <c r="D5" s="31">
        <v>0.47619047619047616</v>
      </c>
      <c r="E5" s="31">
        <v>0.31746031746031744</v>
      </c>
      <c r="F5" s="31">
        <v>0</v>
      </c>
      <c r="G5" s="31">
        <v>0.26638252530633993</v>
      </c>
      <c r="H5" s="30">
        <f>(B5+C5+D5+E5+F5+G5)/6</f>
        <v>0.1854905619778644</v>
      </c>
      <c r="I5" s="61">
        <f>SUM(L5:AA5)</f>
        <v>1</v>
      </c>
      <c r="J5" s="31">
        <f aca="true" t="shared" si="0" ref="J5:J36">I5*10/$I$4</f>
        <v>0.053276505061267986</v>
      </c>
      <c r="K5" s="25">
        <f>COUNTA(L5:AA5)</f>
        <v>1</v>
      </c>
      <c r="N5">
        <v>1</v>
      </c>
    </row>
    <row r="6" spans="1:11" ht="12.75">
      <c r="A6" s="19" t="s">
        <v>56</v>
      </c>
      <c r="B6" s="63">
        <v>0</v>
      </c>
      <c r="C6" s="31">
        <v>0.10582010582010581</v>
      </c>
      <c r="D6" s="31">
        <v>0.10582010582010581</v>
      </c>
      <c r="E6" s="31">
        <v>0</v>
      </c>
      <c r="F6" s="31">
        <v>0</v>
      </c>
      <c r="G6" s="31">
        <v>0.053276505061267986</v>
      </c>
      <c r="H6" s="30">
        <f aca="true" t="shared" si="1" ref="H6:H70">(B6+C6+D6+E6+F6+G6)/6</f>
        <v>0.04415278611691326</v>
      </c>
      <c r="I6" s="61">
        <f aca="true" t="shared" si="2" ref="I6:I73">SUM(L6:AA6)</f>
        <v>0</v>
      </c>
      <c r="J6" s="31">
        <f t="shared" si="0"/>
        <v>0</v>
      </c>
      <c r="K6" s="25">
        <f aca="true" t="shared" si="3" ref="K6:K73">COUNTA(L6:AA6)</f>
        <v>0</v>
      </c>
    </row>
    <row r="7" spans="1:11" ht="12.75">
      <c r="A7" s="19" t="s">
        <v>57</v>
      </c>
      <c r="B7" s="63">
        <v>0.05291005291005291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0">
        <f t="shared" si="1"/>
        <v>0.008818342151675485</v>
      </c>
      <c r="I7" s="61">
        <f t="shared" si="2"/>
        <v>0</v>
      </c>
      <c r="J7" s="31">
        <f t="shared" si="0"/>
        <v>0</v>
      </c>
      <c r="K7" s="25">
        <f t="shared" si="3"/>
        <v>0</v>
      </c>
    </row>
    <row r="8" spans="1:11" ht="12.75">
      <c r="A8" s="19" t="s">
        <v>58</v>
      </c>
      <c r="B8" s="63">
        <v>0</v>
      </c>
      <c r="C8" s="31">
        <v>0</v>
      </c>
      <c r="D8" s="31">
        <v>0</v>
      </c>
      <c r="E8" s="31">
        <v>0</v>
      </c>
      <c r="F8" s="31">
        <v>0</v>
      </c>
      <c r="G8" s="31">
        <v>0.053276505061267986</v>
      </c>
      <c r="H8" s="30">
        <f t="shared" si="1"/>
        <v>0.00887941751021133</v>
      </c>
      <c r="I8" s="61">
        <f t="shared" si="2"/>
        <v>0</v>
      </c>
      <c r="J8" s="31">
        <f t="shared" si="0"/>
        <v>0</v>
      </c>
      <c r="K8" s="25">
        <f t="shared" si="3"/>
        <v>0</v>
      </c>
    </row>
    <row r="9" spans="1:11" ht="12.75">
      <c r="A9" s="19" t="s">
        <v>59</v>
      </c>
      <c r="B9" s="63">
        <v>0</v>
      </c>
      <c r="C9" s="31">
        <v>0</v>
      </c>
      <c r="D9" s="31">
        <v>0.05291005291005291</v>
      </c>
      <c r="E9" s="31">
        <v>0</v>
      </c>
      <c r="F9" s="31">
        <v>0</v>
      </c>
      <c r="G9" s="31">
        <v>0</v>
      </c>
      <c r="H9" s="30">
        <f t="shared" si="1"/>
        <v>0.008818342151675485</v>
      </c>
      <c r="I9" s="61">
        <f t="shared" si="2"/>
        <v>0</v>
      </c>
      <c r="J9" s="31">
        <f t="shared" si="0"/>
        <v>0</v>
      </c>
      <c r="K9" s="25">
        <f t="shared" si="3"/>
        <v>0</v>
      </c>
    </row>
    <row r="10" spans="1:11" ht="12.75">
      <c r="A10" s="1" t="s">
        <v>60</v>
      </c>
      <c r="B10" s="63">
        <v>0</v>
      </c>
      <c r="C10" s="31">
        <v>0</v>
      </c>
      <c r="D10" s="31">
        <v>0.05291005291005291</v>
      </c>
      <c r="E10" s="31">
        <v>0</v>
      </c>
      <c r="F10" s="31">
        <v>0</v>
      </c>
      <c r="G10" s="31">
        <v>0.053276505061267986</v>
      </c>
      <c r="H10" s="30">
        <f t="shared" si="1"/>
        <v>0.017697759661886817</v>
      </c>
      <c r="I10" s="61">
        <f t="shared" si="2"/>
        <v>0</v>
      </c>
      <c r="J10" s="31">
        <f t="shared" si="0"/>
        <v>0</v>
      </c>
      <c r="K10" s="25">
        <f t="shared" si="3"/>
        <v>0</v>
      </c>
    </row>
    <row r="11" spans="1:11" ht="12.75">
      <c r="A11" s="1" t="s">
        <v>61</v>
      </c>
      <c r="B11" s="63">
        <v>0</v>
      </c>
      <c r="C11" s="31">
        <v>0</v>
      </c>
      <c r="D11" s="31">
        <v>0.05291005291005291</v>
      </c>
      <c r="E11" s="31">
        <v>0</v>
      </c>
      <c r="F11" s="31">
        <v>0</v>
      </c>
      <c r="G11" s="31">
        <v>0</v>
      </c>
      <c r="H11" s="30">
        <f t="shared" si="1"/>
        <v>0.008818342151675485</v>
      </c>
      <c r="I11" s="61">
        <f t="shared" si="2"/>
        <v>0</v>
      </c>
      <c r="J11" s="31">
        <f t="shared" si="0"/>
        <v>0</v>
      </c>
      <c r="K11" s="25">
        <f t="shared" si="3"/>
        <v>0</v>
      </c>
    </row>
    <row r="12" spans="1:25" ht="12.75">
      <c r="A12" s="1" t="s">
        <v>62</v>
      </c>
      <c r="B12" s="63">
        <v>18.835978835978835</v>
      </c>
      <c r="C12" s="31">
        <v>25.66137566137566</v>
      </c>
      <c r="D12" s="31">
        <v>20.052910052910054</v>
      </c>
      <c r="E12" s="31">
        <v>23.12169312169312</v>
      </c>
      <c r="F12" s="31">
        <v>15.61001598295152</v>
      </c>
      <c r="G12" s="31">
        <v>4.581779435269047</v>
      </c>
      <c r="H12" s="30">
        <f t="shared" si="1"/>
        <v>17.977292181696374</v>
      </c>
      <c r="I12" s="61">
        <f t="shared" si="2"/>
        <v>550</v>
      </c>
      <c r="J12" s="31">
        <f>I12*10/$I$4</f>
        <v>29.302077783697392</v>
      </c>
      <c r="K12" s="25">
        <f t="shared" si="3"/>
        <v>11</v>
      </c>
      <c r="L12">
        <v>1</v>
      </c>
      <c r="M12">
        <v>5</v>
      </c>
      <c r="N12">
        <v>101</v>
      </c>
      <c r="P12">
        <v>1</v>
      </c>
      <c r="R12">
        <v>70</v>
      </c>
      <c r="T12">
        <v>247</v>
      </c>
      <c r="U12">
        <v>4</v>
      </c>
      <c r="V12">
        <v>10</v>
      </c>
      <c r="W12">
        <v>20</v>
      </c>
      <c r="X12">
        <v>64</v>
      </c>
      <c r="Y12">
        <v>27</v>
      </c>
    </row>
    <row r="13" spans="1:18" ht="12.75">
      <c r="A13" s="1" t="s">
        <v>63</v>
      </c>
      <c r="B13" s="63">
        <v>0.10582010582010581</v>
      </c>
      <c r="C13" s="31">
        <v>0.10582010582010581</v>
      </c>
      <c r="D13" s="31">
        <v>2.0105820105820107</v>
      </c>
      <c r="E13" s="31">
        <v>0.26455026455026454</v>
      </c>
      <c r="F13" s="31">
        <v>0.4262120404901439</v>
      </c>
      <c r="G13" s="31">
        <v>6.446457112413426</v>
      </c>
      <c r="H13" s="30">
        <f t="shared" si="1"/>
        <v>1.5599069399460095</v>
      </c>
      <c r="I13" s="61">
        <f t="shared" si="2"/>
        <v>12</v>
      </c>
      <c r="J13" s="31">
        <f t="shared" si="0"/>
        <v>0.6393180607352158</v>
      </c>
      <c r="K13" s="25">
        <f t="shared" si="3"/>
        <v>3</v>
      </c>
      <c r="M13">
        <v>1</v>
      </c>
      <c r="O13">
        <v>1</v>
      </c>
      <c r="R13">
        <v>10</v>
      </c>
    </row>
    <row r="14" spans="1:25" ht="12.75">
      <c r="A14" s="1" t="s">
        <v>64</v>
      </c>
      <c r="B14" s="63">
        <v>35.29100529100529</v>
      </c>
      <c r="C14" s="31">
        <v>27.037037037037038</v>
      </c>
      <c r="D14" s="31">
        <v>34.02116402116402</v>
      </c>
      <c r="E14" s="31">
        <v>24.867724867724867</v>
      </c>
      <c r="F14" s="31">
        <v>24.347362812999467</v>
      </c>
      <c r="G14" s="31">
        <v>18.16728822589238</v>
      </c>
      <c r="H14" s="30">
        <f t="shared" si="1"/>
        <v>27.28859704263718</v>
      </c>
      <c r="I14" s="61">
        <f t="shared" si="2"/>
        <v>554</v>
      </c>
      <c r="J14" s="31">
        <f t="shared" si="0"/>
        <v>29.515183803942463</v>
      </c>
      <c r="K14" s="25">
        <f t="shared" si="3"/>
        <v>10</v>
      </c>
      <c r="L14">
        <v>11</v>
      </c>
      <c r="M14">
        <v>12</v>
      </c>
      <c r="N14">
        <v>61</v>
      </c>
      <c r="P14">
        <v>29</v>
      </c>
      <c r="R14">
        <v>71</v>
      </c>
      <c r="T14">
        <v>58</v>
      </c>
      <c r="V14">
        <v>9</v>
      </c>
      <c r="W14">
        <v>112</v>
      </c>
      <c r="X14">
        <v>173</v>
      </c>
      <c r="Y14">
        <v>18</v>
      </c>
    </row>
    <row r="15" spans="1:25" ht="12.75">
      <c r="A15" s="1" t="s">
        <v>65</v>
      </c>
      <c r="B15" s="63">
        <v>7.777777777777778</v>
      </c>
      <c r="C15" s="31">
        <v>16.03174603174603</v>
      </c>
      <c r="D15" s="31">
        <v>13.015873015873016</v>
      </c>
      <c r="E15" s="31">
        <v>20.52910052910053</v>
      </c>
      <c r="F15" s="31">
        <v>31.646244006393182</v>
      </c>
      <c r="G15" s="31">
        <v>33.88385721896644</v>
      </c>
      <c r="H15" s="30">
        <f t="shared" si="1"/>
        <v>20.480766429976164</v>
      </c>
      <c r="I15" s="61">
        <f t="shared" si="2"/>
        <v>247</v>
      </c>
      <c r="J15" s="31">
        <f t="shared" si="0"/>
        <v>13.159296750133192</v>
      </c>
      <c r="K15" s="25">
        <f t="shared" si="3"/>
        <v>8</v>
      </c>
      <c r="L15">
        <v>20</v>
      </c>
      <c r="M15">
        <v>6</v>
      </c>
      <c r="N15">
        <v>77</v>
      </c>
      <c r="R15">
        <v>86</v>
      </c>
      <c r="T15">
        <v>20</v>
      </c>
      <c r="W15">
        <v>21</v>
      </c>
      <c r="X15">
        <v>6</v>
      </c>
      <c r="Y15">
        <v>11</v>
      </c>
    </row>
    <row r="16" spans="1:11" ht="12.75">
      <c r="A16" s="1" t="s">
        <v>66</v>
      </c>
      <c r="B16" s="63">
        <v>0</v>
      </c>
      <c r="C16" s="31">
        <v>0.15873015873015872</v>
      </c>
      <c r="D16" s="31">
        <v>0</v>
      </c>
      <c r="E16" s="31">
        <v>0</v>
      </c>
      <c r="F16" s="31">
        <v>0</v>
      </c>
      <c r="G16" s="31">
        <v>0</v>
      </c>
      <c r="H16" s="30">
        <f t="shared" si="1"/>
        <v>0.026455026455026454</v>
      </c>
      <c r="I16" s="61">
        <f t="shared" si="2"/>
        <v>0</v>
      </c>
      <c r="J16" s="31">
        <f t="shared" si="0"/>
        <v>0</v>
      </c>
      <c r="K16" s="25">
        <f t="shared" si="3"/>
        <v>0</v>
      </c>
    </row>
    <row r="17" spans="1:11" ht="12.75">
      <c r="A17" s="1" t="s">
        <v>67</v>
      </c>
      <c r="B17" s="63">
        <v>0</v>
      </c>
      <c r="C17" s="31">
        <v>0</v>
      </c>
      <c r="D17" s="31">
        <v>0.05291005291005291</v>
      </c>
      <c r="E17" s="31">
        <v>0</v>
      </c>
      <c r="F17" s="31">
        <v>0</v>
      </c>
      <c r="G17" s="31">
        <v>0</v>
      </c>
      <c r="H17" s="30">
        <f t="shared" si="1"/>
        <v>0.008818342151675485</v>
      </c>
      <c r="I17" s="61">
        <f t="shared" si="2"/>
        <v>0</v>
      </c>
      <c r="J17" s="31">
        <f t="shared" si="0"/>
        <v>0</v>
      </c>
      <c r="K17" s="25">
        <f t="shared" si="3"/>
        <v>0</v>
      </c>
    </row>
    <row r="18" spans="1:11" ht="12.75">
      <c r="A18" s="1" t="s">
        <v>68</v>
      </c>
      <c r="B18" s="63">
        <v>0</v>
      </c>
      <c r="C18" s="31">
        <v>0</v>
      </c>
      <c r="D18" s="31">
        <v>0.05291005291005291</v>
      </c>
      <c r="E18" s="31">
        <v>0</v>
      </c>
      <c r="F18" s="31">
        <v>0.10655301012253597</v>
      </c>
      <c r="G18" s="31">
        <v>0</v>
      </c>
      <c r="H18" s="30">
        <f t="shared" si="1"/>
        <v>0.02657717717209815</v>
      </c>
      <c r="I18" s="61">
        <f t="shared" si="2"/>
        <v>0</v>
      </c>
      <c r="J18" s="31">
        <f t="shared" si="0"/>
        <v>0</v>
      </c>
      <c r="K18" s="25">
        <f t="shared" si="3"/>
        <v>0</v>
      </c>
    </row>
    <row r="19" spans="1:11" ht="12.75">
      <c r="A19" s="1" t="s">
        <v>69</v>
      </c>
      <c r="B19" s="63">
        <v>0</v>
      </c>
      <c r="C19" s="31">
        <v>0</v>
      </c>
      <c r="D19" s="31">
        <v>0.05291005291005291</v>
      </c>
      <c r="E19" s="31">
        <v>0</v>
      </c>
      <c r="F19" s="31">
        <v>0</v>
      </c>
      <c r="G19" s="31">
        <v>0</v>
      </c>
      <c r="H19" s="30">
        <f t="shared" si="1"/>
        <v>0.008818342151675485</v>
      </c>
      <c r="I19" s="61">
        <f t="shared" si="2"/>
        <v>0</v>
      </c>
      <c r="J19" s="31">
        <f t="shared" si="0"/>
        <v>0</v>
      </c>
      <c r="K19" s="25">
        <f t="shared" si="3"/>
        <v>0</v>
      </c>
    </row>
    <row r="20" spans="1:27" ht="12.75">
      <c r="A20" s="1" t="s">
        <v>70</v>
      </c>
      <c r="B20" s="63">
        <v>60.15873015873016</v>
      </c>
      <c r="C20" s="31">
        <v>26.03174603174603</v>
      </c>
      <c r="D20" s="31">
        <v>72.80423280423281</v>
      </c>
      <c r="E20" s="31">
        <v>27.3015873015873</v>
      </c>
      <c r="F20" s="31">
        <v>55.0879062333511</v>
      </c>
      <c r="G20" s="31">
        <v>124.02770378263186</v>
      </c>
      <c r="H20" s="30">
        <f t="shared" si="1"/>
        <v>60.901984385379876</v>
      </c>
      <c r="I20" s="61">
        <f t="shared" si="2"/>
        <v>2464</v>
      </c>
      <c r="J20" s="31">
        <f t="shared" si="0"/>
        <v>131.2733084709643</v>
      </c>
      <c r="K20" s="25">
        <f t="shared" si="3"/>
        <v>12</v>
      </c>
      <c r="L20">
        <v>107</v>
      </c>
      <c r="M20">
        <v>80</v>
      </c>
      <c r="N20">
        <v>151</v>
      </c>
      <c r="P20">
        <v>22</v>
      </c>
      <c r="R20">
        <v>5</v>
      </c>
      <c r="S20">
        <v>20</v>
      </c>
      <c r="T20">
        <v>310</v>
      </c>
      <c r="V20">
        <v>1</v>
      </c>
      <c r="W20">
        <v>11</v>
      </c>
      <c r="X20">
        <v>690</v>
      </c>
      <c r="Y20">
        <v>747</v>
      </c>
      <c r="AA20">
        <v>320</v>
      </c>
    </row>
    <row r="21" spans="1:11" ht="12.75">
      <c r="A21" s="1" t="s">
        <v>242</v>
      </c>
      <c r="B21" s="63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0">
        <f t="shared" si="1"/>
        <v>0</v>
      </c>
      <c r="I21" s="61">
        <f t="shared" si="2"/>
        <v>0</v>
      </c>
      <c r="J21" s="31">
        <f t="shared" si="0"/>
        <v>0</v>
      </c>
      <c r="K21" s="25">
        <f t="shared" si="3"/>
        <v>0</v>
      </c>
    </row>
    <row r="22" spans="1:25" ht="12.75">
      <c r="A22" s="1" t="s">
        <v>71</v>
      </c>
      <c r="B22" s="63">
        <v>0</v>
      </c>
      <c r="C22" s="31">
        <v>0.05291005291005291</v>
      </c>
      <c r="D22" s="31">
        <v>0</v>
      </c>
      <c r="E22" s="31">
        <v>0</v>
      </c>
      <c r="F22" s="31">
        <v>0</v>
      </c>
      <c r="G22" s="31">
        <v>0.053276505061267986</v>
      </c>
      <c r="H22" s="30">
        <f t="shared" si="1"/>
        <v>0.017697759661886817</v>
      </c>
      <c r="I22" s="61">
        <f t="shared" si="2"/>
        <v>2</v>
      </c>
      <c r="J22" s="31">
        <f t="shared" si="0"/>
        <v>0.10655301012253597</v>
      </c>
      <c r="K22" s="25">
        <f t="shared" si="3"/>
        <v>2</v>
      </c>
      <c r="T22">
        <v>1</v>
      </c>
      <c r="Y22">
        <v>1</v>
      </c>
    </row>
    <row r="23" spans="1:27" ht="12.75">
      <c r="A23" s="1" t="s">
        <v>72</v>
      </c>
      <c r="B23" s="63">
        <v>349.15343915343914</v>
      </c>
      <c r="C23" s="31">
        <v>129.20634920634922</v>
      </c>
      <c r="D23" s="31">
        <v>506.2433862433862</v>
      </c>
      <c r="E23" s="31">
        <v>294.92063492063494</v>
      </c>
      <c r="F23" s="31">
        <v>344.6457112413426</v>
      </c>
      <c r="G23" s="31">
        <v>578.6893979754929</v>
      </c>
      <c r="H23" s="30">
        <f t="shared" si="1"/>
        <v>367.14315312344087</v>
      </c>
      <c r="I23" s="61">
        <f t="shared" si="2"/>
        <v>42831</v>
      </c>
      <c r="J23" s="31">
        <f t="shared" si="0"/>
        <v>2281.885988279169</v>
      </c>
      <c r="K23" s="25">
        <f t="shared" si="3"/>
        <v>8</v>
      </c>
      <c r="L23">
        <v>190</v>
      </c>
      <c r="N23">
        <v>1</v>
      </c>
      <c r="R23">
        <v>130</v>
      </c>
      <c r="S23">
        <v>3</v>
      </c>
      <c r="T23">
        <v>14000</v>
      </c>
      <c r="X23">
        <v>6506</v>
      </c>
      <c r="Y23">
        <v>22000</v>
      </c>
      <c r="AA23">
        <v>1</v>
      </c>
    </row>
    <row r="24" spans="1:25" ht="12.75">
      <c r="A24" s="1" t="s">
        <v>73</v>
      </c>
      <c r="B24" s="63">
        <v>0.15873015873015872</v>
      </c>
      <c r="C24" s="31">
        <v>1.693121693121693</v>
      </c>
      <c r="D24" s="31">
        <v>0.9523809523809523</v>
      </c>
      <c r="E24" s="31">
        <v>1.0582010582010581</v>
      </c>
      <c r="F24" s="31">
        <v>0.6925945657964838</v>
      </c>
      <c r="G24" s="31">
        <v>0.6393180607352158</v>
      </c>
      <c r="H24" s="30">
        <f t="shared" si="1"/>
        <v>0.8657244148275934</v>
      </c>
      <c r="I24" s="61">
        <f t="shared" si="2"/>
        <v>24</v>
      </c>
      <c r="J24" s="31">
        <f t="shared" si="0"/>
        <v>1.2786361214704316</v>
      </c>
      <c r="K24" s="25">
        <f t="shared" si="3"/>
        <v>3</v>
      </c>
      <c r="T24">
        <v>16</v>
      </c>
      <c r="X24">
        <v>1</v>
      </c>
      <c r="Y24">
        <v>7</v>
      </c>
    </row>
    <row r="25" spans="1:11" ht="12.75">
      <c r="A25" s="1" t="s">
        <v>74</v>
      </c>
      <c r="B25" s="63">
        <v>0.05291005291005291</v>
      </c>
      <c r="C25" s="31">
        <v>0</v>
      </c>
      <c r="D25" s="31">
        <v>0.05291005291005291</v>
      </c>
      <c r="E25" s="31">
        <v>0.21164021164021163</v>
      </c>
      <c r="F25" s="31">
        <v>0</v>
      </c>
      <c r="G25" s="31">
        <v>0</v>
      </c>
      <c r="H25" s="30">
        <f t="shared" si="1"/>
        <v>0.05291005291005291</v>
      </c>
      <c r="I25" s="61">
        <f t="shared" si="2"/>
        <v>0</v>
      </c>
      <c r="J25" s="31">
        <f t="shared" si="0"/>
        <v>0</v>
      </c>
      <c r="K25" s="25">
        <f t="shared" si="3"/>
        <v>0</v>
      </c>
    </row>
    <row r="26" spans="1:20" ht="12.75">
      <c r="A26" s="1" t="s">
        <v>75</v>
      </c>
      <c r="B26" s="63">
        <v>20.423280423280424</v>
      </c>
      <c r="C26" s="31">
        <v>69.04761904761905</v>
      </c>
      <c r="D26" s="31">
        <v>79.8941798941799</v>
      </c>
      <c r="E26" s="31">
        <v>32.698412698412696</v>
      </c>
      <c r="F26" s="31">
        <v>9.802876931273309</v>
      </c>
      <c r="G26" s="31">
        <v>75.06659563132659</v>
      </c>
      <c r="H26" s="30">
        <f t="shared" si="1"/>
        <v>47.82216077101533</v>
      </c>
      <c r="I26" s="61">
        <f t="shared" si="2"/>
        <v>451</v>
      </c>
      <c r="J26" s="31">
        <f t="shared" si="0"/>
        <v>24.02770378263186</v>
      </c>
      <c r="K26" s="25">
        <f t="shared" si="3"/>
        <v>5</v>
      </c>
      <c r="L26">
        <v>55</v>
      </c>
      <c r="M26">
        <v>1</v>
      </c>
      <c r="N26">
        <v>338</v>
      </c>
      <c r="P26">
        <v>55</v>
      </c>
      <c r="T26">
        <v>2</v>
      </c>
    </row>
    <row r="27" spans="1:11" ht="12.75">
      <c r="A27" s="1" t="s">
        <v>76</v>
      </c>
      <c r="B27" s="63">
        <v>0</v>
      </c>
      <c r="C27" s="31">
        <v>2.1164021164021163</v>
      </c>
      <c r="D27" s="31">
        <v>0</v>
      </c>
      <c r="E27" s="31">
        <v>0</v>
      </c>
      <c r="F27" s="31">
        <v>0</v>
      </c>
      <c r="G27" s="31">
        <v>0</v>
      </c>
      <c r="H27" s="30">
        <f t="shared" si="1"/>
        <v>0.3527336860670194</v>
      </c>
      <c r="I27" s="61">
        <f t="shared" si="2"/>
        <v>0</v>
      </c>
      <c r="J27" s="31">
        <f t="shared" si="0"/>
        <v>0</v>
      </c>
      <c r="K27" s="25">
        <f t="shared" si="3"/>
        <v>0</v>
      </c>
    </row>
    <row r="28" spans="1:23" ht="12.75">
      <c r="A28" s="1" t="s">
        <v>77</v>
      </c>
      <c r="B28" s="63">
        <v>0.05291005291005291</v>
      </c>
      <c r="C28" s="31">
        <v>0.5291005291005291</v>
      </c>
      <c r="D28" s="31">
        <v>1.3227513227513228</v>
      </c>
      <c r="E28" s="31">
        <v>1.3227513227513228</v>
      </c>
      <c r="F28" s="31">
        <v>0.26638252530633993</v>
      </c>
      <c r="G28" s="31">
        <v>0.6925945657964838</v>
      </c>
      <c r="H28" s="30">
        <f t="shared" si="1"/>
        <v>0.6977483864360084</v>
      </c>
      <c r="I28" s="61">
        <f t="shared" si="2"/>
        <v>16</v>
      </c>
      <c r="J28" s="31">
        <f t="shared" si="0"/>
        <v>0.8524240809802878</v>
      </c>
      <c r="K28" s="25">
        <f t="shared" si="3"/>
        <v>2</v>
      </c>
      <c r="N28">
        <v>15</v>
      </c>
      <c r="W28">
        <v>1</v>
      </c>
    </row>
    <row r="29" spans="1:14" ht="12.75">
      <c r="A29" s="1" t="s">
        <v>78</v>
      </c>
      <c r="B29" s="63">
        <v>0.47619047619047616</v>
      </c>
      <c r="C29" s="31">
        <v>0.8465608465608465</v>
      </c>
      <c r="D29" s="31">
        <v>5.502645502645502</v>
      </c>
      <c r="E29" s="31">
        <v>0.7936507936507936</v>
      </c>
      <c r="F29" s="31">
        <v>0.10655301012253597</v>
      </c>
      <c r="G29" s="31">
        <v>0.37293553542887586</v>
      </c>
      <c r="H29" s="30">
        <f t="shared" si="1"/>
        <v>1.3497560274331717</v>
      </c>
      <c r="I29" s="61">
        <f t="shared" si="2"/>
        <v>3</v>
      </c>
      <c r="J29" s="31">
        <f t="shared" si="0"/>
        <v>0.15982951518380395</v>
      </c>
      <c r="K29" s="25">
        <f t="shared" si="3"/>
        <v>2</v>
      </c>
      <c r="M29">
        <v>2</v>
      </c>
      <c r="N29">
        <v>1</v>
      </c>
    </row>
    <row r="30" spans="1:25" ht="12.75">
      <c r="A30" s="1" t="s">
        <v>79</v>
      </c>
      <c r="B30" s="63">
        <v>100.42328042328042</v>
      </c>
      <c r="C30" s="31">
        <v>93.80952380952381</v>
      </c>
      <c r="D30" s="31">
        <v>179.57671957671957</v>
      </c>
      <c r="E30" s="31">
        <v>157.77777777777777</v>
      </c>
      <c r="F30" s="31">
        <v>124.61374533830582</v>
      </c>
      <c r="G30" s="31">
        <v>164.0916355887054</v>
      </c>
      <c r="H30" s="30">
        <f t="shared" si="1"/>
        <v>136.7154470857188</v>
      </c>
      <c r="I30" s="61">
        <f t="shared" si="2"/>
        <v>4016</v>
      </c>
      <c r="J30" s="31">
        <f t="shared" si="0"/>
        <v>213.95844432605222</v>
      </c>
      <c r="K30" s="25">
        <f t="shared" si="3"/>
        <v>9</v>
      </c>
      <c r="L30">
        <v>444</v>
      </c>
      <c r="M30">
        <v>32</v>
      </c>
      <c r="N30">
        <v>676</v>
      </c>
      <c r="P30">
        <v>1250</v>
      </c>
      <c r="R30">
        <v>22</v>
      </c>
      <c r="T30">
        <v>284</v>
      </c>
      <c r="W30">
        <v>171</v>
      </c>
      <c r="X30">
        <v>664</v>
      </c>
      <c r="Y30">
        <v>473</v>
      </c>
    </row>
    <row r="31" spans="1:24" ht="12.75">
      <c r="A31" s="1" t="s">
        <v>80</v>
      </c>
      <c r="B31" s="63">
        <v>1.216931216931217</v>
      </c>
      <c r="C31" s="31">
        <v>1.0052910052910053</v>
      </c>
      <c r="D31" s="31">
        <v>1.6402116402116402</v>
      </c>
      <c r="E31" s="31">
        <v>1.164021164021164</v>
      </c>
      <c r="F31" s="31">
        <v>1.6515716568993075</v>
      </c>
      <c r="G31" s="31">
        <v>3.462972828982419</v>
      </c>
      <c r="H31" s="30">
        <f t="shared" si="1"/>
        <v>1.690166585389459</v>
      </c>
      <c r="I31" s="61">
        <f t="shared" si="2"/>
        <v>43</v>
      </c>
      <c r="J31" s="31">
        <f t="shared" si="0"/>
        <v>2.2908897176345233</v>
      </c>
      <c r="K31" s="25">
        <f t="shared" si="3"/>
        <v>4</v>
      </c>
      <c r="L31">
        <v>2</v>
      </c>
      <c r="T31">
        <v>13</v>
      </c>
      <c r="W31">
        <v>3</v>
      </c>
      <c r="X31">
        <v>25</v>
      </c>
    </row>
    <row r="32" spans="1:16" ht="12.75">
      <c r="A32" s="1" t="s">
        <v>81</v>
      </c>
      <c r="B32" s="63">
        <v>1.4285714285714286</v>
      </c>
      <c r="C32" s="31">
        <v>3.121693121693122</v>
      </c>
      <c r="D32" s="31">
        <v>4.550264550264551</v>
      </c>
      <c r="E32" s="31">
        <v>3.6507936507936507</v>
      </c>
      <c r="F32" s="31">
        <v>1.9712306872669154</v>
      </c>
      <c r="G32" s="31">
        <v>5.647309536494406</v>
      </c>
      <c r="H32" s="30">
        <f t="shared" si="1"/>
        <v>3.3949771625140124</v>
      </c>
      <c r="I32" s="61">
        <f t="shared" si="2"/>
        <v>14</v>
      </c>
      <c r="J32" s="31">
        <f t="shared" si="0"/>
        <v>0.7458710708577517</v>
      </c>
      <c r="K32" s="25">
        <f t="shared" si="3"/>
        <v>3</v>
      </c>
      <c r="M32">
        <v>2</v>
      </c>
      <c r="N32">
        <v>9</v>
      </c>
      <c r="P32">
        <v>3</v>
      </c>
    </row>
    <row r="33" spans="1:25" ht="12.75">
      <c r="A33" s="1" t="s">
        <v>82</v>
      </c>
      <c r="B33" s="63">
        <v>33.22751322751323</v>
      </c>
      <c r="C33" s="31">
        <v>21.21693121693122</v>
      </c>
      <c r="D33" s="31">
        <v>56.98412698412698</v>
      </c>
      <c r="E33" s="31">
        <v>21.48148148148148</v>
      </c>
      <c r="F33" s="31">
        <v>25.14651038891849</v>
      </c>
      <c r="G33" s="31">
        <v>39.477890250399575</v>
      </c>
      <c r="H33" s="30">
        <f t="shared" si="1"/>
        <v>32.922408924895166</v>
      </c>
      <c r="I33" s="61">
        <f t="shared" si="2"/>
        <v>691</v>
      </c>
      <c r="J33" s="31">
        <f t="shared" si="0"/>
        <v>36.814064997336175</v>
      </c>
      <c r="K33" s="25">
        <f t="shared" si="3"/>
        <v>10</v>
      </c>
      <c r="L33">
        <v>44</v>
      </c>
      <c r="M33">
        <v>39</v>
      </c>
      <c r="N33">
        <v>91</v>
      </c>
      <c r="P33">
        <v>65</v>
      </c>
      <c r="R33">
        <v>110</v>
      </c>
      <c r="T33">
        <v>50</v>
      </c>
      <c r="V33">
        <v>2</v>
      </c>
      <c r="W33">
        <v>36</v>
      </c>
      <c r="X33">
        <v>134</v>
      </c>
      <c r="Y33">
        <v>120</v>
      </c>
    </row>
    <row r="34" spans="1:27" ht="12.75">
      <c r="A34" s="1" t="s">
        <v>83</v>
      </c>
      <c r="B34" s="63">
        <v>4.126984126984127</v>
      </c>
      <c r="C34" s="31">
        <v>3.121693121693122</v>
      </c>
      <c r="D34" s="31">
        <v>2.433862433862434</v>
      </c>
      <c r="E34" s="31">
        <v>1.5343915343915344</v>
      </c>
      <c r="F34" s="31">
        <v>4.901438465636654</v>
      </c>
      <c r="G34" s="31">
        <v>5.753862546616943</v>
      </c>
      <c r="H34" s="30">
        <f t="shared" si="1"/>
        <v>3.6453720381974697</v>
      </c>
      <c r="I34" s="61">
        <f t="shared" si="2"/>
        <v>87</v>
      </c>
      <c r="J34" s="31">
        <f t="shared" si="0"/>
        <v>4.635055940330314</v>
      </c>
      <c r="K34" s="25">
        <f t="shared" si="3"/>
        <v>16</v>
      </c>
      <c r="L34">
        <v>6</v>
      </c>
      <c r="M34">
        <v>2</v>
      </c>
      <c r="N34">
        <v>14</v>
      </c>
      <c r="O34">
        <v>3</v>
      </c>
      <c r="P34">
        <v>9</v>
      </c>
      <c r="Q34">
        <v>1</v>
      </c>
      <c r="R34">
        <v>10</v>
      </c>
      <c r="S34">
        <v>2</v>
      </c>
      <c r="T34">
        <v>9</v>
      </c>
      <c r="U34">
        <v>4</v>
      </c>
      <c r="V34">
        <v>5</v>
      </c>
      <c r="W34">
        <v>4</v>
      </c>
      <c r="X34">
        <v>7</v>
      </c>
      <c r="Y34">
        <v>5</v>
      </c>
      <c r="Z34">
        <v>2</v>
      </c>
      <c r="AA34">
        <v>4</v>
      </c>
    </row>
    <row r="35" spans="1:27" ht="12.75">
      <c r="A35" s="1" t="s">
        <v>84</v>
      </c>
      <c r="B35" s="63">
        <v>0.10582010582010581</v>
      </c>
      <c r="C35" s="31">
        <v>0.15873015873015872</v>
      </c>
      <c r="D35" s="31">
        <v>0.10582010582010581</v>
      </c>
      <c r="E35" s="31">
        <v>0.15873015873015872</v>
      </c>
      <c r="F35" s="31">
        <v>0.26638252530633993</v>
      </c>
      <c r="G35" s="31">
        <v>0.053276505061267986</v>
      </c>
      <c r="H35" s="30">
        <f t="shared" si="1"/>
        <v>0.14145992657802284</v>
      </c>
      <c r="I35" s="61">
        <f t="shared" si="2"/>
        <v>3</v>
      </c>
      <c r="J35" s="31">
        <f t="shared" si="0"/>
        <v>0.15982951518380395</v>
      </c>
      <c r="K35" s="25">
        <f t="shared" si="3"/>
        <v>2</v>
      </c>
      <c r="U35">
        <v>2</v>
      </c>
      <c r="AA35">
        <v>1</v>
      </c>
    </row>
    <row r="36" spans="1:27" ht="12.75">
      <c r="A36" s="1" t="s">
        <v>85</v>
      </c>
      <c r="B36" s="63">
        <v>0.8994708994708994</v>
      </c>
      <c r="C36" s="31">
        <v>0.5291005291005291</v>
      </c>
      <c r="D36" s="31">
        <v>1.0052910052910053</v>
      </c>
      <c r="E36" s="31">
        <v>0.31746031746031744</v>
      </c>
      <c r="F36" s="31">
        <v>0.37293553542887586</v>
      </c>
      <c r="G36" s="31">
        <v>0.8524240809802878</v>
      </c>
      <c r="H36" s="30">
        <f t="shared" si="1"/>
        <v>0.6627803946219858</v>
      </c>
      <c r="I36" s="61">
        <f t="shared" si="2"/>
        <v>8</v>
      </c>
      <c r="J36" s="31">
        <f t="shared" si="0"/>
        <v>0.4262120404901439</v>
      </c>
      <c r="K36" s="25">
        <f t="shared" si="3"/>
        <v>4</v>
      </c>
      <c r="Q36">
        <v>1</v>
      </c>
      <c r="X36">
        <v>1</v>
      </c>
      <c r="Y36">
        <v>5</v>
      </c>
      <c r="AA36">
        <v>1</v>
      </c>
    </row>
    <row r="37" spans="1:27" ht="12.75">
      <c r="A37" s="1" t="s">
        <v>86</v>
      </c>
      <c r="B37" s="63">
        <v>0.10582010582010581</v>
      </c>
      <c r="C37" s="31">
        <v>0.21164021164021163</v>
      </c>
      <c r="D37" s="31">
        <v>0.10582010582010581</v>
      </c>
      <c r="E37" s="31">
        <v>0</v>
      </c>
      <c r="F37" s="31">
        <v>0.053276505061267986</v>
      </c>
      <c r="G37" s="31">
        <v>0.7458710708577517</v>
      </c>
      <c r="H37" s="30">
        <f t="shared" si="1"/>
        <v>0.20373799986657382</v>
      </c>
      <c r="I37" s="61">
        <f t="shared" si="2"/>
        <v>9</v>
      </c>
      <c r="J37" s="31">
        <f aca="true" t="shared" si="4" ref="J37:J72">I37*10/$I$4</f>
        <v>0.47948854555141185</v>
      </c>
      <c r="K37" s="25">
        <f t="shared" si="3"/>
        <v>6</v>
      </c>
      <c r="N37">
        <v>2</v>
      </c>
      <c r="R37">
        <v>1</v>
      </c>
      <c r="S37">
        <v>1</v>
      </c>
      <c r="U37">
        <v>2</v>
      </c>
      <c r="X37">
        <v>1</v>
      </c>
      <c r="AA37">
        <v>2</v>
      </c>
    </row>
    <row r="38" spans="1:11" ht="12.75">
      <c r="A38" s="1" t="s">
        <v>87</v>
      </c>
      <c r="B38" s="63">
        <v>0</v>
      </c>
      <c r="C38" s="31">
        <v>0</v>
      </c>
      <c r="D38" s="31">
        <v>0.10582010582010581</v>
      </c>
      <c r="E38" s="31">
        <v>0</v>
      </c>
      <c r="F38" s="31">
        <v>0</v>
      </c>
      <c r="G38" s="31">
        <v>0</v>
      </c>
      <c r="H38" s="30">
        <f t="shared" si="1"/>
        <v>0.01763668430335097</v>
      </c>
      <c r="I38" s="61">
        <f t="shared" si="2"/>
        <v>0</v>
      </c>
      <c r="J38" s="31">
        <f t="shared" si="4"/>
        <v>0</v>
      </c>
      <c r="K38" s="25">
        <f t="shared" si="3"/>
        <v>0</v>
      </c>
    </row>
    <row r="39" spans="1:27" ht="12.75">
      <c r="A39" s="1" t="s">
        <v>88</v>
      </c>
      <c r="B39" s="63">
        <v>0.21164021164021163</v>
      </c>
      <c r="C39" s="31">
        <v>0.31746031746031744</v>
      </c>
      <c r="D39" s="31">
        <v>0.15873015873015872</v>
      </c>
      <c r="E39" s="31">
        <v>0</v>
      </c>
      <c r="F39" s="31">
        <v>0.3196590303676079</v>
      </c>
      <c r="G39" s="31">
        <v>0.053276505061267986</v>
      </c>
      <c r="H39" s="30">
        <f t="shared" si="1"/>
        <v>0.1767943705432606</v>
      </c>
      <c r="I39" s="61">
        <f t="shared" si="2"/>
        <v>1</v>
      </c>
      <c r="J39" s="31">
        <f t="shared" si="4"/>
        <v>0.053276505061267986</v>
      </c>
      <c r="K39" s="25">
        <f t="shared" si="3"/>
        <v>1</v>
      </c>
      <c r="AA39">
        <v>1</v>
      </c>
    </row>
    <row r="40" spans="1:11" ht="12.75">
      <c r="A40" s="1" t="s">
        <v>336</v>
      </c>
      <c r="B40" s="63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0">
        <f t="shared" si="1"/>
        <v>0</v>
      </c>
      <c r="I40" s="61">
        <f>SUM(L40:AA40)</f>
        <v>0</v>
      </c>
      <c r="J40" s="31">
        <f t="shared" si="4"/>
        <v>0</v>
      </c>
      <c r="K40" s="25">
        <f>COUNTA(L40:AA40)</f>
        <v>0</v>
      </c>
    </row>
    <row r="41" spans="1:11" ht="12.75">
      <c r="A41" s="1" t="s">
        <v>89</v>
      </c>
      <c r="B41" s="63">
        <v>0.05291005291005291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0">
        <f t="shared" si="1"/>
        <v>0.008818342151675485</v>
      </c>
      <c r="I41" s="61">
        <f t="shared" si="2"/>
        <v>0</v>
      </c>
      <c r="J41" s="31">
        <f t="shared" si="4"/>
        <v>0</v>
      </c>
      <c r="K41" s="25">
        <f t="shared" si="3"/>
        <v>0</v>
      </c>
    </row>
    <row r="42" spans="1:11" ht="12.75">
      <c r="A42" s="1" t="s">
        <v>90</v>
      </c>
      <c r="B42" s="63">
        <v>0</v>
      </c>
      <c r="C42" s="31">
        <v>0</v>
      </c>
      <c r="D42" s="31">
        <v>0.05291005291005291</v>
      </c>
      <c r="E42" s="31">
        <v>0.05291005291005291</v>
      </c>
      <c r="F42" s="31">
        <v>0</v>
      </c>
      <c r="G42" s="31">
        <v>0</v>
      </c>
      <c r="H42" s="30">
        <f t="shared" si="1"/>
        <v>0.01763668430335097</v>
      </c>
      <c r="I42" s="61">
        <f t="shared" si="2"/>
        <v>0</v>
      </c>
      <c r="J42" s="31">
        <f t="shared" si="4"/>
        <v>0</v>
      </c>
      <c r="K42" s="25">
        <f t="shared" si="3"/>
        <v>0</v>
      </c>
    </row>
    <row r="43" spans="1:11" ht="12.75">
      <c r="A43" s="1" t="s">
        <v>91</v>
      </c>
      <c r="B43" s="63">
        <v>0.05291005291005291</v>
      </c>
      <c r="C43" s="31">
        <v>0</v>
      </c>
      <c r="D43" s="31">
        <v>0.05291005291005291</v>
      </c>
      <c r="E43" s="31">
        <v>0</v>
      </c>
      <c r="F43" s="31">
        <v>0</v>
      </c>
      <c r="G43" s="31">
        <v>0</v>
      </c>
      <c r="H43" s="30">
        <f t="shared" si="1"/>
        <v>0.01763668430335097</v>
      </c>
      <c r="I43" s="61">
        <f t="shared" si="2"/>
        <v>0</v>
      </c>
      <c r="J43" s="31">
        <f t="shared" si="4"/>
        <v>0</v>
      </c>
      <c r="K43" s="25">
        <f t="shared" si="3"/>
        <v>0</v>
      </c>
    </row>
    <row r="44" spans="1:11" ht="12.75">
      <c r="A44" s="1" t="s">
        <v>238</v>
      </c>
      <c r="B44" s="63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0">
        <f t="shared" si="1"/>
        <v>0</v>
      </c>
      <c r="I44" s="61">
        <f t="shared" si="2"/>
        <v>0</v>
      </c>
      <c r="J44" s="31">
        <f t="shared" si="4"/>
        <v>0</v>
      </c>
      <c r="K44" s="25">
        <f t="shared" si="3"/>
        <v>0</v>
      </c>
    </row>
    <row r="45" spans="1:11" ht="12.75">
      <c r="A45" s="1" t="s">
        <v>92</v>
      </c>
      <c r="B45" s="63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0">
        <f t="shared" si="1"/>
        <v>0</v>
      </c>
      <c r="I45" s="61">
        <f t="shared" si="2"/>
        <v>0</v>
      </c>
      <c r="J45" s="31">
        <f t="shared" si="4"/>
        <v>0</v>
      </c>
      <c r="K45" s="25">
        <f t="shared" si="3"/>
        <v>0</v>
      </c>
    </row>
    <row r="46" spans="1:11" ht="12.75">
      <c r="A46" s="1" t="s">
        <v>93</v>
      </c>
      <c r="B46" s="63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0">
        <f t="shared" si="1"/>
        <v>0</v>
      </c>
      <c r="I46" s="61">
        <f t="shared" si="2"/>
        <v>0</v>
      </c>
      <c r="J46" s="31">
        <f t="shared" si="4"/>
        <v>0</v>
      </c>
      <c r="K46" s="25">
        <f t="shared" si="3"/>
        <v>0</v>
      </c>
    </row>
    <row r="47" spans="1:11" ht="12.75">
      <c r="A47" s="1" t="s">
        <v>94</v>
      </c>
      <c r="B47" s="63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0">
        <f t="shared" si="1"/>
        <v>0</v>
      </c>
      <c r="I47" s="61">
        <f t="shared" si="2"/>
        <v>0</v>
      </c>
      <c r="J47" s="31">
        <f t="shared" si="4"/>
        <v>0</v>
      </c>
      <c r="K47" s="25">
        <f t="shared" si="3"/>
        <v>0</v>
      </c>
    </row>
    <row r="48" spans="1:27" ht="12.75">
      <c r="A48" s="1" t="s">
        <v>95</v>
      </c>
      <c r="B48" s="63">
        <v>0</v>
      </c>
      <c r="C48" s="31">
        <v>0</v>
      </c>
      <c r="D48" s="31">
        <v>0.42328042328042326</v>
      </c>
      <c r="E48" s="31">
        <v>0.26455026455026454</v>
      </c>
      <c r="F48" s="31">
        <v>0.15982951518380395</v>
      </c>
      <c r="G48" s="31">
        <v>0.10655301012253597</v>
      </c>
      <c r="H48" s="30">
        <f t="shared" si="1"/>
        <v>0.15903553552283795</v>
      </c>
      <c r="I48" s="61">
        <f t="shared" si="2"/>
        <v>2</v>
      </c>
      <c r="J48" s="31">
        <f t="shared" si="4"/>
        <v>0.10655301012253597</v>
      </c>
      <c r="K48" s="25">
        <f t="shared" si="3"/>
        <v>2</v>
      </c>
      <c r="W48">
        <v>1</v>
      </c>
      <c r="AA48">
        <v>1</v>
      </c>
    </row>
    <row r="49" spans="1:11" ht="12.75">
      <c r="A49" s="1" t="s">
        <v>328</v>
      </c>
      <c r="B49" s="63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0">
        <f t="shared" si="1"/>
        <v>0</v>
      </c>
      <c r="I49" s="61">
        <f>SUM(L49:AA49)</f>
        <v>0</v>
      </c>
      <c r="J49" s="31">
        <f t="shared" si="4"/>
        <v>0</v>
      </c>
      <c r="K49" s="25">
        <f>COUNTA(L49:AA49)</f>
        <v>0</v>
      </c>
    </row>
    <row r="50" spans="1:25" ht="12.75">
      <c r="A50" s="1" t="s">
        <v>96</v>
      </c>
      <c r="B50" s="63">
        <v>1.3227513227513228</v>
      </c>
      <c r="C50" s="31">
        <v>2.433862433862434</v>
      </c>
      <c r="D50" s="31">
        <v>3.015873015873016</v>
      </c>
      <c r="E50" s="31">
        <v>6.507936507936508</v>
      </c>
      <c r="F50" s="31">
        <v>2.7703782631859353</v>
      </c>
      <c r="G50" s="31">
        <v>21.15077250932339</v>
      </c>
      <c r="H50" s="30">
        <f t="shared" si="1"/>
        <v>6.200262342155433</v>
      </c>
      <c r="I50" s="61">
        <f t="shared" si="2"/>
        <v>141</v>
      </c>
      <c r="J50" s="31">
        <f t="shared" si="4"/>
        <v>7.511987213638786</v>
      </c>
      <c r="K50" s="25">
        <f t="shared" si="3"/>
        <v>3</v>
      </c>
      <c r="L50">
        <v>7</v>
      </c>
      <c r="V50">
        <v>17</v>
      </c>
      <c r="Y50">
        <v>117</v>
      </c>
    </row>
    <row r="51" spans="1:12" ht="12.75">
      <c r="A51" s="1" t="s">
        <v>409</v>
      </c>
      <c r="B51" s="63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0">
        <f t="shared" si="1"/>
        <v>0</v>
      </c>
      <c r="I51" s="61">
        <f>SUM(L51:AA51)</f>
        <v>2</v>
      </c>
      <c r="J51" s="31">
        <f t="shared" si="4"/>
        <v>0.10655301012253597</v>
      </c>
      <c r="K51" s="25">
        <f>COUNTA(L51:AA51)</f>
        <v>1</v>
      </c>
      <c r="L51">
        <v>2</v>
      </c>
    </row>
    <row r="52" spans="1:27" ht="12.75">
      <c r="A52" s="1" t="s">
        <v>97</v>
      </c>
      <c r="B52" s="63">
        <v>0</v>
      </c>
      <c r="C52" s="31">
        <v>0</v>
      </c>
      <c r="D52" s="31">
        <v>0.10582010582010581</v>
      </c>
      <c r="E52" s="31">
        <v>0</v>
      </c>
      <c r="F52" s="31">
        <v>0.10655301012253597</v>
      </c>
      <c r="G52" s="31">
        <v>0.10655301012253597</v>
      </c>
      <c r="H52" s="30">
        <f t="shared" si="1"/>
        <v>0.0531543543441963</v>
      </c>
      <c r="I52" s="61">
        <f t="shared" si="2"/>
        <v>7</v>
      </c>
      <c r="J52" s="31">
        <f t="shared" si="4"/>
        <v>0.37293553542887586</v>
      </c>
      <c r="K52" s="25">
        <f t="shared" si="3"/>
        <v>3</v>
      </c>
      <c r="L52">
        <v>3</v>
      </c>
      <c r="S52">
        <v>2</v>
      </c>
      <c r="AA52">
        <v>2</v>
      </c>
    </row>
    <row r="53" spans="1:23" ht="12.75">
      <c r="A53" s="1" t="s">
        <v>98</v>
      </c>
      <c r="B53" s="63">
        <v>0.05291005291005291</v>
      </c>
      <c r="C53" s="31">
        <v>0.05291005291005291</v>
      </c>
      <c r="D53" s="31">
        <v>0.26455026455026454</v>
      </c>
      <c r="E53" s="31">
        <v>0.05291005291005291</v>
      </c>
      <c r="F53" s="31">
        <v>0.8524240809802878</v>
      </c>
      <c r="G53" s="31">
        <v>1.2253596164091636</v>
      </c>
      <c r="H53" s="30">
        <f t="shared" si="1"/>
        <v>0.41684402011164573</v>
      </c>
      <c r="I53" s="61">
        <f t="shared" si="2"/>
        <v>12</v>
      </c>
      <c r="J53" s="31">
        <f t="shared" si="4"/>
        <v>0.6393180607352158</v>
      </c>
      <c r="K53" s="25">
        <f t="shared" si="3"/>
        <v>7</v>
      </c>
      <c r="M53">
        <v>1</v>
      </c>
      <c r="N53">
        <v>6</v>
      </c>
      <c r="P53">
        <v>1</v>
      </c>
      <c r="R53">
        <v>1</v>
      </c>
      <c r="S53">
        <v>1</v>
      </c>
      <c r="T53">
        <v>1</v>
      </c>
      <c r="W53">
        <v>1</v>
      </c>
    </row>
    <row r="54" spans="1:27" ht="12.75">
      <c r="A54" s="1" t="s">
        <v>99</v>
      </c>
      <c r="B54" s="63">
        <v>0</v>
      </c>
      <c r="C54" s="31">
        <v>0</v>
      </c>
      <c r="D54" s="31">
        <v>0.05291005291005291</v>
      </c>
      <c r="E54" s="31">
        <v>0</v>
      </c>
      <c r="F54" s="31">
        <v>0</v>
      </c>
      <c r="G54" s="31">
        <v>0.3196590303676079</v>
      </c>
      <c r="H54" s="30">
        <f t="shared" si="1"/>
        <v>0.06209484721294347</v>
      </c>
      <c r="I54" s="61">
        <f t="shared" si="2"/>
        <v>3</v>
      </c>
      <c r="J54" s="31">
        <f t="shared" si="4"/>
        <v>0.15982951518380395</v>
      </c>
      <c r="K54" s="25">
        <f t="shared" si="3"/>
        <v>1</v>
      </c>
      <c r="AA54">
        <v>3</v>
      </c>
    </row>
    <row r="55" spans="1:27" ht="12.75">
      <c r="A55" s="1" t="s">
        <v>100</v>
      </c>
      <c r="B55" s="63">
        <v>0</v>
      </c>
      <c r="C55" s="31">
        <v>0.05291005291005291</v>
      </c>
      <c r="D55" s="31">
        <v>0.21164021164021163</v>
      </c>
      <c r="E55" s="31">
        <v>0.37037037037037035</v>
      </c>
      <c r="F55" s="31">
        <v>0.053276505061267986</v>
      </c>
      <c r="G55" s="31">
        <v>0.6393180607352158</v>
      </c>
      <c r="H55" s="30">
        <f t="shared" si="1"/>
        <v>0.22125253345285312</v>
      </c>
      <c r="I55" s="61">
        <f t="shared" si="2"/>
        <v>4</v>
      </c>
      <c r="J55" s="31">
        <f t="shared" si="4"/>
        <v>0.21310602024507194</v>
      </c>
      <c r="K55" s="25">
        <f t="shared" si="3"/>
        <v>3</v>
      </c>
      <c r="O55">
        <v>1</v>
      </c>
      <c r="T55">
        <v>2</v>
      </c>
      <c r="AA55">
        <v>1</v>
      </c>
    </row>
    <row r="56" spans="1:20" ht="12.75">
      <c r="A56" s="1" t="s">
        <v>101</v>
      </c>
      <c r="B56" s="63">
        <v>0.05291005291005291</v>
      </c>
      <c r="C56" s="31">
        <v>1.0052910052910053</v>
      </c>
      <c r="D56" s="31">
        <v>2.1164021164021163</v>
      </c>
      <c r="E56" s="31">
        <v>1.5873015873015872</v>
      </c>
      <c r="F56" s="31">
        <v>0</v>
      </c>
      <c r="G56" s="31">
        <v>0</v>
      </c>
      <c r="H56" s="30">
        <f t="shared" si="1"/>
        <v>0.7936507936507936</v>
      </c>
      <c r="I56" s="61">
        <f t="shared" si="2"/>
        <v>51</v>
      </c>
      <c r="J56" s="31">
        <f t="shared" si="4"/>
        <v>2.717101758124667</v>
      </c>
      <c r="K56" s="25">
        <f t="shared" si="3"/>
        <v>2</v>
      </c>
      <c r="N56">
        <v>33</v>
      </c>
      <c r="T56">
        <v>18</v>
      </c>
    </row>
    <row r="57" spans="1:11" ht="12.75">
      <c r="A57" s="1" t="s">
        <v>102</v>
      </c>
      <c r="B57" s="63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0">
        <f t="shared" si="1"/>
        <v>0</v>
      </c>
      <c r="I57" s="61">
        <f t="shared" si="2"/>
        <v>0</v>
      </c>
      <c r="J57" s="31">
        <f t="shared" si="4"/>
        <v>0</v>
      </c>
      <c r="K57" s="25">
        <f t="shared" si="3"/>
        <v>0</v>
      </c>
    </row>
    <row r="58" spans="1:11" ht="12.75">
      <c r="A58" s="1" t="s">
        <v>320</v>
      </c>
      <c r="B58" s="63">
        <v>0</v>
      </c>
      <c r="C58" s="31">
        <v>0</v>
      </c>
      <c r="D58" s="31">
        <v>0</v>
      </c>
      <c r="E58" s="31">
        <v>0</v>
      </c>
      <c r="F58" s="31">
        <v>0.053276505061267986</v>
      </c>
      <c r="G58" s="31">
        <v>0</v>
      </c>
      <c r="H58" s="30">
        <f t="shared" si="1"/>
        <v>0.00887941751021133</v>
      </c>
      <c r="I58" s="61">
        <f>SUM(L58:AA58)</f>
        <v>0</v>
      </c>
      <c r="J58" s="31">
        <f t="shared" si="4"/>
        <v>0</v>
      </c>
      <c r="K58" s="25">
        <f>COUNTA(L58:AA58)</f>
        <v>0</v>
      </c>
    </row>
    <row r="59" spans="1:25" ht="12.75">
      <c r="A59" s="1" t="s">
        <v>103</v>
      </c>
      <c r="B59" s="63">
        <v>0</v>
      </c>
      <c r="C59" s="31">
        <v>0</v>
      </c>
      <c r="D59" s="31">
        <v>0</v>
      </c>
      <c r="E59" s="31">
        <v>0</v>
      </c>
      <c r="F59" s="31">
        <v>0.21310602024507194</v>
      </c>
      <c r="G59" s="31">
        <v>0</v>
      </c>
      <c r="H59" s="30">
        <f t="shared" si="1"/>
        <v>0.03551767004084532</v>
      </c>
      <c r="I59" s="61">
        <f t="shared" si="2"/>
        <v>1</v>
      </c>
      <c r="J59" s="31">
        <f t="shared" si="4"/>
        <v>0.053276505061267986</v>
      </c>
      <c r="K59" s="25">
        <f t="shared" si="3"/>
        <v>1</v>
      </c>
      <c r="Y59">
        <v>1</v>
      </c>
    </row>
    <row r="60" spans="1:25" ht="12.75">
      <c r="A60" s="1" t="s">
        <v>104</v>
      </c>
      <c r="B60" s="63">
        <v>14.656084656084657</v>
      </c>
      <c r="C60" s="31">
        <v>23.49206349206349</v>
      </c>
      <c r="D60" s="31">
        <v>10.582010582010582</v>
      </c>
      <c r="E60" s="31">
        <v>21.64021164021164</v>
      </c>
      <c r="F60" s="31">
        <v>32.711774107618545</v>
      </c>
      <c r="G60" s="31">
        <v>11.134789557805009</v>
      </c>
      <c r="H60" s="30">
        <f t="shared" si="1"/>
        <v>19.036155672632322</v>
      </c>
      <c r="I60" s="61">
        <f t="shared" si="2"/>
        <v>132</v>
      </c>
      <c r="J60" s="31">
        <f t="shared" si="4"/>
        <v>7.032498668087374</v>
      </c>
      <c r="K60" s="25">
        <f t="shared" si="3"/>
        <v>9</v>
      </c>
      <c r="L60">
        <v>4</v>
      </c>
      <c r="M60">
        <v>27</v>
      </c>
      <c r="N60">
        <v>11</v>
      </c>
      <c r="P60">
        <v>20</v>
      </c>
      <c r="R60">
        <v>21</v>
      </c>
      <c r="T60">
        <v>42</v>
      </c>
      <c r="W60">
        <v>4</v>
      </c>
      <c r="X60">
        <v>1</v>
      </c>
      <c r="Y60">
        <v>2</v>
      </c>
    </row>
    <row r="61" spans="1:11" ht="12.75">
      <c r="A61" s="1" t="s">
        <v>105</v>
      </c>
      <c r="B61" s="63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0.053276505061267986</v>
      </c>
      <c r="H61" s="30">
        <f t="shared" si="1"/>
        <v>0.00887941751021133</v>
      </c>
      <c r="I61" s="61">
        <f t="shared" si="2"/>
        <v>0</v>
      </c>
      <c r="J61" s="31">
        <f t="shared" si="4"/>
        <v>0</v>
      </c>
      <c r="K61" s="25">
        <f t="shared" si="3"/>
        <v>0</v>
      </c>
    </row>
    <row r="62" spans="1:25" ht="12.75">
      <c r="A62" s="1" t="s">
        <v>106</v>
      </c>
      <c r="B62" s="63">
        <v>45.767195767195766</v>
      </c>
      <c r="C62" s="31">
        <v>40.63492063492063</v>
      </c>
      <c r="D62" s="31">
        <v>17.037037037037038</v>
      </c>
      <c r="E62" s="31">
        <v>15.396825396825397</v>
      </c>
      <c r="F62" s="31">
        <v>14.224826851358552</v>
      </c>
      <c r="G62" s="31">
        <v>14.757591901971232</v>
      </c>
      <c r="H62" s="30">
        <f t="shared" si="1"/>
        <v>24.636399598218105</v>
      </c>
      <c r="I62" s="61">
        <f t="shared" si="2"/>
        <v>229</v>
      </c>
      <c r="J62" s="31">
        <f t="shared" si="4"/>
        <v>12.200319659030368</v>
      </c>
      <c r="K62" s="25">
        <f t="shared" si="3"/>
        <v>12</v>
      </c>
      <c r="L62">
        <v>14</v>
      </c>
      <c r="M62">
        <v>7</v>
      </c>
      <c r="N62">
        <v>47</v>
      </c>
      <c r="P62">
        <v>7</v>
      </c>
      <c r="R62">
        <v>26</v>
      </c>
      <c r="S62">
        <v>10</v>
      </c>
      <c r="T62">
        <v>15</v>
      </c>
      <c r="U62">
        <v>2</v>
      </c>
      <c r="V62">
        <v>1</v>
      </c>
      <c r="W62">
        <v>6</v>
      </c>
      <c r="X62">
        <v>11</v>
      </c>
      <c r="Y62">
        <v>83</v>
      </c>
    </row>
    <row r="63" spans="1:25" ht="12.75">
      <c r="A63" s="1" t="s">
        <v>107</v>
      </c>
      <c r="B63" s="63">
        <v>5.767195767195767</v>
      </c>
      <c r="C63" s="31">
        <v>2.751322751322751</v>
      </c>
      <c r="D63" s="31">
        <v>6.560846560846561</v>
      </c>
      <c r="E63" s="31">
        <v>2.857142857142857</v>
      </c>
      <c r="F63" s="31">
        <v>3.143313798614811</v>
      </c>
      <c r="G63" s="31">
        <v>3.143313798614811</v>
      </c>
      <c r="H63" s="30">
        <f t="shared" si="1"/>
        <v>4.037189255622927</v>
      </c>
      <c r="I63" s="61">
        <f t="shared" si="2"/>
        <v>64</v>
      </c>
      <c r="J63" s="31">
        <f t="shared" si="4"/>
        <v>3.409696323921151</v>
      </c>
      <c r="K63" s="25">
        <f t="shared" si="3"/>
        <v>10</v>
      </c>
      <c r="L63">
        <v>7</v>
      </c>
      <c r="M63">
        <v>2</v>
      </c>
      <c r="N63">
        <v>24</v>
      </c>
      <c r="P63">
        <v>1</v>
      </c>
      <c r="R63">
        <v>2</v>
      </c>
      <c r="S63">
        <v>1</v>
      </c>
      <c r="T63">
        <v>3</v>
      </c>
      <c r="W63">
        <v>8</v>
      </c>
      <c r="X63">
        <v>1</v>
      </c>
      <c r="Y63">
        <v>15</v>
      </c>
    </row>
    <row r="64" spans="1:11" ht="12.75">
      <c r="A64" s="1" t="s">
        <v>108</v>
      </c>
      <c r="B64" s="63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0.053276505061267986</v>
      </c>
      <c r="H64" s="30">
        <f t="shared" si="1"/>
        <v>0.00887941751021133</v>
      </c>
      <c r="I64" s="61">
        <f t="shared" si="2"/>
        <v>0</v>
      </c>
      <c r="J64" s="31">
        <f t="shared" si="4"/>
        <v>0</v>
      </c>
      <c r="K64" s="25">
        <f t="shared" si="3"/>
        <v>0</v>
      </c>
    </row>
    <row r="65" spans="1:20" ht="12.75">
      <c r="A65" s="1" t="s">
        <v>259</v>
      </c>
      <c r="B65" s="63">
        <v>0</v>
      </c>
      <c r="C65" s="31">
        <v>0</v>
      </c>
      <c r="D65" s="31">
        <v>0</v>
      </c>
      <c r="E65" s="31">
        <v>0.31746031746031744</v>
      </c>
      <c r="F65" s="31">
        <v>0</v>
      </c>
      <c r="G65" s="31">
        <v>0.10655301012253597</v>
      </c>
      <c r="H65" s="30">
        <f t="shared" si="1"/>
        <v>0.07066888793047557</v>
      </c>
      <c r="I65" s="61">
        <f t="shared" si="2"/>
        <v>1</v>
      </c>
      <c r="J65" s="31">
        <f t="shared" si="4"/>
        <v>0.053276505061267986</v>
      </c>
      <c r="K65" s="25">
        <f t="shared" si="3"/>
        <v>1</v>
      </c>
      <c r="T65">
        <v>1</v>
      </c>
    </row>
    <row r="66" spans="1:20" ht="12.75">
      <c r="A66" s="1" t="s">
        <v>109</v>
      </c>
      <c r="B66" s="63">
        <v>0.8994708994708994</v>
      </c>
      <c r="C66" s="31">
        <v>1.5343915343915344</v>
      </c>
      <c r="D66" s="31">
        <v>3.1746031746031744</v>
      </c>
      <c r="E66" s="31">
        <v>1.2698412698412698</v>
      </c>
      <c r="F66" s="31">
        <v>0.15982951518380395</v>
      </c>
      <c r="G66" s="31">
        <v>1.0122535961640917</v>
      </c>
      <c r="H66" s="30">
        <f t="shared" si="1"/>
        <v>1.3417316649424624</v>
      </c>
      <c r="I66" s="61">
        <f t="shared" si="2"/>
        <v>12</v>
      </c>
      <c r="J66" s="31">
        <f t="shared" si="4"/>
        <v>0.6393180607352158</v>
      </c>
      <c r="K66" s="25">
        <f t="shared" si="3"/>
        <v>3</v>
      </c>
      <c r="N66">
        <v>10</v>
      </c>
      <c r="P66">
        <v>1</v>
      </c>
      <c r="T66">
        <v>1</v>
      </c>
    </row>
    <row r="67" spans="1:12" ht="12.75">
      <c r="A67" s="1" t="s">
        <v>110</v>
      </c>
      <c r="B67" s="63">
        <v>0.31746031746031744</v>
      </c>
      <c r="C67" s="31">
        <v>0.5291005291005291</v>
      </c>
      <c r="D67" s="31">
        <v>0</v>
      </c>
      <c r="E67" s="31">
        <v>0.21164021164021163</v>
      </c>
      <c r="F67" s="31">
        <v>0.21310602024507194</v>
      </c>
      <c r="G67" s="31">
        <v>0.053276505061267986</v>
      </c>
      <c r="H67" s="30">
        <f t="shared" si="1"/>
        <v>0.22076393058456634</v>
      </c>
      <c r="I67" s="61">
        <f t="shared" si="2"/>
        <v>6</v>
      </c>
      <c r="J67" s="31">
        <f t="shared" si="4"/>
        <v>0.3196590303676079</v>
      </c>
      <c r="K67" s="25">
        <f t="shared" si="3"/>
        <v>1</v>
      </c>
      <c r="L67">
        <v>6</v>
      </c>
    </row>
    <row r="68" spans="1:11" ht="12.75">
      <c r="A68" s="1" t="s">
        <v>111</v>
      </c>
      <c r="B68" s="63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0.15982951518380395</v>
      </c>
      <c r="H68" s="30">
        <f t="shared" si="1"/>
        <v>0.026638252530633993</v>
      </c>
      <c r="I68" s="61">
        <f t="shared" si="2"/>
        <v>0</v>
      </c>
      <c r="J68" s="31">
        <f t="shared" si="4"/>
        <v>0</v>
      </c>
      <c r="K68" s="25">
        <f t="shared" si="3"/>
        <v>0</v>
      </c>
    </row>
    <row r="69" spans="1:11" ht="12.75">
      <c r="A69" s="1" t="s">
        <v>112</v>
      </c>
      <c r="B69" s="63">
        <v>0</v>
      </c>
      <c r="C69" s="31">
        <v>0</v>
      </c>
      <c r="D69" s="31">
        <v>0.05291005291005291</v>
      </c>
      <c r="E69" s="31">
        <v>0</v>
      </c>
      <c r="F69" s="31">
        <v>0</v>
      </c>
      <c r="G69" s="31">
        <v>0</v>
      </c>
      <c r="H69" s="30">
        <f t="shared" si="1"/>
        <v>0.008818342151675485</v>
      </c>
      <c r="I69" s="61">
        <f t="shared" si="2"/>
        <v>0</v>
      </c>
      <c r="J69" s="31">
        <f t="shared" si="4"/>
        <v>0</v>
      </c>
      <c r="K69" s="25">
        <f t="shared" si="3"/>
        <v>0</v>
      </c>
    </row>
    <row r="70" spans="1:11" ht="12.75">
      <c r="A70" s="1" t="s">
        <v>113</v>
      </c>
      <c r="B70" s="63">
        <v>0.582010582010582</v>
      </c>
      <c r="C70" s="31">
        <v>0.21164021164021163</v>
      </c>
      <c r="D70" s="31">
        <v>0.10582010582010581</v>
      </c>
      <c r="E70" s="31">
        <v>0.05291005291005291</v>
      </c>
      <c r="F70" s="31">
        <v>0</v>
      </c>
      <c r="G70" s="31">
        <v>0</v>
      </c>
      <c r="H70" s="30">
        <f t="shared" si="1"/>
        <v>0.15873015873015872</v>
      </c>
      <c r="I70" s="61">
        <f t="shared" si="2"/>
        <v>0</v>
      </c>
      <c r="J70" s="31">
        <f t="shared" si="4"/>
        <v>0</v>
      </c>
      <c r="K70" s="25">
        <f t="shared" si="3"/>
        <v>0</v>
      </c>
    </row>
    <row r="71" spans="1:18" ht="12.75">
      <c r="A71" s="1" t="s">
        <v>114</v>
      </c>
      <c r="B71" s="63">
        <v>0</v>
      </c>
      <c r="C71" s="31">
        <v>0</v>
      </c>
      <c r="D71" s="31">
        <v>0.15873015873015872</v>
      </c>
      <c r="E71" s="31">
        <v>0</v>
      </c>
      <c r="F71" s="31">
        <v>0</v>
      </c>
      <c r="G71" s="31">
        <v>0</v>
      </c>
      <c r="H71" s="30">
        <f aca="true" t="shared" si="5" ref="H71:H134">(B71+C71+D71+E71+F71+G71)/6</f>
        <v>0.026455026455026454</v>
      </c>
      <c r="I71" s="61">
        <f t="shared" si="2"/>
        <v>1</v>
      </c>
      <c r="J71" s="31">
        <f t="shared" si="4"/>
        <v>0.053276505061267986</v>
      </c>
      <c r="K71" s="25">
        <f t="shared" si="3"/>
        <v>1</v>
      </c>
      <c r="R71">
        <v>1</v>
      </c>
    </row>
    <row r="72" spans="1:14" ht="12.75">
      <c r="A72" s="1" t="s">
        <v>115</v>
      </c>
      <c r="B72" s="63">
        <v>0.05291005291005291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0">
        <f t="shared" si="5"/>
        <v>0.008818342151675485</v>
      </c>
      <c r="I72" s="61">
        <f t="shared" si="2"/>
        <v>2</v>
      </c>
      <c r="J72" s="31">
        <f t="shared" si="4"/>
        <v>0.10655301012253597</v>
      </c>
      <c r="K72" s="25">
        <f t="shared" si="3"/>
        <v>1</v>
      </c>
      <c r="N72">
        <v>2</v>
      </c>
    </row>
    <row r="73" spans="1:11" ht="12.75">
      <c r="A73" s="1" t="s">
        <v>239</v>
      </c>
      <c r="B73" s="63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0">
        <f t="shared" si="5"/>
        <v>0</v>
      </c>
      <c r="I73" s="61">
        <f t="shared" si="2"/>
        <v>0</v>
      </c>
      <c r="J73" s="31">
        <f aca="true" t="shared" si="6" ref="J73:J105">I73*10/$I$4</f>
        <v>0</v>
      </c>
      <c r="K73" s="25">
        <f t="shared" si="3"/>
        <v>0</v>
      </c>
    </row>
    <row r="74" spans="1:13" ht="12.75">
      <c r="A74" s="1" t="s">
        <v>116</v>
      </c>
      <c r="B74" s="63">
        <v>0.31746031746031744</v>
      </c>
      <c r="C74" s="31">
        <v>0</v>
      </c>
      <c r="D74" s="31">
        <v>0.05291005291005291</v>
      </c>
      <c r="E74" s="31">
        <v>0</v>
      </c>
      <c r="F74" s="31">
        <v>0</v>
      </c>
      <c r="G74" s="31">
        <v>0</v>
      </c>
      <c r="H74" s="30">
        <f t="shared" si="5"/>
        <v>0.06172839506172839</v>
      </c>
      <c r="I74" s="61">
        <f aca="true" t="shared" si="7" ref="I74:I138">SUM(L74:AA74)</f>
        <v>1</v>
      </c>
      <c r="J74" s="31">
        <f t="shared" si="6"/>
        <v>0.053276505061267986</v>
      </c>
      <c r="K74" s="25">
        <f aca="true" t="shared" si="8" ref="K74:K138">COUNTA(L74:AA74)</f>
        <v>1</v>
      </c>
      <c r="M74">
        <v>1</v>
      </c>
    </row>
    <row r="75" spans="1:11" ht="12.75">
      <c r="A75" s="1" t="s">
        <v>117</v>
      </c>
      <c r="B75" s="63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0">
        <f t="shared" si="5"/>
        <v>0</v>
      </c>
      <c r="I75" s="61">
        <f t="shared" si="7"/>
        <v>0</v>
      </c>
      <c r="J75" s="31">
        <f t="shared" si="6"/>
        <v>0</v>
      </c>
      <c r="K75" s="25">
        <f t="shared" si="8"/>
        <v>0</v>
      </c>
    </row>
    <row r="76" spans="1:11" ht="12.75">
      <c r="A76" s="1" t="s">
        <v>118</v>
      </c>
      <c r="B76" s="63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0">
        <f t="shared" si="5"/>
        <v>0</v>
      </c>
      <c r="I76" s="61">
        <f t="shared" si="7"/>
        <v>0</v>
      </c>
      <c r="J76" s="31">
        <f t="shared" si="6"/>
        <v>0</v>
      </c>
      <c r="K76" s="25">
        <f t="shared" si="8"/>
        <v>0</v>
      </c>
    </row>
    <row r="77" spans="1:11" ht="12.75">
      <c r="A77" s="1" t="s">
        <v>248</v>
      </c>
      <c r="B77" s="63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0">
        <f t="shared" si="5"/>
        <v>0</v>
      </c>
      <c r="I77" s="61">
        <f t="shared" si="7"/>
        <v>0</v>
      </c>
      <c r="J77" s="31">
        <f t="shared" si="6"/>
        <v>0</v>
      </c>
      <c r="K77" s="25">
        <f t="shared" si="8"/>
        <v>0</v>
      </c>
    </row>
    <row r="78" spans="1:27" ht="12.75">
      <c r="A78" s="1" t="s">
        <v>352</v>
      </c>
      <c r="B78" s="63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0.10655301012253597</v>
      </c>
      <c r="H78" s="30">
        <f t="shared" si="5"/>
        <v>0.01775883502042266</v>
      </c>
      <c r="I78" s="61">
        <f>SUM(L78:AA78)</f>
        <v>1</v>
      </c>
      <c r="J78" s="31">
        <f t="shared" si="6"/>
        <v>0.053276505061267986</v>
      </c>
      <c r="K78" s="25">
        <f>COUNTA(L78:AA78)</f>
        <v>1</v>
      </c>
      <c r="AA78">
        <v>1</v>
      </c>
    </row>
    <row r="79" spans="1:11" ht="12.75">
      <c r="A79" s="1" t="s">
        <v>119</v>
      </c>
      <c r="B79" s="63">
        <v>0.05291005291005291</v>
      </c>
      <c r="C79" s="31">
        <v>0.10582010582010581</v>
      </c>
      <c r="D79" s="31">
        <v>0.10582010582010581</v>
      </c>
      <c r="E79" s="31">
        <v>0.10582010582010581</v>
      </c>
      <c r="F79" s="31">
        <v>0</v>
      </c>
      <c r="G79" s="31">
        <v>0.053276505061267986</v>
      </c>
      <c r="H79" s="30">
        <f t="shared" si="5"/>
        <v>0.07060781257193972</v>
      </c>
      <c r="I79" s="61">
        <f t="shared" si="7"/>
        <v>0</v>
      </c>
      <c r="J79" s="31">
        <f t="shared" si="6"/>
        <v>0</v>
      </c>
      <c r="K79" s="25">
        <f t="shared" si="8"/>
        <v>0</v>
      </c>
    </row>
    <row r="80" spans="1:27" ht="12.75">
      <c r="A80" s="1" t="s">
        <v>120</v>
      </c>
      <c r="B80" s="63">
        <v>0.9523809523809523</v>
      </c>
      <c r="C80" s="31">
        <v>0.31746031746031744</v>
      </c>
      <c r="D80" s="31">
        <v>0.8994708994708994</v>
      </c>
      <c r="E80" s="31">
        <v>0.7936507936507936</v>
      </c>
      <c r="F80" s="31">
        <v>0.4262120404901439</v>
      </c>
      <c r="G80" s="31">
        <v>0.7458710708577517</v>
      </c>
      <c r="H80" s="30">
        <f t="shared" si="5"/>
        <v>0.6891743457184764</v>
      </c>
      <c r="I80" s="61">
        <f t="shared" si="7"/>
        <v>11</v>
      </c>
      <c r="J80" s="31">
        <f t="shared" si="6"/>
        <v>0.5860415556739478</v>
      </c>
      <c r="K80" s="25">
        <f t="shared" si="8"/>
        <v>8</v>
      </c>
      <c r="M80">
        <v>1</v>
      </c>
      <c r="P80">
        <v>1</v>
      </c>
      <c r="Q80">
        <v>1</v>
      </c>
      <c r="R80">
        <v>3</v>
      </c>
      <c r="S80">
        <v>1</v>
      </c>
      <c r="W80">
        <v>1</v>
      </c>
      <c r="Z80">
        <v>1</v>
      </c>
      <c r="AA80">
        <v>2</v>
      </c>
    </row>
    <row r="81" spans="1:27" ht="12.75">
      <c r="A81" s="1" t="s">
        <v>121</v>
      </c>
      <c r="B81" s="63">
        <v>6.825396825396825</v>
      </c>
      <c r="C81" s="31">
        <v>9.576719576719576</v>
      </c>
      <c r="D81" s="31">
        <v>10.74074074074074</v>
      </c>
      <c r="E81" s="31">
        <v>8.201058201058201</v>
      </c>
      <c r="F81" s="31">
        <v>6.659563132658498</v>
      </c>
      <c r="G81" s="31">
        <v>14.064997336174748</v>
      </c>
      <c r="H81" s="30">
        <f t="shared" si="5"/>
        <v>9.34474596879143</v>
      </c>
      <c r="I81" s="61">
        <f t="shared" si="7"/>
        <v>307</v>
      </c>
      <c r="J81" s="31">
        <f t="shared" si="6"/>
        <v>16.355887053809273</v>
      </c>
      <c r="K81" s="25">
        <f t="shared" si="8"/>
        <v>15</v>
      </c>
      <c r="L81">
        <v>15</v>
      </c>
      <c r="N81">
        <v>18</v>
      </c>
      <c r="O81">
        <v>25</v>
      </c>
      <c r="P81">
        <v>13</v>
      </c>
      <c r="Q81">
        <v>20</v>
      </c>
      <c r="R81">
        <v>9</v>
      </c>
      <c r="S81">
        <v>32</v>
      </c>
      <c r="T81">
        <v>12</v>
      </c>
      <c r="U81">
        <v>21</v>
      </c>
      <c r="V81">
        <v>18</v>
      </c>
      <c r="W81">
        <v>14</v>
      </c>
      <c r="X81">
        <v>21</v>
      </c>
      <c r="Y81">
        <v>33</v>
      </c>
      <c r="Z81">
        <v>30</v>
      </c>
      <c r="AA81">
        <v>26</v>
      </c>
    </row>
    <row r="82" spans="1:11" ht="12.75">
      <c r="A82" s="1" t="s">
        <v>236</v>
      </c>
      <c r="B82" s="63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0">
        <f t="shared" si="5"/>
        <v>0</v>
      </c>
      <c r="I82" s="61">
        <f t="shared" si="7"/>
        <v>0</v>
      </c>
      <c r="J82" s="31">
        <f t="shared" si="6"/>
        <v>0</v>
      </c>
      <c r="K82" s="25">
        <f t="shared" si="8"/>
        <v>0</v>
      </c>
    </row>
    <row r="83" spans="1:16" ht="12.75">
      <c r="A83" s="1" t="s">
        <v>122</v>
      </c>
      <c r="B83" s="63">
        <v>0.05291005291005291</v>
      </c>
      <c r="C83" s="31">
        <v>0.05291005291005291</v>
      </c>
      <c r="D83" s="31">
        <v>0.10582010582010581</v>
      </c>
      <c r="E83" s="31">
        <v>0.37037037037037035</v>
      </c>
      <c r="F83" s="31">
        <v>0.053276505061267986</v>
      </c>
      <c r="G83" s="31">
        <v>0.21310602024507194</v>
      </c>
      <c r="H83" s="30">
        <f t="shared" si="5"/>
        <v>0.141398851219487</v>
      </c>
      <c r="I83" s="61">
        <f t="shared" si="7"/>
        <v>2</v>
      </c>
      <c r="J83" s="31">
        <f t="shared" si="6"/>
        <v>0.10655301012253597</v>
      </c>
      <c r="K83" s="25">
        <f t="shared" si="8"/>
        <v>2</v>
      </c>
      <c r="O83">
        <v>1</v>
      </c>
      <c r="P83">
        <v>1</v>
      </c>
    </row>
    <row r="84" spans="1:11" ht="12.75">
      <c r="A84" s="1" t="s">
        <v>123</v>
      </c>
      <c r="B84" s="63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0.15982951518380395</v>
      </c>
      <c r="H84" s="30">
        <f t="shared" si="5"/>
        <v>0.026638252530633993</v>
      </c>
      <c r="I84" s="61">
        <f t="shared" si="7"/>
        <v>0</v>
      </c>
      <c r="J84" s="31">
        <f t="shared" si="6"/>
        <v>0</v>
      </c>
      <c r="K84" s="25">
        <f t="shared" si="8"/>
        <v>0</v>
      </c>
    </row>
    <row r="85" spans="1:11" ht="12.75">
      <c r="A85" s="1" t="s">
        <v>240</v>
      </c>
      <c r="B85" s="63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0.053276505061267986</v>
      </c>
      <c r="H85" s="30">
        <f t="shared" si="5"/>
        <v>0.00887941751021133</v>
      </c>
      <c r="I85" s="61">
        <f t="shared" si="7"/>
        <v>0</v>
      </c>
      <c r="J85" s="31">
        <f t="shared" si="6"/>
        <v>0</v>
      </c>
      <c r="K85" s="25">
        <f t="shared" si="8"/>
        <v>0</v>
      </c>
    </row>
    <row r="86" spans="1:11" ht="12.75">
      <c r="A86" s="1" t="s">
        <v>124</v>
      </c>
      <c r="B86" s="63">
        <v>0</v>
      </c>
      <c r="C86" s="31">
        <v>0</v>
      </c>
      <c r="D86" s="31">
        <v>0.05291005291005291</v>
      </c>
      <c r="E86" s="31">
        <v>0</v>
      </c>
      <c r="F86" s="31">
        <v>0</v>
      </c>
      <c r="G86" s="31">
        <v>0.21310602024507194</v>
      </c>
      <c r="H86" s="30">
        <f t="shared" si="5"/>
        <v>0.04433601219252081</v>
      </c>
      <c r="I86" s="61">
        <f t="shared" si="7"/>
        <v>0</v>
      </c>
      <c r="J86" s="31">
        <f t="shared" si="6"/>
        <v>0</v>
      </c>
      <c r="K86" s="25">
        <f t="shared" si="8"/>
        <v>0</v>
      </c>
    </row>
    <row r="87" spans="1:11" ht="12.75">
      <c r="A87" s="1" t="s">
        <v>125</v>
      </c>
      <c r="B87" s="63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0">
        <f t="shared" si="5"/>
        <v>0</v>
      </c>
      <c r="I87" s="61">
        <f t="shared" si="7"/>
        <v>0</v>
      </c>
      <c r="J87" s="31">
        <f t="shared" si="6"/>
        <v>0</v>
      </c>
      <c r="K87" s="25">
        <f t="shared" si="8"/>
        <v>0</v>
      </c>
    </row>
    <row r="88" spans="1:11" ht="12.75">
      <c r="A88" s="1" t="s">
        <v>126</v>
      </c>
      <c r="B88" s="63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0">
        <f t="shared" si="5"/>
        <v>0</v>
      </c>
      <c r="I88" s="61">
        <f t="shared" si="7"/>
        <v>0</v>
      </c>
      <c r="J88" s="31">
        <f t="shared" si="6"/>
        <v>0</v>
      </c>
      <c r="K88" s="25">
        <f t="shared" si="8"/>
        <v>0</v>
      </c>
    </row>
    <row r="89" spans="1:27" ht="12.75">
      <c r="A89" s="1" t="s">
        <v>127</v>
      </c>
      <c r="B89" s="63">
        <v>0.42328042328042326</v>
      </c>
      <c r="C89" s="31">
        <v>19.206349206349206</v>
      </c>
      <c r="D89" s="31">
        <v>31.693121693121693</v>
      </c>
      <c r="E89" s="31">
        <v>13.968253968253968</v>
      </c>
      <c r="F89" s="31">
        <v>0.5860415556739478</v>
      </c>
      <c r="G89" s="31">
        <v>6.233351092168354</v>
      </c>
      <c r="H89" s="30">
        <f t="shared" si="5"/>
        <v>12.018399656474598</v>
      </c>
      <c r="I89" s="61">
        <f t="shared" si="7"/>
        <v>80</v>
      </c>
      <c r="J89" s="31">
        <f t="shared" si="6"/>
        <v>4.262120404901439</v>
      </c>
      <c r="K89" s="25">
        <f t="shared" si="8"/>
        <v>10</v>
      </c>
      <c r="L89">
        <v>16</v>
      </c>
      <c r="M89">
        <v>1</v>
      </c>
      <c r="N89">
        <v>18</v>
      </c>
      <c r="Q89">
        <v>1</v>
      </c>
      <c r="S89">
        <v>16</v>
      </c>
      <c r="U89">
        <v>2</v>
      </c>
      <c r="V89">
        <v>9</v>
      </c>
      <c r="W89">
        <v>6</v>
      </c>
      <c r="Y89">
        <v>7</v>
      </c>
      <c r="AA89">
        <v>4</v>
      </c>
    </row>
    <row r="90" spans="1:22" ht="12.75">
      <c r="A90" s="1" t="s">
        <v>128</v>
      </c>
      <c r="B90" s="63">
        <v>0</v>
      </c>
      <c r="C90" s="31">
        <v>0.05291005291005291</v>
      </c>
      <c r="D90" s="31">
        <v>0.10582010582010581</v>
      </c>
      <c r="E90" s="31">
        <v>0.15873015873015872</v>
      </c>
      <c r="F90" s="31">
        <v>0.15982951518380395</v>
      </c>
      <c r="G90" s="31">
        <v>0.10655301012253597</v>
      </c>
      <c r="H90" s="30">
        <f t="shared" si="5"/>
        <v>0.09730714046110955</v>
      </c>
      <c r="I90" s="61">
        <f t="shared" si="7"/>
        <v>6</v>
      </c>
      <c r="J90" s="31">
        <f t="shared" si="6"/>
        <v>0.3196590303676079</v>
      </c>
      <c r="K90" s="25">
        <f t="shared" si="8"/>
        <v>3</v>
      </c>
      <c r="Q90">
        <v>4</v>
      </c>
      <c r="R90">
        <v>1</v>
      </c>
      <c r="V90">
        <v>1</v>
      </c>
    </row>
    <row r="91" spans="1:27" ht="12.75">
      <c r="A91" s="1" t="s">
        <v>129</v>
      </c>
      <c r="B91" s="63">
        <v>0.582010582010582</v>
      </c>
      <c r="C91" s="31">
        <v>1.0582010582010581</v>
      </c>
      <c r="D91" s="31">
        <v>1.6402116402116402</v>
      </c>
      <c r="E91" s="31">
        <v>1.5343915343915344</v>
      </c>
      <c r="F91" s="31">
        <v>1.8646776771443794</v>
      </c>
      <c r="G91" s="31">
        <v>3.462972828982419</v>
      </c>
      <c r="H91" s="30">
        <f t="shared" si="5"/>
        <v>1.690410886823602</v>
      </c>
      <c r="I91" s="61">
        <f t="shared" si="7"/>
        <v>43</v>
      </c>
      <c r="J91" s="31">
        <f t="shared" si="6"/>
        <v>2.2908897176345233</v>
      </c>
      <c r="K91" s="25">
        <f t="shared" si="8"/>
        <v>13</v>
      </c>
      <c r="L91">
        <v>1</v>
      </c>
      <c r="M91">
        <v>4</v>
      </c>
      <c r="N91">
        <v>3</v>
      </c>
      <c r="O91">
        <v>3</v>
      </c>
      <c r="P91">
        <v>8</v>
      </c>
      <c r="R91">
        <v>1</v>
      </c>
      <c r="S91">
        <v>2</v>
      </c>
      <c r="T91">
        <v>3</v>
      </c>
      <c r="U91">
        <v>1</v>
      </c>
      <c r="V91">
        <v>3</v>
      </c>
      <c r="W91">
        <v>3</v>
      </c>
      <c r="Y91">
        <v>5</v>
      </c>
      <c r="AA91">
        <v>6</v>
      </c>
    </row>
    <row r="92" spans="1:25" ht="12.75">
      <c r="A92" s="1" t="s">
        <v>130</v>
      </c>
      <c r="B92" s="63">
        <v>0</v>
      </c>
      <c r="C92" s="31">
        <v>0.05291005291005291</v>
      </c>
      <c r="D92" s="31">
        <v>0.10582010582010581</v>
      </c>
      <c r="E92" s="31">
        <v>0.15873015873015872</v>
      </c>
      <c r="F92" s="31">
        <v>0.053276505061267986</v>
      </c>
      <c r="G92" s="31">
        <v>0.053276505061267986</v>
      </c>
      <c r="H92" s="30">
        <f t="shared" si="5"/>
        <v>0.07066888793047556</v>
      </c>
      <c r="I92" s="61">
        <f t="shared" si="7"/>
        <v>1</v>
      </c>
      <c r="J92" s="31">
        <f t="shared" si="6"/>
        <v>0.053276505061267986</v>
      </c>
      <c r="K92" s="25">
        <f t="shared" si="8"/>
        <v>1</v>
      </c>
      <c r="Y92">
        <v>1</v>
      </c>
    </row>
    <row r="93" spans="1:22" ht="12.75">
      <c r="A93" s="1" t="s">
        <v>131</v>
      </c>
      <c r="B93" s="63">
        <v>0.05291005291005291</v>
      </c>
      <c r="C93" s="31">
        <v>0.21164021164021163</v>
      </c>
      <c r="D93" s="31">
        <v>0.21164021164021163</v>
      </c>
      <c r="E93" s="31">
        <v>2.2222222222222223</v>
      </c>
      <c r="F93" s="31">
        <v>0.47948854555141185</v>
      </c>
      <c r="G93" s="31">
        <v>0.21310602024507194</v>
      </c>
      <c r="H93" s="30">
        <f t="shared" si="5"/>
        <v>0.5651678773681971</v>
      </c>
      <c r="I93" s="61">
        <f t="shared" si="7"/>
        <v>4</v>
      </c>
      <c r="J93" s="31">
        <f t="shared" si="6"/>
        <v>0.21310602024507194</v>
      </c>
      <c r="K93" s="25">
        <f t="shared" si="8"/>
        <v>4</v>
      </c>
      <c r="L93">
        <v>1</v>
      </c>
      <c r="O93">
        <v>1</v>
      </c>
      <c r="S93">
        <v>1</v>
      </c>
      <c r="V93">
        <v>1</v>
      </c>
    </row>
    <row r="94" spans="1:27" ht="12.75">
      <c r="A94" s="1" t="s">
        <v>132</v>
      </c>
      <c r="B94" s="63">
        <v>9.682539682539682</v>
      </c>
      <c r="C94" s="31">
        <v>8.835978835978835</v>
      </c>
      <c r="D94" s="31">
        <v>17.83068783068783</v>
      </c>
      <c r="E94" s="31">
        <v>7.883597883597884</v>
      </c>
      <c r="F94" s="31">
        <v>15.982951518380395</v>
      </c>
      <c r="G94" s="31">
        <v>36.17474693660096</v>
      </c>
      <c r="H94" s="30">
        <f t="shared" si="5"/>
        <v>16.0650837812976</v>
      </c>
      <c r="I94" s="61">
        <f t="shared" si="7"/>
        <v>670</v>
      </c>
      <c r="J94" s="31">
        <f t="shared" si="6"/>
        <v>35.69525839104955</v>
      </c>
      <c r="K94" s="25">
        <f t="shared" si="8"/>
        <v>16</v>
      </c>
      <c r="L94">
        <v>25</v>
      </c>
      <c r="M94">
        <v>13</v>
      </c>
      <c r="N94">
        <v>29</v>
      </c>
      <c r="O94">
        <v>39</v>
      </c>
      <c r="P94">
        <v>17</v>
      </c>
      <c r="Q94">
        <v>33</v>
      </c>
      <c r="R94">
        <v>3</v>
      </c>
      <c r="S94">
        <v>34</v>
      </c>
      <c r="T94">
        <v>25</v>
      </c>
      <c r="U94">
        <v>77</v>
      </c>
      <c r="V94">
        <v>45</v>
      </c>
      <c r="W94">
        <v>27</v>
      </c>
      <c r="X94">
        <v>42</v>
      </c>
      <c r="Y94">
        <v>147</v>
      </c>
      <c r="Z94">
        <v>52</v>
      </c>
      <c r="AA94">
        <v>62</v>
      </c>
    </row>
    <row r="95" spans="1:27" ht="12.75">
      <c r="A95" s="1" t="s">
        <v>133</v>
      </c>
      <c r="B95" s="63">
        <v>2.1164021164021163</v>
      </c>
      <c r="C95" s="31">
        <v>7.195767195767195</v>
      </c>
      <c r="D95" s="31">
        <v>79.15343915343915</v>
      </c>
      <c r="E95" s="31">
        <v>99.84126984126983</v>
      </c>
      <c r="F95" s="31">
        <v>1.8114011720831114</v>
      </c>
      <c r="G95" s="31">
        <v>10.229088971763453</v>
      </c>
      <c r="H95" s="30">
        <f t="shared" si="5"/>
        <v>33.391228075120814</v>
      </c>
      <c r="I95" s="61">
        <f t="shared" si="7"/>
        <v>473</v>
      </c>
      <c r="J95" s="31">
        <f t="shared" si="6"/>
        <v>25.199786893979756</v>
      </c>
      <c r="K95" s="25">
        <f t="shared" si="8"/>
        <v>11</v>
      </c>
      <c r="L95">
        <v>9</v>
      </c>
      <c r="M95">
        <v>35</v>
      </c>
      <c r="N95">
        <v>135</v>
      </c>
      <c r="P95">
        <v>106</v>
      </c>
      <c r="R95">
        <v>1</v>
      </c>
      <c r="S95">
        <v>70</v>
      </c>
      <c r="T95">
        <v>71</v>
      </c>
      <c r="U95">
        <v>2</v>
      </c>
      <c r="X95">
        <v>5</v>
      </c>
      <c r="Y95">
        <v>10</v>
      </c>
      <c r="AA95">
        <v>29</v>
      </c>
    </row>
    <row r="96" spans="1:24" ht="12.75">
      <c r="A96" s="1" t="s">
        <v>134</v>
      </c>
      <c r="B96" s="63">
        <v>0</v>
      </c>
      <c r="C96" s="31">
        <v>0.10582010582010581</v>
      </c>
      <c r="D96" s="31">
        <v>0.05291005291005291</v>
      </c>
      <c r="E96" s="31">
        <v>0.15873015873015872</v>
      </c>
      <c r="F96" s="31">
        <v>0.10655301012253597</v>
      </c>
      <c r="G96" s="31">
        <v>0.21310602024507194</v>
      </c>
      <c r="H96" s="30">
        <f t="shared" si="5"/>
        <v>0.10618655797132089</v>
      </c>
      <c r="I96" s="61">
        <f t="shared" si="7"/>
        <v>2</v>
      </c>
      <c r="J96" s="31">
        <f t="shared" si="6"/>
        <v>0.10655301012253597</v>
      </c>
      <c r="K96" s="25">
        <f t="shared" si="8"/>
        <v>2</v>
      </c>
      <c r="N96">
        <v>1</v>
      </c>
      <c r="X96">
        <v>1</v>
      </c>
    </row>
    <row r="97" spans="1:14" ht="12.75">
      <c r="A97" s="1" t="s">
        <v>135</v>
      </c>
      <c r="B97" s="63">
        <v>0</v>
      </c>
      <c r="C97" s="31">
        <v>0</v>
      </c>
      <c r="D97" s="31">
        <v>0.05291005291005291</v>
      </c>
      <c r="E97" s="31">
        <v>0.42328042328042326</v>
      </c>
      <c r="F97" s="31">
        <v>0.053276505061267986</v>
      </c>
      <c r="G97" s="31">
        <v>0</v>
      </c>
      <c r="H97" s="30">
        <f t="shared" si="5"/>
        <v>0.08824449687529069</v>
      </c>
      <c r="I97" s="61">
        <f t="shared" si="7"/>
        <v>2</v>
      </c>
      <c r="J97" s="31">
        <f t="shared" si="6"/>
        <v>0.10655301012253597</v>
      </c>
      <c r="K97" s="25">
        <f t="shared" si="8"/>
        <v>2</v>
      </c>
      <c r="M97">
        <v>1</v>
      </c>
      <c r="N97">
        <v>1</v>
      </c>
    </row>
    <row r="98" spans="1:23" ht="12.75">
      <c r="A98" s="1" t="s">
        <v>136</v>
      </c>
      <c r="B98" s="63">
        <v>0</v>
      </c>
      <c r="C98" s="31">
        <v>0.05291005291005291</v>
      </c>
      <c r="D98" s="31">
        <v>0.05291005291005291</v>
      </c>
      <c r="E98" s="31">
        <v>0</v>
      </c>
      <c r="F98" s="31">
        <v>0</v>
      </c>
      <c r="G98" s="31">
        <v>0.053276505061267986</v>
      </c>
      <c r="H98" s="30">
        <f t="shared" si="5"/>
        <v>0.0265161018135623</v>
      </c>
      <c r="I98" s="61">
        <f t="shared" si="7"/>
        <v>2</v>
      </c>
      <c r="J98" s="31">
        <f t="shared" si="6"/>
        <v>0.10655301012253597</v>
      </c>
      <c r="K98" s="25">
        <f t="shared" si="8"/>
        <v>2</v>
      </c>
      <c r="T98">
        <v>1</v>
      </c>
      <c r="W98">
        <v>1</v>
      </c>
    </row>
    <row r="99" spans="1:13" ht="12.75">
      <c r="A99" s="1" t="s">
        <v>137</v>
      </c>
      <c r="B99" s="63">
        <v>0</v>
      </c>
      <c r="C99" s="31">
        <v>0.05291005291005291</v>
      </c>
      <c r="D99" s="31">
        <v>0.10582010582010581</v>
      </c>
      <c r="E99" s="31">
        <v>0.05291005291005291</v>
      </c>
      <c r="F99" s="31">
        <v>0</v>
      </c>
      <c r="G99" s="31">
        <v>0</v>
      </c>
      <c r="H99" s="30">
        <f t="shared" si="5"/>
        <v>0.03527336860670194</v>
      </c>
      <c r="I99" s="61">
        <f t="shared" si="7"/>
        <v>1</v>
      </c>
      <c r="J99" s="31">
        <f t="shared" si="6"/>
        <v>0.053276505061267986</v>
      </c>
      <c r="K99" s="25">
        <f t="shared" si="8"/>
        <v>1</v>
      </c>
      <c r="M99">
        <v>1</v>
      </c>
    </row>
    <row r="100" spans="1:27" ht="12.75">
      <c r="A100" s="1" t="s">
        <v>138</v>
      </c>
      <c r="B100" s="63">
        <v>14.285714285714286</v>
      </c>
      <c r="C100" s="31">
        <v>16.87830687830688</v>
      </c>
      <c r="D100" s="31">
        <v>16.93121693121693</v>
      </c>
      <c r="E100" s="31">
        <v>13.068783068783068</v>
      </c>
      <c r="F100" s="31">
        <v>17.208311134789557</v>
      </c>
      <c r="G100" s="31">
        <v>10.761854022376133</v>
      </c>
      <c r="H100" s="30">
        <f t="shared" si="5"/>
        <v>14.855697720197808</v>
      </c>
      <c r="I100" s="61">
        <f t="shared" si="7"/>
        <v>315</v>
      </c>
      <c r="J100" s="31">
        <f t="shared" si="6"/>
        <v>16.782099094299415</v>
      </c>
      <c r="K100" s="25">
        <f t="shared" si="8"/>
        <v>16</v>
      </c>
      <c r="L100">
        <v>8</v>
      </c>
      <c r="M100">
        <v>21</v>
      </c>
      <c r="N100">
        <v>28</v>
      </c>
      <c r="O100">
        <v>2</v>
      </c>
      <c r="P100">
        <v>21</v>
      </c>
      <c r="Q100">
        <v>23</v>
      </c>
      <c r="R100">
        <v>57</v>
      </c>
      <c r="S100">
        <v>9</v>
      </c>
      <c r="T100">
        <v>15</v>
      </c>
      <c r="U100">
        <v>13</v>
      </c>
      <c r="V100">
        <v>34</v>
      </c>
      <c r="W100">
        <v>5</v>
      </c>
      <c r="X100">
        <v>2</v>
      </c>
      <c r="Y100">
        <v>33</v>
      </c>
      <c r="Z100">
        <v>7</v>
      </c>
      <c r="AA100">
        <v>37</v>
      </c>
    </row>
    <row r="101" spans="1:25" ht="12.75">
      <c r="A101" s="1" t="s">
        <v>139</v>
      </c>
      <c r="B101" s="63">
        <v>0.21164021164021163</v>
      </c>
      <c r="C101" s="31">
        <v>0.37037037037037035</v>
      </c>
      <c r="D101" s="31">
        <v>1.4285714285714286</v>
      </c>
      <c r="E101" s="31">
        <v>0</v>
      </c>
      <c r="F101" s="31">
        <v>0.21310602024507194</v>
      </c>
      <c r="G101" s="31">
        <v>0.3196590303676079</v>
      </c>
      <c r="H101" s="30">
        <f t="shared" si="5"/>
        <v>0.4238911768657818</v>
      </c>
      <c r="I101" s="61">
        <f t="shared" si="7"/>
        <v>7</v>
      </c>
      <c r="J101" s="31">
        <f t="shared" si="6"/>
        <v>0.37293553542887586</v>
      </c>
      <c r="K101" s="25">
        <f t="shared" si="8"/>
        <v>2</v>
      </c>
      <c r="V101">
        <v>6</v>
      </c>
      <c r="Y101">
        <v>1</v>
      </c>
    </row>
    <row r="102" spans="1:27" ht="12.75">
      <c r="A102" s="1" t="s">
        <v>140</v>
      </c>
      <c r="B102" s="63">
        <v>1.3227513227513228</v>
      </c>
      <c r="C102" s="31">
        <v>4.708994708994709</v>
      </c>
      <c r="D102" s="31">
        <v>2.9100529100529102</v>
      </c>
      <c r="E102" s="31">
        <v>2.0634920634920637</v>
      </c>
      <c r="F102" s="31">
        <v>2.5039957378795954</v>
      </c>
      <c r="G102" s="31">
        <v>0.6925945657964838</v>
      </c>
      <c r="H102" s="30">
        <f t="shared" si="5"/>
        <v>2.3669802181611805</v>
      </c>
      <c r="I102" s="61">
        <f t="shared" si="7"/>
        <v>39</v>
      </c>
      <c r="J102" s="31">
        <f t="shared" si="6"/>
        <v>2.0777836973894512</v>
      </c>
      <c r="K102" s="25">
        <f t="shared" si="8"/>
        <v>5</v>
      </c>
      <c r="M102">
        <v>3</v>
      </c>
      <c r="Q102">
        <v>7</v>
      </c>
      <c r="R102">
        <v>8</v>
      </c>
      <c r="T102">
        <v>12</v>
      </c>
      <c r="AA102">
        <v>9</v>
      </c>
    </row>
    <row r="103" spans="1:26" ht="12.75">
      <c r="A103" s="1" t="s">
        <v>141</v>
      </c>
      <c r="B103" s="63">
        <v>4.973544973544974</v>
      </c>
      <c r="C103" s="31">
        <v>3.3333333333333335</v>
      </c>
      <c r="D103" s="31">
        <v>4.444444444444445</v>
      </c>
      <c r="E103" s="31">
        <v>3.5978835978835977</v>
      </c>
      <c r="F103" s="31">
        <v>2.8769312733084713</v>
      </c>
      <c r="G103" s="31">
        <v>2.5039957378795954</v>
      </c>
      <c r="H103" s="30">
        <f t="shared" si="5"/>
        <v>3.621688893399069</v>
      </c>
      <c r="I103" s="61">
        <f t="shared" si="7"/>
        <v>31</v>
      </c>
      <c r="J103" s="31">
        <f t="shared" si="6"/>
        <v>1.6515716568993075</v>
      </c>
      <c r="K103" s="25">
        <f t="shared" si="8"/>
        <v>12</v>
      </c>
      <c r="L103">
        <v>3</v>
      </c>
      <c r="M103">
        <v>3</v>
      </c>
      <c r="N103">
        <v>2</v>
      </c>
      <c r="O103">
        <v>1</v>
      </c>
      <c r="P103">
        <v>9</v>
      </c>
      <c r="Q103">
        <v>3</v>
      </c>
      <c r="R103">
        <v>1</v>
      </c>
      <c r="T103">
        <v>1</v>
      </c>
      <c r="V103">
        <v>3</v>
      </c>
      <c r="X103">
        <v>1</v>
      </c>
      <c r="Y103">
        <v>2</v>
      </c>
      <c r="Z103">
        <v>2</v>
      </c>
    </row>
    <row r="104" spans="1:11" ht="12.75">
      <c r="A104" s="1" t="s">
        <v>241</v>
      </c>
      <c r="B104" s="63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0">
        <f t="shared" si="5"/>
        <v>0</v>
      </c>
      <c r="I104" s="61">
        <f t="shared" si="7"/>
        <v>0</v>
      </c>
      <c r="J104" s="31">
        <f t="shared" si="6"/>
        <v>0</v>
      </c>
      <c r="K104" s="25">
        <f t="shared" si="8"/>
        <v>0</v>
      </c>
    </row>
    <row r="105" spans="1:25" ht="12.75">
      <c r="A105" s="1" t="s">
        <v>142</v>
      </c>
      <c r="B105" s="63">
        <v>1.216931216931217</v>
      </c>
      <c r="C105" s="31">
        <v>0.9523809523809523</v>
      </c>
      <c r="D105" s="31">
        <v>1.8518518518518519</v>
      </c>
      <c r="E105" s="31">
        <v>1.0052910052910053</v>
      </c>
      <c r="F105" s="31">
        <v>0.8524240809802878</v>
      </c>
      <c r="G105" s="31">
        <v>0.9589770911028237</v>
      </c>
      <c r="H105" s="30">
        <f t="shared" si="5"/>
        <v>1.1396426997563565</v>
      </c>
      <c r="I105" s="61">
        <f t="shared" si="7"/>
        <v>22</v>
      </c>
      <c r="J105" s="31">
        <f t="shared" si="6"/>
        <v>1.1720831113478956</v>
      </c>
      <c r="K105" s="25">
        <f t="shared" si="8"/>
        <v>9</v>
      </c>
      <c r="L105">
        <v>1</v>
      </c>
      <c r="M105">
        <v>2</v>
      </c>
      <c r="N105">
        <v>4</v>
      </c>
      <c r="O105">
        <v>1</v>
      </c>
      <c r="P105">
        <v>2</v>
      </c>
      <c r="R105">
        <v>7</v>
      </c>
      <c r="U105">
        <v>2</v>
      </c>
      <c r="V105">
        <v>1</v>
      </c>
      <c r="Y105">
        <v>2</v>
      </c>
    </row>
    <row r="106" spans="1:27" ht="12.75">
      <c r="A106" s="1" t="s">
        <v>143</v>
      </c>
      <c r="B106" s="63">
        <v>5.873015873015873</v>
      </c>
      <c r="C106" s="31">
        <v>6.507936507936508</v>
      </c>
      <c r="D106" s="31">
        <v>6.931216931216931</v>
      </c>
      <c r="E106" s="31">
        <v>5.502645502645502</v>
      </c>
      <c r="F106" s="31">
        <v>3.676078849227491</v>
      </c>
      <c r="G106" s="31">
        <v>3.2498668087373472</v>
      </c>
      <c r="H106" s="30">
        <f t="shared" si="5"/>
        <v>5.290126745463275</v>
      </c>
      <c r="I106" s="61">
        <f t="shared" si="7"/>
        <v>83</v>
      </c>
      <c r="J106" s="31">
        <f aca="true" t="shared" si="9" ref="J106:J137">I106*10/$I$4</f>
        <v>4.421949920085242</v>
      </c>
      <c r="K106" s="25">
        <f t="shared" si="8"/>
        <v>15</v>
      </c>
      <c r="L106">
        <v>4</v>
      </c>
      <c r="N106">
        <v>10</v>
      </c>
      <c r="O106">
        <v>2</v>
      </c>
      <c r="P106">
        <v>6</v>
      </c>
      <c r="Q106">
        <v>3</v>
      </c>
      <c r="R106">
        <v>4</v>
      </c>
      <c r="S106">
        <v>2</v>
      </c>
      <c r="T106">
        <v>6</v>
      </c>
      <c r="U106">
        <v>5</v>
      </c>
      <c r="V106">
        <v>8</v>
      </c>
      <c r="W106">
        <v>7</v>
      </c>
      <c r="X106">
        <v>1</v>
      </c>
      <c r="Y106">
        <v>6</v>
      </c>
      <c r="Z106">
        <v>10</v>
      </c>
      <c r="AA106">
        <v>9</v>
      </c>
    </row>
    <row r="107" spans="1:27" ht="12.75">
      <c r="A107" s="1" t="s">
        <v>144</v>
      </c>
      <c r="B107" s="63">
        <v>88.78306878306879</v>
      </c>
      <c r="C107" s="31">
        <v>109.47089947089947</v>
      </c>
      <c r="D107" s="31">
        <v>102.32804232804233</v>
      </c>
      <c r="E107" s="31">
        <v>105.29100529100529</v>
      </c>
      <c r="F107" s="31">
        <v>97.81566329248803</v>
      </c>
      <c r="G107" s="31">
        <v>79.96803409696325</v>
      </c>
      <c r="H107" s="30">
        <f t="shared" si="5"/>
        <v>97.27611887707786</v>
      </c>
      <c r="I107" s="61">
        <f t="shared" si="7"/>
        <v>2080</v>
      </c>
      <c r="J107" s="31">
        <f t="shared" si="9"/>
        <v>110.8151305274374</v>
      </c>
      <c r="K107" s="25">
        <f t="shared" si="8"/>
        <v>16</v>
      </c>
      <c r="L107">
        <v>104</v>
      </c>
      <c r="M107">
        <v>81</v>
      </c>
      <c r="N107">
        <v>159</v>
      </c>
      <c r="O107">
        <v>94</v>
      </c>
      <c r="P107">
        <v>73</v>
      </c>
      <c r="Q107">
        <v>97</v>
      </c>
      <c r="R107">
        <v>33</v>
      </c>
      <c r="S107">
        <v>70</v>
      </c>
      <c r="T107">
        <v>66</v>
      </c>
      <c r="U107">
        <v>255</v>
      </c>
      <c r="V107">
        <v>182</v>
      </c>
      <c r="W107">
        <v>207</v>
      </c>
      <c r="X107">
        <v>155</v>
      </c>
      <c r="Y107">
        <v>199</v>
      </c>
      <c r="Z107">
        <v>131</v>
      </c>
      <c r="AA107">
        <v>174</v>
      </c>
    </row>
    <row r="108" spans="1:27" ht="12.75">
      <c r="A108" s="1" t="s">
        <v>145</v>
      </c>
      <c r="B108" s="63">
        <v>147.88359788359787</v>
      </c>
      <c r="C108" s="31">
        <v>155.44973544973544</v>
      </c>
      <c r="D108" s="31">
        <v>165.2910052910053</v>
      </c>
      <c r="E108" s="31">
        <v>169.8941798941799</v>
      </c>
      <c r="F108" s="31">
        <v>196.27064464571126</v>
      </c>
      <c r="G108" s="31">
        <v>144.85881726158766</v>
      </c>
      <c r="H108" s="30">
        <f t="shared" si="5"/>
        <v>163.2746634043029</v>
      </c>
      <c r="I108" s="61">
        <f t="shared" si="7"/>
        <v>2530</v>
      </c>
      <c r="J108" s="31">
        <f t="shared" si="9"/>
        <v>134.789557805008</v>
      </c>
      <c r="K108" s="25">
        <f t="shared" si="8"/>
        <v>16</v>
      </c>
      <c r="L108">
        <v>168</v>
      </c>
      <c r="M108">
        <v>104</v>
      </c>
      <c r="N108">
        <v>141</v>
      </c>
      <c r="O108">
        <v>114</v>
      </c>
      <c r="P108">
        <v>136</v>
      </c>
      <c r="Q108">
        <v>162</v>
      </c>
      <c r="R108">
        <v>24</v>
      </c>
      <c r="S108">
        <v>85</v>
      </c>
      <c r="T108">
        <v>90</v>
      </c>
      <c r="U108">
        <v>183</v>
      </c>
      <c r="V108">
        <v>198</v>
      </c>
      <c r="W108">
        <v>161</v>
      </c>
      <c r="X108">
        <v>207</v>
      </c>
      <c r="Y108">
        <v>440</v>
      </c>
      <c r="Z108">
        <v>128</v>
      </c>
      <c r="AA108">
        <v>189</v>
      </c>
    </row>
    <row r="109" spans="1:11" ht="12.75">
      <c r="A109" s="1" t="s">
        <v>146</v>
      </c>
      <c r="B109" s="63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0">
        <f t="shared" si="5"/>
        <v>0</v>
      </c>
      <c r="I109" s="61">
        <f t="shared" si="7"/>
        <v>0</v>
      </c>
      <c r="J109" s="31">
        <f t="shared" si="9"/>
        <v>0</v>
      </c>
      <c r="K109" s="25">
        <f t="shared" si="8"/>
        <v>0</v>
      </c>
    </row>
    <row r="110" spans="1:27" ht="12.75">
      <c r="A110" s="1" t="s">
        <v>147</v>
      </c>
      <c r="B110" s="63">
        <v>0.47619047619047616</v>
      </c>
      <c r="C110" s="31">
        <v>4.444444444444445</v>
      </c>
      <c r="D110" s="31">
        <v>3.5978835978835977</v>
      </c>
      <c r="E110" s="31">
        <v>2.804232804232804</v>
      </c>
      <c r="F110" s="31">
        <v>2.450719232818327</v>
      </c>
      <c r="G110" s="31">
        <v>2.344166222695791</v>
      </c>
      <c r="H110" s="30">
        <f t="shared" si="5"/>
        <v>2.686272796377574</v>
      </c>
      <c r="I110" s="61">
        <f t="shared" si="7"/>
        <v>47</v>
      </c>
      <c r="J110" s="31">
        <f t="shared" si="9"/>
        <v>2.5039957378795954</v>
      </c>
      <c r="K110" s="25">
        <f t="shared" si="8"/>
        <v>15</v>
      </c>
      <c r="L110">
        <v>1</v>
      </c>
      <c r="M110">
        <v>3</v>
      </c>
      <c r="N110">
        <v>3</v>
      </c>
      <c r="O110">
        <v>1</v>
      </c>
      <c r="P110">
        <v>3</v>
      </c>
      <c r="Q110">
        <v>4</v>
      </c>
      <c r="R110">
        <v>6</v>
      </c>
      <c r="S110">
        <v>7</v>
      </c>
      <c r="T110">
        <v>1</v>
      </c>
      <c r="U110">
        <v>2</v>
      </c>
      <c r="V110">
        <v>2</v>
      </c>
      <c r="W110">
        <v>5</v>
      </c>
      <c r="Y110">
        <v>3</v>
      </c>
      <c r="Z110">
        <v>3</v>
      </c>
      <c r="AA110">
        <v>3</v>
      </c>
    </row>
    <row r="111" spans="1:26" ht="12.75">
      <c r="A111" s="1" t="s">
        <v>148</v>
      </c>
      <c r="B111" s="63">
        <v>0</v>
      </c>
      <c r="C111" s="31">
        <v>0.15873015873015872</v>
      </c>
      <c r="D111" s="31">
        <v>0</v>
      </c>
      <c r="E111" s="31">
        <v>0.05291005291005291</v>
      </c>
      <c r="F111" s="31">
        <v>0.053276505061267986</v>
      </c>
      <c r="G111" s="31">
        <v>0.21310602024507194</v>
      </c>
      <c r="H111" s="30">
        <f t="shared" si="5"/>
        <v>0.07967045615775858</v>
      </c>
      <c r="I111" s="61">
        <f t="shared" si="7"/>
        <v>3</v>
      </c>
      <c r="J111" s="31">
        <f t="shared" si="9"/>
        <v>0.15982951518380395</v>
      </c>
      <c r="K111" s="25">
        <f t="shared" si="8"/>
        <v>2</v>
      </c>
      <c r="M111">
        <v>1</v>
      </c>
      <c r="Z111">
        <v>2</v>
      </c>
    </row>
    <row r="112" spans="1:27" ht="12.75">
      <c r="A112" s="1" t="s">
        <v>149</v>
      </c>
      <c r="B112" s="63">
        <v>1.3756613756613756</v>
      </c>
      <c r="C112" s="31">
        <v>0.6349206349206349</v>
      </c>
      <c r="D112" s="31">
        <v>1.746031746031746</v>
      </c>
      <c r="E112" s="31">
        <v>1.4814814814814814</v>
      </c>
      <c r="F112" s="31">
        <v>0.47948854555141185</v>
      </c>
      <c r="G112" s="31">
        <v>2.0245071923281834</v>
      </c>
      <c r="H112" s="30">
        <f t="shared" si="5"/>
        <v>1.2903484959958054</v>
      </c>
      <c r="I112" s="61">
        <f t="shared" si="7"/>
        <v>38</v>
      </c>
      <c r="J112" s="31">
        <f t="shared" si="9"/>
        <v>2.0245071923281834</v>
      </c>
      <c r="K112" s="25">
        <f t="shared" si="8"/>
        <v>12</v>
      </c>
      <c r="L112">
        <v>1</v>
      </c>
      <c r="M112">
        <v>3</v>
      </c>
      <c r="R112">
        <v>1</v>
      </c>
      <c r="S112">
        <v>3</v>
      </c>
      <c r="T112">
        <v>1</v>
      </c>
      <c r="U112">
        <v>4</v>
      </c>
      <c r="V112">
        <v>4</v>
      </c>
      <c r="W112">
        <v>9</v>
      </c>
      <c r="X112">
        <v>2</v>
      </c>
      <c r="Y112">
        <v>2</v>
      </c>
      <c r="Z112">
        <v>2</v>
      </c>
      <c r="AA112">
        <v>6</v>
      </c>
    </row>
    <row r="113" spans="1:27" ht="12.75">
      <c r="A113" s="1" t="s">
        <v>150</v>
      </c>
      <c r="B113" s="63">
        <v>29.894179894179896</v>
      </c>
      <c r="C113" s="31">
        <v>22.857142857142858</v>
      </c>
      <c r="D113" s="31">
        <v>32.06349206349206</v>
      </c>
      <c r="E113" s="31">
        <v>26.349206349206348</v>
      </c>
      <c r="F113" s="31">
        <v>25.679275439531168</v>
      </c>
      <c r="G113" s="31">
        <v>20.458177943526906</v>
      </c>
      <c r="H113" s="30">
        <f t="shared" si="5"/>
        <v>26.216912424513207</v>
      </c>
      <c r="I113" s="61">
        <f t="shared" si="7"/>
        <v>537</v>
      </c>
      <c r="J113" s="31">
        <f t="shared" si="9"/>
        <v>28.60948321790091</v>
      </c>
      <c r="K113" s="25">
        <f t="shared" si="8"/>
        <v>16</v>
      </c>
      <c r="L113">
        <v>47</v>
      </c>
      <c r="M113">
        <v>3</v>
      </c>
      <c r="N113">
        <v>13</v>
      </c>
      <c r="O113">
        <v>69</v>
      </c>
      <c r="P113">
        <v>12</v>
      </c>
      <c r="Q113">
        <v>40</v>
      </c>
      <c r="R113">
        <v>6</v>
      </c>
      <c r="S113">
        <v>40</v>
      </c>
      <c r="T113">
        <v>25</v>
      </c>
      <c r="U113">
        <v>61</v>
      </c>
      <c r="V113">
        <v>33</v>
      </c>
      <c r="W113">
        <v>6</v>
      </c>
      <c r="X113">
        <v>8</v>
      </c>
      <c r="Y113">
        <v>82</v>
      </c>
      <c r="Z113">
        <v>33</v>
      </c>
      <c r="AA113">
        <v>59</v>
      </c>
    </row>
    <row r="114" spans="1:11" ht="12.75">
      <c r="A114" s="1" t="s">
        <v>151</v>
      </c>
      <c r="B114" s="63">
        <v>0.10582010582010581</v>
      </c>
      <c r="C114" s="31">
        <v>0.21164021164021163</v>
      </c>
      <c r="D114" s="31">
        <v>0.8465608465608465</v>
      </c>
      <c r="E114" s="31">
        <v>0.42328042328042326</v>
      </c>
      <c r="F114" s="31">
        <v>0</v>
      </c>
      <c r="G114" s="31">
        <v>0.21310602024507194</v>
      </c>
      <c r="H114" s="30">
        <f t="shared" si="5"/>
        <v>0.30006793459110986</v>
      </c>
      <c r="I114" s="61">
        <f t="shared" si="7"/>
        <v>0</v>
      </c>
      <c r="J114" s="31">
        <f t="shared" si="9"/>
        <v>0</v>
      </c>
      <c r="K114" s="25">
        <f t="shared" si="8"/>
        <v>0</v>
      </c>
    </row>
    <row r="115" spans="1:27" ht="12.75">
      <c r="A115" s="1" t="s">
        <v>152</v>
      </c>
      <c r="B115" s="63">
        <v>14.814814814814815</v>
      </c>
      <c r="C115" s="31">
        <v>17.83068783068783</v>
      </c>
      <c r="D115" s="31">
        <v>21.746031746031747</v>
      </c>
      <c r="E115" s="31">
        <v>23.915343915343914</v>
      </c>
      <c r="F115" s="31">
        <v>53.64944059669686</v>
      </c>
      <c r="G115" s="31">
        <v>82.09909429941396</v>
      </c>
      <c r="H115" s="30">
        <f t="shared" si="5"/>
        <v>35.675902200498186</v>
      </c>
      <c r="I115" s="61">
        <f t="shared" si="7"/>
        <v>601</v>
      </c>
      <c r="J115" s="31">
        <f t="shared" si="9"/>
        <v>32.019179541822055</v>
      </c>
      <c r="K115" s="25">
        <f t="shared" si="8"/>
        <v>10</v>
      </c>
      <c r="L115">
        <v>16</v>
      </c>
      <c r="O115">
        <v>41</v>
      </c>
      <c r="Q115">
        <v>2</v>
      </c>
      <c r="S115">
        <v>2</v>
      </c>
      <c r="T115">
        <v>30</v>
      </c>
      <c r="U115">
        <v>207</v>
      </c>
      <c r="V115">
        <v>10</v>
      </c>
      <c r="Y115">
        <v>82</v>
      </c>
      <c r="Z115">
        <v>30</v>
      </c>
      <c r="AA115">
        <v>181</v>
      </c>
    </row>
    <row r="116" spans="1:11" ht="12.75">
      <c r="A116" s="1" t="s">
        <v>153</v>
      </c>
      <c r="B116" s="63">
        <v>0</v>
      </c>
      <c r="C116" s="31">
        <v>0.05291005291005291</v>
      </c>
      <c r="D116" s="31">
        <v>0</v>
      </c>
      <c r="E116" s="31">
        <v>0</v>
      </c>
      <c r="F116" s="31">
        <v>0</v>
      </c>
      <c r="G116" s="31">
        <v>0</v>
      </c>
      <c r="H116" s="30">
        <f t="shared" si="5"/>
        <v>0.008818342151675485</v>
      </c>
      <c r="I116" s="61">
        <f t="shared" si="7"/>
        <v>0</v>
      </c>
      <c r="J116" s="31">
        <f t="shared" si="9"/>
        <v>0</v>
      </c>
      <c r="K116" s="25">
        <f t="shared" si="8"/>
        <v>0</v>
      </c>
    </row>
    <row r="117" spans="1:27" ht="12.75">
      <c r="A117" s="1" t="s">
        <v>154</v>
      </c>
      <c r="B117" s="63">
        <v>42.32804232804233</v>
      </c>
      <c r="C117" s="31">
        <v>41.64021164021164</v>
      </c>
      <c r="D117" s="31">
        <v>36.34920634920635</v>
      </c>
      <c r="E117" s="31">
        <v>41.48148148148148</v>
      </c>
      <c r="F117" s="31">
        <v>35.055940330314336</v>
      </c>
      <c r="G117" s="31">
        <v>34.89611081513053</v>
      </c>
      <c r="H117" s="30">
        <f t="shared" si="5"/>
        <v>38.62516549073111</v>
      </c>
      <c r="I117" s="61">
        <f t="shared" si="7"/>
        <v>546</v>
      </c>
      <c r="J117" s="31">
        <f t="shared" si="9"/>
        <v>29.08897176345232</v>
      </c>
      <c r="K117" s="25">
        <f t="shared" si="8"/>
        <v>16</v>
      </c>
      <c r="L117">
        <v>43</v>
      </c>
      <c r="M117">
        <v>7</v>
      </c>
      <c r="N117">
        <v>12</v>
      </c>
      <c r="O117">
        <v>50</v>
      </c>
      <c r="P117">
        <v>16</v>
      </c>
      <c r="Q117">
        <v>27</v>
      </c>
      <c r="R117">
        <v>21</v>
      </c>
      <c r="S117">
        <v>39</v>
      </c>
      <c r="T117">
        <v>11</v>
      </c>
      <c r="U117">
        <v>93</v>
      </c>
      <c r="V117">
        <v>21</v>
      </c>
      <c r="W117">
        <v>6</v>
      </c>
      <c r="X117">
        <v>45</v>
      </c>
      <c r="Y117">
        <v>83</v>
      </c>
      <c r="Z117">
        <v>28</v>
      </c>
      <c r="AA117">
        <v>44</v>
      </c>
    </row>
    <row r="118" spans="1:27" ht="12.75">
      <c r="A118" s="1" t="s">
        <v>155</v>
      </c>
      <c r="B118" s="63">
        <v>7.619047619047619</v>
      </c>
      <c r="C118" s="31">
        <v>4.973544973544974</v>
      </c>
      <c r="D118" s="31">
        <v>4.285714285714286</v>
      </c>
      <c r="E118" s="31">
        <v>4.761904761904762</v>
      </c>
      <c r="F118" s="31">
        <v>6.9792221630261055</v>
      </c>
      <c r="G118" s="31">
        <v>7.298881193393714</v>
      </c>
      <c r="H118" s="30">
        <f t="shared" si="5"/>
        <v>5.9863858327719095</v>
      </c>
      <c r="I118" s="61">
        <f t="shared" si="7"/>
        <v>97</v>
      </c>
      <c r="J118" s="31">
        <f t="shared" si="9"/>
        <v>5.167820990942994</v>
      </c>
      <c r="K118" s="25">
        <f t="shared" si="8"/>
        <v>16</v>
      </c>
      <c r="L118">
        <v>8</v>
      </c>
      <c r="M118">
        <v>3</v>
      </c>
      <c r="N118">
        <v>6</v>
      </c>
      <c r="O118">
        <v>5</v>
      </c>
      <c r="P118">
        <v>11</v>
      </c>
      <c r="Q118">
        <v>4</v>
      </c>
      <c r="R118">
        <v>5</v>
      </c>
      <c r="S118">
        <v>8</v>
      </c>
      <c r="T118">
        <v>10</v>
      </c>
      <c r="U118">
        <v>4</v>
      </c>
      <c r="V118">
        <v>1</v>
      </c>
      <c r="W118">
        <v>5</v>
      </c>
      <c r="X118">
        <v>1</v>
      </c>
      <c r="Y118">
        <v>3</v>
      </c>
      <c r="Z118">
        <v>8</v>
      </c>
      <c r="AA118">
        <v>15</v>
      </c>
    </row>
    <row r="119" spans="1:11" ht="12.75">
      <c r="A119" s="1" t="s">
        <v>156</v>
      </c>
      <c r="B119" s="63">
        <v>0.37037037037037035</v>
      </c>
      <c r="C119" s="31">
        <v>0.05291005291005291</v>
      </c>
      <c r="D119" s="31">
        <v>0.5291005291005291</v>
      </c>
      <c r="E119" s="31">
        <v>3.544973544973545</v>
      </c>
      <c r="F119" s="31">
        <v>0.10655301012253597</v>
      </c>
      <c r="G119" s="31">
        <v>0.053276505061267986</v>
      </c>
      <c r="H119" s="30">
        <f t="shared" si="5"/>
        <v>0.7761973354230501</v>
      </c>
      <c r="I119" s="61">
        <f t="shared" si="7"/>
        <v>0</v>
      </c>
      <c r="J119" s="31">
        <f t="shared" si="9"/>
        <v>0</v>
      </c>
      <c r="K119" s="25">
        <f t="shared" si="8"/>
        <v>0</v>
      </c>
    </row>
    <row r="120" spans="1:27" ht="12.75">
      <c r="A120" s="1" t="s">
        <v>157</v>
      </c>
      <c r="B120" s="63">
        <v>8.835978835978835</v>
      </c>
      <c r="C120" s="31">
        <v>7.4603174603174605</v>
      </c>
      <c r="D120" s="31">
        <v>11.640211640211641</v>
      </c>
      <c r="E120" s="31">
        <v>7.830687830687831</v>
      </c>
      <c r="F120" s="31">
        <v>6.712839637719766</v>
      </c>
      <c r="G120" s="31">
        <v>10.06925945657965</v>
      </c>
      <c r="H120" s="30">
        <f t="shared" si="5"/>
        <v>8.758215810249197</v>
      </c>
      <c r="I120" s="61">
        <f t="shared" si="7"/>
        <v>234</v>
      </c>
      <c r="J120" s="31">
        <f t="shared" si="9"/>
        <v>12.466702184336707</v>
      </c>
      <c r="K120" s="25">
        <f t="shared" si="8"/>
        <v>10</v>
      </c>
      <c r="L120">
        <v>24</v>
      </c>
      <c r="N120">
        <v>3</v>
      </c>
      <c r="O120">
        <v>61</v>
      </c>
      <c r="P120">
        <v>4</v>
      </c>
      <c r="Q120">
        <v>13</v>
      </c>
      <c r="S120">
        <v>2</v>
      </c>
      <c r="V120">
        <v>22</v>
      </c>
      <c r="W120">
        <v>20</v>
      </c>
      <c r="Y120">
        <v>40</v>
      </c>
      <c r="AA120">
        <v>45</v>
      </c>
    </row>
    <row r="121" spans="1:27" ht="12.75">
      <c r="A121" s="1" t="s">
        <v>158</v>
      </c>
      <c r="B121" s="63">
        <v>40.476190476190474</v>
      </c>
      <c r="C121" s="31">
        <v>28.624338624338623</v>
      </c>
      <c r="D121" s="31">
        <v>43.06878306878307</v>
      </c>
      <c r="E121" s="31">
        <v>42.43386243386244</v>
      </c>
      <c r="F121" s="31">
        <v>39.264784230154504</v>
      </c>
      <c r="G121" s="31">
        <v>37.240277037826324</v>
      </c>
      <c r="H121" s="30">
        <f t="shared" si="5"/>
        <v>38.51803931185924</v>
      </c>
      <c r="I121" s="61">
        <f t="shared" si="7"/>
        <v>872</v>
      </c>
      <c r="J121" s="31">
        <f t="shared" si="9"/>
        <v>46.45711241342568</v>
      </c>
      <c r="K121" s="25">
        <f t="shared" si="8"/>
        <v>14</v>
      </c>
      <c r="L121">
        <v>55</v>
      </c>
      <c r="N121">
        <v>4</v>
      </c>
      <c r="O121">
        <v>89</v>
      </c>
      <c r="P121">
        <v>8</v>
      </c>
      <c r="Q121">
        <v>29</v>
      </c>
      <c r="S121">
        <v>23</v>
      </c>
      <c r="T121">
        <v>20</v>
      </c>
      <c r="U121">
        <v>129</v>
      </c>
      <c r="V121">
        <v>131</v>
      </c>
      <c r="W121">
        <v>37</v>
      </c>
      <c r="X121">
        <v>1</v>
      </c>
      <c r="Y121">
        <v>129</v>
      </c>
      <c r="Z121">
        <v>125</v>
      </c>
      <c r="AA121">
        <v>92</v>
      </c>
    </row>
    <row r="122" spans="1:27" ht="12.75">
      <c r="A122" s="1" t="s">
        <v>159</v>
      </c>
      <c r="B122" s="63">
        <v>4.074074074074074</v>
      </c>
      <c r="C122" s="31">
        <v>2.2222222222222223</v>
      </c>
      <c r="D122" s="31">
        <v>12.486772486772487</v>
      </c>
      <c r="E122" s="31">
        <v>2.9100529100529102</v>
      </c>
      <c r="F122" s="31">
        <v>3.2498668087373472</v>
      </c>
      <c r="G122" s="31">
        <v>4.635055940330314</v>
      </c>
      <c r="H122" s="30">
        <f t="shared" si="5"/>
        <v>4.9296740736982265</v>
      </c>
      <c r="I122" s="61">
        <f t="shared" si="7"/>
        <v>46</v>
      </c>
      <c r="J122" s="31">
        <f t="shared" si="9"/>
        <v>2.450719232818327</v>
      </c>
      <c r="K122" s="25">
        <f t="shared" si="8"/>
        <v>11</v>
      </c>
      <c r="L122">
        <v>13</v>
      </c>
      <c r="N122">
        <v>3</v>
      </c>
      <c r="O122">
        <v>2</v>
      </c>
      <c r="P122">
        <v>2</v>
      </c>
      <c r="U122">
        <v>4</v>
      </c>
      <c r="V122">
        <v>1</v>
      </c>
      <c r="W122">
        <v>5</v>
      </c>
      <c r="X122">
        <v>2</v>
      </c>
      <c r="Y122">
        <v>6</v>
      </c>
      <c r="Z122">
        <v>4</v>
      </c>
      <c r="AA122">
        <v>4</v>
      </c>
    </row>
    <row r="123" spans="1:27" ht="12.75">
      <c r="A123" s="1" t="s">
        <v>160</v>
      </c>
      <c r="B123" s="63">
        <v>0.42328042328042326</v>
      </c>
      <c r="C123" s="31">
        <v>0.8994708994708994</v>
      </c>
      <c r="D123" s="31">
        <v>2.751322751322751</v>
      </c>
      <c r="E123" s="31">
        <v>1.5343915343915344</v>
      </c>
      <c r="F123" s="31">
        <v>0.9589770911028237</v>
      </c>
      <c r="G123" s="31">
        <v>0.8524240809802878</v>
      </c>
      <c r="H123" s="30">
        <f t="shared" si="5"/>
        <v>1.2366444634247868</v>
      </c>
      <c r="I123" s="61">
        <f t="shared" si="7"/>
        <v>47</v>
      </c>
      <c r="J123" s="31">
        <f t="shared" si="9"/>
        <v>2.5039957378795954</v>
      </c>
      <c r="K123" s="25">
        <f t="shared" si="8"/>
        <v>5</v>
      </c>
      <c r="L123">
        <v>30</v>
      </c>
      <c r="V123">
        <v>3</v>
      </c>
      <c r="Y123">
        <v>1</v>
      </c>
      <c r="Z123">
        <v>11</v>
      </c>
      <c r="AA123">
        <v>2</v>
      </c>
    </row>
    <row r="124" spans="1:11" ht="12.75">
      <c r="A124" s="1" t="s">
        <v>161</v>
      </c>
      <c r="B124" s="63">
        <v>0</v>
      </c>
      <c r="C124" s="31">
        <v>0.37037037037037035</v>
      </c>
      <c r="D124" s="31">
        <v>0.15873015873015872</v>
      </c>
      <c r="E124" s="31">
        <v>0</v>
      </c>
      <c r="F124" s="31">
        <v>0</v>
      </c>
      <c r="G124" s="31">
        <v>0</v>
      </c>
      <c r="H124" s="30">
        <f t="shared" si="5"/>
        <v>0.08818342151675485</v>
      </c>
      <c r="I124" s="61">
        <f t="shared" si="7"/>
        <v>0</v>
      </c>
      <c r="J124" s="31">
        <f t="shared" si="9"/>
        <v>0</v>
      </c>
      <c r="K124" s="25">
        <f t="shared" si="8"/>
        <v>0</v>
      </c>
    </row>
    <row r="125" spans="1:27" ht="12.75">
      <c r="A125" s="1" t="s">
        <v>162</v>
      </c>
      <c r="B125" s="63">
        <v>107.51322751322752</v>
      </c>
      <c r="C125" s="31">
        <v>90.63492063492063</v>
      </c>
      <c r="D125" s="31">
        <v>208.57142857142858</v>
      </c>
      <c r="E125" s="31">
        <v>153.43915343915344</v>
      </c>
      <c r="F125" s="31">
        <v>110.9749600426212</v>
      </c>
      <c r="G125" s="31">
        <v>78.47629195524775</v>
      </c>
      <c r="H125" s="30">
        <f t="shared" si="5"/>
        <v>124.93499702609984</v>
      </c>
      <c r="I125" s="61">
        <f t="shared" si="7"/>
        <v>670</v>
      </c>
      <c r="J125" s="31">
        <f t="shared" si="9"/>
        <v>35.69525839104955</v>
      </c>
      <c r="K125" s="25">
        <f t="shared" si="8"/>
        <v>15</v>
      </c>
      <c r="L125">
        <v>188</v>
      </c>
      <c r="N125">
        <v>2</v>
      </c>
      <c r="O125">
        <v>47</v>
      </c>
      <c r="P125">
        <v>4</v>
      </c>
      <c r="Q125">
        <v>13</v>
      </c>
      <c r="R125">
        <v>24</v>
      </c>
      <c r="S125">
        <v>46</v>
      </c>
      <c r="T125">
        <v>16</v>
      </c>
      <c r="U125">
        <v>91</v>
      </c>
      <c r="V125">
        <v>22</v>
      </c>
      <c r="W125">
        <v>12</v>
      </c>
      <c r="X125">
        <v>24</v>
      </c>
      <c r="Y125">
        <v>65</v>
      </c>
      <c r="Z125">
        <v>56</v>
      </c>
      <c r="AA125">
        <v>60</v>
      </c>
    </row>
    <row r="126" spans="1:26" ht="12.75">
      <c r="A126" s="1" t="s">
        <v>163</v>
      </c>
      <c r="B126" s="63">
        <v>1.9576719576719577</v>
      </c>
      <c r="C126" s="31">
        <v>2.0105820105820107</v>
      </c>
      <c r="D126" s="31">
        <v>1.0052910052910053</v>
      </c>
      <c r="E126" s="31">
        <v>0.9523809523809523</v>
      </c>
      <c r="F126" s="31">
        <v>1.9712306872669154</v>
      </c>
      <c r="G126" s="31">
        <v>1.8114011720831114</v>
      </c>
      <c r="H126" s="30">
        <f t="shared" si="5"/>
        <v>1.618092964212659</v>
      </c>
      <c r="I126" s="61">
        <f t="shared" si="7"/>
        <v>37</v>
      </c>
      <c r="J126" s="31">
        <f t="shared" si="9"/>
        <v>1.9712306872669154</v>
      </c>
      <c r="K126" s="25">
        <f t="shared" si="8"/>
        <v>4</v>
      </c>
      <c r="R126">
        <v>1</v>
      </c>
      <c r="U126">
        <v>17</v>
      </c>
      <c r="Y126">
        <v>9</v>
      </c>
      <c r="Z126">
        <v>10</v>
      </c>
    </row>
    <row r="127" spans="1:27" ht="12.75">
      <c r="A127" s="1" t="s">
        <v>164</v>
      </c>
      <c r="B127" s="63">
        <v>1.164021164021164</v>
      </c>
      <c r="C127" s="31">
        <v>66.24338624338624</v>
      </c>
      <c r="D127" s="31">
        <v>3.015873015873016</v>
      </c>
      <c r="E127" s="31">
        <v>44.33862433862434</v>
      </c>
      <c r="F127" s="31">
        <v>9.909429941395844</v>
      </c>
      <c r="G127" s="31">
        <v>31.113478955780504</v>
      </c>
      <c r="H127" s="30">
        <f t="shared" si="5"/>
        <v>25.96413560984685</v>
      </c>
      <c r="I127" s="61">
        <f t="shared" si="7"/>
        <v>348</v>
      </c>
      <c r="J127" s="31">
        <f t="shared" si="9"/>
        <v>18.540223761321258</v>
      </c>
      <c r="K127" s="25">
        <f t="shared" si="8"/>
        <v>15</v>
      </c>
      <c r="L127">
        <v>5</v>
      </c>
      <c r="M127">
        <v>4</v>
      </c>
      <c r="N127">
        <v>4</v>
      </c>
      <c r="O127">
        <v>46</v>
      </c>
      <c r="P127">
        <v>1</v>
      </c>
      <c r="R127">
        <v>14</v>
      </c>
      <c r="S127">
        <v>1</v>
      </c>
      <c r="T127">
        <v>1</v>
      </c>
      <c r="U127">
        <v>18</v>
      </c>
      <c r="V127">
        <v>4</v>
      </c>
      <c r="W127">
        <v>20</v>
      </c>
      <c r="X127">
        <v>81</v>
      </c>
      <c r="Y127">
        <v>41</v>
      </c>
      <c r="Z127">
        <v>42</v>
      </c>
      <c r="AA127">
        <v>66</v>
      </c>
    </row>
    <row r="128" spans="1:11" ht="12.75">
      <c r="A128" s="1" t="s">
        <v>165</v>
      </c>
      <c r="B128" s="63">
        <v>0.05291005291005291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0">
        <f t="shared" si="5"/>
        <v>0.008818342151675485</v>
      </c>
      <c r="I128" s="61">
        <f t="shared" si="7"/>
        <v>0</v>
      </c>
      <c r="J128" s="31">
        <f t="shared" si="9"/>
        <v>0</v>
      </c>
      <c r="K128" s="25">
        <f t="shared" si="8"/>
        <v>0</v>
      </c>
    </row>
    <row r="129" spans="1:11" ht="12.75">
      <c r="A129" s="1" t="s">
        <v>166</v>
      </c>
      <c r="B129" s="63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0.10655301012253597</v>
      </c>
      <c r="H129" s="30">
        <f t="shared" si="5"/>
        <v>0.01775883502042266</v>
      </c>
      <c r="I129" s="61">
        <f t="shared" si="7"/>
        <v>0</v>
      </c>
      <c r="J129" s="31">
        <f t="shared" si="9"/>
        <v>0</v>
      </c>
      <c r="K129" s="25">
        <f t="shared" si="8"/>
        <v>0</v>
      </c>
    </row>
    <row r="130" spans="1:25" ht="12.75">
      <c r="A130" s="1" t="s">
        <v>167</v>
      </c>
      <c r="B130" s="63">
        <v>5.8201058201058204</v>
      </c>
      <c r="C130" s="31">
        <v>17.24867724867725</v>
      </c>
      <c r="D130" s="31">
        <v>34.232804232804234</v>
      </c>
      <c r="E130" s="31">
        <v>42.38095238095238</v>
      </c>
      <c r="F130" s="31">
        <v>0.5327650506126799</v>
      </c>
      <c r="G130" s="31">
        <v>13.905167820990943</v>
      </c>
      <c r="H130" s="30">
        <f t="shared" si="5"/>
        <v>19.020078759023885</v>
      </c>
      <c r="I130" s="61">
        <f t="shared" si="7"/>
        <v>374</v>
      </c>
      <c r="J130" s="31">
        <f t="shared" si="9"/>
        <v>19.925412892914228</v>
      </c>
      <c r="K130" s="25">
        <f t="shared" si="8"/>
        <v>10</v>
      </c>
      <c r="M130">
        <v>211</v>
      </c>
      <c r="O130">
        <v>5</v>
      </c>
      <c r="P130">
        <v>1</v>
      </c>
      <c r="R130">
        <v>3</v>
      </c>
      <c r="S130">
        <v>4</v>
      </c>
      <c r="T130">
        <v>5</v>
      </c>
      <c r="U130">
        <v>7</v>
      </c>
      <c r="V130">
        <v>6</v>
      </c>
      <c r="X130">
        <v>131</v>
      </c>
      <c r="Y130">
        <v>1</v>
      </c>
    </row>
    <row r="131" spans="1:11" ht="12.75">
      <c r="A131" s="1" t="s">
        <v>168</v>
      </c>
      <c r="B131" s="63">
        <v>0</v>
      </c>
      <c r="C131" s="31">
        <v>0.37037037037037035</v>
      </c>
      <c r="D131" s="31">
        <v>0</v>
      </c>
      <c r="E131" s="31">
        <v>0</v>
      </c>
      <c r="F131" s="31">
        <v>0</v>
      </c>
      <c r="G131" s="31">
        <v>0.053276505061267986</v>
      </c>
      <c r="H131" s="30">
        <f t="shared" si="5"/>
        <v>0.07060781257193972</v>
      </c>
      <c r="I131" s="61">
        <f t="shared" si="7"/>
        <v>0</v>
      </c>
      <c r="J131" s="31">
        <f t="shared" si="9"/>
        <v>0</v>
      </c>
      <c r="K131" s="25">
        <f t="shared" si="8"/>
        <v>0</v>
      </c>
    </row>
    <row r="132" spans="1:11" ht="12.75">
      <c r="A132" s="1" t="s">
        <v>237</v>
      </c>
      <c r="B132" s="63">
        <v>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0">
        <f t="shared" si="5"/>
        <v>0</v>
      </c>
      <c r="I132" s="61">
        <f t="shared" si="7"/>
        <v>0</v>
      </c>
      <c r="J132" s="31">
        <f t="shared" si="9"/>
        <v>0</v>
      </c>
      <c r="K132" s="25">
        <f t="shared" si="8"/>
        <v>0</v>
      </c>
    </row>
    <row r="133" spans="1:11" ht="12.75">
      <c r="A133" s="1" t="s">
        <v>169</v>
      </c>
      <c r="B133" s="63">
        <v>0.6349206349206349</v>
      </c>
      <c r="C133" s="31">
        <v>31.693121693121693</v>
      </c>
      <c r="D133" s="31">
        <v>0.7407407407407407</v>
      </c>
      <c r="E133" s="31">
        <v>6.243386243386244</v>
      </c>
      <c r="F133" s="31">
        <v>0.053276505061267986</v>
      </c>
      <c r="G133" s="31">
        <v>0.26638252530633993</v>
      </c>
      <c r="H133" s="30">
        <f t="shared" si="5"/>
        <v>6.605304723756155</v>
      </c>
      <c r="I133" s="61">
        <f t="shared" si="7"/>
        <v>0</v>
      </c>
      <c r="J133" s="31">
        <f t="shared" si="9"/>
        <v>0</v>
      </c>
      <c r="K133" s="25">
        <f t="shared" si="8"/>
        <v>0</v>
      </c>
    </row>
    <row r="134" spans="1:27" ht="12.75">
      <c r="A134" s="1" t="s">
        <v>170</v>
      </c>
      <c r="B134" s="63">
        <v>0.21164021164021163</v>
      </c>
      <c r="C134" s="31">
        <v>1.0582010582010581</v>
      </c>
      <c r="D134" s="31">
        <v>2.5925925925925926</v>
      </c>
      <c r="E134" s="31">
        <v>2.2751322751322753</v>
      </c>
      <c r="F134" s="31">
        <v>0.4262120404901439</v>
      </c>
      <c r="G134" s="31">
        <v>0.4262120404901439</v>
      </c>
      <c r="H134" s="30">
        <f t="shared" si="5"/>
        <v>1.1649983697577377</v>
      </c>
      <c r="I134" s="61">
        <f t="shared" si="7"/>
        <v>1</v>
      </c>
      <c r="J134" s="31">
        <f t="shared" si="9"/>
        <v>0.053276505061267986</v>
      </c>
      <c r="K134" s="25">
        <f t="shared" si="8"/>
        <v>1</v>
      </c>
      <c r="AA134">
        <v>1</v>
      </c>
    </row>
    <row r="135" spans="1:26" ht="12.75">
      <c r="A135" s="1" t="s">
        <v>171</v>
      </c>
      <c r="B135" s="63">
        <v>0.9523809523809523</v>
      </c>
      <c r="C135" s="31">
        <v>1.5343915343915344</v>
      </c>
      <c r="D135" s="31">
        <v>0.8465608465608465</v>
      </c>
      <c r="E135" s="31">
        <v>1.4814814814814814</v>
      </c>
      <c r="F135" s="31">
        <v>1.3851891315929676</v>
      </c>
      <c r="G135" s="31">
        <v>1.8114011720831114</v>
      </c>
      <c r="H135" s="30">
        <f aca="true" t="shared" si="10" ref="H135:H140">(B135+C135+D135+E135+F135+G135)/6</f>
        <v>1.3352341864151491</v>
      </c>
      <c r="I135" s="61">
        <f t="shared" si="7"/>
        <v>35</v>
      </c>
      <c r="J135" s="31">
        <f t="shared" si="9"/>
        <v>1.8646776771443794</v>
      </c>
      <c r="K135" s="25">
        <f t="shared" si="8"/>
        <v>5</v>
      </c>
      <c r="R135">
        <v>1</v>
      </c>
      <c r="U135">
        <v>4</v>
      </c>
      <c r="V135">
        <v>9</v>
      </c>
      <c r="Y135">
        <v>11</v>
      </c>
      <c r="Z135">
        <v>10</v>
      </c>
    </row>
    <row r="136" spans="1:11" ht="12.75">
      <c r="A136" s="1" t="s">
        <v>172</v>
      </c>
      <c r="B136" s="63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2.717101758124667</v>
      </c>
      <c r="H136" s="30">
        <f t="shared" si="10"/>
        <v>0.45285029302077784</v>
      </c>
      <c r="I136" s="61">
        <f t="shared" si="7"/>
        <v>0</v>
      </c>
      <c r="J136" s="31">
        <f t="shared" si="9"/>
        <v>0</v>
      </c>
      <c r="K136" s="25">
        <f t="shared" si="8"/>
        <v>0</v>
      </c>
    </row>
    <row r="137" spans="1:27" ht="12.75">
      <c r="A137" s="1" t="s">
        <v>173</v>
      </c>
      <c r="B137" s="63">
        <v>13.862433862433862</v>
      </c>
      <c r="C137" s="31">
        <v>18.994708994708994</v>
      </c>
      <c r="D137" s="31">
        <v>23.280423280423282</v>
      </c>
      <c r="E137" s="31">
        <v>12.857142857142858</v>
      </c>
      <c r="F137" s="31">
        <v>11.028236547682473</v>
      </c>
      <c r="G137" s="31">
        <v>22.53596164091636</v>
      </c>
      <c r="H137" s="30">
        <f t="shared" si="10"/>
        <v>17.09315119721797</v>
      </c>
      <c r="I137" s="61">
        <f t="shared" si="7"/>
        <v>576</v>
      </c>
      <c r="J137" s="31">
        <f t="shared" si="9"/>
        <v>30.68726691529036</v>
      </c>
      <c r="K137" s="25">
        <f t="shared" si="8"/>
        <v>16</v>
      </c>
      <c r="L137">
        <v>63</v>
      </c>
      <c r="M137">
        <v>12</v>
      </c>
      <c r="N137">
        <v>3</v>
      </c>
      <c r="O137">
        <v>45</v>
      </c>
      <c r="P137">
        <v>23</v>
      </c>
      <c r="Q137">
        <v>68</v>
      </c>
      <c r="R137">
        <v>1</v>
      </c>
      <c r="S137">
        <v>27</v>
      </c>
      <c r="T137">
        <v>15</v>
      </c>
      <c r="U137">
        <v>111</v>
      </c>
      <c r="V137">
        <v>23</v>
      </c>
      <c r="W137">
        <v>52</v>
      </c>
      <c r="X137">
        <v>8</v>
      </c>
      <c r="Y137">
        <v>45</v>
      </c>
      <c r="Z137">
        <v>54</v>
      </c>
      <c r="AA137">
        <v>26</v>
      </c>
    </row>
    <row r="138" spans="1:11" ht="12.75">
      <c r="A138" s="1" t="s">
        <v>174</v>
      </c>
      <c r="B138" s="63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0">
        <f t="shared" si="10"/>
        <v>0</v>
      </c>
      <c r="I138" s="61">
        <f t="shared" si="7"/>
        <v>0</v>
      </c>
      <c r="J138" s="31">
        <f>I138*10/$I$4</f>
        <v>0</v>
      </c>
      <c r="K138" s="25">
        <f t="shared" si="8"/>
        <v>0</v>
      </c>
    </row>
    <row r="139" spans="1:27" ht="12.75">
      <c r="A139" s="1" t="s">
        <v>175</v>
      </c>
      <c r="B139" s="63">
        <v>188.78306878306879</v>
      </c>
      <c r="C139" s="31">
        <v>79.31216931216932</v>
      </c>
      <c r="D139" s="31">
        <v>194.76190476190476</v>
      </c>
      <c r="E139" s="31">
        <v>103.33333333333333</v>
      </c>
      <c r="F139" s="31">
        <v>130.90037293553544</v>
      </c>
      <c r="G139" s="31">
        <v>191.31592967501334</v>
      </c>
      <c r="H139" s="30">
        <f t="shared" si="10"/>
        <v>148.06779646683748</v>
      </c>
      <c r="I139" s="61">
        <f>SUM(L139:AA139)</f>
        <v>3680</v>
      </c>
      <c r="J139" s="31">
        <f>I139*10/$I$4</f>
        <v>196.05753862546618</v>
      </c>
      <c r="K139" s="25">
        <f>COUNTA(L139:AA139)</f>
        <v>16</v>
      </c>
      <c r="L139">
        <v>430</v>
      </c>
      <c r="M139">
        <v>61</v>
      </c>
      <c r="N139">
        <v>10</v>
      </c>
      <c r="O139">
        <v>179</v>
      </c>
      <c r="P139">
        <v>225</v>
      </c>
      <c r="Q139">
        <v>93</v>
      </c>
      <c r="R139">
        <v>61</v>
      </c>
      <c r="S139">
        <v>102</v>
      </c>
      <c r="T139">
        <v>113</v>
      </c>
      <c r="U139">
        <v>353</v>
      </c>
      <c r="V139">
        <v>485</v>
      </c>
      <c r="W139">
        <v>202</v>
      </c>
      <c r="X139">
        <v>34</v>
      </c>
      <c r="Y139">
        <v>404</v>
      </c>
      <c r="Z139">
        <v>194</v>
      </c>
      <c r="AA139">
        <v>734</v>
      </c>
    </row>
    <row r="140" spans="1:27" ht="12.75">
      <c r="A140" s="1" t="s">
        <v>176</v>
      </c>
      <c r="B140" s="63">
        <v>0.31746031746031744</v>
      </c>
      <c r="C140" s="31">
        <v>0.05291005291005291</v>
      </c>
      <c r="D140" s="31">
        <v>0.05291005291005291</v>
      </c>
      <c r="E140" s="31">
        <v>0.10582010582010581</v>
      </c>
      <c r="F140" s="31">
        <v>0</v>
      </c>
      <c r="G140" s="31">
        <v>0.053276505061267986</v>
      </c>
      <c r="H140" s="30">
        <f t="shared" si="10"/>
        <v>0.09706283902696618</v>
      </c>
      <c r="I140" s="61">
        <f>SUM(L140:AA140)</f>
        <v>1</v>
      </c>
      <c r="J140" s="31">
        <f>I140*10/$I$4</f>
        <v>0.053276505061267986</v>
      </c>
      <c r="K140" s="25">
        <f>COUNTA(L140:AA140)</f>
        <v>1</v>
      </c>
      <c r="AA140">
        <v>1</v>
      </c>
    </row>
    <row r="141" spans="1:27" ht="12.75">
      <c r="A141" s="1" t="s">
        <v>177</v>
      </c>
      <c r="B141" s="80">
        <f aca="true" t="shared" si="11" ref="B141:H141">SUM(B5:B140)</f>
        <v>1461.5343915343915</v>
      </c>
      <c r="C141" s="80">
        <f t="shared" si="11"/>
        <v>1281.0052910052912</v>
      </c>
      <c r="D141" s="80">
        <f t="shared" si="11"/>
        <v>2112.857142857143</v>
      </c>
      <c r="E141" s="80">
        <f t="shared" si="11"/>
        <v>1627.3015873015875</v>
      </c>
      <c r="F141" s="80">
        <f t="shared" si="11"/>
        <v>1488.1726158763988</v>
      </c>
      <c r="G141" s="80">
        <f t="shared" si="11"/>
        <v>1979.861481086842</v>
      </c>
      <c r="H141" s="80">
        <f t="shared" si="11"/>
        <v>1658.4554182769425</v>
      </c>
      <c r="I141" s="61">
        <f>SUM(L141:AA141)</f>
        <v>68200</v>
      </c>
      <c r="J141" s="64">
        <f>I141*10/$I$4</f>
        <v>3633.4576451784765</v>
      </c>
      <c r="K141" s="64"/>
      <c r="L141" s="65">
        <f aca="true" t="shared" si="12" ref="L141:Y141">SUM(L5:L140)</f>
        <v>2202</v>
      </c>
      <c r="M141" s="65">
        <f t="shared" si="12"/>
        <v>798</v>
      </c>
      <c r="N141" s="65">
        <f t="shared" si="12"/>
        <v>2283</v>
      </c>
      <c r="O141" s="65">
        <f t="shared" si="12"/>
        <v>928</v>
      </c>
      <c r="P141" s="65">
        <f t="shared" si="12"/>
        <v>2167</v>
      </c>
      <c r="Q141" s="65">
        <f t="shared" si="12"/>
        <v>649</v>
      </c>
      <c r="R141" s="65">
        <f t="shared" si="12"/>
        <v>862</v>
      </c>
      <c r="S141" s="65">
        <f t="shared" si="12"/>
        <v>666</v>
      </c>
      <c r="T141" s="65">
        <f t="shared" si="12"/>
        <v>15643</v>
      </c>
      <c r="U141" s="65">
        <f t="shared" si="12"/>
        <v>1680</v>
      </c>
      <c r="V141" s="65">
        <f t="shared" si="12"/>
        <v>1331</v>
      </c>
      <c r="W141" s="65">
        <f t="shared" si="12"/>
        <v>1210</v>
      </c>
      <c r="X141" s="65">
        <f t="shared" si="12"/>
        <v>9057</v>
      </c>
      <c r="Y141" s="65">
        <f t="shared" si="12"/>
        <v>25525</v>
      </c>
      <c r="Z141" s="65">
        <f>SUM(Z5:Z140)</f>
        <v>975</v>
      </c>
      <c r="AA141" s="65">
        <f>SUM(AA5:AA140)</f>
        <v>2224</v>
      </c>
    </row>
    <row r="142" spans="1:27" ht="12.75">
      <c r="A142" s="1" t="s">
        <v>178</v>
      </c>
      <c r="B142" s="89">
        <f aca="true" t="shared" si="13" ref="B142:I142">COUNTIF(B5:B140,"&gt;0")</f>
        <v>74</v>
      </c>
      <c r="C142" s="89">
        <f t="shared" si="13"/>
        <v>82</v>
      </c>
      <c r="D142" s="89">
        <f t="shared" si="13"/>
        <v>93</v>
      </c>
      <c r="E142" s="89">
        <f t="shared" si="13"/>
        <v>76</v>
      </c>
      <c r="F142" s="89">
        <f t="shared" si="13"/>
        <v>73</v>
      </c>
      <c r="G142" s="89">
        <f t="shared" si="13"/>
        <v>90</v>
      </c>
      <c r="H142" s="61">
        <f>(B142+C142+D142+E142+F142+G142)/6</f>
        <v>81.33333333333333</v>
      </c>
      <c r="I142" s="89">
        <f t="shared" si="13"/>
        <v>82</v>
      </c>
      <c r="J142" s="27"/>
      <c r="K142" s="27"/>
      <c r="L142" s="27">
        <f aca="true" t="shared" si="14" ref="L142:Y142">COUNTA(L5:L140)</f>
        <v>43</v>
      </c>
      <c r="M142" s="27">
        <f t="shared" si="14"/>
        <v>39</v>
      </c>
      <c r="N142" s="27">
        <f t="shared" si="14"/>
        <v>45</v>
      </c>
      <c r="O142" s="27">
        <f>COUNTA(O5:O140)</f>
        <v>27</v>
      </c>
      <c r="P142" s="27">
        <f t="shared" si="14"/>
        <v>37</v>
      </c>
      <c r="Q142" s="27">
        <f t="shared" si="14"/>
        <v>23</v>
      </c>
      <c r="R142" s="27">
        <f t="shared" si="14"/>
        <v>40</v>
      </c>
      <c r="S142" s="27">
        <f t="shared" si="14"/>
        <v>32</v>
      </c>
      <c r="T142" s="27">
        <f t="shared" si="14"/>
        <v>43</v>
      </c>
      <c r="U142" s="27">
        <f t="shared" si="14"/>
        <v>30</v>
      </c>
      <c r="V142" s="27">
        <f t="shared" si="14"/>
        <v>36</v>
      </c>
      <c r="W142" s="27">
        <f t="shared" si="14"/>
        <v>36</v>
      </c>
      <c r="X142" s="27">
        <f t="shared" si="14"/>
        <v>35</v>
      </c>
      <c r="Y142" s="27">
        <f t="shared" si="14"/>
        <v>46</v>
      </c>
      <c r="Z142" s="27">
        <f>COUNTA(Z5:Z140)</f>
        <v>25</v>
      </c>
      <c r="AA142" s="27">
        <f>COUNTA(AA5:AA140)</f>
        <v>39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" sqref="L6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8" width="6.7109375" style="0" customWidth="1"/>
    <col min="9" max="9" width="8.28125" style="3" customWidth="1"/>
    <col min="10" max="10" width="7.8515625" style="83" customWidth="1"/>
  </cols>
  <sheetData>
    <row r="1" spans="1:10" ht="135.75" customHeight="1">
      <c r="A1" s="4"/>
      <c r="B1" s="33" t="s">
        <v>288</v>
      </c>
      <c r="C1" s="33" t="s">
        <v>289</v>
      </c>
      <c r="D1" s="33" t="s">
        <v>290</v>
      </c>
      <c r="E1" s="33" t="s">
        <v>291</v>
      </c>
      <c r="F1" s="33" t="s">
        <v>292</v>
      </c>
      <c r="G1" s="33" t="s">
        <v>360</v>
      </c>
      <c r="H1" s="85" t="s">
        <v>294</v>
      </c>
      <c r="I1" s="56" t="s">
        <v>293</v>
      </c>
      <c r="J1" s="70" t="s">
        <v>363</v>
      </c>
    </row>
    <row r="2" spans="1:10" ht="13.5" thickBot="1">
      <c r="A2" s="6" t="s">
        <v>28</v>
      </c>
      <c r="B2" s="32" t="s">
        <v>243</v>
      </c>
      <c r="C2" s="35" t="s">
        <v>244</v>
      </c>
      <c r="D2" s="35" t="s">
        <v>245</v>
      </c>
      <c r="E2" s="35" t="s">
        <v>246</v>
      </c>
      <c r="F2" s="35" t="s">
        <v>247</v>
      </c>
      <c r="G2" s="32" t="s">
        <v>249</v>
      </c>
      <c r="H2" s="75" t="s">
        <v>361</v>
      </c>
      <c r="I2" s="67" t="s">
        <v>361</v>
      </c>
      <c r="J2" s="82" t="s">
        <v>249</v>
      </c>
    </row>
    <row r="3" spans="1:10" ht="13.5" thickBot="1">
      <c r="A3" s="11" t="s">
        <v>54</v>
      </c>
      <c r="B3" s="53">
        <v>165</v>
      </c>
      <c r="C3" s="78">
        <v>472</v>
      </c>
      <c r="D3" s="78">
        <v>570</v>
      </c>
      <c r="E3" s="78">
        <v>449</v>
      </c>
      <c r="F3" s="54">
        <v>517</v>
      </c>
      <c r="G3" s="84">
        <v>581</v>
      </c>
      <c r="H3" s="91">
        <v>652</v>
      </c>
      <c r="I3" s="81">
        <v>189</v>
      </c>
      <c r="J3" s="86">
        <v>189</v>
      </c>
    </row>
    <row r="4" spans="1:10" ht="12.75">
      <c r="A4" s="19" t="s">
        <v>55</v>
      </c>
      <c r="B4" s="47"/>
      <c r="C4" s="38"/>
      <c r="D4" s="44"/>
      <c r="E4" s="38"/>
      <c r="F4" s="44"/>
      <c r="G4" s="106">
        <v>0</v>
      </c>
      <c r="H4" s="21">
        <v>0</v>
      </c>
      <c r="I4" s="68">
        <v>0.053276505061267986</v>
      </c>
      <c r="J4" s="87">
        <v>0.1854905619778644</v>
      </c>
    </row>
    <row r="5" spans="1:10" ht="12.75">
      <c r="A5" s="19" t="s">
        <v>56</v>
      </c>
      <c r="B5" s="48"/>
      <c r="C5" s="34"/>
      <c r="D5" s="44"/>
      <c r="E5" s="34"/>
      <c r="F5" s="44"/>
      <c r="G5" s="107">
        <v>0.001</v>
      </c>
      <c r="H5" s="21">
        <v>0</v>
      </c>
      <c r="I5" s="68">
        <v>0</v>
      </c>
      <c r="J5" s="87">
        <v>0.04415278611691326</v>
      </c>
    </row>
    <row r="6" spans="1:10" ht="12.75">
      <c r="A6" s="19" t="s">
        <v>57</v>
      </c>
      <c r="B6" s="48"/>
      <c r="C6" s="34"/>
      <c r="D6" s="44"/>
      <c r="E6" s="34"/>
      <c r="F6" s="44"/>
      <c r="G6" s="107">
        <v>0</v>
      </c>
      <c r="H6" s="21">
        <v>0</v>
      </c>
      <c r="I6" s="68">
        <v>0</v>
      </c>
      <c r="J6" s="87">
        <v>0.008818342151675485</v>
      </c>
    </row>
    <row r="7" spans="1:10" ht="12.75">
      <c r="A7" s="19" t="s">
        <v>58</v>
      </c>
      <c r="B7" s="48"/>
      <c r="C7" s="34"/>
      <c r="D7" s="44"/>
      <c r="E7" s="34"/>
      <c r="F7" s="44"/>
      <c r="G7" s="107">
        <v>0.002</v>
      </c>
      <c r="H7" s="21">
        <v>0</v>
      </c>
      <c r="I7" s="68">
        <v>0</v>
      </c>
      <c r="J7" s="87">
        <v>0.00887941751021133</v>
      </c>
    </row>
    <row r="8" spans="1:10" ht="12.75">
      <c r="A8" s="19" t="s">
        <v>59</v>
      </c>
      <c r="B8" s="48"/>
      <c r="C8" s="34"/>
      <c r="D8" s="44"/>
      <c r="E8" s="34"/>
      <c r="F8" s="44"/>
      <c r="G8" s="107">
        <v>0</v>
      </c>
      <c r="H8" s="21">
        <v>0</v>
      </c>
      <c r="I8" s="68">
        <v>0</v>
      </c>
      <c r="J8" s="87">
        <v>0.008818342151675485</v>
      </c>
    </row>
    <row r="9" spans="1:10" ht="12.75">
      <c r="A9" s="1" t="s">
        <v>60</v>
      </c>
      <c r="B9" s="48"/>
      <c r="C9" s="34"/>
      <c r="D9" s="44">
        <v>0.01</v>
      </c>
      <c r="E9" s="34"/>
      <c r="F9" s="44">
        <v>0.01</v>
      </c>
      <c r="G9" s="107">
        <v>0.009000000000000001</v>
      </c>
      <c r="H9" s="21">
        <v>0</v>
      </c>
      <c r="I9" s="68">
        <v>0</v>
      </c>
      <c r="J9" s="87">
        <v>0.017697759661886817</v>
      </c>
    </row>
    <row r="10" spans="1:10" ht="12.75">
      <c r="A10" s="1" t="s">
        <v>61</v>
      </c>
      <c r="B10" s="48"/>
      <c r="C10" s="34"/>
      <c r="D10" s="44"/>
      <c r="E10" s="34"/>
      <c r="F10" s="44"/>
      <c r="G10" s="107">
        <v>0</v>
      </c>
      <c r="H10" s="21">
        <v>0</v>
      </c>
      <c r="I10" s="68">
        <v>0</v>
      </c>
      <c r="J10" s="87">
        <v>0.008818342151675485</v>
      </c>
    </row>
    <row r="11" spans="1:10" ht="12.75">
      <c r="A11" s="1" t="s">
        <v>62</v>
      </c>
      <c r="B11" s="48"/>
      <c r="C11" s="34"/>
      <c r="D11" s="44"/>
      <c r="E11" s="34">
        <v>0.02</v>
      </c>
      <c r="F11" s="44">
        <v>0.19</v>
      </c>
      <c r="G11" s="107">
        <v>0.07677856301531215</v>
      </c>
      <c r="H11" s="21">
        <v>0</v>
      </c>
      <c r="I11" s="68">
        <v>29.302077783697392</v>
      </c>
      <c r="J11" s="87">
        <v>17.977292181696374</v>
      </c>
    </row>
    <row r="12" spans="1:10" ht="12.75">
      <c r="A12" s="1" t="s">
        <v>63</v>
      </c>
      <c r="B12" s="48"/>
      <c r="C12" s="34"/>
      <c r="D12" s="44"/>
      <c r="E12" s="34"/>
      <c r="F12" s="44"/>
      <c r="G12" s="107">
        <v>0.06777856301531214</v>
      </c>
      <c r="H12" s="21">
        <v>0.015328019619865114</v>
      </c>
      <c r="I12" s="68">
        <v>0.6393180607352158</v>
      </c>
      <c r="J12" s="87">
        <v>1.5599069399460095</v>
      </c>
    </row>
    <row r="13" spans="1:10" ht="12.75">
      <c r="A13" s="1" t="s">
        <v>64</v>
      </c>
      <c r="B13" s="48"/>
      <c r="C13" s="34">
        <v>0.02</v>
      </c>
      <c r="D13" s="44">
        <v>0.15</v>
      </c>
      <c r="E13" s="34">
        <v>0.55</v>
      </c>
      <c r="F13" s="44">
        <v>2.91</v>
      </c>
      <c r="G13" s="107">
        <v>1.9244970553592462</v>
      </c>
      <c r="H13" s="21">
        <v>0.3525444512568976</v>
      </c>
      <c r="I13" s="68">
        <v>29.515183803942463</v>
      </c>
      <c r="J13" s="87">
        <v>27.28859704263718</v>
      </c>
    </row>
    <row r="14" spans="1:10" ht="12.75">
      <c r="A14" s="1" t="s">
        <v>65</v>
      </c>
      <c r="B14" s="48">
        <v>0.03</v>
      </c>
      <c r="C14" s="34">
        <v>0.04</v>
      </c>
      <c r="D14" s="44">
        <v>0.06</v>
      </c>
      <c r="E14" s="34">
        <v>0.04</v>
      </c>
      <c r="F14" s="45">
        <v>0.1</v>
      </c>
      <c r="G14" s="107">
        <v>1.0006513545347469</v>
      </c>
      <c r="H14" s="21">
        <v>0.030656039239730228</v>
      </c>
      <c r="I14" s="68">
        <v>13.159296750133192</v>
      </c>
      <c r="J14" s="87">
        <v>20.480766429976164</v>
      </c>
    </row>
    <row r="15" spans="1:10" ht="12.75">
      <c r="A15" s="1" t="s">
        <v>66</v>
      </c>
      <c r="B15" s="48"/>
      <c r="C15" s="34"/>
      <c r="D15" s="44"/>
      <c r="E15" s="34"/>
      <c r="F15" s="44"/>
      <c r="G15" s="107">
        <v>0</v>
      </c>
      <c r="H15" s="21">
        <v>0</v>
      </c>
      <c r="I15" s="68">
        <v>0</v>
      </c>
      <c r="J15" s="87">
        <v>0.026455026455026454</v>
      </c>
    </row>
    <row r="16" spans="1:10" ht="12.75">
      <c r="A16" s="1" t="s">
        <v>67</v>
      </c>
      <c r="B16" s="48"/>
      <c r="C16" s="34"/>
      <c r="D16" s="44"/>
      <c r="E16" s="34">
        <v>0.42</v>
      </c>
      <c r="F16" s="44">
        <v>0.25</v>
      </c>
      <c r="G16" s="107">
        <v>0.097</v>
      </c>
      <c r="H16" s="21">
        <v>0.015328019619865114</v>
      </c>
      <c r="I16" s="68">
        <v>0</v>
      </c>
      <c r="J16" s="87">
        <v>0.008818342151675485</v>
      </c>
    </row>
    <row r="17" spans="1:10" ht="12.75">
      <c r="A17" s="1" t="s">
        <v>68</v>
      </c>
      <c r="B17" s="48"/>
      <c r="C17" s="34"/>
      <c r="D17" s="44"/>
      <c r="E17" s="34"/>
      <c r="F17" s="44"/>
      <c r="G17" s="107">
        <v>0</v>
      </c>
      <c r="H17" s="21">
        <v>0</v>
      </c>
      <c r="I17" s="68">
        <v>0</v>
      </c>
      <c r="J17" s="87">
        <v>0.02657717717209815</v>
      </c>
    </row>
    <row r="18" spans="1:10" ht="12.75">
      <c r="A18" s="1" t="s">
        <v>69</v>
      </c>
      <c r="B18" s="48"/>
      <c r="C18" s="34">
        <v>0.01</v>
      </c>
      <c r="D18" s="44"/>
      <c r="E18" s="34">
        <v>0.01</v>
      </c>
      <c r="F18" s="44"/>
      <c r="G18" s="107">
        <v>0.01</v>
      </c>
      <c r="H18" s="21">
        <v>0</v>
      </c>
      <c r="I18" s="68">
        <v>0</v>
      </c>
      <c r="J18" s="87">
        <v>0.008818342151675485</v>
      </c>
    </row>
    <row r="19" spans="1:10" ht="12.75">
      <c r="A19" s="1" t="s">
        <v>70</v>
      </c>
      <c r="B19" s="48">
        <v>28.83</v>
      </c>
      <c r="C19" s="34">
        <v>15.08</v>
      </c>
      <c r="D19" s="44">
        <v>6.53</v>
      </c>
      <c r="E19" s="34">
        <v>22.83</v>
      </c>
      <c r="F19" s="44">
        <v>25.21</v>
      </c>
      <c r="G19" s="107">
        <v>38.40210011778563</v>
      </c>
      <c r="H19" s="21">
        <v>43.776824034334766</v>
      </c>
      <c r="I19" s="68">
        <v>131.2733084709643</v>
      </c>
      <c r="J19" s="87">
        <v>60.901984385379876</v>
      </c>
    </row>
    <row r="20" spans="1:10" ht="12.75">
      <c r="A20" s="1" t="s">
        <v>242</v>
      </c>
      <c r="B20" s="48"/>
      <c r="C20" s="34"/>
      <c r="D20" s="44"/>
      <c r="E20" s="34">
        <v>0.01</v>
      </c>
      <c r="F20" s="44"/>
      <c r="G20" s="107">
        <v>0.002</v>
      </c>
      <c r="H20" s="21">
        <v>0</v>
      </c>
      <c r="I20" s="68">
        <v>0</v>
      </c>
      <c r="J20" s="87">
        <v>0</v>
      </c>
    </row>
    <row r="21" spans="1:10" ht="12.75">
      <c r="A21" s="1" t="s">
        <v>71</v>
      </c>
      <c r="B21" s="48"/>
      <c r="C21" s="34"/>
      <c r="D21" s="44"/>
      <c r="E21" s="34"/>
      <c r="F21" s="44"/>
      <c r="G21" s="107">
        <v>0</v>
      </c>
      <c r="H21" s="21">
        <v>0</v>
      </c>
      <c r="I21" s="68">
        <v>0.10655301012253597</v>
      </c>
      <c r="J21" s="87">
        <v>0.017697759661886817</v>
      </c>
    </row>
    <row r="22" spans="1:10" ht="12.75">
      <c r="A22" s="1" t="s">
        <v>72</v>
      </c>
      <c r="B22" s="48"/>
      <c r="C22" s="34">
        <v>0.09</v>
      </c>
      <c r="D22" s="44">
        <v>0.05</v>
      </c>
      <c r="E22" s="34">
        <v>0.21</v>
      </c>
      <c r="F22" s="44">
        <v>0.43</v>
      </c>
      <c r="G22" s="107">
        <v>3.5488633686690223</v>
      </c>
      <c r="H22" s="21">
        <v>5.518087063151441</v>
      </c>
      <c r="I22" s="68">
        <v>2281.885988279169</v>
      </c>
      <c r="J22" s="87">
        <v>367.14315312344087</v>
      </c>
    </row>
    <row r="23" spans="1:10" ht="12.75">
      <c r="A23" s="1" t="s">
        <v>73</v>
      </c>
      <c r="B23" s="48"/>
      <c r="C23" s="34">
        <v>0.02</v>
      </c>
      <c r="D23" s="44"/>
      <c r="E23" s="34"/>
      <c r="F23" s="44">
        <v>0.01</v>
      </c>
      <c r="G23" s="107">
        <v>0.02347232037691402</v>
      </c>
      <c r="H23" s="21">
        <v>0</v>
      </c>
      <c r="I23" s="68">
        <v>1.2786361214704316</v>
      </c>
      <c r="J23" s="87">
        <v>0.8657244148275934</v>
      </c>
    </row>
    <row r="24" spans="1:10" ht="12.75">
      <c r="A24" s="1" t="s">
        <v>74</v>
      </c>
      <c r="B24" s="48"/>
      <c r="C24" s="34">
        <v>0.06</v>
      </c>
      <c r="D24" s="44">
        <v>0.02</v>
      </c>
      <c r="E24" s="34">
        <v>0.11</v>
      </c>
      <c r="F24" s="44">
        <v>0.09</v>
      </c>
      <c r="G24" s="107">
        <v>0.033900094108402244</v>
      </c>
      <c r="H24" s="21">
        <v>0</v>
      </c>
      <c r="I24" s="68">
        <v>0</v>
      </c>
      <c r="J24" s="87">
        <v>0.05291005291005291</v>
      </c>
    </row>
    <row r="25" spans="1:10" ht="12.75">
      <c r="A25" s="1" t="s">
        <v>75</v>
      </c>
      <c r="B25" s="48"/>
      <c r="C25" s="34">
        <v>0.39</v>
      </c>
      <c r="D25" s="44">
        <v>0.04</v>
      </c>
      <c r="E25" s="34">
        <v>0.08</v>
      </c>
      <c r="F25" s="44">
        <v>0.08</v>
      </c>
      <c r="G25" s="107">
        <v>0.038</v>
      </c>
      <c r="H25" s="21">
        <v>0</v>
      </c>
      <c r="I25" s="68">
        <v>24.02770378263186</v>
      </c>
      <c r="J25" s="87">
        <v>47.82216077101533</v>
      </c>
    </row>
    <row r="26" spans="1:10" ht="12.75">
      <c r="A26" s="1" t="s">
        <v>76</v>
      </c>
      <c r="B26" s="48"/>
      <c r="C26" s="34"/>
      <c r="D26" s="44"/>
      <c r="E26" s="34"/>
      <c r="F26" s="44"/>
      <c r="G26" s="107">
        <v>0.002</v>
      </c>
      <c r="H26" s="21">
        <v>0</v>
      </c>
      <c r="I26" s="68">
        <v>0</v>
      </c>
      <c r="J26" s="87">
        <v>0.3527336860670194</v>
      </c>
    </row>
    <row r="27" spans="1:10" ht="12.75">
      <c r="A27" s="1" t="s">
        <v>77</v>
      </c>
      <c r="B27" s="48"/>
      <c r="C27" s="34">
        <v>0.01</v>
      </c>
      <c r="D27" s="44">
        <v>0.13</v>
      </c>
      <c r="E27" s="34"/>
      <c r="F27" s="44"/>
      <c r="G27" s="107">
        <v>0.023889281507656065</v>
      </c>
      <c r="H27" s="21">
        <v>0.015328019619865114</v>
      </c>
      <c r="I27" s="68">
        <v>0.8524240809802878</v>
      </c>
      <c r="J27" s="87">
        <v>0.6977483864360084</v>
      </c>
    </row>
    <row r="28" spans="1:10" ht="12.75">
      <c r="A28" s="1" t="s">
        <v>78</v>
      </c>
      <c r="B28" s="48"/>
      <c r="C28" s="34">
        <v>0.07</v>
      </c>
      <c r="D28" s="44"/>
      <c r="E28" s="34">
        <v>0.01</v>
      </c>
      <c r="F28" s="44"/>
      <c r="G28" s="107">
        <v>0.020999999999999998</v>
      </c>
      <c r="H28" s="21">
        <v>0</v>
      </c>
      <c r="I28" s="68">
        <v>0.15982951518380395</v>
      </c>
      <c r="J28" s="87">
        <v>1.3497560274331717</v>
      </c>
    </row>
    <row r="29" spans="1:10" ht="12.75">
      <c r="A29" s="1" t="s">
        <v>79</v>
      </c>
      <c r="B29" s="48"/>
      <c r="C29" s="34">
        <v>0.15</v>
      </c>
      <c r="D29" s="44">
        <v>0.39</v>
      </c>
      <c r="E29" s="34">
        <v>0.22</v>
      </c>
      <c r="F29" s="44">
        <v>1.18</v>
      </c>
      <c r="G29" s="107">
        <v>2.9256808009422857</v>
      </c>
      <c r="H29" s="21">
        <v>1.195585530349479</v>
      </c>
      <c r="I29" s="68">
        <v>213.95844432605222</v>
      </c>
      <c r="J29" s="87">
        <v>136.7154470857188</v>
      </c>
    </row>
    <row r="30" spans="1:10" ht="12.75">
      <c r="A30" s="1" t="s">
        <v>80</v>
      </c>
      <c r="B30" s="48"/>
      <c r="C30" s="34"/>
      <c r="D30" s="44">
        <v>0.03</v>
      </c>
      <c r="E30" s="34"/>
      <c r="F30" s="44"/>
      <c r="G30" s="107">
        <v>0.06747232037691402</v>
      </c>
      <c r="H30" s="21">
        <v>0.015328019619865114</v>
      </c>
      <c r="I30" s="68">
        <v>2.2908897176345233</v>
      </c>
      <c r="J30" s="87">
        <v>1.690166585389459</v>
      </c>
    </row>
    <row r="31" spans="1:10" ht="12.75">
      <c r="A31" s="1" t="s">
        <v>81</v>
      </c>
      <c r="B31" s="48"/>
      <c r="C31" s="34"/>
      <c r="D31" s="44">
        <v>0.02</v>
      </c>
      <c r="E31" s="34">
        <v>0.16</v>
      </c>
      <c r="F31" s="45">
        <v>0.1</v>
      </c>
      <c r="G31" s="107">
        <v>0.009944640753828034</v>
      </c>
      <c r="H31" s="21">
        <v>0.015328019619865114</v>
      </c>
      <c r="I31" s="68">
        <v>0.7458710708577517</v>
      </c>
      <c r="J31" s="87">
        <v>3.3949771625140124</v>
      </c>
    </row>
    <row r="32" spans="1:10" ht="12.75">
      <c r="A32" s="1" t="s">
        <v>82</v>
      </c>
      <c r="B32" s="48">
        <v>1.93</v>
      </c>
      <c r="C32" s="34">
        <v>0.56</v>
      </c>
      <c r="D32" s="44">
        <v>3.11</v>
      </c>
      <c r="E32" s="34">
        <v>7.42</v>
      </c>
      <c r="F32" s="44">
        <v>13.01</v>
      </c>
      <c r="G32" s="107">
        <v>12.747590106007067</v>
      </c>
      <c r="H32" s="21">
        <v>8.353770692826487</v>
      </c>
      <c r="I32" s="68">
        <v>36.814064997336175</v>
      </c>
      <c r="J32" s="87">
        <v>32.922408924895166</v>
      </c>
    </row>
    <row r="33" spans="1:10" ht="12.75">
      <c r="A33" s="1" t="s">
        <v>83</v>
      </c>
      <c r="B33" s="48"/>
      <c r="C33" s="34">
        <v>0.01</v>
      </c>
      <c r="D33" s="44"/>
      <c r="E33" s="34"/>
      <c r="F33" s="44">
        <v>0.15</v>
      </c>
      <c r="G33" s="107">
        <v>0.5064499411071848</v>
      </c>
      <c r="H33" s="21">
        <v>0.4291845493562232</v>
      </c>
      <c r="I33" s="68">
        <v>4.635055940330314</v>
      </c>
      <c r="J33" s="87">
        <v>3.6453720381974697</v>
      </c>
    </row>
    <row r="34" spans="1:10" ht="12.75">
      <c r="A34" s="1" t="s">
        <v>84</v>
      </c>
      <c r="B34" s="48">
        <v>0.09</v>
      </c>
      <c r="C34" s="34">
        <v>0.11</v>
      </c>
      <c r="D34" s="44">
        <v>0.17</v>
      </c>
      <c r="E34" s="34">
        <v>0.18</v>
      </c>
      <c r="F34" s="44">
        <v>0.12</v>
      </c>
      <c r="G34" s="107">
        <v>0.14077856301531216</v>
      </c>
      <c r="H34" s="21">
        <v>0.1992642550582465</v>
      </c>
      <c r="I34" s="68">
        <v>0.15982951518380395</v>
      </c>
      <c r="J34" s="87">
        <v>0.14145992657802284</v>
      </c>
    </row>
    <row r="35" spans="1:10" ht="12.75">
      <c r="A35" s="1" t="s">
        <v>85</v>
      </c>
      <c r="B35" s="48">
        <v>0.17</v>
      </c>
      <c r="C35" s="34">
        <v>0.24</v>
      </c>
      <c r="D35" s="44">
        <v>0.21</v>
      </c>
      <c r="E35" s="34">
        <v>0.24</v>
      </c>
      <c r="F35" s="45">
        <v>0.2</v>
      </c>
      <c r="G35" s="107">
        <v>0.2301401648998822</v>
      </c>
      <c r="H35" s="21">
        <v>0.2145922746781116</v>
      </c>
      <c r="I35" s="68">
        <v>0.4262120404901439</v>
      </c>
      <c r="J35" s="87">
        <v>0.6627803946219858</v>
      </c>
    </row>
    <row r="36" spans="1:10" ht="12.75">
      <c r="A36" s="1" t="s">
        <v>86</v>
      </c>
      <c r="B36" s="48"/>
      <c r="C36" s="34">
        <v>0.01</v>
      </c>
      <c r="D36" s="44"/>
      <c r="E36" s="34">
        <v>0.01</v>
      </c>
      <c r="F36" s="44"/>
      <c r="G36" s="107">
        <v>0.04377856301531213</v>
      </c>
      <c r="H36" s="21">
        <v>0.07664009809932557</v>
      </c>
      <c r="I36" s="68">
        <v>0.47948854555141185</v>
      </c>
      <c r="J36" s="87">
        <v>0.20373799986657382</v>
      </c>
    </row>
    <row r="37" spans="1:10" ht="12.75">
      <c r="A37" s="1" t="s">
        <v>87</v>
      </c>
      <c r="B37" s="48">
        <v>0.01</v>
      </c>
      <c r="C37" s="34"/>
      <c r="D37" s="44"/>
      <c r="E37" s="34">
        <v>0.01</v>
      </c>
      <c r="F37" s="44"/>
      <c r="G37" s="107">
        <v>0.01178937561605831</v>
      </c>
      <c r="H37" s="21">
        <v>0.030656039239730228</v>
      </c>
      <c r="I37" s="68">
        <v>0</v>
      </c>
      <c r="J37" s="87">
        <v>0.01763668430335097</v>
      </c>
    </row>
    <row r="38" spans="1:10" ht="12.75">
      <c r="A38" s="1" t="s">
        <v>88</v>
      </c>
      <c r="B38" s="48"/>
      <c r="C38" s="34"/>
      <c r="D38" s="44">
        <v>0.01</v>
      </c>
      <c r="E38" s="34">
        <v>0.01</v>
      </c>
      <c r="F38" s="44">
        <v>0.02</v>
      </c>
      <c r="G38" s="107">
        <v>0.021472320376914013</v>
      </c>
      <c r="H38" s="21">
        <v>0.04598405885959534</v>
      </c>
      <c r="I38" s="68">
        <v>0.053276505061267986</v>
      </c>
      <c r="J38" s="87">
        <v>0.1767943705432606</v>
      </c>
    </row>
    <row r="39" spans="1:10" ht="12.75">
      <c r="A39" s="1" t="s">
        <v>336</v>
      </c>
      <c r="B39" s="48"/>
      <c r="C39" s="34"/>
      <c r="D39" s="44"/>
      <c r="E39" s="34"/>
      <c r="F39" s="44"/>
      <c r="G39" s="107">
        <v>0.0014723203769140168</v>
      </c>
      <c r="H39" s="21">
        <v>0</v>
      </c>
      <c r="I39" s="68">
        <v>0</v>
      </c>
      <c r="J39" s="87">
        <v>0</v>
      </c>
    </row>
    <row r="40" spans="1:10" ht="12.75">
      <c r="A40" s="1" t="s">
        <v>89</v>
      </c>
      <c r="B40" s="48">
        <v>0.04</v>
      </c>
      <c r="C40" s="34">
        <v>0.03</v>
      </c>
      <c r="D40" s="44">
        <v>0.01</v>
      </c>
      <c r="E40" s="34"/>
      <c r="F40" s="44"/>
      <c r="G40" s="107">
        <v>0.008889281507656065</v>
      </c>
      <c r="H40" s="21">
        <v>0.015328019619865114</v>
      </c>
      <c r="I40" s="68">
        <v>0</v>
      </c>
      <c r="J40" s="87">
        <v>0.008818342151675485</v>
      </c>
    </row>
    <row r="41" spans="1:10" ht="12.75">
      <c r="A41" s="1" t="s">
        <v>90</v>
      </c>
      <c r="B41" s="48">
        <v>0.03</v>
      </c>
      <c r="C41" s="34">
        <v>0.03</v>
      </c>
      <c r="D41" s="44">
        <v>0.01</v>
      </c>
      <c r="E41" s="34">
        <v>0.03</v>
      </c>
      <c r="F41" s="44"/>
      <c r="G41" s="107">
        <v>0.013000000000000001</v>
      </c>
      <c r="H41" s="21">
        <v>0.015328019619865114</v>
      </c>
      <c r="I41" s="68">
        <v>0</v>
      </c>
      <c r="J41" s="87">
        <v>0.01763668430335097</v>
      </c>
    </row>
    <row r="42" spans="1:10" ht="12.75">
      <c r="A42" s="1" t="s">
        <v>91</v>
      </c>
      <c r="B42" s="48">
        <v>0.19</v>
      </c>
      <c r="C42" s="34">
        <v>0.85</v>
      </c>
      <c r="D42" s="44">
        <v>0.54</v>
      </c>
      <c r="E42" s="34">
        <v>0.33</v>
      </c>
      <c r="F42" s="44">
        <v>0.23</v>
      </c>
      <c r="G42" s="107">
        <v>0.2908080094228504</v>
      </c>
      <c r="H42" s="21">
        <v>0.15328019619865113</v>
      </c>
      <c r="I42" s="68">
        <v>0</v>
      </c>
      <c r="J42" s="87">
        <v>0.01763668430335097</v>
      </c>
    </row>
    <row r="43" spans="1:10" ht="12.75">
      <c r="A43" s="1" t="s">
        <v>238</v>
      </c>
      <c r="B43" s="48"/>
      <c r="C43" s="34">
        <v>0.03</v>
      </c>
      <c r="D43" s="44"/>
      <c r="E43" s="34"/>
      <c r="F43" s="44"/>
      <c r="G43" s="107">
        <v>0</v>
      </c>
      <c r="H43" s="21">
        <v>0</v>
      </c>
      <c r="I43" s="68">
        <v>0</v>
      </c>
      <c r="J43" s="87">
        <v>0</v>
      </c>
    </row>
    <row r="44" spans="1:10" ht="12.75">
      <c r="A44" s="1" t="s">
        <v>92</v>
      </c>
      <c r="B44" s="48">
        <v>3.89</v>
      </c>
      <c r="C44" s="34">
        <v>7.47</v>
      </c>
      <c r="D44" s="44">
        <v>2.84</v>
      </c>
      <c r="E44" s="34">
        <v>1.94</v>
      </c>
      <c r="F44" s="44">
        <v>0.64</v>
      </c>
      <c r="G44" s="107">
        <v>0.18494464075382805</v>
      </c>
      <c r="H44" s="21">
        <v>0.3678724708767627</v>
      </c>
      <c r="I44" s="68">
        <v>0</v>
      </c>
      <c r="J44" s="87">
        <v>0</v>
      </c>
    </row>
    <row r="45" spans="1:10" ht="12.75">
      <c r="A45" s="1" t="s">
        <v>93</v>
      </c>
      <c r="B45" s="48">
        <v>0.72</v>
      </c>
      <c r="C45" s="34">
        <v>2.07</v>
      </c>
      <c r="D45" s="44">
        <v>0.49</v>
      </c>
      <c r="E45" s="34">
        <v>0.13</v>
      </c>
      <c r="F45" s="44">
        <v>0.04</v>
      </c>
      <c r="G45" s="107">
        <v>0.04</v>
      </c>
      <c r="H45" s="21">
        <v>0.18393623543838136</v>
      </c>
      <c r="I45" s="68">
        <v>0</v>
      </c>
      <c r="J45" s="87">
        <v>0</v>
      </c>
    </row>
    <row r="46" spans="1:10" ht="12.75">
      <c r="A46" s="1" t="s">
        <v>94</v>
      </c>
      <c r="B46" s="48">
        <v>0.03</v>
      </c>
      <c r="C46" s="34">
        <v>0.33</v>
      </c>
      <c r="D46" s="44">
        <v>0.05</v>
      </c>
      <c r="E46" s="34">
        <v>0.01</v>
      </c>
      <c r="F46" s="44">
        <v>0.02</v>
      </c>
      <c r="G46" s="107">
        <v>0.007472320376914017</v>
      </c>
      <c r="H46" s="21">
        <v>0</v>
      </c>
      <c r="I46" s="68">
        <v>0</v>
      </c>
      <c r="J46" s="87">
        <v>0</v>
      </c>
    </row>
    <row r="47" spans="1:10" ht="12.75">
      <c r="A47" s="1" t="s">
        <v>95</v>
      </c>
      <c r="B47" s="48">
        <v>0.28</v>
      </c>
      <c r="C47" s="34">
        <v>1.69</v>
      </c>
      <c r="D47" s="44">
        <v>2.49</v>
      </c>
      <c r="E47" s="34">
        <v>2.98</v>
      </c>
      <c r="F47" s="44">
        <v>0.75</v>
      </c>
      <c r="G47" s="107">
        <v>1.5324864546525323</v>
      </c>
      <c r="H47" s="21">
        <v>0.7357449417535254</v>
      </c>
      <c r="I47" s="68">
        <v>0.10655301012253597</v>
      </c>
      <c r="J47" s="87">
        <v>0.15903553552283795</v>
      </c>
    </row>
    <row r="48" spans="1:10" ht="12.75">
      <c r="A48" s="1" t="s">
        <v>328</v>
      </c>
      <c r="B48" s="48"/>
      <c r="C48" s="34"/>
      <c r="D48" s="44"/>
      <c r="E48" s="34"/>
      <c r="F48" s="44"/>
      <c r="G48" s="107">
        <v>0.0014723203769140168</v>
      </c>
      <c r="H48" s="21">
        <v>0</v>
      </c>
      <c r="I48" s="68">
        <v>0</v>
      </c>
      <c r="J48" s="87">
        <v>0</v>
      </c>
    </row>
    <row r="49" spans="1:10" ht="12.75">
      <c r="A49" s="1" t="s">
        <v>96</v>
      </c>
      <c r="B49" s="48"/>
      <c r="C49" s="34"/>
      <c r="D49" s="45">
        <v>3.2</v>
      </c>
      <c r="E49" s="34">
        <v>0.33</v>
      </c>
      <c r="F49" s="44">
        <v>0.48</v>
      </c>
      <c r="G49" s="107">
        <v>0.6873239104829212</v>
      </c>
      <c r="H49" s="21">
        <v>0.07664009809932557</v>
      </c>
      <c r="I49" s="68">
        <v>7.511987213638786</v>
      </c>
      <c r="J49" s="87">
        <v>6.200262342155433</v>
      </c>
    </row>
    <row r="50" spans="1:10" ht="12.75">
      <c r="A50" s="1" t="s">
        <v>409</v>
      </c>
      <c r="B50" s="48"/>
      <c r="C50" s="34"/>
      <c r="D50" s="45"/>
      <c r="E50" s="34"/>
      <c r="F50" s="44"/>
      <c r="G50" s="107">
        <v>0</v>
      </c>
      <c r="H50" s="21">
        <v>0</v>
      </c>
      <c r="I50" s="68">
        <v>0.10655301012253597</v>
      </c>
      <c r="J50" s="87">
        <v>0</v>
      </c>
    </row>
    <row r="51" spans="1:10" ht="12.75">
      <c r="A51" s="1" t="s">
        <v>97</v>
      </c>
      <c r="B51" s="48"/>
      <c r="C51" s="34"/>
      <c r="D51" s="44"/>
      <c r="E51" s="34"/>
      <c r="F51" s="44"/>
      <c r="G51" s="107">
        <v>0.007944640753828034</v>
      </c>
      <c r="H51" s="21">
        <v>0</v>
      </c>
      <c r="I51" s="68">
        <v>0.37293553542887586</v>
      </c>
      <c r="J51" s="87">
        <v>0.0531543543441963</v>
      </c>
    </row>
    <row r="52" spans="1:10" ht="12.75">
      <c r="A52" s="1" t="s">
        <v>98</v>
      </c>
      <c r="B52" s="48"/>
      <c r="C52" s="34"/>
      <c r="D52" s="44"/>
      <c r="E52" s="34"/>
      <c r="F52" s="44"/>
      <c r="G52" s="107">
        <v>0.005</v>
      </c>
      <c r="H52" s="21">
        <v>0</v>
      </c>
      <c r="I52" s="68">
        <v>0.6393180607352158</v>
      </c>
      <c r="J52" s="87">
        <v>0.41684402011164573</v>
      </c>
    </row>
    <row r="53" spans="1:10" ht="12.75">
      <c r="A53" s="1" t="s">
        <v>99</v>
      </c>
      <c r="B53" s="48"/>
      <c r="C53" s="34"/>
      <c r="D53" s="44"/>
      <c r="E53" s="34"/>
      <c r="F53" s="44"/>
      <c r="G53" s="107">
        <v>0</v>
      </c>
      <c r="H53" s="21">
        <v>0</v>
      </c>
      <c r="I53" s="68">
        <v>0.15982951518380395</v>
      </c>
      <c r="J53" s="87">
        <v>0.06209484721294347</v>
      </c>
    </row>
    <row r="54" spans="1:10" ht="12.75">
      <c r="A54" s="1" t="s">
        <v>100</v>
      </c>
      <c r="B54" s="48"/>
      <c r="C54" s="34"/>
      <c r="D54" s="44"/>
      <c r="E54" s="34"/>
      <c r="F54" s="44"/>
      <c r="G54" s="107">
        <v>0.0014723203769140168</v>
      </c>
      <c r="H54" s="21">
        <v>0</v>
      </c>
      <c r="I54" s="68">
        <v>0.21310602024507194</v>
      </c>
      <c r="J54" s="87">
        <v>0.22125253345285312</v>
      </c>
    </row>
    <row r="55" spans="1:10" ht="12.75">
      <c r="A55" s="1" t="s">
        <v>101</v>
      </c>
      <c r="B55" s="48"/>
      <c r="C55" s="34"/>
      <c r="D55" s="44"/>
      <c r="E55" s="34"/>
      <c r="F55" s="44"/>
      <c r="G55" s="107">
        <v>0.028000000000000004</v>
      </c>
      <c r="H55" s="21">
        <v>0</v>
      </c>
      <c r="I55" s="68">
        <v>2.717101758124667</v>
      </c>
      <c r="J55" s="87">
        <v>0.7936507936507936</v>
      </c>
    </row>
    <row r="56" spans="1:10" ht="12.75">
      <c r="A56" s="1" t="s">
        <v>102</v>
      </c>
      <c r="B56" s="48"/>
      <c r="C56" s="34"/>
      <c r="D56" s="44"/>
      <c r="E56" s="34"/>
      <c r="F56" s="44"/>
      <c r="G56" s="107">
        <v>0.004</v>
      </c>
      <c r="H56" s="21">
        <v>0</v>
      </c>
      <c r="I56" s="68">
        <v>0</v>
      </c>
      <c r="J56" s="87">
        <v>0</v>
      </c>
    </row>
    <row r="57" spans="1:10" ht="12.75">
      <c r="A57" s="1" t="s">
        <v>320</v>
      </c>
      <c r="B57" s="48"/>
      <c r="C57" s="34"/>
      <c r="D57" s="44"/>
      <c r="E57" s="34"/>
      <c r="F57" s="44"/>
      <c r="G57" s="107">
        <v>0</v>
      </c>
      <c r="H57" s="21">
        <v>0</v>
      </c>
      <c r="I57" s="68">
        <v>0</v>
      </c>
      <c r="J57" s="87">
        <v>0.00887941751021133</v>
      </c>
    </row>
    <row r="58" spans="1:10" ht="12.75">
      <c r="A58" s="1" t="s">
        <v>103</v>
      </c>
      <c r="B58" s="49">
        <v>0.1</v>
      </c>
      <c r="C58" s="39">
        <v>0.02</v>
      </c>
      <c r="D58" s="44">
        <v>0.15</v>
      </c>
      <c r="E58" s="34">
        <v>0.12</v>
      </c>
      <c r="F58" s="44">
        <v>0.19</v>
      </c>
      <c r="G58" s="107">
        <v>0.022</v>
      </c>
      <c r="H58" s="21">
        <v>0</v>
      </c>
      <c r="I58" s="68">
        <v>0.053276505061267986</v>
      </c>
      <c r="J58" s="87">
        <v>0.03551767004084532</v>
      </c>
    </row>
    <row r="59" spans="1:10" ht="12.75">
      <c r="A59" s="1" t="s">
        <v>104</v>
      </c>
      <c r="B59" s="48">
        <v>2.42</v>
      </c>
      <c r="C59" s="34">
        <v>0.48</v>
      </c>
      <c r="D59" s="44">
        <v>0.32</v>
      </c>
      <c r="E59" s="34">
        <v>2.13</v>
      </c>
      <c r="F59" s="44">
        <v>1.95</v>
      </c>
      <c r="G59" s="107">
        <v>0.6936454652532391</v>
      </c>
      <c r="H59" s="21">
        <v>0.18393623543838136</v>
      </c>
      <c r="I59" s="68">
        <v>7.032498668087374</v>
      </c>
      <c r="J59" s="87">
        <v>19.036155672632322</v>
      </c>
    </row>
    <row r="60" spans="1:10" ht="12.75">
      <c r="A60" s="1" t="s">
        <v>105</v>
      </c>
      <c r="B60" s="48"/>
      <c r="C60" s="34"/>
      <c r="D60" s="44"/>
      <c r="E60" s="34"/>
      <c r="F60" s="44"/>
      <c r="G60" s="107">
        <v>0.002</v>
      </c>
      <c r="H60" s="21">
        <v>0</v>
      </c>
      <c r="I60" s="68">
        <v>0</v>
      </c>
      <c r="J60" s="87">
        <v>0.00887941751021133</v>
      </c>
    </row>
    <row r="61" spans="1:10" ht="12.75">
      <c r="A61" s="1" t="s">
        <v>106</v>
      </c>
      <c r="B61" s="48">
        <v>18.31</v>
      </c>
      <c r="C61" s="34">
        <v>8.32</v>
      </c>
      <c r="D61" s="44">
        <v>2.59</v>
      </c>
      <c r="E61" s="34">
        <v>10.81</v>
      </c>
      <c r="F61" s="44">
        <v>33.27</v>
      </c>
      <c r="G61" s="107">
        <v>30.95531330977621</v>
      </c>
      <c r="H61" s="21">
        <v>10.407725321888412</v>
      </c>
      <c r="I61" s="68">
        <v>12.200319659030368</v>
      </c>
      <c r="J61" s="87">
        <v>24.636399598218105</v>
      </c>
    </row>
    <row r="62" spans="1:10" ht="12.75">
      <c r="A62" s="1" t="s">
        <v>107</v>
      </c>
      <c r="B62" s="48">
        <v>0.48</v>
      </c>
      <c r="C62" s="34">
        <v>0.15</v>
      </c>
      <c r="D62" s="44">
        <v>0.12</v>
      </c>
      <c r="E62" s="39">
        <v>0.4</v>
      </c>
      <c r="F62" s="45">
        <v>2.6</v>
      </c>
      <c r="G62" s="107">
        <v>3.1332167255594814</v>
      </c>
      <c r="H62" s="21">
        <v>1.1649294911097487</v>
      </c>
      <c r="I62" s="68">
        <v>3.409696323921151</v>
      </c>
      <c r="J62" s="87">
        <v>4.037189255622927</v>
      </c>
    </row>
    <row r="63" spans="1:10" ht="12.75">
      <c r="A63" s="1" t="s">
        <v>108</v>
      </c>
      <c r="B63" s="48"/>
      <c r="C63" s="34"/>
      <c r="D63" s="44"/>
      <c r="E63" s="34"/>
      <c r="F63" s="44"/>
      <c r="G63" s="107">
        <v>0.001</v>
      </c>
      <c r="H63" s="21">
        <v>0</v>
      </c>
      <c r="I63" s="68">
        <v>0</v>
      </c>
      <c r="J63" s="87">
        <v>0.00887941751021133</v>
      </c>
    </row>
    <row r="64" spans="1:10" ht="12.75">
      <c r="A64" s="1" t="s">
        <v>259</v>
      </c>
      <c r="B64" s="48"/>
      <c r="C64" s="34"/>
      <c r="D64" s="44"/>
      <c r="E64" s="34"/>
      <c r="F64" s="44"/>
      <c r="G64" s="107">
        <v>0</v>
      </c>
      <c r="H64" s="21">
        <v>0</v>
      </c>
      <c r="I64" s="68">
        <v>0.053276505061267986</v>
      </c>
      <c r="J64" s="87">
        <v>0.07066888793047557</v>
      </c>
    </row>
    <row r="65" spans="1:10" ht="12.75">
      <c r="A65" s="1" t="s">
        <v>109</v>
      </c>
      <c r="B65" s="48"/>
      <c r="C65" s="34"/>
      <c r="D65" s="44">
        <v>0.14</v>
      </c>
      <c r="E65" s="34">
        <v>0.15</v>
      </c>
      <c r="F65" s="44">
        <v>0.02</v>
      </c>
      <c r="G65" s="107">
        <v>0.024</v>
      </c>
      <c r="H65" s="21">
        <v>0</v>
      </c>
      <c r="I65" s="68">
        <v>0.6393180607352158</v>
      </c>
      <c r="J65" s="87">
        <v>1.3417316649424624</v>
      </c>
    </row>
    <row r="66" spans="1:10" ht="12.75">
      <c r="A66" s="1" t="s">
        <v>110</v>
      </c>
      <c r="B66" s="48">
        <v>15.51</v>
      </c>
      <c r="C66" s="34">
        <v>17.35</v>
      </c>
      <c r="D66" s="45">
        <v>14.22</v>
      </c>
      <c r="E66" s="34">
        <v>17.72</v>
      </c>
      <c r="F66" s="44">
        <v>15.77</v>
      </c>
      <c r="G66" s="107">
        <v>13.31953121319199</v>
      </c>
      <c r="H66" s="21">
        <v>10.10116492949111</v>
      </c>
      <c r="I66" s="68">
        <v>0.3196590303676079</v>
      </c>
      <c r="J66" s="87">
        <v>0.22076393058456634</v>
      </c>
    </row>
    <row r="67" spans="1:10" ht="12.75">
      <c r="A67" s="1" t="s">
        <v>111</v>
      </c>
      <c r="B67" s="48"/>
      <c r="C67" s="34"/>
      <c r="D67" s="44">
        <v>0.02</v>
      </c>
      <c r="E67" s="34">
        <v>0.02</v>
      </c>
      <c r="F67" s="44">
        <v>0.01</v>
      </c>
      <c r="G67" s="107">
        <v>0.009944640753828034</v>
      </c>
      <c r="H67" s="21">
        <v>0.015328019619865114</v>
      </c>
      <c r="I67" s="68">
        <v>0</v>
      </c>
      <c r="J67" s="87">
        <v>0.026638252530633993</v>
      </c>
    </row>
    <row r="68" spans="1:10" ht="12.75">
      <c r="A68" s="1" t="s">
        <v>112</v>
      </c>
      <c r="B68" s="48"/>
      <c r="C68" s="34"/>
      <c r="D68" s="44"/>
      <c r="E68" s="34"/>
      <c r="F68" s="44">
        <v>0.02</v>
      </c>
      <c r="G68" s="107">
        <v>0.008</v>
      </c>
      <c r="H68" s="21">
        <v>0</v>
      </c>
      <c r="I68" s="68">
        <v>0</v>
      </c>
      <c r="J68" s="87">
        <v>0.008818342151675485</v>
      </c>
    </row>
    <row r="69" spans="1:10" ht="12.75">
      <c r="A69" s="1" t="s">
        <v>113</v>
      </c>
      <c r="B69" s="48"/>
      <c r="C69" s="34"/>
      <c r="D69" s="44">
        <v>0.18</v>
      </c>
      <c r="E69" s="34">
        <v>0.24</v>
      </c>
      <c r="F69" s="45">
        <v>0.2</v>
      </c>
      <c r="G69" s="107">
        <v>0.10636160188457008</v>
      </c>
      <c r="H69" s="21">
        <v>0.061312078479460456</v>
      </c>
      <c r="I69" s="68">
        <v>0</v>
      </c>
      <c r="J69" s="87">
        <v>0.15873015873015872</v>
      </c>
    </row>
    <row r="70" spans="1:10" ht="12.75">
      <c r="A70" s="1" t="s">
        <v>114</v>
      </c>
      <c r="B70" s="48"/>
      <c r="C70" s="34"/>
      <c r="D70" s="44">
        <v>0.01</v>
      </c>
      <c r="E70" s="34">
        <v>0.02</v>
      </c>
      <c r="F70" s="44">
        <v>0.02</v>
      </c>
      <c r="G70" s="107">
        <v>0.014416961130742052</v>
      </c>
      <c r="H70" s="21">
        <v>0.015328019619865114</v>
      </c>
      <c r="I70" s="68">
        <v>0.053276505061267986</v>
      </c>
      <c r="J70" s="87">
        <v>0.026455026455026454</v>
      </c>
    </row>
    <row r="71" spans="1:10" ht="12.75">
      <c r="A71" s="1" t="s">
        <v>115</v>
      </c>
      <c r="B71" s="48"/>
      <c r="C71" s="34"/>
      <c r="D71" s="44"/>
      <c r="E71" s="34"/>
      <c r="F71" s="44"/>
      <c r="G71" s="107">
        <v>0.002</v>
      </c>
      <c r="H71" s="21">
        <v>0</v>
      </c>
      <c r="I71" s="68">
        <v>0.10655301012253597</v>
      </c>
      <c r="J71" s="87">
        <v>0.008818342151675485</v>
      </c>
    </row>
    <row r="72" spans="1:10" ht="12.75">
      <c r="A72" s="1" t="s">
        <v>239</v>
      </c>
      <c r="B72" s="48"/>
      <c r="C72" s="34">
        <v>0.01</v>
      </c>
      <c r="D72" s="44">
        <v>0.01</v>
      </c>
      <c r="E72" s="34">
        <v>0.01</v>
      </c>
      <c r="F72" s="44">
        <v>0.01</v>
      </c>
      <c r="G72" s="107">
        <v>0</v>
      </c>
      <c r="H72" s="21">
        <v>0</v>
      </c>
      <c r="I72" s="68">
        <v>0</v>
      </c>
      <c r="J72" s="87">
        <v>0</v>
      </c>
    </row>
    <row r="73" spans="1:10" ht="12.75">
      <c r="A73" s="1" t="s">
        <v>116</v>
      </c>
      <c r="B73" s="48"/>
      <c r="C73" s="34">
        <v>0.02</v>
      </c>
      <c r="D73" s="44">
        <v>0.02</v>
      </c>
      <c r="E73" s="34">
        <v>0.01</v>
      </c>
      <c r="F73" s="44">
        <v>0.04</v>
      </c>
      <c r="G73" s="107">
        <v>0.05594464075382803</v>
      </c>
      <c r="H73" s="21">
        <v>0.2299202942979767</v>
      </c>
      <c r="I73" s="68">
        <v>0.053276505061267986</v>
      </c>
      <c r="J73" s="87">
        <v>0.06172839506172839</v>
      </c>
    </row>
    <row r="74" spans="1:10" ht="12.75">
      <c r="A74" s="1" t="s">
        <v>117</v>
      </c>
      <c r="B74" s="48">
        <v>0.02</v>
      </c>
      <c r="C74" s="34"/>
      <c r="D74" s="44"/>
      <c r="E74" s="34"/>
      <c r="F74" s="44">
        <v>0.01</v>
      </c>
      <c r="G74" s="107">
        <v>0.004</v>
      </c>
      <c r="H74" s="21">
        <v>0.015328019619865114</v>
      </c>
      <c r="I74" s="68">
        <v>0</v>
      </c>
      <c r="J74" s="87">
        <v>0</v>
      </c>
    </row>
    <row r="75" spans="1:10" ht="12.75">
      <c r="A75" s="1" t="s">
        <v>118</v>
      </c>
      <c r="B75" s="48"/>
      <c r="C75" s="34"/>
      <c r="D75" s="44"/>
      <c r="E75" s="34"/>
      <c r="F75" s="44"/>
      <c r="G75" s="107">
        <v>0.002</v>
      </c>
      <c r="H75" s="21">
        <v>0</v>
      </c>
      <c r="I75" s="68">
        <v>0</v>
      </c>
      <c r="J75" s="87">
        <v>0</v>
      </c>
    </row>
    <row r="76" spans="1:10" ht="12.75">
      <c r="A76" s="1" t="s">
        <v>248</v>
      </c>
      <c r="B76" s="48"/>
      <c r="C76" s="34"/>
      <c r="D76" s="44">
        <v>0.01</v>
      </c>
      <c r="E76" s="34"/>
      <c r="F76" s="44"/>
      <c r="G76" s="107">
        <v>0</v>
      </c>
      <c r="H76" s="21">
        <v>0</v>
      </c>
      <c r="I76" s="68">
        <v>0</v>
      </c>
      <c r="J76" s="87">
        <v>0</v>
      </c>
    </row>
    <row r="77" spans="1:10" ht="12.75">
      <c r="A77" s="1" t="s">
        <v>352</v>
      </c>
      <c r="B77" s="48"/>
      <c r="C77" s="34"/>
      <c r="D77" s="44"/>
      <c r="E77" s="34"/>
      <c r="F77" s="44"/>
      <c r="G77" s="107">
        <v>0</v>
      </c>
      <c r="H77" s="21">
        <v>0</v>
      </c>
      <c r="I77" s="68">
        <v>0.053276505061267986</v>
      </c>
      <c r="J77" s="87">
        <v>0.01775883502042266</v>
      </c>
    </row>
    <row r="78" spans="1:10" ht="12.75">
      <c r="A78" s="1" t="s">
        <v>119</v>
      </c>
      <c r="B78" s="48">
        <v>0.17</v>
      </c>
      <c r="C78" s="34">
        <v>0.14</v>
      </c>
      <c r="D78" s="44">
        <v>0.13</v>
      </c>
      <c r="E78" s="34">
        <v>0.21</v>
      </c>
      <c r="F78" s="44">
        <v>0.19</v>
      </c>
      <c r="G78" s="107">
        <v>0.2160294464075383</v>
      </c>
      <c r="H78" s="21">
        <v>0.2299202942979767</v>
      </c>
      <c r="I78" s="68">
        <v>0</v>
      </c>
      <c r="J78" s="87">
        <v>0.07060781257193972</v>
      </c>
    </row>
    <row r="79" spans="1:10" ht="12.75">
      <c r="A79" s="1" t="s">
        <v>120</v>
      </c>
      <c r="B79" s="48">
        <v>0.64</v>
      </c>
      <c r="C79" s="34">
        <v>0.42</v>
      </c>
      <c r="D79" s="44">
        <v>0.29</v>
      </c>
      <c r="E79" s="34">
        <v>0.19</v>
      </c>
      <c r="F79" s="44">
        <v>0.29</v>
      </c>
      <c r="G79" s="107">
        <v>0.5081436984687867</v>
      </c>
      <c r="H79" s="21">
        <v>0.30656039239730226</v>
      </c>
      <c r="I79" s="68">
        <v>0.5860415556739478</v>
      </c>
      <c r="J79" s="87">
        <v>0.6891743457184764</v>
      </c>
    </row>
    <row r="80" spans="1:10" ht="12.75">
      <c r="A80" s="1" t="s">
        <v>121</v>
      </c>
      <c r="B80" s="48">
        <v>7.03</v>
      </c>
      <c r="C80" s="34">
        <v>1.21</v>
      </c>
      <c r="D80" s="44">
        <v>1.98</v>
      </c>
      <c r="E80" s="34">
        <v>1.85</v>
      </c>
      <c r="F80" s="44">
        <v>2.46</v>
      </c>
      <c r="G80" s="107">
        <v>4.337148409893993</v>
      </c>
      <c r="H80" s="21">
        <v>9.763948497854077</v>
      </c>
      <c r="I80" s="68">
        <v>16.355887053809273</v>
      </c>
      <c r="J80" s="87">
        <v>9.34474596879143</v>
      </c>
    </row>
    <row r="81" spans="1:10" ht="12.75">
      <c r="A81" s="1" t="s">
        <v>236</v>
      </c>
      <c r="B81" s="48">
        <v>0.07</v>
      </c>
      <c r="C81" s="34"/>
      <c r="D81" s="44"/>
      <c r="E81" s="34"/>
      <c r="F81" s="44"/>
      <c r="G81" s="107">
        <v>0.0014723203769140168</v>
      </c>
      <c r="H81" s="21">
        <v>0.015328019619865114</v>
      </c>
      <c r="I81" s="68">
        <v>0</v>
      </c>
      <c r="J81" s="87">
        <v>0</v>
      </c>
    </row>
    <row r="82" spans="1:10" ht="12.75">
      <c r="A82" s="1" t="s">
        <v>122</v>
      </c>
      <c r="B82" s="48">
        <v>0.22</v>
      </c>
      <c r="C82" s="34">
        <v>0.06</v>
      </c>
      <c r="D82" s="44">
        <v>0.06</v>
      </c>
      <c r="E82" s="34">
        <v>0.04</v>
      </c>
      <c r="F82" s="44">
        <v>0.02</v>
      </c>
      <c r="G82" s="107">
        <v>0.0618339222614841</v>
      </c>
      <c r="H82" s="21">
        <v>0.04598405885959534</v>
      </c>
      <c r="I82" s="68">
        <v>0.10655301012253597</v>
      </c>
      <c r="J82" s="87">
        <v>0.141398851219487</v>
      </c>
    </row>
    <row r="83" spans="1:10" ht="12.75">
      <c r="A83" s="1" t="s">
        <v>123</v>
      </c>
      <c r="B83" s="48">
        <v>0.03</v>
      </c>
      <c r="C83" s="34">
        <v>0.03</v>
      </c>
      <c r="D83" s="44">
        <v>0.04</v>
      </c>
      <c r="E83" s="34">
        <v>0.01</v>
      </c>
      <c r="F83" s="44">
        <v>0.03</v>
      </c>
      <c r="G83" s="107">
        <v>0.027778563015312136</v>
      </c>
      <c r="H83" s="21">
        <v>0</v>
      </c>
      <c r="I83" s="68">
        <v>0</v>
      </c>
      <c r="J83" s="87">
        <v>0.026638252530633993</v>
      </c>
    </row>
    <row r="84" spans="1:10" ht="12.75">
      <c r="A84" s="1" t="s">
        <v>240</v>
      </c>
      <c r="B84" s="48"/>
      <c r="C84" s="34">
        <v>0.03</v>
      </c>
      <c r="D84" s="44">
        <v>0.01</v>
      </c>
      <c r="E84" s="34">
        <v>0.01</v>
      </c>
      <c r="F84" s="44">
        <v>0.01</v>
      </c>
      <c r="G84" s="107">
        <v>0</v>
      </c>
      <c r="H84" s="21">
        <v>0</v>
      </c>
      <c r="I84" s="68">
        <v>0</v>
      </c>
      <c r="J84" s="87">
        <v>0.00887941751021133</v>
      </c>
    </row>
    <row r="85" spans="1:10" ht="12.75">
      <c r="A85" s="1" t="s">
        <v>124</v>
      </c>
      <c r="B85" s="48"/>
      <c r="C85" s="34"/>
      <c r="D85" s="44"/>
      <c r="E85" s="34"/>
      <c r="F85" s="44"/>
      <c r="G85" s="107">
        <v>0.002</v>
      </c>
      <c r="H85" s="21">
        <v>0</v>
      </c>
      <c r="I85" s="68">
        <v>0</v>
      </c>
      <c r="J85" s="87">
        <v>0.04433601219252081</v>
      </c>
    </row>
    <row r="86" spans="1:10" ht="12.75">
      <c r="A86" s="1" t="s">
        <v>125</v>
      </c>
      <c r="B86" s="48"/>
      <c r="C86" s="34"/>
      <c r="D86" s="44"/>
      <c r="E86" s="34"/>
      <c r="F86" s="44"/>
      <c r="G86" s="107">
        <v>0.011472320376914018</v>
      </c>
      <c r="H86" s="21">
        <v>0</v>
      </c>
      <c r="I86" s="68">
        <v>0</v>
      </c>
      <c r="J86" s="87">
        <v>0</v>
      </c>
    </row>
    <row r="87" spans="1:10" ht="12.75">
      <c r="A87" s="1" t="s">
        <v>126</v>
      </c>
      <c r="B87" s="48"/>
      <c r="C87" s="34"/>
      <c r="D87" s="44"/>
      <c r="E87" s="34"/>
      <c r="F87" s="44"/>
      <c r="G87" s="107">
        <v>0.004</v>
      </c>
      <c r="H87" s="21">
        <v>0</v>
      </c>
      <c r="I87" s="68">
        <v>0</v>
      </c>
      <c r="J87" s="87">
        <v>0</v>
      </c>
    </row>
    <row r="88" spans="1:10" ht="12.75">
      <c r="A88" s="1" t="s">
        <v>127</v>
      </c>
      <c r="B88" s="48">
        <v>1.01</v>
      </c>
      <c r="C88" s="34">
        <v>0.89</v>
      </c>
      <c r="D88" s="44">
        <v>3.36</v>
      </c>
      <c r="E88" s="34">
        <v>1.54</v>
      </c>
      <c r="F88" s="44">
        <v>16.77</v>
      </c>
      <c r="G88" s="107">
        <v>9.93325441696113</v>
      </c>
      <c r="H88" s="21">
        <v>0.6437768240343348</v>
      </c>
      <c r="I88" s="68">
        <v>4.262120404901439</v>
      </c>
      <c r="J88" s="87">
        <v>12.018399656474598</v>
      </c>
    </row>
    <row r="89" spans="1:10" ht="12.75">
      <c r="A89" s="1" t="s">
        <v>128</v>
      </c>
      <c r="B89" s="48"/>
      <c r="C89" s="34">
        <v>0.03</v>
      </c>
      <c r="D89" s="44">
        <v>0.05</v>
      </c>
      <c r="E89" s="34">
        <v>0.05</v>
      </c>
      <c r="F89" s="44">
        <v>0.13</v>
      </c>
      <c r="G89" s="107">
        <v>0.06894464075382804</v>
      </c>
      <c r="H89" s="21">
        <v>0.12262415695892091</v>
      </c>
      <c r="I89" s="68">
        <v>0.3196590303676079</v>
      </c>
      <c r="J89" s="87">
        <v>0.09730714046110955</v>
      </c>
    </row>
    <row r="90" spans="1:10" ht="12.75">
      <c r="A90" s="1" t="s">
        <v>129</v>
      </c>
      <c r="B90" s="48">
        <v>0.12</v>
      </c>
      <c r="C90" s="34">
        <v>0.01</v>
      </c>
      <c r="D90" s="44"/>
      <c r="E90" s="34"/>
      <c r="F90" s="44">
        <v>0.01</v>
      </c>
      <c r="G90" s="107">
        <v>0.028889281507656066</v>
      </c>
      <c r="H90" s="21">
        <v>0.030656039239730228</v>
      </c>
      <c r="I90" s="68">
        <v>2.2908897176345233</v>
      </c>
      <c r="J90" s="87">
        <v>1.690410886823602</v>
      </c>
    </row>
    <row r="91" spans="1:10" ht="12.75">
      <c r="A91" s="1" t="s">
        <v>130</v>
      </c>
      <c r="B91" s="48"/>
      <c r="C91" s="34"/>
      <c r="D91" s="44">
        <v>0.01</v>
      </c>
      <c r="E91" s="34">
        <v>0.02</v>
      </c>
      <c r="F91" s="44">
        <v>0.01</v>
      </c>
      <c r="G91" s="107">
        <v>0.005</v>
      </c>
      <c r="H91" s="21">
        <v>0.015328019619865114</v>
      </c>
      <c r="I91" s="68">
        <v>0.053276505061267986</v>
      </c>
      <c r="J91" s="87">
        <v>0.07066888793047556</v>
      </c>
    </row>
    <row r="92" spans="1:10" ht="12.75">
      <c r="A92" s="1" t="s">
        <v>131</v>
      </c>
      <c r="B92" s="48"/>
      <c r="C92" s="34"/>
      <c r="D92" s="44"/>
      <c r="E92" s="34"/>
      <c r="F92" s="44">
        <v>0.02</v>
      </c>
      <c r="G92" s="107">
        <v>0.02594464075382803</v>
      </c>
      <c r="H92" s="21">
        <v>0.015328019619865114</v>
      </c>
      <c r="I92" s="68">
        <v>0.21310602024507194</v>
      </c>
      <c r="J92" s="87">
        <v>0.5651678773681971</v>
      </c>
    </row>
    <row r="93" spans="1:10" ht="12.75">
      <c r="A93" s="1" t="s">
        <v>132</v>
      </c>
      <c r="B93" s="48">
        <v>0.47</v>
      </c>
      <c r="C93" s="34">
        <v>0.83</v>
      </c>
      <c r="D93" s="44">
        <v>0.49</v>
      </c>
      <c r="E93" s="34">
        <v>0.64</v>
      </c>
      <c r="F93" s="44">
        <v>1.35</v>
      </c>
      <c r="G93" s="107">
        <v>3.0427844522968197</v>
      </c>
      <c r="H93" s="21">
        <v>5.579399141630901</v>
      </c>
      <c r="I93" s="68">
        <v>35.69525839104955</v>
      </c>
      <c r="J93" s="87">
        <v>16.0650837812976</v>
      </c>
    </row>
    <row r="94" spans="1:10" ht="12.75">
      <c r="A94" s="1" t="s">
        <v>133</v>
      </c>
      <c r="B94" s="48">
        <v>52.09</v>
      </c>
      <c r="C94" s="34">
        <v>25.73</v>
      </c>
      <c r="D94" s="44">
        <v>5.86</v>
      </c>
      <c r="E94" s="34">
        <v>57.54</v>
      </c>
      <c r="F94" s="44">
        <v>45.23</v>
      </c>
      <c r="G94" s="107">
        <v>29.827500588928153</v>
      </c>
      <c r="H94" s="21">
        <v>3.632740649908032</v>
      </c>
      <c r="I94" s="68">
        <v>25.199786893979756</v>
      </c>
      <c r="J94" s="87">
        <v>33.391228075120814</v>
      </c>
    </row>
    <row r="95" spans="1:10" ht="12.75">
      <c r="A95" s="1" t="s">
        <v>134</v>
      </c>
      <c r="B95" s="48"/>
      <c r="C95" s="34"/>
      <c r="D95" s="44"/>
      <c r="E95" s="34"/>
      <c r="F95" s="44"/>
      <c r="G95" s="107">
        <v>0.002</v>
      </c>
      <c r="H95" s="21">
        <v>0</v>
      </c>
      <c r="I95" s="68">
        <v>0.10655301012253597</v>
      </c>
      <c r="J95" s="87">
        <v>0.10618655797132089</v>
      </c>
    </row>
    <row r="96" spans="1:10" ht="12.75">
      <c r="A96" s="1" t="s">
        <v>135</v>
      </c>
      <c r="B96" s="48">
        <v>0.06</v>
      </c>
      <c r="C96" s="34">
        <v>0.01</v>
      </c>
      <c r="D96" s="44">
        <v>0.01</v>
      </c>
      <c r="E96" s="34">
        <v>0.01</v>
      </c>
      <c r="F96" s="44">
        <v>0.01</v>
      </c>
      <c r="G96" s="107">
        <v>0.007472320376914017</v>
      </c>
      <c r="H96" s="21">
        <v>0</v>
      </c>
      <c r="I96" s="68">
        <v>0.10655301012253597</v>
      </c>
      <c r="J96" s="87">
        <v>0.08824449687529069</v>
      </c>
    </row>
    <row r="97" spans="1:10" ht="12.75">
      <c r="A97" s="1" t="s">
        <v>136</v>
      </c>
      <c r="B97" s="48"/>
      <c r="C97" s="34"/>
      <c r="D97" s="44"/>
      <c r="E97" s="34"/>
      <c r="F97" s="44"/>
      <c r="G97" s="107">
        <v>0.002</v>
      </c>
      <c r="H97" s="21">
        <v>0</v>
      </c>
      <c r="I97" s="68">
        <v>0.10655301012253597</v>
      </c>
      <c r="J97" s="87">
        <v>0.0265161018135623</v>
      </c>
    </row>
    <row r="98" spans="1:10" ht="12.75">
      <c r="A98" s="1" t="s">
        <v>137</v>
      </c>
      <c r="B98" s="48"/>
      <c r="C98" s="34"/>
      <c r="D98" s="44"/>
      <c r="E98" s="34"/>
      <c r="F98" s="44"/>
      <c r="G98" s="107">
        <v>0.004</v>
      </c>
      <c r="H98" s="21">
        <v>0</v>
      </c>
      <c r="I98" s="68">
        <v>0.053276505061267986</v>
      </c>
      <c r="J98" s="87">
        <v>0.03527336860670194</v>
      </c>
    </row>
    <row r="99" spans="1:10" ht="12.75">
      <c r="A99" s="1" t="s">
        <v>138</v>
      </c>
      <c r="B99" s="49">
        <v>7.2</v>
      </c>
      <c r="C99" s="34">
        <v>8.25</v>
      </c>
      <c r="D99" s="45">
        <v>11.19</v>
      </c>
      <c r="E99" s="34">
        <v>9.69</v>
      </c>
      <c r="F99" s="44">
        <v>11.59</v>
      </c>
      <c r="G99" s="107">
        <v>6.326455830388693</v>
      </c>
      <c r="H99" s="21">
        <v>2.8510116492949114</v>
      </c>
      <c r="I99" s="68">
        <v>16.782099094299415</v>
      </c>
      <c r="J99" s="87">
        <v>14.855697720197808</v>
      </c>
    </row>
    <row r="100" spans="1:10" ht="12.75">
      <c r="A100" s="1" t="s">
        <v>139</v>
      </c>
      <c r="B100" s="48"/>
      <c r="C100" s="34"/>
      <c r="D100" s="44"/>
      <c r="E100" s="34"/>
      <c r="F100" s="44"/>
      <c r="G100" s="107">
        <v>0.11963052024536122</v>
      </c>
      <c r="H100" s="21">
        <v>0.4751686082158185</v>
      </c>
      <c r="I100" s="68">
        <v>0.37293553542887586</v>
      </c>
      <c r="J100" s="87">
        <v>0.4238911768657818</v>
      </c>
    </row>
    <row r="101" spans="1:10" ht="12.75">
      <c r="A101" s="1" t="s">
        <v>140</v>
      </c>
      <c r="B101" s="48">
        <v>0.79</v>
      </c>
      <c r="C101" s="34">
        <v>1.29</v>
      </c>
      <c r="D101" s="44">
        <v>2.29</v>
      </c>
      <c r="E101" s="34">
        <v>0.52</v>
      </c>
      <c r="F101" s="44">
        <v>0.97</v>
      </c>
      <c r="G101" s="107">
        <v>1.5173529022190537</v>
      </c>
      <c r="H101" s="21">
        <v>0.24524831391784183</v>
      </c>
      <c r="I101" s="68">
        <v>2.0777836973894512</v>
      </c>
      <c r="J101" s="87">
        <v>2.3669802181611805</v>
      </c>
    </row>
    <row r="102" spans="1:10" ht="12.75">
      <c r="A102" s="1" t="s">
        <v>141</v>
      </c>
      <c r="B102" s="48">
        <v>10.23</v>
      </c>
      <c r="C102" s="34">
        <v>8.59</v>
      </c>
      <c r="D102" s="45">
        <v>8.7</v>
      </c>
      <c r="E102" s="34">
        <v>7.61</v>
      </c>
      <c r="F102" s="44">
        <v>4.68</v>
      </c>
      <c r="G102" s="107">
        <v>3.697294464075383</v>
      </c>
      <c r="H102" s="21">
        <v>1.609442060085837</v>
      </c>
      <c r="I102" s="68">
        <v>1.6515716568993075</v>
      </c>
      <c r="J102" s="87">
        <v>3.621688893399069</v>
      </c>
    </row>
    <row r="103" spans="1:10" ht="12.75">
      <c r="A103" s="1" t="s">
        <v>241</v>
      </c>
      <c r="B103" s="48"/>
      <c r="C103" s="34">
        <v>0.01</v>
      </c>
      <c r="D103" s="44"/>
      <c r="E103" s="34"/>
      <c r="F103" s="44"/>
      <c r="G103" s="107">
        <v>0</v>
      </c>
      <c r="H103" s="21">
        <v>0</v>
      </c>
      <c r="I103" s="68">
        <v>0</v>
      </c>
      <c r="J103" s="87">
        <v>0</v>
      </c>
    </row>
    <row r="104" spans="1:10" ht="12.75">
      <c r="A104" s="1" t="s">
        <v>142</v>
      </c>
      <c r="B104" s="48">
        <v>7.16</v>
      </c>
      <c r="C104" s="34">
        <v>3.98</v>
      </c>
      <c r="D104" s="44">
        <v>5.02</v>
      </c>
      <c r="E104" s="34">
        <v>4.32</v>
      </c>
      <c r="F104" s="45">
        <v>3.6</v>
      </c>
      <c r="G104" s="107">
        <v>3.4144346289752647</v>
      </c>
      <c r="H104" s="21">
        <v>2.0999386879215205</v>
      </c>
      <c r="I104" s="68">
        <v>1.1720831113478956</v>
      </c>
      <c r="J104" s="87">
        <v>1.1396426997563565</v>
      </c>
    </row>
    <row r="105" spans="1:10" ht="12.75">
      <c r="A105" s="1" t="s">
        <v>143</v>
      </c>
      <c r="B105" s="48">
        <v>2.11</v>
      </c>
      <c r="C105" s="39">
        <v>1.9</v>
      </c>
      <c r="D105" s="44">
        <v>2.39</v>
      </c>
      <c r="E105" s="39">
        <v>1.8</v>
      </c>
      <c r="F105" s="45">
        <v>2.3</v>
      </c>
      <c r="G105" s="107">
        <v>2.106434628975265</v>
      </c>
      <c r="H105" s="21">
        <v>2.0999386879215205</v>
      </c>
      <c r="I105" s="68">
        <v>4.421949920085242</v>
      </c>
      <c r="J105" s="87">
        <v>5.290126745463275</v>
      </c>
    </row>
    <row r="106" spans="1:10" ht="12.75">
      <c r="A106" s="1" t="s">
        <v>144</v>
      </c>
      <c r="B106" s="48">
        <v>2.85</v>
      </c>
      <c r="C106" s="34">
        <v>2.54</v>
      </c>
      <c r="D106" s="45">
        <v>5</v>
      </c>
      <c r="E106" s="34">
        <v>10.74</v>
      </c>
      <c r="F106" s="44">
        <v>23.02</v>
      </c>
      <c r="G106" s="107">
        <v>40.44371613663133</v>
      </c>
      <c r="H106" s="21">
        <v>50.93500919681178</v>
      </c>
      <c r="I106" s="68">
        <v>110.8151305274374</v>
      </c>
      <c r="J106" s="87">
        <v>97.27611887707786</v>
      </c>
    </row>
    <row r="107" spans="1:10" ht="12.75">
      <c r="A107" s="1" t="s">
        <v>145</v>
      </c>
      <c r="B107" s="48">
        <v>33.08</v>
      </c>
      <c r="C107" s="34">
        <v>33.74</v>
      </c>
      <c r="D107" s="45">
        <v>49.43</v>
      </c>
      <c r="E107" s="34">
        <v>40.04</v>
      </c>
      <c r="F107" s="44">
        <v>44.77</v>
      </c>
      <c r="G107" s="107">
        <v>57.653077738515904</v>
      </c>
      <c r="H107" s="21">
        <v>55.94727161250766</v>
      </c>
      <c r="I107" s="68">
        <v>134.789557805008</v>
      </c>
      <c r="J107" s="87">
        <v>163.2746634043029</v>
      </c>
    </row>
    <row r="108" spans="1:10" ht="12.75">
      <c r="A108" s="1" t="s">
        <v>146</v>
      </c>
      <c r="B108" s="48"/>
      <c r="C108" s="34"/>
      <c r="D108" s="44">
        <v>0.02</v>
      </c>
      <c r="E108" s="34"/>
      <c r="F108" s="44">
        <v>0.04</v>
      </c>
      <c r="G108" s="107">
        <v>0.022944640753828034</v>
      </c>
      <c r="H108" s="21">
        <v>0</v>
      </c>
      <c r="I108" s="68">
        <v>0</v>
      </c>
      <c r="J108" s="87">
        <v>0</v>
      </c>
    </row>
    <row r="109" spans="1:10" ht="12.75">
      <c r="A109" s="1" t="s">
        <v>147</v>
      </c>
      <c r="B109" s="48">
        <v>1.48</v>
      </c>
      <c r="C109" s="34">
        <v>1.13</v>
      </c>
      <c r="D109" s="44">
        <v>0.87</v>
      </c>
      <c r="E109" s="34">
        <v>0.96</v>
      </c>
      <c r="F109" s="44">
        <v>1.04</v>
      </c>
      <c r="G109" s="107">
        <v>1.2495936395759721</v>
      </c>
      <c r="H109" s="21">
        <v>0.49049662783568365</v>
      </c>
      <c r="I109" s="68">
        <v>2.5039957378795954</v>
      </c>
      <c r="J109" s="87">
        <v>2.686272796377574</v>
      </c>
    </row>
    <row r="110" spans="1:10" ht="12.75">
      <c r="A110" s="1" t="s">
        <v>148</v>
      </c>
      <c r="B110" s="48">
        <v>0.09</v>
      </c>
      <c r="C110" s="34">
        <v>0.04</v>
      </c>
      <c r="D110" s="44">
        <v>0.11</v>
      </c>
      <c r="E110" s="34">
        <v>0.09</v>
      </c>
      <c r="F110" s="45">
        <v>0.1</v>
      </c>
      <c r="G110" s="107">
        <v>0.19702944640753828</v>
      </c>
      <c r="H110" s="21">
        <v>0.1072961373390558</v>
      </c>
      <c r="I110" s="68">
        <v>0.15982951518380395</v>
      </c>
      <c r="J110" s="87">
        <v>0.07967045615775858</v>
      </c>
    </row>
    <row r="111" spans="1:10" ht="12.75">
      <c r="A111" s="1" t="s">
        <v>149</v>
      </c>
      <c r="B111" s="48">
        <v>2.66</v>
      </c>
      <c r="C111" s="34">
        <v>1.93</v>
      </c>
      <c r="D111" s="44">
        <v>1.99</v>
      </c>
      <c r="E111" s="34">
        <v>2.07</v>
      </c>
      <c r="F111" s="45">
        <v>1.7</v>
      </c>
      <c r="G111" s="107">
        <v>2.141689045936396</v>
      </c>
      <c r="H111" s="21">
        <v>1.5787860208461066</v>
      </c>
      <c r="I111" s="68">
        <v>2.0245071923281834</v>
      </c>
      <c r="J111" s="87">
        <v>1.2903484959958054</v>
      </c>
    </row>
    <row r="112" spans="1:10" ht="12.75">
      <c r="A112" s="1" t="s">
        <v>150</v>
      </c>
      <c r="B112" s="48">
        <v>4.56</v>
      </c>
      <c r="C112" s="34">
        <v>5.73</v>
      </c>
      <c r="D112" s="44">
        <v>7.09</v>
      </c>
      <c r="E112" s="34">
        <v>12.12</v>
      </c>
      <c r="F112" s="44">
        <v>10.94</v>
      </c>
      <c r="G112" s="107">
        <v>12.16944522968198</v>
      </c>
      <c r="H112" s="21">
        <v>14.1477621091355</v>
      </c>
      <c r="I112" s="68">
        <v>28.60948321790091</v>
      </c>
      <c r="J112" s="87">
        <v>26.216912424513207</v>
      </c>
    </row>
    <row r="113" spans="1:10" ht="12.75">
      <c r="A113" s="1" t="s">
        <v>151</v>
      </c>
      <c r="B113" s="48">
        <v>0.01</v>
      </c>
      <c r="C113" s="34">
        <v>0.02</v>
      </c>
      <c r="D113" s="44"/>
      <c r="E113" s="34">
        <v>0.03</v>
      </c>
      <c r="F113" s="44">
        <v>0.04</v>
      </c>
      <c r="G113" s="107">
        <v>0.006999999999999999</v>
      </c>
      <c r="H113" s="21">
        <v>0.015328019619865114</v>
      </c>
      <c r="I113" s="68">
        <v>0</v>
      </c>
      <c r="J113" s="87">
        <v>0.30006793459110986</v>
      </c>
    </row>
    <row r="114" spans="1:10" ht="12.75">
      <c r="A114" s="1" t="s">
        <v>152</v>
      </c>
      <c r="B114" s="49">
        <v>90.6</v>
      </c>
      <c r="C114" s="34">
        <v>44.43</v>
      </c>
      <c r="D114" s="45">
        <v>15.29</v>
      </c>
      <c r="E114" s="34">
        <v>13.13</v>
      </c>
      <c r="F114" s="44">
        <v>15.94</v>
      </c>
      <c r="G114" s="107">
        <v>37.92022732626619</v>
      </c>
      <c r="H114" s="21">
        <v>23.74310239117106</v>
      </c>
      <c r="I114" s="68">
        <v>32.019179541822055</v>
      </c>
      <c r="J114" s="87">
        <v>35.675902200498186</v>
      </c>
    </row>
    <row r="115" spans="1:10" ht="12.75">
      <c r="A115" s="1" t="s">
        <v>153</v>
      </c>
      <c r="B115" s="48">
        <v>0.25</v>
      </c>
      <c r="C115" s="34">
        <v>0.05</v>
      </c>
      <c r="D115" s="44">
        <v>0.03</v>
      </c>
      <c r="E115" s="34">
        <v>0.02</v>
      </c>
      <c r="F115" s="44"/>
      <c r="G115" s="107">
        <v>0.004</v>
      </c>
      <c r="H115" s="21">
        <v>0</v>
      </c>
      <c r="I115" s="68">
        <v>0</v>
      </c>
      <c r="J115" s="87">
        <v>0.008818342151675485</v>
      </c>
    </row>
    <row r="116" spans="1:10" ht="12.75">
      <c r="A116" s="1" t="s">
        <v>154</v>
      </c>
      <c r="B116" s="48">
        <v>47.42</v>
      </c>
      <c r="C116" s="34">
        <v>53.63</v>
      </c>
      <c r="D116" s="45">
        <v>40.11</v>
      </c>
      <c r="E116" s="34">
        <v>41.99</v>
      </c>
      <c r="F116" s="44">
        <v>24.56</v>
      </c>
      <c r="G116" s="107">
        <v>23.514391048292115</v>
      </c>
      <c r="H116" s="21">
        <v>21.505211526670756</v>
      </c>
      <c r="I116" s="68">
        <v>29.08897176345232</v>
      </c>
      <c r="J116" s="87">
        <v>38.62516549073111</v>
      </c>
    </row>
    <row r="117" spans="1:10" ht="12.75">
      <c r="A117" s="1" t="s">
        <v>155</v>
      </c>
      <c r="B117" s="48">
        <v>0.03</v>
      </c>
      <c r="C117" s="34">
        <v>0.18</v>
      </c>
      <c r="D117" s="44">
        <v>0.28</v>
      </c>
      <c r="E117" s="34">
        <v>0.75</v>
      </c>
      <c r="F117" s="45">
        <v>0.9</v>
      </c>
      <c r="G117" s="107">
        <v>2.4040471142520614</v>
      </c>
      <c r="H117" s="21">
        <v>3.0042918454935625</v>
      </c>
      <c r="I117" s="68">
        <v>5.167820990942994</v>
      </c>
      <c r="J117" s="87">
        <v>5.9863858327719095</v>
      </c>
    </row>
    <row r="118" spans="1:10" ht="12.75">
      <c r="A118" s="1" t="s">
        <v>156</v>
      </c>
      <c r="B118" s="49">
        <v>2.5</v>
      </c>
      <c r="C118" s="39">
        <v>1.02</v>
      </c>
      <c r="D118" s="44">
        <v>0.46</v>
      </c>
      <c r="E118" s="34">
        <v>0.13</v>
      </c>
      <c r="F118" s="44">
        <v>0.01</v>
      </c>
      <c r="G118" s="107">
        <v>0.099</v>
      </c>
      <c r="H118" s="21">
        <v>0</v>
      </c>
      <c r="I118" s="68">
        <v>0</v>
      </c>
      <c r="J118" s="87">
        <v>0.7761973354230501</v>
      </c>
    </row>
    <row r="119" spans="1:10" ht="12.75">
      <c r="A119" s="1" t="s">
        <v>157</v>
      </c>
      <c r="B119" s="48">
        <v>27.78</v>
      </c>
      <c r="C119" s="34">
        <v>43.99</v>
      </c>
      <c r="D119" s="45">
        <v>62.92</v>
      </c>
      <c r="E119" s="39">
        <v>37.8</v>
      </c>
      <c r="F119" s="45">
        <v>16.8</v>
      </c>
      <c r="G119" s="107">
        <v>10.316457008244994</v>
      </c>
      <c r="H119" s="21">
        <v>9.840588595953403</v>
      </c>
      <c r="I119" s="68">
        <v>12.466702184336707</v>
      </c>
      <c r="J119" s="87">
        <v>8.758215810249197</v>
      </c>
    </row>
    <row r="120" spans="1:10" ht="12.75">
      <c r="A120" s="1" t="s">
        <v>158</v>
      </c>
      <c r="B120" s="48"/>
      <c r="C120" s="34">
        <v>0.02</v>
      </c>
      <c r="D120" s="44"/>
      <c r="E120" s="34">
        <v>0.14</v>
      </c>
      <c r="F120" s="44">
        <v>0.09</v>
      </c>
      <c r="G120" s="107">
        <v>2.496676089517079</v>
      </c>
      <c r="H120" s="21">
        <v>12.032495401594115</v>
      </c>
      <c r="I120" s="68">
        <v>46.45711241342568</v>
      </c>
      <c r="J120" s="87">
        <v>38.51803931185924</v>
      </c>
    </row>
    <row r="121" spans="1:10" ht="12.75">
      <c r="A121" s="1" t="s">
        <v>159</v>
      </c>
      <c r="B121" s="48">
        <v>0.56</v>
      </c>
      <c r="C121" s="34">
        <v>1.74</v>
      </c>
      <c r="D121" s="44">
        <v>0.97</v>
      </c>
      <c r="E121" s="34">
        <v>1.25</v>
      </c>
      <c r="F121" s="45">
        <v>0.44</v>
      </c>
      <c r="G121" s="107">
        <v>0.33453121319199053</v>
      </c>
      <c r="H121" s="21">
        <v>0.15328019619865113</v>
      </c>
      <c r="I121" s="68">
        <v>2.450719232818327</v>
      </c>
      <c r="J121" s="87">
        <v>4.9296740736982265</v>
      </c>
    </row>
    <row r="122" spans="1:10" ht="12.75">
      <c r="A122" s="1" t="s">
        <v>160</v>
      </c>
      <c r="B122" s="48">
        <v>0.53</v>
      </c>
      <c r="C122" s="34">
        <v>1.94</v>
      </c>
      <c r="D122" s="45">
        <v>1.7</v>
      </c>
      <c r="E122" s="34">
        <v>1.31</v>
      </c>
      <c r="F122" s="44">
        <v>0.75</v>
      </c>
      <c r="G122" s="107">
        <v>0.3024723203769141</v>
      </c>
      <c r="H122" s="21">
        <v>0.18393623543838136</v>
      </c>
      <c r="I122" s="68">
        <v>2.5039957378795954</v>
      </c>
      <c r="J122" s="87">
        <v>1.2366444634247868</v>
      </c>
    </row>
    <row r="123" spans="1:10" ht="12.75">
      <c r="A123" s="1" t="s">
        <v>161</v>
      </c>
      <c r="B123" s="48">
        <v>0.11</v>
      </c>
      <c r="C123" s="34"/>
      <c r="D123" s="44"/>
      <c r="E123" s="34">
        <v>0.01</v>
      </c>
      <c r="F123" s="45">
        <v>0.03</v>
      </c>
      <c r="G123" s="107">
        <v>0.002</v>
      </c>
      <c r="H123" s="21">
        <v>0.030656039239730228</v>
      </c>
      <c r="I123" s="68">
        <v>0</v>
      </c>
      <c r="J123" s="87">
        <v>0.08818342151675485</v>
      </c>
    </row>
    <row r="124" spans="1:10" ht="12.75">
      <c r="A124" s="1" t="s">
        <v>162</v>
      </c>
      <c r="B124" s="48">
        <v>7.38</v>
      </c>
      <c r="C124" s="34">
        <v>3.47</v>
      </c>
      <c r="D124" s="44">
        <v>5.97</v>
      </c>
      <c r="E124" s="34">
        <v>17.45</v>
      </c>
      <c r="F124" s="44">
        <v>34.78</v>
      </c>
      <c r="G124" s="107">
        <v>69.49336395759717</v>
      </c>
      <c r="H124" s="21">
        <v>25.643776824034337</v>
      </c>
      <c r="I124" s="68">
        <v>35.69525839104955</v>
      </c>
      <c r="J124" s="87">
        <v>124.93499702609984</v>
      </c>
    </row>
    <row r="125" spans="1:10" ht="12.75">
      <c r="A125" s="1" t="s">
        <v>163</v>
      </c>
      <c r="B125" s="48">
        <v>1.01</v>
      </c>
      <c r="C125" s="34">
        <v>1.17</v>
      </c>
      <c r="D125" s="44">
        <v>0.42</v>
      </c>
      <c r="E125" s="39">
        <v>0.3</v>
      </c>
      <c r="F125" s="44">
        <v>0.74</v>
      </c>
      <c r="G125" s="107">
        <v>1.4537926972909305</v>
      </c>
      <c r="H125" s="21">
        <v>2.1612507664009812</v>
      </c>
      <c r="I125" s="68">
        <v>1.9712306872669154</v>
      </c>
      <c r="J125" s="87">
        <v>1.618092964212659</v>
      </c>
    </row>
    <row r="126" spans="1:10" ht="12.75">
      <c r="A126" s="1" t="s">
        <v>164</v>
      </c>
      <c r="B126" s="48">
        <v>27.38</v>
      </c>
      <c r="C126" s="34">
        <v>3.55</v>
      </c>
      <c r="D126" s="44">
        <v>4.02</v>
      </c>
      <c r="E126" s="34">
        <v>3.81</v>
      </c>
      <c r="F126" s="44">
        <v>7.25</v>
      </c>
      <c r="G126" s="107">
        <v>10.572916372202593</v>
      </c>
      <c r="H126" s="21">
        <v>2.7743715511955855</v>
      </c>
      <c r="I126" s="68">
        <v>18.540223761321258</v>
      </c>
      <c r="J126" s="87">
        <v>25.96413560984685</v>
      </c>
    </row>
    <row r="127" spans="1:10" ht="12.75">
      <c r="A127" s="1" t="s">
        <v>165</v>
      </c>
      <c r="B127" s="48">
        <v>0.25</v>
      </c>
      <c r="C127" s="34">
        <v>0.45</v>
      </c>
      <c r="D127" s="44">
        <v>0.11</v>
      </c>
      <c r="E127" s="34">
        <v>4.73</v>
      </c>
      <c r="F127" s="44">
        <v>0.36</v>
      </c>
      <c r="G127" s="107">
        <v>0.03241696113074204</v>
      </c>
      <c r="H127" s="21">
        <v>0</v>
      </c>
      <c r="I127" s="68">
        <v>0</v>
      </c>
      <c r="J127" s="87">
        <v>0.008818342151675485</v>
      </c>
    </row>
    <row r="128" spans="1:10" ht="12.75">
      <c r="A128" s="1" t="s">
        <v>166</v>
      </c>
      <c r="B128" s="48">
        <v>0.16</v>
      </c>
      <c r="C128" s="34">
        <v>0.07</v>
      </c>
      <c r="D128" s="44">
        <v>0.07</v>
      </c>
      <c r="E128" s="34">
        <v>0.23</v>
      </c>
      <c r="F128" s="44">
        <v>0.06</v>
      </c>
      <c r="G128" s="107">
        <v>0.061</v>
      </c>
      <c r="H128" s="21">
        <v>0</v>
      </c>
      <c r="I128" s="68">
        <v>0</v>
      </c>
      <c r="J128" s="87">
        <v>0.01775883502042266</v>
      </c>
    </row>
    <row r="129" spans="1:10" ht="12.75">
      <c r="A129" s="1" t="s">
        <v>167</v>
      </c>
      <c r="B129" s="48">
        <v>55.41</v>
      </c>
      <c r="C129" s="34">
        <v>7.07</v>
      </c>
      <c r="D129" s="45">
        <v>16.46</v>
      </c>
      <c r="E129" s="34">
        <v>19.06</v>
      </c>
      <c r="F129" s="44">
        <v>10.91</v>
      </c>
      <c r="G129" s="107">
        <v>14.193605418138986</v>
      </c>
      <c r="H129" s="21">
        <v>2.529123237277744</v>
      </c>
      <c r="I129" s="68">
        <v>19.925412892914228</v>
      </c>
      <c r="J129" s="87">
        <v>19.020078759023885</v>
      </c>
    </row>
    <row r="130" spans="1:10" ht="12.75">
      <c r="A130" s="1" t="s">
        <v>168</v>
      </c>
      <c r="B130" s="48">
        <v>0.04</v>
      </c>
      <c r="C130" s="34">
        <v>0.01</v>
      </c>
      <c r="D130" s="44">
        <v>0.03</v>
      </c>
      <c r="E130" s="34">
        <v>0.05</v>
      </c>
      <c r="F130" s="44">
        <v>0.03</v>
      </c>
      <c r="G130" s="107">
        <v>0.015472320376914015</v>
      </c>
      <c r="H130" s="21">
        <v>0</v>
      </c>
      <c r="I130" s="68">
        <v>0</v>
      </c>
      <c r="J130" s="87">
        <v>0.07060781257193972</v>
      </c>
    </row>
    <row r="131" spans="1:10" ht="12.75">
      <c r="A131" s="1" t="s">
        <v>237</v>
      </c>
      <c r="B131" s="48">
        <v>0.04</v>
      </c>
      <c r="C131" s="34"/>
      <c r="D131" s="44"/>
      <c r="E131" s="34"/>
      <c r="F131" s="44"/>
      <c r="G131" s="107">
        <v>0</v>
      </c>
      <c r="H131" s="21">
        <v>0</v>
      </c>
      <c r="I131" s="68">
        <v>0</v>
      </c>
      <c r="J131" s="87">
        <v>0</v>
      </c>
    </row>
    <row r="132" spans="1:10" ht="12.75">
      <c r="A132" s="1" t="s">
        <v>169</v>
      </c>
      <c r="B132" s="48">
        <v>2.07</v>
      </c>
      <c r="C132" s="34">
        <v>1.51</v>
      </c>
      <c r="D132" s="44">
        <v>0.99</v>
      </c>
      <c r="E132" s="34">
        <v>0.51</v>
      </c>
      <c r="F132" s="45">
        <v>1.2</v>
      </c>
      <c r="G132" s="107">
        <v>1.4846042402826858</v>
      </c>
      <c r="H132" s="21">
        <v>0.30656039239730226</v>
      </c>
      <c r="I132" s="68">
        <v>0</v>
      </c>
      <c r="J132" s="87">
        <v>6.605304723756155</v>
      </c>
    </row>
    <row r="133" spans="1:10" ht="12.75">
      <c r="A133" s="1" t="s">
        <v>170</v>
      </c>
      <c r="B133" s="48">
        <v>2.24</v>
      </c>
      <c r="C133" s="34">
        <v>1.56</v>
      </c>
      <c r="D133" s="44">
        <v>1.05</v>
      </c>
      <c r="E133" s="34">
        <v>0.88</v>
      </c>
      <c r="F133" s="44">
        <v>2.62</v>
      </c>
      <c r="G133" s="107">
        <v>2.0387338044758545</v>
      </c>
      <c r="H133" s="21">
        <v>0.5518087063151441</v>
      </c>
      <c r="I133" s="68">
        <v>0.053276505061267986</v>
      </c>
      <c r="J133" s="87">
        <v>1.1649983697577377</v>
      </c>
    </row>
    <row r="134" spans="1:10" ht="12.75">
      <c r="A134" s="1" t="s">
        <v>171</v>
      </c>
      <c r="B134" s="48">
        <v>0.12</v>
      </c>
      <c r="C134" s="34"/>
      <c r="D134" s="44">
        <v>0.08</v>
      </c>
      <c r="E134" s="34">
        <v>0.14</v>
      </c>
      <c r="F134" s="44">
        <v>0.05</v>
      </c>
      <c r="G134" s="107">
        <v>0.020999999999999998</v>
      </c>
      <c r="H134" s="21">
        <v>0.07664009809932557</v>
      </c>
      <c r="I134" s="68">
        <v>1.8646776771443794</v>
      </c>
      <c r="J134" s="87">
        <v>1.3352341864151491</v>
      </c>
    </row>
    <row r="135" spans="1:10" ht="12.75">
      <c r="A135" s="1" t="s">
        <v>172</v>
      </c>
      <c r="B135" s="49">
        <v>0.5</v>
      </c>
      <c r="C135" s="34">
        <v>0.13</v>
      </c>
      <c r="D135" s="44">
        <v>0.29</v>
      </c>
      <c r="E135" s="34">
        <v>0.12</v>
      </c>
      <c r="F135" s="44">
        <v>0.06</v>
      </c>
      <c r="G135" s="107">
        <v>0.05747232037691402</v>
      </c>
      <c r="H135" s="21">
        <v>0.015328019619865114</v>
      </c>
      <c r="I135" s="68">
        <v>0</v>
      </c>
      <c r="J135" s="87">
        <v>0.45285029302077784</v>
      </c>
    </row>
    <row r="136" spans="1:10" ht="12.75">
      <c r="A136" s="1" t="s">
        <v>173</v>
      </c>
      <c r="B136" s="48">
        <v>16.38</v>
      </c>
      <c r="C136" s="39">
        <v>11.5</v>
      </c>
      <c r="D136" s="45">
        <v>16.05</v>
      </c>
      <c r="E136" s="34">
        <v>18.07</v>
      </c>
      <c r="F136" s="45">
        <v>15.9</v>
      </c>
      <c r="G136" s="107">
        <v>10.701090694935218</v>
      </c>
      <c r="H136" s="21">
        <v>16.171060698957696</v>
      </c>
      <c r="I136" s="68">
        <v>30.68726691529036</v>
      </c>
      <c r="J136" s="87">
        <v>17.09315119721797</v>
      </c>
    </row>
    <row r="137" spans="1:10" ht="12.75">
      <c r="A137" s="1" t="s">
        <v>174</v>
      </c>
      <c r="B137" s="48"/>
      <c r="C137" s="34">
        <v>0.11</v>
      </c>
      <c r="D137" s="44">
        <v>0.01</v>
      </c>
      <c r="E137" s="34">
        <v>0.13</v>
      </c>
      <c r="F137" s="44">
        <v>0.03</v>
      </c>
      <c r="G137" s="107">
        <v>0.004</v>
      </c>
      <c r="H137" s="21">
        <v>0</v>
      </c>
      <c r="I137" s="68">
        <v>0</v>
      </c>
      <c r="J137" s="87">
        <v>0</v>
      </c>
    </row>
    <row r="138" spans="1:10" ht="12.75">
      <c r="A138" s="1" t="s">
        <v>175</v>
      </c>
      <c r="B138" s="48">
        <v>45.28</v>
      </c>
      <c r="C138" s="34">
        <v>65.21</v>
      </c>
      <c r="D138" s="45">
        <v>75.44</v>
      </c>
      <c r="E138" s="34">
        <v>78.62</v>
      </c>
      <c r="F138" s="44">
        <v>49.23</v>
      </c>
      <c r="G138" s="107">
        <v>50.732658421672554</v>
      </c>
      <c r="H138" s="21">
        <v>70.75413856529737</v>
      </c>
      <c r="I138" s="68">
        <v>196.05753862546618</v>
      </c>
      <c r="J138" s="87">
        <v>148.06779646683748</v>
      </c>
    </row>
    <row r="139" spans="1:10" ht="13.5" thickBot="1">
      <c r="A139" s="1" t="s">
        <v>176</v>
      </c>
      <c r="B139" s="50">
        <v>0.01</v>
      </c>
      <c r="C139" s="40">
        <v>0.05</v>
      </c>
      <c r="D139" s="46">
        <v>0.01</v>
      </c>
      <c r="E139" s="40">
        <v>0.08</v>
      </c>
      <c r="F139" s="46">
        <v>0.16</v>
      </c>
      <c r="G139" s="108">
        <v>0.08325088339222617</v>
      </c>
      <c r="H139" s="71">
        <v>0</v>
      </c>
      <c r="I139" s="72">
        <v>0.053276505061267986</v>
      </c>
      <c r="J139" s="88">
        <v>0.09706283902696618</v>
      </c>
    </row>
    <row r="140" spans="1:10" ht="12.75">
      <c r="A140" s="1" t="s">
        <v>177</v>
      </c>
      <c r="B140" s="24">
        <f aca="true" t="shared" si="0" ref="B140:G140">SUM(B4:B139)</f>
        <v>535.26</v>
      </c>
      <c r="C140" s="24">
        <f t="shared" si="0"/>
        <v>397.12000000000006</v>
      </c>
      <c r="D140" s="24">
        <f t="shared" si="0"/>
        <v>387.50000000000006</v>
      </c>
      <c r="E140" s="24">
        <f t="shared" si="0"/>
        <v>462.73</v>
      </c>
      <c r="F140" s="24">
        <f t="shared" si="0"/>
        <v>454.55000000000007</v>
      </c>
      <c r="G140" s="24">
        <f t="shared" si="0"/>
        <v>530.6796363786435</v>
      </c>
      <c r="H140" s="14">
        <f>SUM(H4:H139)</f>
        <v>428.5254445125692</v>
      </c>
      <c r="I140" s="14">
        <v>0.053276505061267986</v>
      </c>
      <c r="J140" s="14">
        <f>SUM(J4:J139)</f>
        <v>1658.4554182769425</v>
      </c>
    </row>
    <row r="141" spans="1:10" ht="12.75">
      <c r="A141" s="1" t="s">
        <v>178</v>
      </c>
      <c r="B141" s="27"/>
      <c r="C141" s="27"/>
      <c r="D141" s="27"/>
      <c r="E141" s="27"/>
      <c r="F141" s="27"/>
      <c r="G141" s="27"/>
      <c r="H141" s="74">
        <f>COUNTIF(H4:H139,"&gt;0")</f>
        <v>76</v>
      </c>
      <c r="I141" s="69">
        <f>COUNTIF(I4:I139,"&gt;0")</f>
        <v>82</v>
      </c>
      <c r="J141" s="82"/>
    </row>
    <row r="142" ht="12.75">
      <c r="J142" s="8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7">
      <selection activeCell="F35" sqref="F35"/>
    </sheetView>
  </sheetViews>
  <sheetFormatPr defaultColWidth="9.140625" defaultRowHeight="12.75"/>
  <cols>
    <col min="1" max="1" width="29.57421875" style="0" customWidth="1"/>
  </cols>
  <sheetData>
    <row r="1" spans="1:2" ht="12.75">
      <c r="A1" s="1" t="s">
        <v>179</v>
      </c>
      <c r="B1" s="1" t="s">
        <v>180</v>
      </c>
    </row>
    <row r="2" spans="1:2" s="110" customFormat="1" ht="12.75">
      <c r="A2" s="110" t="s">
        <v>346</v>
      </c>
      <c r="B2" s="110" t="s">
        <v>347</v>
      </c>
    </row>
    <row r="3" spans="1:2" s="110" customFormat="1" ht="12.75">
      <c r="A3" s="110" t="s">
        <v>306</v>
      </c>
      <c r="B3" s="110" t="s">
        <v>307</v>
      </c>
    </row>
    <row r="4" spans="1:2" s="110" customFormat="1" ht="12.75">
      <c r="A4" s="110" t="s">
        <v>387</v>
      </c>
      <c r="B4" s="110" t="s">
        <v>388</v>
      </c>
    </row>
    <row r="5" spans="1:2" s="110" customFormat="1" ht="12.75">
      <c r="A5" s="110" t="s">
        <v>181</v>
      </c>
      <c r="B5" s="110" t="s">
        <v>225</v>
      </c>
    </row>
    <row r="6" spans="1:2" s="110" customFormat="1" ht="12.75">
      <c r="A6" s="110" t="s">
        <v>279</v>
      </c>
      <c r="B6" s="110" t="s">
        <v>413</v>
      </c>
    </row>
    <row r="7" spans="1:2" s="110" customFormat="1" ht="12.75">
      <c r="A7" s="110" t="s">
        <v>390</v>
      </c>
      <c r="B7" s="110" t="s">
        <v>391</v>
      </c>
    </row>
    <row r="8" spans="1:2" s="110" customFormat="1" ht="12.75">
      <c r="A8" s="110" t="s">
        <v>330</v>
      </c>
      <c r="B8" s="110" t="s">
        <v>331</v>
      </c>
    </row>
    <row r="9" spans="1:2" s="110" customFormat="1" ht="12.75">
      <c r="A9" s="110" t="s">
        <v>182</v>
      </c>
      <c r="B9" s="110" t="s">
        <v>214</v>
      </c>
    </row>
    <row r="10" spans="1:2" s="110" customFormat="1" ht="12.75">
      <c r="A10" s="110" t="s">
        <v>311</v>
      </c>
      <c r="B10" s="110" t="s">
        <v>312</v>
      </c>
    </row>
    <row r="11" spans="1:8" s="110" customFormat="1" ht="12.75">
      <c r="A11" s="110" t="s">
        <v>183</v>
      </c>
      <c r="B11" s="110" t="s">
        <v>397</v>
      </c>
      <c r="H11" s="110" t="s">
        <v>220</v>
      </c>
    </row>
    <row r="12" spans="1:8" s="110" customFormat="1" ht="12.75">
      <c r="A12" s="110" t="s">
        <v>184</v>
      </c>
      <c r="B12" s="110" t="s">
        <v>299</v>
      </c>
      <c r="H12" s="110" t="s">
        <v>222</v>
      </c>
    </row>
    <row r="13" spans="1:8" s="110" customFormat="1" ht="12.75">
      <c r="A13" s="110" t="s">
        <v>227</v>
      </c>
      <c r="B13" s="110" t="s">
        <v>300</v>
      </c>
      <c r="H13" s="110" t="s">
        <v>221</v>
      </c>
    </row>
    <row r="14" spans="1:2" s="110" customFormat="1" ht="12.75">
      <c r="A14" s="110" t="s">
        <v>185</v>
      </c>
      <c r="B14" s="110" t="s">
        <v>186</v>
      </c>
    </row>
    <row r="15" spans="1:2" s="110" customFormat="1" ht="12.75">
      <c r="A15" s="110" t="s">
        <v>187</v>
      </c>
      <c r="B15" s="110" t="s">
        <v>188</v>
      </c>
    </row>
    <row r="16" spans="1:2" s="110" customFormat="1" ht="12.75">
      <c r="A16" s="110" t="s">
        <v>348</v>
      </c>
      <c r="B16" s="110" t="s">
        <v>347</v>
      </c>
    </row>
    <row r="17" spans="1:2" s="110" customFormat="1" ht="12.75">
      <c r="A17" s="110" t="s">
        <v>189</v>
      </c>
      <c r="B17" s="110" t="s">
        <v>396</v>
      </c>
    </row>
    <row r="18" spans="1:2" s="110" customFormat="1" ht="12.75">
      <c r="A18" s="110" t="s">
        <v>255</v>
      </c>
      <c r="B18" s="110" t="s">
        <v>375</v>
      </c>
    </row>
    <row r="19" spans="1:2" s="110" customFormat="1" ht="12.75">
      <c r="A19" s="110" t="s">
        <v>190</v>
      </c>
      <c r="B19" s="110" t="s">
        <v>381</v>
      </c>
    </row>
    <row r="20" spans="1:2" s="110" customFormat="1" ht="12.75">
      <c r="A20" s="110" t="s">
        <v>191</v>
      </c>
      <c r="B20" s="110" t="s">
        <v>367</v>
      </c>
    </row>
    <row r="21" spans="1:2" s="110" customFormat="1" ht="12.75">
      <c r="A21" s="110" t="s">
        <v>272</v>
      </c>
      <c r="B21" s="110" t="s">
        <v>351</v>
      </c>
    </row>
    <row r="22" spans="1:2" s="110" customFormat="1" ht="12.75">
      <c r="A22" s="110" t="s">
        <v>338</v>
      </c>
      <c r="B22" s="110" t="s">
        <v>395</v>
      </c>
    </row>
    <row r="23" spans="1:2" s="110" customFormat="1" ht="12.75">
      <c r="A23" s="110" t="s">
        <v>281</v>
      </c>
      <c r="B23" s="110" t="s">
        <v>403</v>
      </c>
    </row>
    <row r="24" spans="1:2" s="110" customFormat="1" ht="12.75">
      <c r="A24" s="110" t="s">
        <v>235</v>
      </c>
      <c r="B24" s="110" t="s">
        <v>394</v>
      </c>
    </row>
    <row r="25" spans="1:2" s="110" customFormat="1" ht="12.75">
      <c r="A25" s="110" t="s">
        <v>419</v>
      </c>
      <c r="B25" s="110" t="s">
        <v>420</v>
      </c>
    </row>
    <row r="26" spans="1:2" s="110" customFormat="1" ht="12.75">
      <c r="A26" s="110" t="s">
        <v>192</v>
      </c>
      <c r="B26" s="110" t="s">
        <v>404</v>
      </c>
    </row>
    <row r="27" spans="1:2" s="110" customFormat="1" ht="12.75">
      <c r="A27" s="110" t="s">
        <v>253</v>
      </c>
      <c r="B27" s="110" t="s">
        <v>254</v>
      </c>
    </row>
    <row r="28" spans="1:2" s="110" customFormat="1" ht="12.75">
      <c r="A28" s="110" t="s">
        <v>193</v>
      </c>
      <c r="B28" s="110" t="s">
        <v>377</v>
      </c>
    </row>
    <row r="29" spans="1:2" s="110" customFormat="1" ht="12.75">
      <c r="A29" s="110" t="s">
        <v>194</v>
      </c>
      <c r="B29" s="110" t="s">
        <v>368</v>
      </c>
    </row>
    <row r="30" spans="1:2" s="110" customFormat="1" ht="12.75">
      <c r="A30" s="110" t="s">
        <v>285</v>
      </c>
      <c r="B30" s="110" t="s">
        <v>417</v>
      </c>
    </row>
    <row r="31" spans="1:2" s="110" customFormat="1" ht="12.75">
      <c r="A31" s="110" t="s">
        <v>231</v>
      </c>
      <c r="B31" s="110" t="s">
        <v>302</v>
      </c>
    </row>
    <row r="32" spans="1:2" s="110" customFormat="1" ht="12.75">
      <c r="A32" s="110" t="s">
        <v>232</v>
      </c>
      <c r="B32" s="110" t="s">
        <v>302</v>
      </c>
    </row>
    <row r="33" spans="1:2" s="110" customFormat="1" ht="12.75">
      <c r="A33" s="110" t="s">
        <v>308</v>
      </c>
      <c r="B33" s="110" t="s">
        <v>408</v>
      </c>
    </row>
    <row r="34" spans="1:2" s="110" customFormat="1" ht="12.75">
      <c r="A34" s="110" t="s">
        <v>218</v>
      </c>
      <c r="B34" s="110" t="s">
        <v>366</v>
      </c>
    </row>
    <row r="35" spans="1:2" s="110" customFormat="1" ht="12.75">
      <c r="A35" s="110" t="s">
        <v>372</v>
      </c>
      <c r="B35" s="110" t="s">
        <v>373</v>
      </c>
    </row>
    <row r="36" spans="1:2" s="110" customFormat="1" ht="12.75">
      <c r="A36" s="110" t="s">
        <v>195</v>
      </c>
      <c r="B36" s="110" t="s">
        <v>196</v>
      </c>
    </row>
    <row r="37" spans="1:2" s="110" customFormat="1" ht="12.75">
      <c r="A37" s="110" t="s">
        <v>197</v>
      </c>
      <c r="B37" s="110" t="s">
        <v>214</v>
      </c>
    </row>
    <row r="38" spans="1:2" s="110" customFormat="1" ht="12.75">
      <c r="A38" s="110" t="s">
        <v>198</v>
      </c>
      <c r="B38" s="110" t="s">
        <v>326</v>
      </c>
    </row>
    <row r="39" spans="1:2" s="110" customFormat="1" ht="12.75">
      <c r="A39" s="110" t="s">
        <v>313</v>
      </c>
      <c r="B39" s="110" t="s">
        <v>314</v>
      </c>
    </row>
    <row r="40" spans="1:2" s="110" customFormat="1" ht="12.75">
      <c r="A40" s="110" t="s">
        <v>199</v>
      </c>
      <c r="B40" s="110" t="s">
        <v>335</v>
      </c>
    </row>
    <row r="41" spans="1:2" s="110" customFormat="1" ht="12.75">
      <c r="A41" s="110" t="s">
        <v>355</v>
      </c>
      <c r="B41" s="110" t="s">
        <v>414</v>
      </c>
    </row>
    <row r="42" spans="1:2" s="110" customFormat="1" ht="12.75">
      <c r="A42" s="110" t="s">
        <v>340</v>
      </c>
      <c r="B42" s="110" t="s">
        <v>405</v>
      </c>
    </row>
    <row r="43" spans="1:2" s="110" customFormat="1" ht="12.75">
      <c r="A43" s="110" t="s">
        <v>282</v>
      </c>
      <c r="B43" s="110" t="s">
        <v>283</v>
      </c>
    </row>
    <row r="44" spans="1:2" s="110" customFormat="1" ht="12.75">
      <c r="A44" s="110" t="s">
        <v>318</v>
      </c>
      <c r="B44" s="110" t="s">
        <v>407</v>
      </c>
    </row>
    <row r="45" spans="1:2" s="110" customFormat="1" ht="12.75">
      <c r="A45" s="110" t="s">
        <v>319</v>
      </c>
      <c r="B45" s="110" t="s">
        <v>407</v>
      </c>
    </row>
    <row r="46" spans="1:2" s="110" customFormat="1" ht="12.75">
      <c r="A46" s="110" t="s">
        <v>298</v>
      </c>
      <c r="B46" s="110" t="s">
        <v>376</v>
      </c>
    </row>
    <row r="47" spans="1:2" s="110" customFormat="1" ht="12.75">
      <c r="A47" s="110" t="s">
        <v>316</v>
      </c>
      <c r="B47" s="110" t="s">
        <v>407</v>
      </c>
    </row>
    <row r="48" spans="1:2" s="110" customFormat="1" ht="12.75">
      <c r="A48" s="110" t="s">
        <v>213</v>
      </c>
      <c r="B48" s="110" t="s">
        <v>365</v>
      </c>
    </row>
    <row r="49" spans="1:2" s="110" customFormat="1" ht="12.75">
      <c r="A49" s="110" t="s">
        <v>273</v>
      </c>
      <c r="B49" s="110" t="s">
        <v>398</v>
      </c>
    </row>
    <row r="50" spans="1:2" s="110" customFormat="1" ht="12.75">
      <c r="A50" s="110" t="s">
        <v>324</v>
      </c>
      <c r="B50" s="110" t="s">
        <v>406</v>
      </c>
    </row>
    <row r="51" spans="1:2" s="110" customFormat="1" ht="12.75">
      <c r="A51" s="110" t="s">
        <v>380</v>
      </c>
      <c r="B51" s="110" t="s">
        <v>371</v>
      </c>
    </row>
    <row r="52" spans="1:2" s="110" customFormat="1" ht="12.75">
      <c r="A52" s="110" t="s">
        <v>425</v>
      </c>
      <c r="B52" s="110" t="s">
        <v>426</v>
      </c>
    </row>
    <row r="53" spans="1:2" s="110" customFormat="1" ht="12.75">
      <c r="A53" s="110" t="s">
        <v>401</v>
      </c>
      <c r="B53" s="110" t="s">
        <v>402</v>
      </c>
    </row>
    <row r="54" spans="1:2" s="110" customFormat="1" ht="12.75">
      <c r="A54" s="110" t="s">
        <v>356</v>
      </c>
      <c r="B54" s="110" t="s">
        <v>415</v>
      </c>
    </row>
    <row r="55" spans="1:2" s="110" customFormat="1" ht="12.75">
      <c r="A55" s="110" t="s">
        <v>200</v>
      </c>
      <c r="B55" s="110" t="s">
        <v>393</v>
      </c>
    </row>
    <row r="56" spans="1:2" s="110" customFormat="1" ht="12.75">
      <c r="A56" s="110" t="s">
        <v>332</v>
      </c>
      <c r="B56" s="110" t="s">
        <v>333</v>
      </c>
    </row>
    <row r="57" spans="1:2" s="110" customFormat="1" ht="12.75">
      <c r="A57" s="110" t="s">
        <v>383</v>
      </c>
      <c r="B57" s="110" t="s">
        <v>384</v>
      </c>
    </row>
    <row r="58" spans="1:2" s="110" customFormat="1" ht="12.75">
      <c r="A58" s="110" t="s">
        <v>342</v>
      </c>
      <c r="B58" s="110" t="s">
        <v>343</v>
      </c>
    </row>
    <row r="59" spans="1:2" s="110" customFormat="1" ht="12.75">
      <c r="A59" s="110" t="s">
        <v>250</v>
      </c>
      <c r="B59" s="110" t="s">
        <v>251</v>
      </c>
    </row>
    <row r="60" spans="1:2" s="110" customFormat="1" ht="12.75">
      <c r="A60" s="110" t="s">
        <v>201</v>
      </c>
      <c r="B60" s="110" t="s">
        <v>228</v>
      </c>
    </row>
    <row r="61" spans="1:2" s="110" customFormat="1" ht="12.75">
      <c r="A61" s="110" t="s">
        <v>202</v>
      </c>
      <c r="B61" s="110" t="s">
        <v>203</v>
      </c>
    </row>
    <row r="62" spans="1:2" s="110" customFormat="1" ht="12.75">
      <c r="A62" s="110" t="s">
        <v>204</v>
      </c>
      <c r="B62" s="110" t="s">
        <v>203</v>
      </c>
    </row>
    <row r="63" spans="1:2" s="110" customFormat="1" ht="12.75">
      <c r="A63" s="110" t="s">
        <v>205</v>
      </c>
      <c r="B63" s="110" t="s">
        <v>219</v>
      </c>
    </row>
    <row r="64" spans="1:2" s="110" customFormat="1" ht="12.75">
      <c r="A64" s="110" t="s">
        <v>358</v>
      </c>
      <c r="B64" s="110" t="s">
        <v>359</v>
      </c>
    </row>
    <row r="65" spans="1:2" s="110" customFormat="1" ht="12.75">
      <c r="A65" s="110" t="s">
        <v>206</v>
      </c>
      <c r="B65" s="110" t="s">
        <v>392</v>
      </c>
    </row>
    <row r="66" spans="1:2" s="110" customFormat="1" ht="12.75">
      <c r="A66" s="110" t="s">
        <v>207</v>
      </c>
      <c r="B66" s="110" t="s">
        <v>215</v>
      </c>
    </row>
    <row r="67" spans="1:2" s="110" customFormat="1" ht="12.75">
      <c r="A67" s="110" t="s">
        <v>370</v>
      </c>
      <c r="B67" s="110" t="s">
        <v>371</v>
      </c>
    </row>
    <row r="68" spans="1:2" s="110" customFormat="1" ht="12.75">
      <c r="A68" s="110" t="s">
        <v>327</v>
      </c>
      <c r="B68" s="110" t="s">
        <v>301</v>
      </c>
    </row>
    <row r="69" spans="1:2" s="110" customFormat="1" ht="12.75">
      <c r="A69" s="110" t="s">
        <v>224</v>
      </c>
      <c r="B69" s="110" t="s">
        <v>225</v>
      </c>
    </row>
    <row r="70" spans="1:2" s="110" customFormat="1" ht="12.75">
      <c r="A70" s="110" t="s">
        <v>208</v>
      </c>
      <c r="B70" s="110" t="s">
        <v>364</v>
      </c>
    </row>
    <row r="75" spans="1:8" s="3" customFormat="1" ht="79.5" customHeight="1">
      <c r="A75" s="3" t="s">
        <v>353</v>
      </c>
      <c r="B75" s="141" t="s">
        <v>412</v>
      </c>
      <c r="C75" s="141"/>
      <c r="D75" s="141"/>
      <c r="E75" s="141"/>
      <c r="F75" s="3" t="s">
        <v>410</v>
      </c>
      <c r="H75" s="3" t="s">
        <v>411</v>
      </c>
    </row>
    <row r="76" spans="2:5" ht="12.75">
      <c r="B76" s="141"/>
      <c r="C76" s="141"/>
      <c r="D76" s="141"/>
      <c r="E76" s="141"/>
    </row>
    <row r="77" spans="2:5" ht="12.75">
      <c r="B77" s="28"/>
      <c r="C77" s="29"/>
      <c r="D77" s="29"/>
      <c r="E77" s="29"/>
    </row>
    <row r="78" spans="2:5" ht="12.75">
      <c r="B78" s="28"/>
      <c r="C78" s="29"/>
      <c r="D78" s="29"/>
      <c r="E78" s="29"/>
    </row>
  </sheetData>
  <mergeCells count="1">
    <mergeCell ref="B75:E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2020-04-10T15:00:31Z</dcterms:modified>
  <cp:category/>
  <cp:version/>
  <cp:contentType/>
  <cp:contentStatus/>
</cp:coreProperties>
</file>