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<sst xmlns="http://schemas.openxmlformats.org/spreadsheetml/2006/main" count="553" uniqueCount="295">
  <si>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</si>
  <si>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</si>
  <si>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</si>
  <si>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</si>
  <si>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</si>
  <si>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</si>
  <si>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</si>
  <si>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</si>
  <si>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</si>
  <si>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</si>
  <si>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</si>
  <si>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</si>
  <si>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</si>
  <si>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</si>
  <si>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</si>
  <si>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</si>
  <si>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</si>
  <si>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</si>
  <si>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</si>
  <si>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</si>
  <si>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</si>
  <si>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</si>
  <si>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</si>
  <si>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</si>
  <si>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</si>
  <si>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</si>
  <si>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</si>
  <si>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</si>
  <si>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</si>
  <si>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</si>
  <si>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</si>
  <si>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</si>
  <si>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</si>
  <si>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</si>
  <si>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</si>
  <si>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</si>
  <si>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</si>
  <si>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</si>
  <si>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</si>
  <si>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</si>
  <si>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</si>
  <si>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</si>
  <si>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</si>
  <si>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</si>
  <si>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</si>
  <si>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</si>
  <si>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</si>
  <si>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</si>
  <si>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</si>
  <si>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</si>
  <si>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</si>
  <si>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</si>
  <si>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</si>
  <si>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</si>
  <si>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</si>
  <si>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</si>
  <si>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</si>
  <si>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</si>
  <si>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</si>
  <si>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</si>
  <si>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</si>
  <si>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</si>
  <si>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</si>
  <si>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</si>
  <si>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</si>
  <si>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</si>
  <si>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</si>
  <si>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</si>
  <si>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</si>
  <si>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</si>
  <si>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</si>
  <si>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</si>
  <si>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</si>
  <si>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</si>
  <si>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</si>
  <si>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</si>
  <si>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</si>
  <si>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</si>
  <si>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</si>
  <si>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</si>
  <si>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</si>
  <si>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</si>
  <si>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</si>
  <si>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</si>
  <si>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</si>
  <si>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</si>
  <si>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</si>
  <si>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</si>
  <si>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</si>
  <si>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</si>
  <si>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</si>
  <si>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</si>
  <si>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</si>
  <si>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</si>
  <si>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</si>
  <si>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</si>
  <si>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</si>
  <si>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</si>
  <si>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</si>
  <si>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</si>
  <si>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</si>
  <si>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</si>
  <si>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</si>
  <si>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</si>
  <si>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</si>
  <si>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</si>
  <si>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</si>
  <si>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</si>
  <si>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</si>
  <si>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</si>
  <si>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PÖY </t>
  </si>
  <si>
    <t xml:space="preserve">RYM </t>
  </si>
  <si>
    <t>Lennart Saari</t>
  </si>
  <si>
    <t>Brunnila</t>
  </si>
  <si>
    <t>Ruissalo</t>
  </si>
  <si>
    <t>Jarmo Laine</t>
  </si>
  <si>
    <t>RAI</t>
  </si>
  <si>
    <t>Harri Päivärinta</t>
  </si>
  <si>
    <t>PAI</t>
  </si>
  <si>
    <t>Vista</t>
  </si>
  <si>
    <t>Tukkasotka</t>
  </si>
  <si>
    <t>Esko Gustafsson, Veijo Peltola</t>
  </si>
  <si>
    <t>Rauvolanlahti</t>
  </si>
  <si>
    <t>Luhtakana</t>
  </si>
  <si>
    <t>Attu</t>
  </si>
  <si>
    <t>Mustapääkerttu</t>
  </si>
  <si>
    <t>Takakirves</t>
  </si>
  <si>
    <t>Osmo Kivivuori, Kari Ahtiainen</t>
  </si>
  <si>
    <t>Suorsala</t>
  </si>
  <si>
    <t>Golfkentän kierto</t>
  </si>
  <si>
    <t>Mynälahti</t>
  </si>
  <si>
    <t>Lapinsirkku</t>
  </si>
  <si>
    <t>Yht. yks/10km</t>
  </si>
  <si>
    <t>SUO</t>
  </si>
  <si>
    <t>Laidike</t>
  </si>
  <si>
    <t>Littoinen</t>
  </si>
  <si>
    <t>Hannu Klemola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</si>
  <si>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</si>
  <si>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</si>
  <si>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</si>
  <si>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</si>
  <si>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</si>
  <si>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</si>
  <si>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</si>
  <si>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</si>
  <si>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</si>
  <si>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</si>
  <si>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</si>
  <si>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</si>
  <si>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</si>
  <si>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</si>
  <si>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</si>
  <si>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</si>
  <si>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</si>
  <si>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</si>
  <si>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</si>
  <si>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</si>
  <si>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</si>
  <si>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</si>
  <si>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</si>
  <si>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*Kari Airikkala plus 1</t>
  </si>
  <si>
    <t>Krookila-Metsäaro</t>
  </si>
  <si>
    <t>*Kai Norrdahl</t>
  </si>
  <si>
    <t>Kaastla-Kurala</t>
  </si>
  <si>
    <t>Jaakko Wessman, Kari Saari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</si>
  <si>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</si>
  <si>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</si>
  <si>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</si>
  <si>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</si>
  <si>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</si>
  <si>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</si>
  <si>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</si>
  <si>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</si>
  <si>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</si>
  <si>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</si>
  <si>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Karvionkulma</t>
  </si>
  <si>
    <t>*Olli Loisa</t>
  </si>
  <si>
    <t>Rahkio</t>
  </si>
  <si>
    <t>*Pekka Alho, Tom Lindbom</t>
  </si>
  <si>
    <t>SAL</t>
  </si>
  <si>
    <t>Ollikkala</t>
  </si>
  <si>
    <t>MAR</t>
  </si>
  <si>
    <t>HAL</t>
  </si>
  <si>
    <t>Angelniemi</t>
  </si>
  <si>
    <t>*Asko Suoranta</t>
  </si>
  <si>
    <t>Friskalanlahti</t>
  </si>
  <si>
    <t>*Niklas Haxberg</t>
  </si>
  <si>
    <t>Katariinanlaakso-Ala-Lemu</t>
  </si>
  <si>
    <t>NAA</t>
  </si>
  <si>
    <t>Satama</t>
  </si>
  <si>
    <t>Järämäki-Ihala</t>
  </si>
  <si>
    <t>Röödilä</t>
  </si>
  <si>
    <t>*Timo Nurmi</t>
  </si>
  <si>
    <t>Lehtokurppa</t>
  </si>
  <si>
    <t>Ruissalo Kuuva</t>
  </si>
  <si>
    <t>Ruissalo, Kuuva</t>
  </si>
  <si>
    <t>Ruissalo Keski</t>
  </si>
  <si>
    <t>Ruissalo, Keski</t>
  </si>
  <si>
    <t>Kaanaa-Pirilä</t>
  </si>
  <si>
    <t>Kanadanhanhi</t>
  </si>
  <si>
    <t>Ruokorauma</t>
  </si>
  <si>
    <t>*Tuulikki Lehtonen</t>
  </si>
  <si>
    <t>Kohmo-Pääskyvuori</t>
  </si>
  <si>
    <t>*Petri Vainio</t>
  </si>
  <si>
    <t>Valkoselkätikka</t>
  </si>
  <si>
    <t>Tavi</t>
  </si>
  <si>
    <t>Pohjanpelto</t>
  </si>
  <si>
    <t>*Kim Kuntze</t>
  </si>
  <si>
    <t>Pansio-Perno</t>
  </si>
  <si>
    <t>*Markus Ahola</t>
  </si>
  <si>
    <t>*Jari Kårlund ja Raino Suni</t>
  </si>
  <si>
    <t>Sinisuohaukka</t>
  </si>
  <si>
    <t>Sininuohaukka</t>
  </si>
  <si>
    <t>Taviokuurna</t>
  </si>
  <si>
    <t>SÄR</t>
  </si>
  <si>
    <t>Förby</t>
  </si>
  <si>
    <t>Kiparluoto</t>
  </si>
  <si>
    <t>Luolalanjärvi</t>
  </si>
  <si>
    <t>*Markus Rantala ja yksi muu</t>
  </si>
  <si>
    <t>Kaarnisto-Vepsä</t>
  </si>
  <si>
    <t>Harmaahaikara</t>
  </si>
  <si>
    <t>MEL</t>
  </si>
  <si>
    <t>Tuohimaa</t>
  </si>
  <si>
    <t>Erkki Kallio</t>
  </si>
  <si>
    <t>ALA</t>
  </si>
  <si>
    <t>Koskenkylä</t>
  </si>
  <si>
    <t>Pähkinähakki</t>
  </si>
  <si>
    <t>Tuulihaukka</t>
  </si>
  <si>
    <t>LOI</t>
  </si>
  <si>
    <t>Hirvikoski-Kirveskallio</t>
  </si>
  <si>
    <t>*Mika Hemmilä</t>
  </si>
  <si>
    <t>Stortervo-Mågby</t>
  </si>
  <si>
    <t>*Tom Ahlström</t>
  </si>
  <si>
    <t>*Pekka Salmi, Laine Petri, Salmi Juhani</t>
  </si>
  <si>
    <t>*Raimo Hyvönen</t>
  </si>
  <si>
    <t>Uusintalaskentojen 1999/00-08/09 yks./10km keskiarvo</t>
  </si>
  <si>
    <t>Keskusta-Parsila</t>
  </si>
  <si>
    <t xml:space="preserve">*Päivi Sirkiä </t>
  </si>
  <si>
    <t>Kalanti kk</t>
  </si>
  <si>
    <t>*Rauno Laine</t>
  </si>
  <si>
    <t>HOU</t>
  </si>
  <si>
    <t>Kivimo</t>
  </si>
  <si>
    <t>*Kalle Rainio</t>
  </si>
  <si>
    <t>Tapani Numminen ja Raino Suni</t>
  </si>
  <si>
    <t>*Päivi Sirkiä ja Peter Uppstu</t>
  </si>
  <si>
    <t>Vahto</t>
  </si>
  <si>
    <t>TAI</t>
  </si>
  <si>
    <t>Keskusta-Kolkanaukko</t>
  </si>
  <si>
    <t>*Rainer Grönholm ja neljä muuta laskijaa</t>
  </si>
  <si>
    <t>*Hannu Eloranta ja 1 muu</t>
  </si>
  <si>
    <t>*Jouko Lehtonen</t>
  </si>
  <si>
    <t>*Arvi Uotila</t>
  </si>
  <si>
    <t>Naurulokki</t>
  </si>
  <si>
    <t>Olli Loisa</t>
  </si>
  <si>
    <t>Kuusisto</t>
  </si>
  <si>
    <t>*Johnny Erola</t>
  </si>
  <si>
    <t>Jorma Kirjonen</t>
  </si>
  <si>
    <t>Lajikohtainen yksilömäärä/ 10 havainnointikilometriä</t>
  </si>
  <si>
    <t>Yks/10 reittikm laskennassa
 syksyllä 2010</t>
  </si>
  <si>
    <t>Yks/10 reittikm 
vuodenvaihteessa 2010/11</t>
  </si>
  <si>
    <t>Yks/10 reittikm 
kevätlaskennassa 2011</t>
  </si>
  <si>
    <t>Lapasotka</t>
  </si>
  <si>
    <t>Riskilä</t>
  </si>
  <si>
    <t>Prunkila</t>
  </si>
  <si>
    <t>*Ilona Heiskari, Jaakko Heiskari</t>
  </si>
  <si>
    <t>*Koskinen Ari, Koskinen Kaija, Tiihonen Kirsi</t>
  </si>
  <si>
    <t>*Markku Hyvönen, Reko Leino</t>
  </si>
  <si>
    <t>Ensimmäisenä minulle havainnot ilmoittaneen henkilön nimi. Varmasti muitakin laskijoita on ollut mukana joillakin reiteillä</t>
  </si>
  <si>
    <t>*Timo Kurki</t>
  </si>
  <si>
    <t>*Olli Kanerva, Ville Räihä</t>
  </si>
  <si>
    <t xml:space="preserve">*Arvi Uotila </t>
  </si>
  <si>
    <t>KOR</t>
  </si>
  <si>
    <t>Utö</t>
  </si>
  <si>
    <t>*Jorma Tenovuo</t>
  </si>
  <si>
    <t>Muuttohaukka</t>
  </si>
  <si>
    <t>Hiiripöllö</t>
  </si>
  <si>
    <t>Kari Saari</t>
  </si>
  <si>
    <t>Juha Kylänpää</t>
  </si>
  <si>
    <t>*Kai Kankare, Koskinen Ari, Koskinen Kaija</t>
  </si>
  <si>
    <t>ASK</t>
  </si>
  <si>
    <t>Louhisaari</t>
  </si>
  <si>
    <t>*Timo Leino ja Seppo Soitula</t>
  </si>
  <si>
    <t>Osmo Kivivuori</t>
  </si>
  <si>
    <t>*Kaj-Ove Pettersson, Bertil Blomqvist, Marcus Duncker</t>
  </si>
  <si>
    <t>Halinen-Lonttinen</t>
  </si>
  <si>
    <t>*Timo Leino</t>
  </si>
  <si>
    <t>Pekka ja Aino  Loivaranta, Hannu ja Raija Ekblom, Timo Helle</t>
  </si>
  <si>
    <t>Raimo Lehtonen*, Lehtonen Tommi</t>
  </si>
  <si>
    <t>LEM</t>
  </si>
  <si>
    <t>Monnoinen</t>
  </si>
  <si>
    <t>*Saarinen Markku, Haaparanta Marjut</t>
  </si>
  <si>
    <t>Heisala</t>
  </si>
  <si>
    <t>*Koskela Tapio, Talja Kristiina</t>
  </si>
  <si>
    <t>*Jari Lähteenoja, Seppo Sällylä</t>
  </si>
  <si>
    <t>Halikonlahti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</si>
</sst>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2" borderId="16" xfId="0" applyNumberFormat="1" applyFill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0" fillId="0" borderId="0" xfId="0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" sqref="K5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10" width="6.57421875" style="0" customWidth="1"/>
    <col min="11" max="12" width="6.57421875" style="73" customWidth="1"/>
    <col min="13" max="14" width="6.57421875" style="0" customWidth="1"/>
    <col min="15" max="15" width="6.57421875" style="0" bestFit="1" customWidth="1"/>
    <col min="16" max="19" width="6.57421875" style="0" customWidth="1"/>
  </cols>
  <sheetData>
    <row r="1" ht="12.75">
      <c r="A1" s="1" t="s">
        <v>86</v>
      </c>
    </row>
    <row r="2" spans="1:65" s="4" customFormat="1" ht="129.75" customHeight="1">
      <c r="A2" s="3"/>
      <c r="B2" s="22" t="s">
        <v>137</v>
      </c>
      <c r="C2" s="22" t="s">
        <v>138</v>
      </c>
      <c r="D2" s="22" t="s">
        <v>139</v>
      </c>
      <c r="E2" s="22" t="s">
        <v>140</v>
      </c>
      <c r="F2" s="22" t="s">
        <v>235</v>
      </c>
      <c r="G2" s="80" t="s">
        <v>257</v>
      </c>
      <c r="H2" s="50" t="s">
        <v>149</v>
      </c>
      <c r="I2" s="39" t="s">
        <v>150</v>
      </c>
      <c r="J2" s="50" t="s">
        <v>167</v>
      </c>
      <c r="K2" s="76" t="s">
        <v>225</v>
      </c>
      <c r="L2" s="76" t="s">
        <v>280</v>
      </c>
      <c r="M2" s="58" t="s">
        <v>183</v>
      </c>
      <c r="N2" s="58" t="s">
        <v>241</v>
      </c>
      <c r="O2" s="57" t="s">
        <v>151</v>
      </c>
      <c r="P2" s="57" t="s">
        <v>187</v>
      </c>
      <c r="Q2" s="57" t="s">
        <v>254</v>
      </c>
      <c r="R2" s="57" t="s">
        <v>206</v>
      </c>
      <c r="S2" s="57" t="s">
        <v>272</v>
      </c>
      <c r="T2" s="57" t="s">
        <v>96</v>
      </c>
      <c r="U2" s="57" t="s">
        <v>216</v>
      </c>
      <c r="V2" s="58" t="s">
        <v>74</v>
      </c>
      <c r="W2" s="59" t="s">
        <v>82</v>
      </c>
      <c r="X2" s="56" t="s">
        <v>83</v>
      </c>
      <c r="Y2" s="56" t="s">
        <v>289</v>
      </c>
      <c r="Z2" s="56" t="s">
        <v>109</v>
      </c>
      <c r="AA2" s="56" t="s">
        <v>263</v>
      </c>
      <c r="AB2" s="56" t="s">
        <v>98</v>
      </c>
      <c r="AC2" s="56" t="s">
        <v>222</v>
      </c>
      <c r="AD2" s="56" t="s">
        <v>130</v>
      </c>
      <c r="AE2" s="56" t="s">
        <v>128</v>
      </c>
      <c r="AF2" s="56" t="s">
        <v>189</v>
      </c>
      <c r="AG2" s="56" t="s">
        <v>154</v>
      </c>
      <c r="AH2" s="56" t="s">
        <v>119</v>
      </c>
      <c r="AI2" s="56" t="s">
        <v>124</v>
      </c>
      <c r="AJ2" s="56" t="s">
        <v>291</v>
      </c>
      <c r="AK2" s="56" t="s">
        <v>231</v>
      </c>
      <c r="AL2" s="56" t="s">
        <v>169</v>
      </c>
      <c r="AM2" s="56" t="s">
        <v>190</v>
      </c>
      <c r="AN2" s="56" t="s">
        <v>198</v>
      </c>
      <c r="AO2" s="56" t="s">
        <v>161</v>
      </c>
      <c r="AP2" s="56" t="s">
        <v>156</v>
      </c>
      <c r="AQ2" s="56" t="s">
        <v>245</v>
      </c>
      <c r="AR2" s="56" t="s">
        <v>78</v>
      </c>
      <c r="AS2" s="56" t="s">
        <v>100</v>
      </c>
      <c r="AT2" s="56" t="s">
        <v>165</v>
      </c>
      <c r="AU2" s="56" t="s">
        <v>191</v>
      </c>
      <c r="AV2" s="56" t="s">
        <v>294</v>
      </c>
      <c r="AW2" s="56" t="s">
        <v>159</v>
      </c>
      <c r="AX2" s="56" t="s">
        <v>180</v>
      </c>
      <c r="AY2" s="56" t="s">
        <v>159</v>
      </c>
      <c r="AZ2" s="56" t="s">
        <v>134</v>
      </c>
      <c r="BA2" s="56" t="s">
        <v>215</v>
      </c>
      <c r="BB2" s="56" t="s">
        <v>247</v>
      </c>
      <c r="BC2" s="56" t="s">
        <v>284</v>
      </c>
      <c r="BD2" s="56" t="s">
        <v>91</v>
      </c>
      <c r="BE2" s="56" t="s">
        <v>202</v>
      </c>
      <c r="BF2" s="56" t="s">
        <v>208</v>
      </c>
      <c r="BG2" s="56" t="s">
        <v>122</v>
      </c>
      <c r="BH2" s="56" t="s">
        <v>196</v>
      </c>
      <c r="BI2" s="56" t="s">
        <v>194</v>
      </c>
      <c r="BJ2" s="56" t="s">
        <v>126</v>
      </c>
      <c r="BK2" s="56" t="s">
        <v>238</v>
      </c>
      <c r="BL2" s="56" t="s">
        <v>102</v>
      </c>
      <c r="BM2" s="56" t="s">
        <v>105</v>
      </c>
    </row>
    <row r="3" spans="1:65" s="6" customFormat="1" ht="12.75">
      <c r="A3" s="5"/>
      <c r="B3" s="40" t="s">
        <v>141</v>
      </c>
      <c r="C3" s="44" t="s">
        <v>142</v>
      </c>
      <c r="D3" s="41" t="s">
        <v>143</v>
      </c>
      <c r="E3" s="44" t="s">
        <v>144</v>
      </c>
      <c r="F3" s="42" t="s">
        <v>145</v>
      </c>
      <c r="G3" s="26">
        <v>2010</v>
      </c>
      <c r="H3" s="9">
        <v>2011</v>
      </c>
      <c r="I3" s="26"/>
      <c r="J3" s="9"/>
      <c r="K3" s="74" t="s">
        <v>224</v>
      </c>
      <c r="L3" s="74" t="s">
        <v>279</v>
      </c>
      <c r="M3" s="26" t="s">
        <v>182</v>
      </c>
      <c r="N3" s="26" t="s">
        <v>240</v>
      </c>
      <c r="O3" s="6" t="s">
        <v>75</v>
      </c>
      <c r="P3" s="6" t="s">
        <v>75</v>
      </c>
      <c r="Q3" s="6" t="s">
        <v>75</v>
      </c>
      <c r="R3" s="6" t="s">
        <v>75</v>
      </c>
      <c r="S3" s="6" t="s">
        <v>271</v>
      </c>
      <c r="T3" s="6" t="s">
        <v>95</v>
      </c>
      <c r="U3" s="6" t="s">
        <v>73</v>
      </c>
      <c r="V3" s="6" t="s">
        <v>73</v>
      </c>
      <c r="W3" s="6" t="s">
        <v>0</v>
      </c>
      <c r="X3" s="6" t="s">
        <v>0</v>
      </c>
      <c r="Y3" s="6" t="s">
        <v>288</v>
      </c>
      <c r="Z3" s="6" t="s">
        <v>108</v>
      </c>
      <c r="AA3" s="6" t="s">
        <v>181</v>
      </c>
      <c r="AB3" s="6" t="s">
        <v>97</v>
      </c>
      <c r="AC3" s="6" t="s">
        <v>221</v>
      </c>
      <c r="AD3" s="6" t="s">
        <v>97</v>
      </c>
      <c r="AE3" s="6" t="s">
        <v>85</v>
      </c>
      <c r="AF3" s="6" t="s">
        <v>188</v>
      </c>
      <c r="AG3" s="6" t="s">
        <v>118</v>
      </c>
      <c r="AH3" s="6" t="s">
        <v>118</v>
      </c>
      <c r="AI3" s="6" t="s">
        <v>106</v>
      </c>
      <c r="AJ3" s="6" t="s">
        <v>106</v>
      </c>
      <c r="AK3" s="6" t="s">
        <v>106</v>
      </c>
      <c r="AL3" s="6" t="s">
        <v>168</v>
      </c>
      <c r="AM3" s="6" t="s">
        <v>116</v>
      </c>
      <c r="AN3" s="6" t="s">
        <v>116</v>
      </c>
      <c r="AO3" s="6" t="s">
        <v>116</v>
      </c>
      <c r="AP3" s="6" t="s">
        <v>155</v>
      </c>
      <c r="AQ3" s="6" t="s">
        <v>155</v>
      </c>
      <c r="AR3" s="6" t="s">
        <v>77</v>
      </c>
      <c r="AS3" s="6" t="s">
        <v>77</v>
      </c>
      <c r="AT3" s="6" t="s">
        <v>77</v>
      </c>
      <c r="AU3" s="6" t="s">
        <v>77</v>
      </c>
      <c r="AV3" s="6" t="s">
        <v>179</v>
      </c>
      <c r="AW3" s="6" t="s">
        <v>179</v>
      </c>
      <c r="AX3" s="6" t="s">
        <v>179</v>
      </c>
      <c r="AY3" s="6" t="s">
        <v>158</v>
      </c>
      <c r="AZ3" s="6" t="s">
        <v>133</v>
      </c>
      <c r="BA3" s="6" t="s">
        <v>214</v>
      </c>
      <c r="BB3" s="6" t="s">
        <v>246</v>
      </c>
      <c r="BC3" s="6" t="s">
        <v>81</v>
      </c>
      <c r="BD3" s="6" t="s">
        <v>81</v>
      </c>
      <c r="BE3" s="6" t="s">
        <v>81</v>
      </c>
      <c r="BF3" s="6" t="s">
        <v>81</v>
      </c>
      <c r="BG3" s="6" t="s">
        <v>81</v>
      </c>
      <c r="BH3" s="6" t="s">
        <v>81</v>
      </c>
      <c r="BI3" s="6" t="s">
        <v>81</v>
      </c>
      <c r="BJ3" s="6" t="s">
        <v>81</v>
      </c>
      <c r="BK3" s="6" t="s">
        <v>101</v>
      </c>
      <c r="BL3" s="6" t="s">
        <v>101</v>
      </c>
      <c r="BM3" s="6" t="s">
        <v>104</v>
      </c>
    </row>
    <row r="4" spans="1:65" ht="12.75">
      <c r="A4" s="13" t="s">
        <v>1</v>
      </c>
      <c r="B4" s="43"/>
      <c r="C4" s="45"/>
      <c r="D4" s="13"/>
      <c r="E4" s="45"/>
      <c r="F4" s="64">
        <v>479.7</v>
      </c>
      <c r="G4" s="28">
        <v>595</v>
      </c>
      <c r="H4" s="63">
        <f>SUM(J4)</f>
        <v>543.3000000000001</v>
      </c>
      <c r="I4" s="61">
        <f>COUNT(K4:BM4)</f>
        <v>55</v>
      </c>
      <c r="J4" s="63">
        <f>SUM(K4:IV4)</f>
        <v>543.3000000000001</v>
      </c>
      <c r="K4" s="16">
        <v>10</v>
      </c>
      <c r="L4" s="16">
        <v>13.2</v>
      </c>
      <c r="M4" s="14">
        <v>11</v>
      </c>
      <c r="N4" s="14">
        <v>8.1</v>
      </c>
      <c r="O4" s="14">
        <v>12</v>
      </c>
      <c r="P4" s="14">
        <v>9.5</v>
      </c>
      <c r="Q4" s="14">
        <v>9.6</v>
      </c>
      <c r="R4" s="14">
        <v>10.2</v>
      </c>
      <c r="S4" s="14">
        <v>7</v>
      </c>
      <c r="T4" s="14">
        <v>11</v>
      </c>
      <c r="U4" s="14">
        <v>11</v>
      </c>
      <c r="V4" s="15">
        <v>10.4</v>
      </c>
      <c r="W4" s="19">
        <v>6.6</v>
      </c>
      <c r="X4" s="13">
        <v>11.6</v>
      </c>
      <c r="Y4" s="13">
        <v>9.2</v>
      </c>
      <c r="Z4" s="13">
        <v>8.3</v>
      </c>
      <c r="AA4" s="18">
        <v>12</v>
      </c>
      <c r="AB4" s="16">
        <v>13.5</v>
      </c>
      <c r="AC4" s="16">
        <v>10.6</v>
      </c>
      <c r="AD4" s="16">
        <v>7.3</v>
      </c>
      <c r="AE4" s="16">
        <v>9.8</v>
      </c>
      <c r="AF4" s="16">
        <v>13</v>
      </c>
      <c r="AG4" s="16">
        <v>12.4</v>
      </c>
      <c r="AH4" s="16">
        <v>10.5</v>
      </c>
      <c r="AI4" s="16">
        <v>10.2</v>
      </c>
      <c r="AJ4" s="16">
        <v>11.5</v>
      </c>
      <c r="AK4" s="16">
        <v>11.5</v>
      </c>
      <c r="AL4" s="16">
        <v>10.7</v>
      </c>
      <c r="AM4" s="14">
        <v>9.3</v>
      </c>
      <c r="AN4" s="14">
        <v>12</v>
      </c>
      <c r="AO4" s="14">
        <v>6.2</v>
      </c>
      <c r="AP4" s="14">
        <v>11</v>
      </c>
      <c r="AQ4" s="14">
        <v>9</v>
      </c>
      <c r="AR4" s="14">
        <v>31</v>
      </c>
      <c r="AS4" s="14">
        <v>10.7</v>
      </c>
      <c r="AT4" s="14">
        <v>10.4</v>
      </c>
      <c r="AU4" s="14">
        <v>7</v>
      </c>
      <c r="AV4" s="14">
        <v>6</v>
      </c>
      <c r="AW4" s="14">
        <v>11</v>
      </c>
      <c r="AX4" s="14">
        <v>6</v>
      </c>
      <c r="AY4" s="14">
        <v>7.6</v>
      </c>
      <c r="AZ4" s="14">
        <v>12</v>
      </c>
      <c r="BA4" s="14">
        <v>7.1</v>
      </c>
      <c r="BB4" s="14">
        <v>7.5</v>
      </c>
      <c r="BC4" s="14">
        <v>10</v>
      </c>
      <c r="BD4" s="14">
        <v>7.6</v>
      </c>
      <c r="BE4" s="14">
        <v>9.5</v>
      </c>
      <c r="BF4" s="14">
        <v>9.9</v>
      </c>
      <c r="BG4" s="14">
        <v>6.2</v>
      </c>
      <c r="BH4" s="14">
        <v>8</v>
      </c>
      <c r="BI4" s="14">
        <v>8.3</v>
      </c>
      <c r="BJ4" s="14">
        <v>7.5</v>
      </c>
      <c r="BK4" s="14">
        <v>8</v>
      </c>
      <c r="BL4" s="14">
        <v>4.7</v>
      </c>
      <c r="BM4" s="18">
        <v>8.1</v>
      </c>
    </row>
    <row r="5" spans="1:65" ht="12.75">
      <c r="A5" s="70" t="s">
        <v>220</v>
      </c>
      <c r="B5" s="43">
        <v>0</v>
      </c>
      <c r="C5" s="45">
        <v>0</v>
      </c>
      <c r="D5" s="13">
        <v>0</v>
      </c>
      <c r="E5" s="45">
        <v>0</v>
      </c>
      <c r="F5" s="37">
        <v>0.0020412329046744235</v>
      </c>
      <c r="G5" s="27">
        <v>0</v>
      </c>
      <c r="H5" s="62">
        <f>J5*10/$H$4</f>
        <v>0</v>
      </c>
      <c r="I5" s="61">
        <f aca="true" t="shared" si="0" ref="I5:I73">COUNT(K5:BM5)</f>
        <v>0</v>
      </c>
      <c r="J5" s="63">
        <f>SUM(K5:IV5)</f>
        <v>0</v>
      </c>
      <c r="K5" s="20"/>
      <c r="L5" s="20"/>
      <c r="M5" s="66"/>
      <c r="N5" s="66"/>
      <c r="O5" s="66"/>
      <c r="P5" s="66"/>
      <c r="Q5" s="66"/>
      <c r="R5" s="66"/>
      <c r="S5" s="66"/>
      <c r="T5" s="66"/>
      <c r="U5" s="66"/>
      <c r="V5" s="55"/>
      <c r="W5" s="67"/>
      <c r="X5" s="65"/>
      <c r="Y5" s="65"/>
      <c r="Z5" s="65"/>
      <c r="AA5" s="65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8"/>
    </row>
    <row r="6" spans="1:19" ht="12.75">
      <c r="A6" s="1" t="s">
        <v>2</v>
      </c>
      <c r="B6" s="36">
        <v>0</v>
      </c>
      <c r="C6" s="36">
        <v>0</v>
      </c>
      <c r="D6" s="36">
        <v>0</v>
      </c>
      <c r="E6" s="36">
        <v>0.34</v>
      </c>
      <c r="F6" s="37">
        <v>0.031</v>
      </c>
      <c r="G6" s="27">
        <v>0</v>
      </c>
      <c r="H6" s="62">
        <f>J6*10/$H$4</f>
        <v>0.0920301859009755</v>
      </c>
      <c r="I6" s="61">
        <f t="shared" si="0"/>
        <v>1</v>
      </c>
      <c r="J6" s="63">
        <f>SUM(K6:IV6)</f>
        <v>5</v>
      </c>
      <c r="K6" s="20"/>
      <c r="L6" s="20"/>
      <c r="M6" s="28"/>
      <c r="N6" s="28"/>
      <c r="S6">
        <v>5</v>
      </c>
    </row>
    <row r="7" spans="1:64" ht="12.75">
      <c r="A7" s="1" t="s">
        <v>3</v>
      </c>
      <c r="B7" s="36">
        <v>0</v>
      </c>
      <c r="C7" s="36">
        <v>0.25</v>
      </c>
      <c r="D7" s="36">
        <v>0.61</v>
      </c>
      <c r="E7" s="37">
        <v>3.85</v>
      </c>
      <c r="F7" s="37">
        <v>1.4087521943253727</v>
      </c>
      <c r="G7" s="27">
        <v>0.47</v>
      </c>
      <c r="H7" s="62">
        <f aca="true" t="shared" si="1" ref="H7:H84">J7*10/$H$4</f>
        <v>1.122768267991901</v>
      </c>
      <c r="I7" s="61">
        <f t="shared" si="0"/>
        <v>3</v>
      </c>
      <c r="J7" s="63">
        <f>SUM(K7:IV7)</f>
        <v>61</v>
      </c>
      <c r="K7" s="20"/>
      <c r="L7" s="20"/>
      <c r="M7" s="28"/>
      <c r="N7" s="28"/>
      <c r="S7">
        <v>44</v>
      </c>
      <c r="AF7">
        <v>13</v>
      </c>
      <c r="BL7">
        <v>4</v>
      </c>
    </row>
    <row r="8" spans="1:14" ht="12.75">
      <c r="A8" s="1" t="s">
        <v>4</v>
      </c>
      <c r="B8" s="36">
        <v>0</v>
      </c>
      <c r="C8" s="36">
        <v>0</v>
      </c>
      <c r="D8" s="36">
        <v>0.01</v>
      </c>
      <c r="E8" s="36">
        <v>0.06</v>
      </c>
      <c r="F8" s="37">
        <v>0.19932986323739538</v>
      </c>
      <c r="G8" s="27">
        <v>0.07</v>
      </c>
      <c r="H8" s="62">
        <f t="shared" si="1"/>
        <v>0</v>
      </c>
      <c r="I8" s="61">
        <f t="shared" si="0"/>
        <v>0</v>
      </c>
      <c r="J8" s="63">
        <f>SUM(K8:IV8)</f>
        <v>0</v>
      </c>
      <c r="K8" s="20"/>
      <c r="L8" s="20"/>
      <c r="M8" s="28"/>
      <c r="N8" s="28"/>
    </row>
    <row r="9" spans="1:14" ht="12.75">
      <c r="A9" s="60" t="s">
        <v>199</v>
      </c>
      <c r="B9" s="36">
        <v>0</v>
      </c>
      <c r="C9" s="36">
        <v>0</v>
      </c>
      <c r="D9" s="36">
        <v>0</v>
      </c>
      <c r="E9" s="36">
        <v>0</v>
      </c>
      <c r="F9" s="37">
        <v>0.013000000000000001</v>
      </c>
      <c r="G9" s="27">
        <v>0</v>
      </c>
      <c r="H9" s="62">
        <f>J9*10/$H$4</f>
        <v>0</v>
      </c>
      <c r="I9" s="61">
        <f t="shared" si="0"/>
        <v>0</v>
      </c>
      <c r="J9" s="63">
        <f>SUM(K9:IV9)</f>
        <v>0</v>
      </c>
      <c r="K9" s="20"/>
      <c r="L9" s="20"/>
      <c r="M9" s="28"/>
      <c r="N9" s="28"/>
    </row>
    <row r="10" spans="1:14" ht="12.75">
      <c r="A10" s="60" t="s">
        <v>205</v>
      </c>
      <c r="B10" s="36">
        <v>0</v>
      </c>
      <c r="C10" s="36">
        <v>0</v>
      </c>
      <c r="D10" s="36">
        <v>0</v>
      </c>
      <c r="E10" s="36">
        <v>0</v>
      </c>
      <c r="F10" s="37">
        <v>0.0020412329046744235</v>
      </c>
      <c r="G10" s="27">
        <v>0</v>
      </c>
      <c r="H10" s="62">
        <f>J10*10/$H$4</f>
        <v>0</v>
      </c>
      <c r="I10" s="61">
        <f t="shared" si="0"/>
        <v>0</v>
      </c>
      <c r="J10" s="63">
        <f>SUM(K10:IV10)</f>
        <v>0</v>
      </c>
      <c r="K10" s="20"/>
      <c r="L10" s="20"/>
      <c r="M10" s="28"/>
      <c r="N10" s="28"/>
    </row>
    <row r="11" spans="1:64" ht="12.75">
      <c r="A11" s="1" t="s">
        <v>5</v>
      </c>
      <c r="B11" s="37">
        <v>28.8</v>
      </c>
      <c r="C11" s="37">
        <v>5.07</v>
      </c>
      <c r="D11" s="36">
        <v>23.77</v>
      </c>
      <c r="E11" s="36">
        <v>10.72</v>
      </c>
      <c r="F11" s="37">
        <v>20.578687283119006</v>
      </c>
      <c r="G11" s="27">
        <v>16.62</v>
      </c>
      <c r="H11" s="62">
        <f t="shared" si="1"/>
        <v>16.215718755751883</v>
      </c>
      <c r="I11" s="61">
        <f t="shared" si="0"/>
        <v>4</v>
      </c>
      <c r="J11" s="63">
        <f>SUM(K11:IV11)</f>
        <v>881</v>
      </c>
      <c r="K11" s="20"/>
      <c r="L11" s="20"/>
      <c r="M11" s="28"/>
      <c r="N11" s="28"/>
      <c r="Z11">
        <v>3</v>
      </c>
      <c r="AF11">
        <v>480</v>
      </c>
      <c r="AW11">
        <v>48</v>
      </c>
      <c r="BL11">
        <v>350</v>
      </c>
    </row>
    <row r="12" spans="1:32" ht="12.75">
      <c r="A12" s="1" t="s">
        <v>120</v>
      </c>
      <c r="B12" s="36">
        <v>0.01</v>
      </c>
      <c r="C12" s="36">
        <v>0.11</v>
      </c>
      <c r="D12" s="36">
        <v>0.03</v>
      </c>
      <c r="E12" s="36">
        <v>0.41</v>
      </c>
      <c r="F12" s="37">
        <v>1.6286276791181877</v>
      </c>
      <c r="G12" s="27">
        <v>0.2</v>
      </c>
      <c r="H12" s="62">
        <f t="shared" si="1"/>
        <v>0.12884226026136572</v>
      </c>
      <c r="I12" s="61">
        <f t="shared" si="0"/>
        <v>2</v>
      </c>
      <c r="J12" s="63">
        <f>SUM(K12:IV12)</f>
        <v>7</v>
      </c>
      <c r="K12" s="20"/>
      <c r="L12" s="20"/>
      <c r="M12" s="28"/>
      <c r="N12" s="28"/>
      <c r="S12">
        <v>4</v>
      </c>
      <c r="AF12">
        <v>3</v>
      </c>
    </row>
    <row r="13" spans="1:14" ht="12.75">
      <c r="A13" s="1" t="s">
        <v>261</v>
      </c>
      <c r="B13" s="36"/>
      <c r="C13" s="36"/>
      <c r="D13" s="36"/>
      <c r="E13" s="36"/>
      <c r="F13" s="37"/>
      <c r="G13" s="27">
        <v>0</v>
      </c>
      <c r="H13" s="62">
        <f>J13*10/$H$4</f>
        <v>0</v>
      </c>
      <c r="I13" s="61">
        <f>COUNT(K13:BM13)</f>
        <v>0</v>
      </c>
      <c r="J13" s="63">
        <f>SUM(K13:IV13)</f>
        <v>0</v>
      </c>
      <c r="K13" s="20"/>
      <c r="L13" s="20"/>
      <c r="M13" s="28"/>
      <c r="N13" s="28"/>
    </row>
    <row r="14" spans="1:19" ht="12.75">
      <c r="A14" s="1" t="s">
        <v>65</v>
      </c>
      <c r="B14" s="36">
        <v>0</v>
      </c>
      <c r="C14" s="36">
        <v>0</v>
      </c>
      <c r="D14" s="36">
        <v>0.62</v>
      </c>
      <c r="E14" s="37">
        <v>0.2</v>
      </c>
      <c r="F14" s="37">
        <v>0.002</v>
      </c>
      <c r="G14" s="27">
        <v>0</v>
      </c>
      <c r="H14" s="62">
        <f t="shared" si="1"/>
        <v>0.055218111540585306</v>
      </c>
      <c r="I14" s="61">
        <f t="shared" si="0"/>
        <v>1</v>
      </c>
      <c r="J14" s="63">
        <f>SUM(K14:IV14)</f>
        <v>3</v>
      </c>
      <c r="K14" s="20"/>
      <c r="L14" s="20"/>
      <c r="M14" s="28"/>
      <c r="N14" s="28"/>
      <c r="S14">
        <v>3</v>
      </c>
    </row>
    <row r="15" spans="1:64" ht="12.75">
      <c r="A15" s="1" t="s">
        <v>6</v>
      </c>
      <c r="B15" s="36">
        <v>0.04</v>
      </c>
      <c r="C15" s="36">
        <v>0.12</v>
      </c>
      <c r="D15" s="36">
        <v>0.29</v>
      </c>
      <c r="E15" s="36">
        <v>1.44</v>
      </c>
      <c r="F15" s="37">
        <v>1.3879375382731172</v>
      </c>
      <c r="G15" s="27">
        <v>0.08</v>
      </c>
      <c r="H15" s="62">
        <f t="shared" si="1"/>
        <v>5.024848150193263</v>
      </c>
      <c r="I15" s="61">
        <f t="shared" si="0"/>
        <v>4</v>
      </c>
      <c r="J15" s="63">
        <f>SUM(K15:IV15)</f>
        <v>273</v>
      </c>
      <c r="K15" s="20"/>
      <c r="L15" s="20"/>
      <c r="M15" s="28"/>
      <c r="N15" s="28"/>
      <c r="S15">
        <v>269</v>
      </c>
      <c r="Z15">
        <v>1</v>
      </c>
      <c r="AF15">
        <v>2</v>
      </c>
      <c r="BL15">
        <v>1</v>
      </c>
    </row>
    <row r="16" spans="1:37" ht="12.75">
      <c r="A16" s="1" t="s">
        <v>89</v>
      </c>
      <c r="B16" s="36">
        <v>0</v>
      </c>
      <c r="C16" s="36">
        <v>0.01</v>
      </c>
      <c r="D16" s="36">
        <v>0.01</v>
      </c>
      <c r="E16" s="36">
        <v>0.01</v>
      </c>
      <c r="F16" s="37">
        <v>0.026082465809348847</v>
      </c>
      <c r="G16" s="27">
        <v>0.019623233908948195</v>
      </c>
      <c r="H16" s="62">
        <f t="shared" si="1"/>
        <v>0.018406037180195102</v>
      </c>
      <c r="I16" s="61">
        <f t="shared" si="0"/>
        <v>1</v>
      </c>
      <c r="J16" s="63">
        <f>SUM(K16:IV16)</f>
        <v>1</v>
      </c>
      <c r="K16" s="20"/>
      <c r="L16" s="20"/>
      <c r="M16" s="28"/>
      <c r="N16" s="28"/>
      <c r="AK16">
        <v>1</v>
      </c>
    </row>
    <row r="17" spans="1:19" ht="12.75">
      <c r="A17" s="1" t="s">
        <v>66</v>
      </c>
      <c r="B17" s="36">
        <v>0</v>
      </c>
      <c r="C17" s="36">
        <v>0.03</v>
      </c>
      <c r="D17" s="36">
        <v>0.08</v>
      </c>
      <c r="E17" s="36">
        <v>0.03</v>
      </c>
      <c r="F17" s="37">
        <v>0.017041232904674426</v>
      </c>
      <c r="G17" s="27">
        <v>0</v>
      </c>
      <c r="H17" s="62">
        <f t="shared" si="1"/>
        <v>0.018406037180195102</v>
      </c>
      <c r="I17" s="61">
        <f t="shared" si="0"/>
        <v>1</v>
      </c>
      <c r="J17" s="63">
        <f>SUM(K17:IV17)</f>
        <v>1</v>
      </c>
      <c r="K17" s="20"/>
      <c r="L17" s="20"/>
      <c r="M17" s="28"/>
      <c r="N17" s="28"/>
      <c r="S17">
        <v>1</v>
      </c>
    </row>
    <row r="18" spans="1:64" ht="12.75">
      <c r="A18" s="1" t="s">
        <v>7</v>
      </c>
      <c r="B18" s="36">
        <v>0.04</v>
      </c>
      <c r="C18" s="36">
        <v>0.58</v>
      </c>
      <c r="D18" s="37">
        <v>2.2</v>
      </c>
      <c r="E18" s="36">
        <v>4.42</v>
      </c>
      <c r="F18" s="37">
        <v>4.020936313533374</v>
      </c>
      <c r="G18" s="27">
        <v>0.97</v>
      </c>
      <c r="H18" s="62">
        <f t="shared" si="1"/>
        <v>1.5461071231363885</v>
      </c>
      <c r="I18" s="61">
        <f t="shared" si="0"/>
        <v>8</v>
      </c>
      <c r="J18" s="63">
        <f>SUM(K18:IV18)</f>
        <v>84</v>
      </c>
      <c r="K18" s="20"/>
      <c r="L18" s="20"/>
      <c r="M18" s="28"/>
      <c r="N18" s="28">
        <v>5</v>
      </c>
      <c r="S18">
        <v>8</v>
      </c>
      <c r="AF18">
        <v>41</v>
      </c>
      <c r="AK18">
        <v>3</v>
      </c>
      <c r="AN18">
        <v>1</v>
      </c>
      <c r="AV18">
        <v>2</v>
      </c>
      <c r="BF18">
        <v>8</v>
      </c>
      <c r="BL18">
        <v>16</v>
      </c>
    </row>
    <row r="19" spans="1:61" ht="12.75">
      <c r="A19" s="1" t="s">
        <v>8</v>
      </c>
      <c r="B19" s="36">
        <v>0</v>
      </c>
      <c r="C19" s="36">
        <v>0.01</v>
      </c>
      <c r="D19" s="36">
        <v>0.01</v>
      </c>
      <c r="E19" s="36">
        <v>0.19</v>
      </c>
      <c r="F19" s="37">
        <v>0.5755256174729537</v>
      </c>
      <c r="G19" s="27">
        <v>0.55</v>
      </c>
      <c r="H19" s="62">
        <f t="shared" si="1"/>
        <v>1.122768267991901</v>
      </c>
      <c r="I19" s="82">
        <v>20</v>
      </c>
      <c r="J19" s="83">
        <v>61</v>
      </c>
      <c r="K19" s="20"/>
      <c r="L19" s="20">
        <v>7</v>
      </c>
      <c r="M19" s="28"/>
      <c r="N19" s="28">
        <v>2</v>
      </c>
      <c r="O19">
        <v>1</v>
      </c>
      <c r="S19">
        <v>8</v>
      </c>
      <c r="U19">
        <v>1</v>
      </c>
      <c r="V19">
        <v>4</v>
      </c>
      <c r="W19">
        <v>1</v>
      </c>
      <c r="X19">
        <v>6</v>
      </c>
      <c r="AA19">
        <v>1</v>
      </c>
      <c r="AD19">
        <v>2</v>
      </c>
      <c r="AI19">
        <v>8</v>
      </c>
      <c r="AK19">
        <v>1</v>
      </c>
      <c r="AL19">
        <v>3</v>
      </c>
      <c r="AR19">
        <v>3</v>
      </c>
      <c r="AT19">
        <v>3</v>
      </c>
      <c r="BA19">
        <v>4</v>
      </c>
      <c r="BF19">
        <v>1</v>
      </c>
      <c r="BI19">
        <v>1</v>
      </c>
    </row>
    <row r="20" spans="1:59" ht="12.75">
      <c r="A20" s="1" t="s">
        <v>9</v>
      </c>
      <c r="B20" s="37">
        <v>0.1</v>
      </c>
      <c r="C20" s="36">
        <v>0.16</v>
      </c>
      <c r="D20" s="36">
        <v>0.14</v>
      </c>
      <c r="E20" s="36">
        <v>0.15</v>
      </c>
      <c r="F20" s="37">
        <v>0.15061849357011636</v>
      </c>
      <c r="G20" s="27">
        <v>0.15</v>
      </c>
      <c r="H20" s="62">
        <f t="shared" si="1"/>
        <v>0.184060371801951</v>
      </c>
      <c r="I20" s="82">
        <v>10</v>
      </c>
      <c r="J20" s="83">
        <v>10</v>
      </c>
      <c r="K20" s="20"/>
      <c r="L20" s="20"/>
      <c r="M20" s="28"/>
      <c r="N20" s="28"/>
      <c r="O20">
        <v>1</v>
      </c>
      <c r="X20">
        <v>1</v>
      </c>
      <c r="Z20">
        <v>1</v>
      </c>
      <c r="AA20">
        <v>1</v>
      </c>
      <c r="AF20">
        <v>1</v>
      </c>
      <c r="AN20">
        <v>1</v>
      </c>
      <c r="BF20">
        <v>1</v>
      </c>
      <c r="BG20">
        <v>1</v>
      </c>
    </row>
    <row r="21" spans="1:60" ht="12.75">
      <c r="A21" s="1" t="s">
        <v>10</v>
      </c>
      <c r="B21" s="36">
        <v>0.26</v>
      </c>
      <c r="C21" s="36">
        <v>0.17</v>
      </c>
      <c r="D21" s="36">
        <v>0.15</v>
      </c>
      <c r="E21" s="36">
        <v>0.16</v>
      </c>
      <c r="F21" s="37">
        <v>0.18445356195141865</v>
      </c>
      <c r="G21" s="27">
        <v>0.13</v>
      </c>
      <c r="H21" s="62">
        <f t="shared" si="1"/>
        <v>0.0920301859009755</v>
      </c>
      <c r="I21" s="61">
        <f t="shared" si="0"/>
        <v>4</v>
      </c>
      <c r="J21" s="63">
        <f>SUM(K21:IV21)</f>
        <v>5</v>
      </c>
      <c r="K21" s="20"/>
      <c r="L21" s="20"/>
      <c r="M21" s="28"/>
      <c r="N21" s="28"/>
      <c r="V21">
        <v>1</v>
      </c>
      <c r="AH21">
        <v>1</v>
      </c>
      <c r="BA21">
        <v>2</v>
      </c>
      <c r="BH21">
        <v>1</v>
      </c>
    </row>
    <row r="22" spans="1:14" ht="12.75">
      <c r="A22" s="1" t="s">
        <v>211</v>
      </c>
      <c r="B22" s="36">
        <v>0</v>
      </c>
      <c r="C22" s="36">
        <v>0</v>
      </c>
      <c r="D22" s="36">
        <v>0</v>
      </c>
      <c r="E22" s="36">
        <v>0</v>
      </c>
      <c r="F22" s="37">
        <v>0.0020412329046744235</v>
      </c>
      <c r="G22" s="27">
        <v>0</v>
      </c>
      <c r="H22" s="62">
        <f>J22*10/$H$4</f>
        <v>0</v>
      </c>
      <c r="I22" s="61">
        <f t="shared" si="0"/>
        <v>0</v>
      </c>
      <c r="J22" s="63">
        <f>SUM(K22:IV22)</f>
        <v>0</v>
      </c>
      <c r="K22" s="20"/>
      <c r="L22" s="20"/>
      <c r="M22" s="28"/>
      <c r="N22" s="28"/>
    </row>
    <row r="23" spans="1:22" ht="12.75">
      <c r="A23" s="1" t="s">
        <v>11</v>
      </c>
      <c r="B23" s="36">
        <v>0</v>
      </c>
      <c r="C23" s="36">
        <v>0</v>
      </c>
      <c r="D23" s="36">
        <v>0.01</v>
      </c>
      <c r="E23" s="36">
        <v>0.02</v>
      </c>
      <c r="F23" s="37">
        <v>0.07582465809348847</v>
      </c>
      <c r="G23" s="27">
        <v>0.05</v>
      </c>
      <c r="H23" s="62">
        <f t="shared" si="1"/>
        <v>0.018406037180195102</v>
      </c>
      <c r="I23" s="61">
        <f t="shared" si="0"/>
        <v>1</v>
      </c>
      <c r="J23" s="63">
        <f>SUM(K23:IV23)</f>
        <v>1</v>
      </c>
      <c r="K23" s="20"/>
      <c r="L23" s="20"/>
      <c r="M23" s="28"/>
      <c r="N23" s="28"/>
      <c r="V23">
        <v>1</v>
      </c>
    </row>
    <row r="24" spans="1:14" ht="12.75">
      <c r="A24" s="1" t="s">
        <v>76</v>
      </c>
      <c r="B24" s="36">
        <v>0</v>
      </c>
      <c r="C24" s="36">
        <v>0</v>
      </c>
      <c r="D24" s="36">
        <v>0.01</v>
      </c>
      <c r="E24" s="36">
        <v>0</v>
      </c>
      <c r="F24" s="37">
        <v>0.004041232904674423</v>
      </c>
      <c r="G24" s="27">
        <v>0</v>
      </c>
      <c r="H24" s="62">
        <f t="shared" si="1"/>
        <v>0</v>
      </c>
      <c r="I24" s="61">
        <f t="shared" si="0"/>
        <v>0</v>
      </c>
      <c r="J24" s="63">
        <f>SUM(K24:IV24)</f>
        <v>0</v>
      </c>
      <c r="K24" s="20"/>
      <c r="L24" s="20"/>
      <c r="M24" s="28"/>
      <c r="N24" s="28"/>
    </row>
    <row r="25" spans="1:37" ht="12.75">
      <c r="A25" s="1" t="s">
        <v>12</v>
      </c>
      <c r="B25" s="36">
        <v>0</v>
      </c>
      <c r="C25" s="36">
        <v>0</v>
      </c>
      <c r="D25" s="36">
        <v>0</v>
      </c>
      <c r="E25" s="36">
        <v>0.01</v>
      </c>
      <c r="F25" s="37">
        <v>0.021041232904674422</v>
      </c>
      <c r="G25" s="27">
        <v>0.02</v>
      </c>
      <c r="H25" s="62">
        <f t="shared" si="1"/>
        <v>0.055218111540585306</v>
      </c>
      <c r="I25" s="82">
        <v>3</v>
      </c>
      <c r="J25" s="83">
        <v>3</v>
      </c>
      <c r="K25" s="20"/>
      <c r="L25" s="20"/>
      <c r="M25" s="28"/>
      <c r="N25" s="28"/>
      <c r="X25">
        <v>1</v>
      </c>
      <c r="AK25">
        <v>1</v>
      </c>
    </row>
    <row r="26" spans="1:19" ht="12.75">
      <c r="A26" s="1" t="s">
        <v>274</v>
      </c>
      <c r="B26" s="36"/>
      <c r="C26" s="36"/>
      <c r="D26" s="36"/>
      <c r="E26" s="36"/>
      <c r="F26" s="37"/>
      <c r="G26" s="27">
        <v>0</v>
      </c>
      <c r="H26" s="62">
        <f>J26*10/$H$4</f>
        <v>0.018406037180195102</v>
      </c>
      <c r="I26" s="61">
        <f>COUNT(K26:BM26)</f>
        <v>1</v>
      </c>
      <c r="J26" s="63">
        <f>SUM(K26:IV26)</f>
        <v>1</v>
      </c>
      <c r="K26" s="20"/>
      <c r="L26" s="20"/>
      <c r="M26" s="28"/>
      <c r="N26" s="28"/>
      <c r="S26">
        <v>1</v>
      </c>
    </row>
    <row r="27" spans="1:18" ht="12.75">
      <c r="A27" s="1" t="s">
        <v>103</v>
      </c>
      <c r="B27" s="36">
        <v>0.06</v>
      </c>
      <c r="C27" s="36">
        <v>0.02</v>
      </c>
      <c r="D27" s="36">
        <v>0.02</v>
      </c>
      <c r="E27" s="36">
        <v>0.01</v>
      </c>
      <c r="F27" s="37">
        <v>0.010041232904674425</v>
      </c>
      <c r="G27" s="27">
        <v>0</v>
      </c>
      <c r="H27" s="62">
        <f t="shared" si="1"/>
        <v>0.018406037180195102</v>
      </c>
      <c r="I27" s="61">
        <f t="shared" si="0"/>
        <v>1</v>
      </c>
      <c r="J27" s="63">
        <f>SUM(K27:IV27)</f>
        <v>1</v>
      </c>
      <c r="K27" s="20"/>
      <c r="L27" s="20"/>
      <c r="M27" s="28"/>
      <c r="N27" s="28"/>
      <c r="R27">
        <v>1</v>
      </c>
    </row>
    <row r="28" spans="1:14" ht="12.75">
      <c r="A28" s="1" t="s">
        <v>227</v>
      </c>
      <c r="B28" s="36">
        <v>0</v>
      </c>
      <c r="C28" s="36">
        <v>0</v>
      </c>
      <c r="D28" s="36">
        <v>0</v>
      </c>
      <c r="E28" s="36">
        <v>0</v>
      </c>
      <c r="F28" s="37">
        <v>0.0020412329046744235</v>
      </c>
      <c r="G28" s="27">
        <v>0</v>
      </c>
      <c r="H28" s="62">
        <f>J28*10/$H$4</f>
        <v>0</v>
      </c>
      <c r="I28" s="61">
        <f>COUNT(K28:BM28)</f>
        <v>0</v>
      </c>
      <c r="J28" s="63">
        <f>SUM(K28:IV28)</f>
        <v>0</v>
      </c>
      <c r="K28" s="20"/>
      <c r="L28" s="20"/>
      <c r="M28" s="28"/>
      <c r="N28" s="28"/>
    </row>
    <row r="29" spans="1:44" ht="12.75">
      <c r="A29" s="1" t="s">
        <v>13</v>
      </c>
      <c r="B29" s="36">
        <v>0.13</v>
      </c>
      <c r="C29" s="36">
        <v>0.35</v>
      </c>
      <c r="D29" s="36">
        <v>0.23</v>
      </c>
      <c r="E29" s="36">
        <v>0.17</v>
      </c>
      <c r="F29" s="37">
        <v>0.20645356195141867</v>
      </c>
      <c r="G29" s="27">
        <v>0.1</v>
      </c>
      <c r="H29" s="62">
        <f t="shared" si="1"/>
        <v>0.14724829744156082</v>
      </c>
      <c r="I29" s="82">
        <f t="shared" si="0"/>
        <v>4</v>
      </c>
      <c r="J29" s="83">
        <f>SUM(K29:IV29)</f>
        <v>8</v>
      </c>
      <c r="K29" s="20"/>
      <c r="L29" s="20"/>
      <c r="M29" s="28"/>
      <c r="N29" s="28"/>
      <c r="O29" s="20"/>
      <c r="P29" s="20"/>
      <c r="Q29" s="20"/>
      <c r="R29" s="20"/>
      <c r="S29" s="20"/>
      <c r="X29">
        <v>2</v>
      </c>
      <c r="AA29">
        <v>3</v>
      </c>
      <c r="AC29">
        <v>1</v>
      </c>
      <c r="AR29">
        <v>2</v>
      </c>
    </row>
    <row r="30" spans="1:22" ht="12.75">
      <c r="A30" s="1" t="s">
        <v>14</v>
      </c>
      <c r="B30" s="36">
        <v>3.33</v>
      </c>
      <c r="C30" s="37">
        <v>1.5</v>
      </c>
      <c r="D30" s="36">
        <v>1.33</v>
      </c>
      <c r="E30" s="36">
        <v>0.56</v>
      </c>
      <c r="F30" s="37">
        <v>0.16608246580934888</v>
      </c>
      <c r="G30" s="27">
        <v>0.3</v>
      </c>
      <c r="H30" s="62">
        <f t="shared" si="1"/>
        <v>0.34971470642370694</v>
      </c>
      <c r="I30" s="82">
        <f t="shared" si="0"/>
        <v>2</v>
      </c>
      <c r="J30" s="83">
        <f>SUM(K30:IV30)</f>
        <v>19</v>
      </c>
      <c r="K30" s="20"/>
      <c r="L30" s="20"/>
      <c r="M30" s="28"/>
      <c r="N30" s="28"/>
      <c r="U30">
        <v>13</v>
      </c>
      <c r="V30">
        <v>6</v>
      </c>
    </row>
    <row r="31" spans="1:29" ht="12.75">
      <c r="A31" s="1" t="s">
        <v>67</v>
      </c>
      <c r="B31" s="36">
        <v>0.01</v>
      </c>
      <c r="C31" s="36">
        <v>0.05</v>
      </c>
      <c r="D31" s="36">
        <v>0.01</v>
      </c>
      <c r="E31" s="36">
        <v>0.02</v>
      </c>
      <c r="F31" s="37">
        <v>0.006041232904674424</v>
      </c>
      <c r="G31" s="27">
        <v>0.019623233908948195</v>
      </c>
      <c r="H31" s="62">
        <f t="shared" si="1"/>
        <v>0.036812074360390204</v>
      </c>
      <c r="I31" s="82">
        <f t="shared" si="0"/>
        <v>1</v>
      </c>
      <c r="J31" s="83">
        <f>SUM(K31:IV31)</f>
        <v>2</v>
      </c>
      <c r="K31" s="20"/>
      <c r="L31" s="20"/>
      <c r="M31" s="28"/>
      <c r="N31" s="28"/>
      <c r="AC31">
        <v>2</v>
      </c>
    </row>
    <row r="32" spans="1:14" ht="12.75">
      <c r="A32" s="1" t="s">
        <v>157</v>
      </c>
      <c r="B32" s="36">
        <v>0.63</v>
      </c>
      <c r="C32" s="36">
        <v>0.32</v>
      </c>
      <c r="D32" s="36">
        <v>0.02</v>
      </c>
      <c r="E32" s="36">
        <v>0.06</v>
      </c>
      <c r="F32" s="37">
        <v>0.02624739742804654</v>
      </c>
      <c r="G32" s="27">
        <v>0.17</v>
      </c>
      <c r="H32" s="62">
        <f>J32*10/$H$4</f>
        <v>0</v>
      </c>
      <c r="I32" s="61">
        <f t="shared" si="0"/>
        <v>0</v>
      </c>
      <c r="J32" s="63">
        <f>SUM(K32:IV32)</f>
        <v>0</v>
      </c>
      <c r="K32" s="20"/>
      <c r="L32" s="20"/>
      <c r="M32" s="28"/>
      <c r="N32" s="28"/>
    </row>
    <row r="33" spans="1:50" ht="12.75">
      <c r="A33" s="1" t="s">
        <v>15</v>
      </c>
      <c r="B33" s="36">
        <v>2.93</v>
      </c>
      <c r="C33" s="36">
        <v>2.12</v>
      </c>
      <c r="D33" s="36">
        <v>1.99</v>
      </c>
      <c r="E33" s="36">
        <v>0.65</v>
      </c>
      <c r="F33" s="37">
        <v>0.8988142478056748</v>
      </c>
      <c r="G33" s="27">
        <v>0.87</v>
      </c>
      <c r="H33" s="62">
        <f t="shared" si="1"/>
        <v>0.184060371801951</v>
      </c>
      <c r="I33" s="61">
        <f t="shared" si="0"/>
        <v>6</v>
      </c>
      <c r="J33" s="63">
        <f>SUM(K33:IV33)</f>
        <v>10</v>
      </c>
      <c r="K33" s="20">
        <v>2</v>
      </c>
      <c r="L33" s="20"/>
      <c r="M33" s="28"/>
      <c r="N33" s="28"/>
      <c r="R33">
        <v>1</v>
      </c>
      <c r="V33">
        <v>1</v>
      </c>
      <c r="AN33">
        <v>1</v>
      </c>
      <c r="AW33">
        <v>4</v>
      </c>
      <c r="AX33">
        <v>1</v>
      </c>
    </row>
    <row r="34" spans="1:14" ht="12.75">
      <c r="A34" s="1" t="s">
        <v>16</v>
      </c>
      <c r="B34" s="36">
        <v>0</v>
      </c>
      <c r="C34" s="36">
        <v>0.41</v>
      </c>
      <c r="D34" s="36">
        <v>0.19</v>
      </c>
      <c r="E34" s="36">
        <v>0.16</v>
      </c>
      <c r="F34" s="37">
        <v>0.2924019187589304</v>
      </c>
      <c r="G34" s="27">
        <v>0.07</v>
      </c>
      <c r="H34" s="62">
        <f t="shared" si="1"/>
        <v>0</v>
      </c>
      <c r="I34" s="61">
        <f t="shared" si="0"/>
        <v>0</v>
      </c>
      <c r="J34" s="63">
        <f>SUM(K34:IV34)</f>
        <v>0</v>
      </c>
      <c r="K34" s="20"/>
      <c r="L34" s="20"/>
      <c r="M34" s="28"/>
      <c r="N34" s="28"/>
    </row>
    <row r="35" spans="1:14" ht="12.75">
      <c r="A35" s="60" t="s">
        <v>123</v>
      </c>
      <c r="B35" s="36">
        <v>0</v>
      </c>
      <c r="C35" s="36">
        <v>0</v>
      </c>
      <c r="D35" s="36">
        <v>0</v>
      </c>
      <c r="E35" s="36">
        <v>0</v>
      </c>
      <c r="F35" s="37">
        <v>0.0113145091798816</v>
      </c>
      <c r="G35" s="27">
        <v>0</v>
      </c>
      <c r="H35" s="62">
        <f t="shared" si="1"/>
        <v>0</v>
      </c>
      <c r="I35" s="61">
        <f t="shared" si="0"/>
        <v>0</v>
      </c>
      <c r="J35" s="63">
        <f>SUM(K35:IV35)</f>
        <v>0</v>
      </c>
      <c r="K35" s="20"/>
      <c r="L35" s="20"/>
      <c r="M35" s="28"/>
      <c r="N35" s="28"/>
    </row>
    <row r="36" spans="1:14" ht="12.75">
      <c r="A36" s="1" t="s">
        <v>166</v>
      </c>
      <c r="B36" s="36">
        <v>0</v>
      </c>
      <c r="C36" s="36">
        <v>0</v>
      </c>
      <c r="D36" s="36">
        <v>0</v>
      </c>
      <c r="E36" s="36">
        <v>0</v>
      </c>
      <c r="F36" s="37">
        <v>0.015</v>
      </c>
      <c r="G36" s="27">
        <v>0</v>
      </c>
      <c r="H36" s="62">
        <f>J36*10/$H$4</f>
        <v>0</v>
      </c>
      <c r="I36" s="61">
        <f t="shared" si="0"/>
        <v>0</v>
      </c>
      <c r="J36" s="63">
        <f>SUM(K36:IV36)</f>
        <v>0</v>
      </c>
      <c r="K36" s="20"/>
      <c r="L36" s="20"/>
      <c r="M36" s="28"/>
      <c r="N36" s="28"/>
    </row>
    <row r="37" spans="1:14" ht="12.75">
      <c r="A37" s="1" t="s">
        <v>193</v>
      </c>
      <c r="B37" s="36"/>
      <c r="C37" s="36"/>
      <c r="D37" s="36"/>
      <c r="E37" s="36"/>
      <c r="F37" s="37">
        <v>0.002</v>
      </c>
      <c r="G37" s="27">
        <v>0</v>
      </c>
      <c r="H37" s="62">
        <f>J37*10/$H$4</f>
        <v>0</v>
      </c>
      <c r="I37" s="61">
        <f t="shared" si="0"/>
        <v>0</v>
      </c>
      <c r="J37" s="63">
        <f>SUM(K37:IV37)</f>
        <v>0</v>
      </c>
      <c r="K37" s="20"/>
      <c r="L37" s="20"/>
      <c r="M37" s="28"/>
      <c r="N37" s="28"/>
    </row>
    <row r="38" spans="1:14" ht="12.75">
      <c r="A38" s="1" t="s">
        <v>252</v>
      </c>
      <c r="B38" s="36"/>
      <c r="C38" s="36"/>
      <c r="D38" s="36"/>
      <c r="E38" s="36"/>
      <c r="F38" s="37">
        <v>0.002</v>
      </c>
      <c r="G38" s="27">
        <v>0.019623233908948195</v>
      </c>
      <c r="H38" s="62">
        <f>J38*10/$H$4</f>
        <v>0</v>
      </c>
      <c r="I38" s="61">
        <f>COUNT(K38:BM38)</f>
        <v>0</v>
      </c>
      <c r="J38" s="63">
        <f>SUM(K38:IV38)</f>
        <v>0</v>
      </c>
      <c r="K38" s="20"/>
      <c r="L38" s="20"/>
      <c r="M38" s="28"/>
      <c r="N38" s="28"/>
    </row>
    <row r="39" spans="1:19" ht="12.75">
      <c r="A39" s="1" t="s">
        <v>68</v>
      </c>
      <c r="B39" s="36">
        <v>0</v>
      </c>
      <c r="C39" s="36">
        <v>0.12</v>
      </c>
      <c r="D39" s="36">
        <v>0.04</v>
      </c>
      <c r="E39" s="36">
        <v>1.22</v>
      </c>
      <c r="F39" s="37">
        <v>0.10904123290467442</v>
      </c>
      <c r="G39" s="27">
        <v>0.03</v>
      </c>
      <c r="H39" s="62">
        <f t="shared" si="1"/>
        <v>0.018406037180195102</v>
      </c>
      <c r="I39" s="61">
        <f t="shared" si="0"/>
        <v>1</v>
      </c>
      <c r="J39" s="63">
        <f>SUM(K39:IV39)</f>
        <v>1</v>
      </c>
      <c r="K39" s="20"/>
      <c r="L39" s="20"/>
      <c r="M39" s="28"/>
      <c r="N39" s="28"/>
      <c r="S39">
        <v>1</v>
      </c>
    </row>
    <row r="40" spans="1:64" ht="12.75">
      <c r="A40" s="1" t="s">
        <v>17</v>
      </c>
      <c r="B40" s="36">
        <v>0.55</v>
      </c>
      <c r="C40" s="36">
        <v>0.55</v>
      </c>
      <c r="D40" s="36">
        <v>2.13</v>
      </c>
      <c r="E40" s="36">
        <v>12.34</v>
      </c>
      <c r="F40" s="37">
        <v>13.391224535619514</v>
      </c>
      <c r="G40" s="27">
        <v>0.62</v>
      </c>
      <c r="H40" s="62">
        <f t="shared" si="1"/>
        <v>0.4601509295048775</v>
      </c>
      <c r="I40" s="61">
        <f t="shared" si="0"/>
        <v>10</v>
      </c>
      <c r="J40" s="63">
        <f>SUM(K40:IV40)</f>
        <v>25</v>
      </c>
      <c r="K40" s="20"/>
      <c r="L40" s="20">
        <v>1</v>
      </c>
      <c r="M40" s="28"/>
      <c r="N40" s="28"/>
      <c r="S40">
        <v>6</v>
      </c>
      <c r="AD40">
        <v>1</v>
      </c>
      <c r="AF40">
        <v>7</v>
      </c>
      <c r="AK40">
        <v>1</v>
      </c>
      <c r="AL40">
        <v>1</v>
      </c>
      <c r="AT40">
        <v>1</v>
      </c>
      <c r="BA40">
        <v>1</v>
      </c>
      <c r="BF40">
        <v>3</v>
      </c>
      <c r="BL40">
        <v>3</v>
      </c>
    </row>
    <row r="41" spans="1:64" ht="12.75">
      <c r="A41" s="1" t="s">
        <v>18</v>
      </c>
      <c r="B41" s="36">
        <v>0</v>
      </c>
      <c r="C41" s="36">
        <v>0.08</v>
      </c>
      <c r="D41" s="36">
        <v>0.23</v>
      </c>
      <c r="E41" s="37">
        <v>2.92</v>
      </c>
      <c r="F41" s="37">
        <v>2.382092467850582</v>
      </c>
      <c r="G41" s="27">
        <v>0.27</v>
      </c>
      <c r="H41" s="62">
        <f t="shared" si="1"/>
        <v>0.90189582182956</v>
      </c>
      <c r="I41" s="61">
        <f t="shared" si="0"/>
        <v>8</v>
      </c>
      <c r="J41" s="63">
        <f>SUM(K41:IV41)</f>
        <v>49</v>
      </c>
      <c r="K41" s="20"/>
      <c r="L41" s="20"/>
      <c r="M41" s="28"/>
      <c r="N41" s="28"/>
      <c r="S41">
        <v>4</v>
      </c>
      <c r="AF41">
        <v>5</v>
      </c>
      <c r="AL41">
        <v>2</v>
      </c>
      <c r="BA41">
        <v>6</v>
      </c>
      <c r="BE41">
        <v>5</v>
      </c>
      <c r="BF41">
        <v>1</v>
      </c>
      <c r="BI41">
        <v>2</v>
      </c>
      <c r="BL41">
        <v>24</v>
      </c>
    </row>
    <row r="42" spans="1:14" ht="12.75">
      <c r="A42" s="1" t="s">
        <v>88</v>
      </c>
      <c r="B42" s="36">
        <v>0</v>
      </c>
      <c r="C42" s="36">
        <v>0</v>
      </c>
      <c r="D42" s="36">
        <v>0</v>
      </c>
      <c r="E42" s="36">
        <v>0</v>
      </c>
      <c r="F42" s="37">
        <v>0.003</v>
      </c>
      <c r="G42" s="27">
        <v>0</v>
      </c>
      <c r="H42" s="62">
        <f t="shared" si="1"/>
        <v>0</v>
      </c>
      <c r="I42" s="61">
        <f t="shared" si="0"/>
        <v>0</v>
      </c>
      <c r="J42" s="63">
        <f>SUM(K42:IV42)</f>
        <v>0</v>
      </c>
      <c r="K42" s="20"/>
      <c r="L42" s="20"/>
      <c r="M42" s="28"/>
      <c r="N42" s="28"/>
    </row>
    <row r="43" spans="1:14" ht="12.75">
      <c r="A43" s="1" t="s">
        <v>262</v>
      </c>
      <c r="B43" s="36"/>
      <c r="C43" s="36"/>
      <c r="D43" s="36"/>
      <c r="E43" s="36"/>
      <c r="F43" s="37"/>
      <c r="G43" s="27">
        <v>0</v>
      </c>
      <c r="H43" s="62">
        <f>J43*10/$H$4</f>
        <v>0</v>
      </c>
      <c r="I43" s="61">
        <f>COUNT(K43:BM43)</f>
        <v>0</v>
      </c>
      <c r="J43" s="63">
        <f>SUM(K43:IV43)</f>
        <v>0</v>
      </c>
      <c r="K43" s="20"/>
      <c r="L43" s="20"/>
      <c r="M43" s="28"/>
      <c r="N43" s="28"/>
    </row>
    <row r="44" spans="1:64" ht="12.75">
      <c r="A44" s="1" t="s">
        <v>19</v>
      </c>
      <c r="B44" s="36">
        <v>19.13</v>
      </c>
      <c r="C44" s="36">
        <v>10.51</v>
      </c>
      <c r="D44" s="36">
        <v>20.61</v>
      </c>
      <c r="E44" s="36">
        <v>11.49</v>
      </c>
      <c r="F44" s="37">
        <v>6.232607675035721</v>
      </c>
      <c r="G44" s="27">
        <v>5.58</v>
      </c>
      <c r="H44" s="62">
        <f t="shared" si="1"/>
        <v>2.926559911651021</v>
      </c>
      <c r="I44" s="61">
        <f t="shared" si="0"/>
        <v>14</v>
      </c>
      <c r="J44" s="63">
        <f>SUM(K44:IV44)</f>
        <v>159</v>
      </c>
      <c r="K44" s="20"/>
      <c r="L44" s="20"/>
      <c r="M44" s="28"/>
      <c r="N44" s="28"/>
      <c r="P44">
        <v>3</v>
      </c>
      <c r="R44">
        <v>7</v>
      </c>
      <c r="X44">
        <v>2</v>
      </c>
      <c r="AB44">
        <v>2</v>
      </c>
      <c r="AH44">
        <v>2</v>
      </c>
      <c r="AV44">
        <v>30</v>
      </c>
      <c r="AW44">
        <v>34</v>
      </c>
      <c r="AX44">
        <v>34</v>
      </c>
      <c r="AY44">
        <v>6</v>
      </c>
      <c r="BC44">
        <v>4</v>
      </c>
      <c r="BF44">
        <v>2</v>
      </c>
      <c r="BG44">
        <v>5</v>
      </c>
      <c r="BK44">
        <v>17</v>
      </c>
      <c r="BL44">
        <v>11</v>
      </c>
    </row>
    <row r="45" spans="1:46" ht="12.75">
      <c r="A45" s="1" t="s">
        <v>20</v>
      </c>
      <c r="B45" s="36">
        <v>0.02</v>
      </c>
      <c r="C45" s="36">
        <v>0.12</v>
      </c>
      <c r="D45" s="36">
        <v>0.09</v>
      </c>
      <c r="E45" s="36">
        <v>0.25</v>
      </c>
      <c r="F45" s="37">
        <v>0.1982061645233721</v>
      </c>
      <c r="G45" s="27">
        <v>0.03</v>
      </c>
      <c r="H45" s="62">
        <f t="shared" si="1"/>
        <v>0.11043622308117061</v>
      </c>
      <c r="I45" s="61">
        <f t="shared" si="0"/>
        <v>4</v>
      </c>
      <c r="J45" s="63">
        <f>SUM(K45:IV45)</f>
        <v>6</v>
      </c>
      <c r="K45" s="20"/>
      <c r="L45" s="20">
        <v>2</v>
      </c>
      <c r="M45" s="28"/>
      <c r="N45" s="28"/>
      <c r="Y45">
        <v>2</v>
      </c>
      <c r="AD45">
        <v>1</v>
      </c>
      <c r="AT45">
        <v>1</v>
      </c>
    </row>
    <row r="46" spans="1:14" ht="12.75">
      <c r="A46" s="1" t="s">
        <v>69</v>
      </c>
      <c r="B46" s="36">
        <v>0.11</v>
      </c>
      <c r="C46" s="36">
        <v>0.01</v>
      </c>
      <c r="D46" s="36">
        <v>0</v>
      </c>
      <c r="E46" s="36">
        <v>0.02</v>
      </c>
      <c r="F46" s="37">
        <v>0.027206164523372118</v>
      </c>
      <c r="G46" s="27">
        <v>0</v>
      </c>
      <c r="H46" s="62">
        <f t="shared" si="1"/>
        <v>0</v>
      </c>
      <c r="I46" s="61">
        <f t="shared" si="0"/>
        <v>0</v>
      </c>
      <c r="J46" s="63">
        <f>SUM(K46:IV46)</f>
        <v>0</v>
      </c>
      <c r="K46" s="20"/>
      <c r="L46" s="20"/>
      <c r="M46" s="28"/>
      <c r="N46" s="28"/>
    </row>
    <row r="47" spans="1:49" ht="12.75">
      <c r="A47" s="1" t="s">
        <v>21</v>
      </c>
      <c r="B47" s="36">
        <v>0.02</v>
      </c>
      <c r="C47" s="36">
        <v>0.07</v>
      </c>
      <c r="D47" s="37">
        <v>0.2</v>
      </c>
      <c r="E47" s="36">
        <v>0.24</v>
      </c>
      <c r="F47" s="37">
        <v>0.11100000000000003</v>
      </c>
      <c r="G47" s="27">
        <v>0.07</v>
      </c>
      <c r="H47" s="62">
        <f t="shared" si="1"/>
        <v>0.11043622308117061</v>
      </c>
      <c r="I47" s="61">
        <f t="shared" si="0"/>
        <v>1</v>
      </c>
      <c r="J47" s="63">
        <f>SUM(K47:IV47)</f>
        <v>6</v>
      </c>
      <c r="K47" s="20"/>
      <c r="L47" s="20"/>
      <c r="M47" s="28"/>
      <c r="N47" s="28"/>
      <c r="AW47">
        <v>6</v>
      </c>
    </row>
    <row r="48" spans="1:14" ht="12.75">
      <c r="A48" s="1" t="s">
        <v>80</v>
      </c>
      <c r="B48" s="36">
        <v>0</v>
      </c>
      <c r="C48" s="36">
        <v>0</v>
      </c>
      <c r="D48" s="36">
        <v>0</v>
      </c>
      <c r="E48" s="36">
        <v>0</v>
      </c>
      <c r="F48" s="37">
        <v>0.002</v>
      </c>
      <c r="G48" s="27">
        <v>0</v>
      </c>
      <c r="H48" s="62">
        <f t="shared" si="1"/>
        <v>0</v>
      </c>
      <c r="I48" s="61">
        <f t="shared" si="0"/>
        <v>0</v>
      </c>
      <c r="J48" s="63">
        <f>SUM(K48:IV48)</f>
        <v>0</v>
      </c>
      <c r="K48" s="20"/>
      <c r="L48" s="20"/>
      <c r="M48" s="28"/>
      <c r="N48" s="28"/>
    </row>
    <row r="49" spans="1:14" ht="12.75">
      <c r="A49" s="1" t="s">
        <v>22</v>
      </c>
      <c r="B49" s="36">
        <v>0.01</v>
      </c>
      <c r="C49" s="36">
        <v>0.02</v>
      </c>
      <c r="D49" s="36">
        <v>0.02</v>
      </c>
      <c r="E49" s="36">
        <v>0.02</v>
      </c>
      <c r="F49" s="37">
        <v>0.011000000000000001</v>
      </c>
      <c r="G49" s="27">
        <v>0</v>
      </c>
      <c r="H49" s="62">
        <f t="shared" si="1"/>
        <v>0</v>
      </c>
      <c r="I49" s="61">
        <f t="shared" si="0"/>
        <v>0</v>
      </c>
      <c r="J49" s="63">
        <f>SUM(K49:IV49)</f>
        <v>0</v>
      </c>
      <c r="K49" s="20"/>
      <c r="L49" s="20"/>
      <c r="M49" s="28"/>
      <c r="N49" s="28"/>
    </row>
    <row r="50" spans="1:50" ht="12.75">
      <c r="A50" s="1" t="s">
        <v>70</v>
      </c>
      <c r="B50" s="36">
        <v>0</v>
      </c>
      <c r="C50" s="36">
        <v>0.01</v>
      </c>
      <c r="D50" s="36">
        <v>0.01</v>
      </c>
      <c r="E50" s="36">
        <v>0.01</v>
      </c>
      <c r="F50" s="37">
        <v>0.030041232904674427</v>
      </c>
      <c r="G50" s="27">
        <v>0.15</v>
      </c>
      <c r="H50" s="62">
        <f t="shared" si="1"/>
        <v>0.018406037180195102</v>
      </c>
      <c r="I50" s="61">
        <f t="shared" si="0"/>
        <v>1</v>
      </c>
      <c r="J50" s="63">
        <f>SUM(K50:IV50)</f>
        <v>1</v>
      </c>
      <c r="K50" s="20"/>
      <c r="L50" s="20"/>
      <c r="M50" s="28"/>
      <c r="N50" s="28"/>
      <c r="AX50">
        <v>1</v>
      </c>
    </row>
    <row r="51" spans="1:14" ht="12.75">
      <c r="A51" s="1" t="s">
        <v>23</v>
      </c>
      <c r="B51" s="36">
        <v>0</v>
      </c>
      <c r="C51" s="36">
        <v>0.01</v>
      </c>
      <c r="D51" s="36">
        <v>0.01</v>
      </c>
      <c r="E51" s="36">
        <v>0.02</v>
      </c>
      <c r="F51" s="37">
        <v>0.01</v>
      </c>
      <c r="G51" s="27">
        <v>0.019623233908948195</v>
      </c>
      <c r="H51" s="62">
        <f t="shared" si="1"/>
        <v>0</v>
      </c>
      <c r="I51" s="61">
        <f t="shared" si="0"/>
        <v>0</v>
      </c>
      <c r="J51" s="63">
        <f>SUM(K51:IV51)</f>
        <v>0</v>
      </c>
      <c r="K51" s="20"/>
      <c r="L51" s="20"/>
      <c r="M51" s="28"/>
      <c r="N51" s="28"/>
    </row>
    <row r="52" spans="1:19" ht="12.75">
      <c r="A52" s="1" t="s">
        <v>275</v>
      </c>
      <c r="B52" s="36"/>
      <c r="C52" s="36"/>
      <c r="D52" s="36"/>
      <c r="E52" s="36"/>
      <c r="F52" s="37"/>
      <c r="G52" s="27">
        <v>0</v>
      </c>
      <c r="H52" s="62">
        <f>J52*10/$H$4</f>
        <v>0.018406037180195102</v>
      </c>
      <c r="I52" s="61">
        <f>COUNT(K52:BM52)</f>
        <v>1</v>
      </c>
      <c r="J52" s="63">
        <f>SUM(K52:IV52)</f>
        <v>1</v>
      </c>
      <c r="K52" s="20"/>
      <c r="L52" s="20"/>
      <c r="M52" s="28"/>
      <c r="N52" s="28"/>
      <c r="S52">
        <v>1</v>
      </c>
    </row>
    <row r="53" spans="1:14" ht="12.75">
      <c r="A53" s="1" t="s">
        <v>170</v>
      </c>
      <c r="B53" s="36">
        <v>0</v>
      </c>
      <c r="C53" s="36">
        <v>0</v>
      </c>
      <c r="D53" s="36">
        <v>0</v>
      </c>
      <c r="E53" s="36">
        <v>0</v>
      </c>
      <c r="F53" s="37">
        <v>0.002</v>
      </c>
      <c r="G53" s="27">
        <v>0</v>
      </c>
      <c r="H53" s="62">
        <f>J53*10/$H$4</f>
        <v>0</v>
      </c>
      <c r="I53" s="61">
        <f t="shared" si="0"/>
        <v>0</v>
      </c>
      <c r="J53" s="63">
        <f>SUM(K53:IV53)</f>
        <v>0</v>
      </c>
      <c r="K53" s="20"/>
      <c r="L53" s="20"/>
      <c r="M53" s="28"/>
      <c r="N53" s="28"/>
    </row>
    <row r="54" spans="1:61" ht="12.75">
      <c r="A54" s="1" t="s">
        <v>24</v>
      </c>
      <c r="B54" s="36">
        <v>0.06</v>
      </c>
      <c r="C54" s="36">
        <v>0.12</v>
      </c>
      <c r="D54" s="37">
        <v>0.3</v>
      </c>
      <c r="E54" s="36">
        <v>0.56</v>
      </c>
      <c r="F54" s="37">
        <v>0.5142369871402328</v>
      </c>
      <c r="G54" s="27">
        <v>0.45</v>
      </c>
      <c r="H54" s="62">
        <f t="shared" si="1"/>
        <v>0.6073992269464383</v>
      </c>
      <c r="I54" s="61">
        <f t="shared" si="0"/>
        <v>14</v>
      </c>
      <c r="J54" s="63">
        <f>SUM(K54:IV54)</f>
        <v>33</v>
      </c>
      <c r="K54" s="20"/>
      <c r="L54" s="20"/>
      <c r="M54" s="28"/>
      <c r="N54" s="28"/>
      <c r="O54" s="20"/>
      <c r="P54" s="20"/>
      <c r="Q54" s="20"/>
      <c r="R54" s="20"/>
      <c r="S54" s="20"/>
      <c r="V54">
        <v>3</v>
      </c>
      <c r="Z54">
        <v>1</v>
      </c>
      <c r="AA54">
        <v>3</v>
      </c>
      <c r="AD54">
        <v>1</v>
      </c>
      <c r="AE54">
        <v>1</v>
      </c>
      <c r="AL54">
        <v>2</v>
      </c>
      <c r="AN54">
        <v>2</v>
      </c>
      <c r="AP54">
        <v>2</v>
      </c>
      <c r="AS54">
        <v>2</v>
      </c>
      <c r="AT54">
        <v>2</v>
      </c>
      <c r="BA54">
        <v>2</v>
      </c>
      <c r="BF54">
        <v>1</v>
      </c>
      <c r="BH54">
        <v>8</v>
      </c>
      <c r="BI54">
        <v>3</v>
      </c>
    </row>
    <row r="55" spans="1:60" ht="12.75">
      <c r="A55" s="1" t="s">
        <v>25</v>
      </c>
      <c r="B55" s="36">
        <v>0.17</v>
      </c>
      <c r="C55" s="36">
        <v>0.34</v>
      </c>
      <c r="D55" s="36">
        <v>0.28</v>
      </c>
      <c r="E55" s="36">
        <v>0.57</v>
      </c>
      <c r="F55" s="37">
        <v>0.629566850377628</v>
      </c>
      <c r="G55" s="27">
        <v>0.27</v>
      </c>
      <c r="H55" s="62">
        <f t="shared" si="1"/>
        <v>0.29449659488312163</v>
      </c>
      <c r="I55" s="61">
        <f t="shared" si="0"/>
        <v>13</v>
      </c>
      <c r="J55" s="63">
        <f>SUM(K55:IV55)</f>
        <v>16</v>
      </c>
      <c r="K55" s="20"/>
      <c r="L55" s="20"/>
      <c r="M55" s="28"/>
      <c r="N55" s="28"/>
      <c r="O55" s="20"/>
      <c r="P55" s="20"/>
      <c r="Q55" s="20"/>
      <c r="R55" s="20">
        <v>1</v>
      </c>
      <c r="S55" s="20"/>
      <c r="V55">
        <v>1</v>
      </c>
      <c r="W55">
        <v>1</v>
      </c>
      <c r="Y55">
        <v>1</v>
      </c>
      <c r="AA55">
        <v>2</v>
      </c>
      <c r="AC55">
        <v>2</v>
      </c>
      <c r="AL55">
        <v>1</v>
      </c>
      <c r="AQ55">
        <v>2</v>
      </c>
      <c r="AR55">
        <v>1</v>
      </c>
      <c r="AZ55">
        <v>1</v>
      </c>
      <c r="BB55">
        <v>1</v>
      </c>
      <c r="BE55">
        <v>1</v>
      </c>
      <c r="BH55">
        <v>1</v>
      </c>
    </row>
    <row r="56" spans="1:65" ht="12.75">
      <c r="A56" s="1" t="s">
        <v>26</v>
      </c>
      <c r="B56" s="36">
        <v>1.45</v>
      </c>
      <c r="C56" s="36">
        <v>1.53</v>
      </c>
      <c r="D56" s="36">
        <v>1.79</v>
      </c>
      <c r="E56" s="37">
        <v>2.7</v>
      </c>
      <c r="F56" s="37">
        <v>4.996884262094305</v>
      </c>
      <c r="G56" s="27">
        <v>6.62</v>
      </c>
      <c r="H56" s="62">
        <f t="shared" si="1"/>
        <v>7.454445057979016</v>
      </c>
      <c r="I56" s="61">
        <f t="shared" si="0"/>
        <v>49</v>
      </c>
      <c r="J56" s="63">
        <f>SUM(K56:IV56)</f>
        <v>405</v>
      </c>
      <c r="K56" s="20">
        <v>5</v>
      </c>
      <c r="L56" s="20">
        <v>10</v>
      </c>
      <c r="M56" s="28">
        <v>4</v>
      </c>
      <c r="N56" s="28">
        <v>7</v>
      </c>
      <c r="O56" s="20">
        <v>8</v>
      </c>
      <c r="P56" s="20">
        <v>11</v>
      </c>
      <c r="Q56" s="20">
        <v>3</v>
      </c>
      <c r="R56" s="20">
        <v>3</v>
      </c>
      <c r="S56" s="20"/>
      <c r="T56" s="20">
        <v>5</v>
      </c>
      <c r="U56" s="20">
        <v>4</v>
      </c>
      <c r="V56" s="20">
        <v>19</v>
      </c>
      <c r="W56" s="20">
        <v>7</v>
      </c>
      <c r="X56" s="20">
        <v>20</v>
      </c>
      <c r="Y56" s="20">
        <v>24</v>
      </c>
      <c r="Z56">
        <v>12</v>
      </c>
      <c r="AA56">
        <v>20</v>
      </c>
      <c r="AB56" s="20">
        <v>10</v>
      </c>
      <c r="AC56" s="20">
        <v>4</v>
      </c>
      <c r="AD56" s="20">
        <v>4</v>
      </c>
      <c r="AE56" s="20">
        <v>8</v>
      </c>
      <c r="AF56">
        <v>3</v>
      </c>
      <c r="AG56">
        <v>13</v>
      </c>
      <c r="AH56">
        <v>3</v>
      </c>
      <c r="AJ56">
        <v>3</v>
      </c>
      <c r="AK56">
        <v>1</v>
      </c>
      <c r="AL56">
        <v>8</v>
      </c>
      <c r="AM56">
        <v>9</v>
      </c>
      <c r="AN56">
        <v>15</v>
      </c>
      <c r="AO56">
        <v>4</v>
      </c>
      <c r="AP56">
        <v>7</v>
      </c>
      <c r="AQ56">
        <v>11</v>
      </c>
      <c r="AS56">
        <v>6</v>
      </c>
      <c r="AT56">
        <v>4</v>
      </c>
      <c r="AU56">
        <v>4</v>
      </c>
      <c r="AV56">
        <v>3</v>
      </c>
      <c r="AW56">
        <v>2</v>
      </c>
      <c r="AX56">
        <v>5</v>
      </c>
      <c r="AY56">
        <v>6</v>
      </c>
      <c r="AZ56">
        <v>4</v>
      </c>
      <c r="BA56">
        <v>5</v>
      </c>
      <c r="BB56">
        <v>4</v>
      </c>
      <c r="BE56">
        <v>5</v>
      </c>
      <c r="BF56">
        <v>11</v>
      </c>
      <c r="BG56">
        <v>5</v>
      </c>
      <c r="BH56">
        <v>33</v>
      </c>
      <c r="BI56">
        <v>32</v>
      </c>
      <c r="BJ56">
        <v>1</v>
      </c>
      <c r="BK56">
        <v>9</v>
      </c>
      <c r="BM56">
        <v>1</v>
      </c>
    </row>
    <row r="57" spans="1:25" ht="12.75">
      <c r="A57" s="1" t="s">
        <v>204</v>
      </c>
      <c r="B57" s="36">
        <v>0</v>
      </c>
      <c r="C57" s="36">
        <v>0</v>
      </c>
      <c r="D57" s="36">
        <v>0</v>
      </c>
      <c r="E57" s="37">
        <v>0</v>
      </c>
      <c r="F57" s="37">
        <v>0.004082465809348847</v>
      </c>
      <c r="G57" s="27">
        <v>0</v>
      </c>
      <c r="H57" s="62">
        <f>J57*10/$H$4</f>
        <v>0</v>
      </c>
      <c r="I57" s="61">
        <f t="shared" si="0"/>
        <v>0</v>
      </c>
      <c r="J57" s="63">
        <f>SUM(K57:IV57)</f>
        <v>0</v>
      </c>
      <c r="K57" s="20"/>
      <c r="L57" s="20"/>
      <c r="M57" s="28"/>
      <c r="N57" s="28"/>
      <c r="O57" s="20"/>
      <c r="P57" s="20"/>
      <c r="Q57" s="20"/>
      <c r="R57" s="20"/>
      <c r="S57" s="20"/>
      <c r="W57" s="20"/>
      <c r="X57" s="20"/>
      <c r="Y57" s="20"/>
    </row>
    <row r="58" spans="1:60" ht="12.75">
      <c r="A58" s="1" t="s">
        <v>79</v>
      </c>
      <c r="B58" s="36">
        <v>0.02</v>
      </c>
      <c r="C58" s="36">
        <v>0.04</v>
      </c>
      <c r="D58" s="36">
        <v>0.02</v>
      </c>
      <c r="E58" s="36">
        <v>0.04</v>
      </c>
      <c r="F58" s="37">
        <v>0.06612369871402328</v>
      </c>
      <c r="G58" s="27">
        <v>0.11773940345368916</v>
      </c>
      <c r="H58" s="62">
        <f t="shared" si="1"/>
        <v>0.11043622308117061</v>
      </c>
      <c r="I58" s="61">
        <f t="shared" si="0"/>
        <v>5</v>
      </c>
      <c r="J58" s="63">
        <f>SUM(K58:IV58)</f>
        <v>6</v>
      </c>
      <c r="K58" s="20"/>
      <c r="L58" s="20"/>
      <c r="M58" s="28"/>
      <c r="N58" s="28"/>
      <c r="AJ58">
        <v>2</v>
      </c>
      <c r="AK58">
        <v>1</v>
      </c>
      <c r="AO58">
        <v>1</v>
      </c>
      <c r="AQ58">
        <v>1</v>
      </c>
      <c r="BH58">
        <v>1</v>
      </c>
    </row>
    <row r="59" spans="1:60" ht="12.75">
      <c r="A59" s="1" t="s">
        <v>92</v>
      </c>
      <c r="B59" s="36">
        <v>0</v>
      </c>
      <c r="C59" s="36">
        <v>0.02</v>
      </c>
      <c r="D59" s="36">
        <v>0.01</v>
      </c>
      <c r="E59" s="36">
        <v>0.01</v>
      </c>
      <c r="F59" s="37">
        <v>0.012041232904674423</v>
      </c>
      <c r="G59" s="27">
        <v>0.019623233908948195</v>
      </c>
      <c r="H59" s="62">
        <f t="shared" si="1"/>
        <v>0.036812074360390204</v>
      </c>
      <c r="I59" s="61">
        <f t="shared" si="0"/>
        <v>2</v>
      </c>
      <c r="J59" s="63">
        <f>SUM(K59:IV59)</f>
        <v>2</v>
      </c>
      <c r="K59" s="20"/>
      <c r="L59" s="20"/>
      <c r="M59" s="28"/>
      <c r="N59" s="28"/>
      <c r="AL59">
        <v>1</v>
      </c>
      <c r="BH59">
        <v>1</v>
      </c>
    </row>
    <row r="60" spans="1:55" ht="12.75">
      <c r="A60" s="1" t="s">
        <v>71</v>
      </c>
      <c r="B60" s="36">
        <v>0.41</v>
      </c>
      <c r="C60" s="36">
        <v>1.35</v>
      </c>
      <c r="D60" s="37">
        <v>0.09</v>
      </c>
      <c r="E60" s="36">
        <v>0.65</v>
      </c>
      <c r="F60" s="37">
        <v>0.127</v>
      </c>
      <c r="G60" s="27">
        <v>0</v>
      </c>
      <c r="H60" s="62">
        <f t="shared" si="1"/>
        <v>0.0920301859009755</v>
      </c>
      <c r="I60" s="61">
        <f t="shared" si="0"/>
        <v>3</v>
      </c>
      <c r="J60" s="63">
        <f>SUM(K60:IV60)</f>
        <v>5</v>
      </c>
      <c r="K60" s="20"/>
      <c r="L60" s="20"/>
      <c r="M60" s="28"/>
      <c r="N60" s="28"/>
      <c r="Y60">
        <v>3</v>
      </c>
      <c r="AV60">
        <v>1</v>
      </c>
      <c r="BC60">
        <v>1</v>
      </c>
    </row>
    <row r="61" spans="1:19" ht="12.75">
      <c r="A61" s="1" t="s">
        <v>99</v>
      </c>
      <c r="B61" s="36">
        <v>0</v>
      </c>
      <c r="C61" s="36">
        <v>0</v>
      </c>
      <c r="D61" s="36">
        <v>0</v>
      </c>
      <c r="E61" s="36">
        <v>0</v>
      </c>
      <c r="F61" s="37">
        <v>0.008</v>
      </c>
      <c r="G61" s="27">
        <v>0</v>
      </c>
      <c r="H61" s="62">
        <f t="shared" si="1"/>
        <v>0</v>
      </c>
      <c r="I61" s="61">
        <f t="shared" si="0"/>
        <v>0</v>
      </c>
      <c r="J61" s="63">
        <f>SUM(K61:IV61)</f>
        <v>0</v>
      </c>
      <c r="K61" s="20"/>
      <c r="L61" s="20"/>
      <c r="M61" s="28"/>
      <c r="N61" s="28"/>
      <c r="O61" s="21"/>
      <c r="P61" s="21"/>
      <c r="Q61" s="21"/>
      <c r="R61" s="21"/>
      <c r="S61" s="21"/>
    </row>
    <row r="62" spans="1:56" ht="12.75">
      <c r="A62" s="1" t="s">
        <v>27</v>
      </c>
      <c r="B62" s="36">
        <v>0.01</v>
      </c>
      <c r="C62" s="37">
        <v>0.84</v>
      </c>
      <c r="D62" s="36">
        <v>1.51</v>
      </c>
      <c r="E62" s="36">
        <v>4.52</v>
      </c>
      <c r="F62" s="37">
        <v>5.670865890998162</v>
      </c>
      <c r="G62" s="27">
        <v>13.18</v>
      </c>
      <c r="H62" s="62">
        <f t="shared" si="1"/>
        <v>1.0123320449107307</v>
      </c>
      <c r="I62" s="61">
        <f t="shared" si="0"/>
        <v>6</v>
      </c>
      <c r="J62" s="63">
        <f>SUM(K62:IV62)</f>
        <v>55</v>
      </c>
      <c r="K62" s="20"/>
      <c r="L62" s="20"/>
      <c r="M62" s="28"/>
      <c r="N62" s="28"/>
      <c r="O62" s="20"/>
      <c r="P62" s="20"/>
      <c r="Q62" s="20"/>
      <c r="R62" s="20"/>
      <c r="S62" s="20"/>
      <c r="W62">
        <v>1</v>
      </c>
      <c r="X62">
        <v>3</v>
      </c>
      <c r="AQ62">
        <v>2</v>
      </c>
      <c r="AR62">
        <v>40</v>
      </c>
      <c r="AT62">
        <v>3</v>
      </c>
      <c r="BD62">
        <v>6</v>
      </c>
    </row>
    <row r="63" spans="1:24" ht="12.75">
      <c r="A63" s="1" t="s">
        <v>28</v>
      </c>
      <c r="B63" s="36">
        <v>0.16</v>
      </c>
      <c r="C63" s="37">
        <v>0.1</v>
      </c>
      <c r="D63" s="36">
        <v>0.16</v>
      </c>
      <c r="E63" s="36">
        <v>0.09</v>
      </c>
      <c r="F63" s="37">
        <v>0.11157726066544194</v>
      </c>
      <c r="G63" s="27">
        <v>0.02</v>
      </c>
      <c r="H63" s="62">
        <f t="shared" si="1"/>
        <v>0.055218111540585306</v>
      </c>
      <c r="I63" s="61">
        <f t="shared" si="0"/>
        <v>2</v>
      </c>
      <c r="J63" s="63">
        <f>SUM(K63:IV63)</f>
        <v>3</v>
      </c>
      <c r="K63" s="20"/>
      <c r="L63" s="20"/>
      <c r="M63" s="28"/>
      <c r="N63" s="28"/>
      <c r="O63" s="21"/>
      <c r="P63" s="21"/>
      <c r="Q63" s="21"/>
      <c r="R63" s="21"/>
      <c r="S63" s="21"/>
      <c r="W63">
        <v>1</v>
      </c>
      <c r="X63">
        <v>2</v>
      </c>
    </row>
    <row r="64" spans="1:19" ht="12.75">
      <c r="A64" s="1" t="s">
        <v>29</v>
      </c>
      <c r="B64" s="36">
        <v>0</v>
      </c>
      <c r="C64" s="36">
        <v>0</v>
      </c>
      <c r="D64" s="36">
        <v>0</v>
      </c>
      <c r="E64" s="36">
        <v>0.01</v>
      </c>
      <c r="F64" s="37">
        <v>0.011082465809348848</v>
      </c>
      <c r="G64" s="27">
        <v>0.02</v>
      </c>
      <c r="H64" s="62">
        <f t="shared" si="1"/>
        <v>0</v>
      </c>
      <c r="I64" s="61">
        <f t="shared" si="0"/>
        <v>0</v>
      </c>
      <c r="J64" s="63">
        <f>SUM(K64:IV64)</f>
        <v>0</v>
      </c>
      <c r="K64" s="20"/>
      <c r="L64" s="20"/>
      <c r="M64" s="28"/>
      <c r="N64" s="28"/>
      <c r="O64" s="21"/>
      <c r="P64" s="21"/>
      <c r="Q64" s="21"/>
      <c r="R64" s="21"/>
      <c r="S64" s="21"/>
    </row>
    <row r="65" spans="1:19" ht="12.75">
      <c r="A65" s="1" t="s">
        <v>30</v>
      </c>
      <c r="B65" s="36">
        <v>0</v>
      </c>
      <c r="C65" s="36">
        <v>0</v>
      </c>
      <c r="D65" s="36">
        <v>0</v>
      </c>
      <c r="E65" s="36">
        <v>0.01</v>
      </c>
      <c r="F65" s="37">
        <v>0.01508246580934885</v>
      </c>
      <c r="G65" s="27">
        <v>0.03</v>
      </c>
      <c r="H65" s="62">
        <f t="shared" si="1"/>
        <v>0</v>
      </c>
      <c r="I65" s="61">
        <f t="shared" si="0"/>
        <v>0</v>
      </c>
      <c r="J65" s="63">
        <f>SUM(K65:IV65)</f>
        <v>0</v>
      </c>
      <c r="K65" s="20"/>
      <c r="L65" s="20"/>
      <c r="M65" s="28"/>
      <c r="N65" s="28"/>
      <c r="O65" s="21"/>
      <c r="P65" s="21"/>
      <c r="Q65" s="21"/>
      <c r="R65" s="21"/>
      <c r="S65" s="21"/>
    </row>
    <row r="66" spans="1:63" ht="12.75">
      <c r="A66" s="1" t="s">
        <v>31</v>
      </c>
      <c r="B66" s="37">
        <v>0.7</v>
      </c>
      <c r="C66" s="36">
        <v>0.29</v>
      </c>
      <c r="D66" s="37">
        <v>0.3</v>
      </c>
      <c r="E66" s="36">
        <v>1.14</v>
      </c>
      <c r="F66" s="37">
        <v>2.8976276791181874</v>
      </c>
      <c r="G66" s="27">
        <v>4.54</v>
      </c>
      <c r="H66" s="62">
        <f t="shared" si="1"/>
        <v>3.018590097551997</v>
      </c>
      <c r="I66" s="61">
        <f t="shared" si="0"/>
        <v>31</v>
      </c>
      <c r="J66" s="63">
        <f>SUM(K66:IV66)</f>
        <v>164</v>
      </c>
      <c r="K66" s="20"/>
      <c r="L66" s="20">
        <v>1</v>
      </c>
      <c r="M66" s="28"/>
      <c r="N66" s="28"/>
      <c r="O66" s="20">
        <v>2</v>
      </c>
      <c r="P66" s="20">
        <v>8</v>
      </c>
      <c r="Q66" s="20"/>
      <c r="R66" s="20">
        <v>3</v>
      </c>
      <c r="S66" s="20"/>
      <c r="T66" s="20"/>
      <c r="U66" s="20"/>
      <c r="V66">
        <v>1</v>
      </c>
      <c r="X66">
        <v>1</v>
      </c>
      <c r="Y66">
        <v>1</v>
      </c>
      <c r="Z66">
        <v>6</v>
      </c>
      <c r="AB66">
        <v>1</v>
      </c>
      <c r="AD66">
        <v>1</v>
      </c>
      <c r="AF66">
        <v>3</v>
      </c>
      <c r="AG66">
        <v>5</v>
      </c>
      <c r="AH66">
        <v>3</v>
      </c>
      <c r="AM66">
        <v>24</v>
      </c>
      <c r="AN66">
        <v>18</v>
      </c>
      <c r="AO66">
        <v>26</v>
      </c>
      <c r="AP66">
        <v>2</v>
      </c>
      <c r="AR66">
        <v>3</v>
      </c>
      <c r="AS66">
        <v>4</v>
      </c>
      <c r="AT66">
        <v>1</v>
      </c>
      <c r="AY66">
        <v>3</v>
      </c>
      <c r="BA66">
        <v>1</v>
      </c>
      <c r="BB66">
        <v>1</v>
      </c>
      <c r="BC66">
        <v>1</v>
      </c>
      <c r="BD66">
        <v>3</v>
      </c>
      <c r="BE66">
        <v>16</v>
      </c>
      <c r="BF66">
        <v>8</v>
      </c>
      <c r="BG66">
        <v>4</v>
      </c>
      <c r="BH66">
        <v>11</v>
      </c>
      <c r="BI66">
        <v>1</v>
      </c>
      <c r="BK66">
        <v>1</v>
      </c>
    </row>
    <row r="67" spans="1:60" ht="12.75">
      <c r="A67" s="1" t="s">
        <v>32</v>
      </c>
      <c r="B67" s="36">
        <v>0.04</v>
      </c>
      <c r="C67" s="36">
        <v>0.17</v>
      </c>
      <c r="D67" s="36">
        <v>0.21</v>
      </c>
      <c r="E67" s="36">
        <v>1.77</v>
      </c>
      <c r="F67" s="37">
        <v>8.240525617472954</v>
      </c>
      <c r="G67" s="27">
        <v>0.62</v>
      </c>
      <c r="H67" s="62">
        <f t="shared" si="1"/>
        <v>0.0920301859009755</v>
      </c>
      <c r="I67" s="61">
        <f t="shared" si="0"/>
        <v>5</v>
      </c>
      <c r="J67" s="63">
        <f>SUM(K67:IV67)</f>
        <v>5</v>
      </c>
      <c r="K67" s="20"/>
      <c r="L67" s="20"/>
      <c r="M67" s="28"/>
      <c r="N67" s="28"/>
      <c r="O67" s="20"/>
      <c r="P67" s="20"/>
      <c r="Q67" s="20"/>
      <c r="R67" s="20"/>
      <c r="S67" s="20"/>
      <c r="AL67">
        <v>1</v>
      </c>
      <c r="AN67">
        <v>1</v>
      </c>
      <c r="AX67">
        <v>1</v>
      </c>
      <c r="BD67">
        <v>1</v>
      </c>
      <c r="BH67">
        <v>1</v>
      </c>
    </row>
    <row r="68" spans="1:19" ht="12.75">
      <c r="A68" s="1" t="s">
        <v>33</v>
      </c>
      <c r="B68" s="36">
        <v>0</v>
      </c>
      <c r="C68" s="36">
        <v>0</v>
      </c>
      <c r="D68" s="36">
        <v>0</v>
      </c>
      <c r="E68" s="36">
        <v>0</v>
      </c>
      <c r="F68" s="37">
        <v>0.005</v>
      </c>
      <c r="G68" s="27">
        <v>0</v>
      </c>
      <c r="H68" s="62">
        <f t="shared" si="1"/>
        <v>0</v>
      </c>
      <c r="I68" s="61">
        <f t="shared" si="0"/>
        <v>0</v>
      </c>
      <c r="J68" s="63">
        <f>SUM(K68:IV68)</f>
        <v>0</v>
      </c>
      <c r="K68" s="20"/>
      <c r="L68" s="20"/>
      <c r="M68" s="28"/>
      <c r="N68" s="28"/>
      <c r="O68" s="21"/>
      <c r="P68" s="21"/>
      <c r="Q68" s="21"/>
      <c r="R68" s="21"/>
      <c r="S68" s="21"/>
    </row>
    <row r="69" spans="1:19" ht="12.75">
      <c r="A69" s="1" t="s">
        <v>125</v>
      </c>
      <c r="B69" s="36">
        <v>0</v>
      </c>
      <c r="C69" s="36">
        <v>0</v>
      </c>
      <c r="D69" s="36">
        <v>0</v>
      </c>
      <c r="E69" s="36">
        <v>0</v>
      </c>
      <c r="F69" s="37">
        <v>0.002</v>
      </c>
      <c r="G69" s="27">
        <v>0</v>
      </c>
      <c r="H69" s="62">
        <f t="shared" si="1"/>
        <v>0</v>
      </c>
      <c r="I69" s="61">
        <f t="shared" si="0"/>
        <v>0</v>
      </c>
      <c r="J69" s="63">
        <f>SUM(K69:IV69)</f>
        <v>0</v>
      </c>
      <c r="K69" s="20"/>
      <c r="L69" s="20"/>
      <c r="M69" s="28"/>
      <c r="N69" s="28"/>
      <c r="O69" s="21"/>
      <c r="P69" s="21"/>
      <c r="Q69" s="21"/>
      <c r="R69" s="21"/>
      <c r="S69" s="21"/>
    </row>
    <row r="70" spans="1:61" ht="12.75">
      <c r="A70" s="1" t="s">
        <v>34</v>
      </c>
      <c r="B70" s="36">
        <v>3.61</v>
      </c>
      <c r="C70" s="36">
        <v>7.22</v>
      </c>
      <c r="D70" s="37">
        <v>5.45</v>
      </c>
      <c r="E70" s="36">
        <v>6.21</v>
      </c>
      <c r="F70" s="37">
        <v>3.34846315574607</v>
      </c>
      <c r="G70" s="27">
        <v>0.4</v>
      </c>
      <c r="H70" s="62">
        <f t="shared" si="1"/>
        <v>2.0798822013620466</v>
      </c>
      <c r="I70" s="61">
        <f t="shared" si="0"/>
        <v>27</v>
      </c>
      <c r="J70" s="63">
        <f>SUM(K70:IV70)</f>
        <v>113</v>
      </c>
      <c r="K70" s="20"/>
      <c r="L70" s="20">
        <v>17</v>
      </c>
      <c r="M70" s="28">
        <v>7</v>
      </c>
      <c r="N70" s="28">
        <v>1</v>
      </c>
      <c r="O70" s="21"/>
      <c r="P70" s="21">
        <v>4</v>
      </c>
      <c r="Q70" s="21">
        <v>5</v>
      </c>
      <c r="R70" s="21"/>
      <c r="S70" s="21"/>
      <c r="U70" s="21"/>
      <c r="V70">
        <v>4</v>
      </c>
      <c r="W70" s="20">
        <v>3</v>
      </c>
      <c r="X70" s="20">
        <v>2</v>
      </c>
      <c r="Y70" s="20">
        <v>3</v>
      </c>
      <c r="AA70">
        <v>4</v>
      </c>
      <c r="AB70">
        <v>6</v>
      </c>
      <c r="AE70">
        <v>12</v>
      </c>
      <c r="AG70">
        <v>2</v>
      </c>
      <c r="AJ70">
        <v>3</v>
      </c>
      <c r="AK70">
        <v>2</v>
      </c>
      <c r="AM70">
        <v>2</v>
      </c>
      <c r="AN70">
        <v>4</v>
      </c>
      <c r="AO70">
        <v>2</v>
      </c>
      <c r="AQ70">
        <v>2</v>
      </c>
      <c r="AR70">
        <v>1</v>
      </c>
      <c r="AV70">
        <v>1</v>
      </c>
      <c r="AX70">
        <v>1</v>
      </c>
      <c r="AY70">
        <v>3</v>
      </c>
      <c r="BA70">
        <v>1</v>
      </c>
      <c r="BD70">
        <v>1</v>
      </c>
      <c r="BF70">
        <v>14</v>
      </c>
      <c r="BI70">
        <v>6</v>
      </c>
    </row>
    <row r="71" spans="1:19" ht="12.75">
      <c r="A71" s="1" t="s">
        <v>35</v>
      </c>
      <c r="B71" s="36">
        <v>0</v>
      </c>
      <c r="C71" s="36">
        <v>0</v>
      </c>
      <c r="D71" s="36">
        <v>0</v>
      </c>
      <c r="E71" s="36">
        <v>0.03</v>
      </c>
      <c r="F71" s="37">
        <v>0.04208246580934885</v>
      </c>
      <c r="G71" s="27">
        <v>0</v>
      </c>
      <c r="H71" s="62">
        <f t="shared" si="1"/>
        <v>0</v>
      </c>
      <c r="I71" s="61">
        <f t="shared" si="0"/>
        <v>0</v>
      </c>
      <c r="J71" s="63">
        <f>SUM(K71:IV71)</f>
        <v>0</v>
      </c>
      <c r="K71" s="20"/>
      <c r="L71" s="20"/>
      <c r="M71" s="28"/>
      <c r="N71" s="28"/>
      <c r="O71" s="21"/>
      <c r="P71" s="21"/>
      <c r="Q71" s="21"/>
      <c r="R71" s="21"/>
      <c r="S71" s="21"/>
    </row>
    <row r="72" spans="1:60" ht="12.75">
      <c r="A72" s="1" t="s">
        <v>36</v>
      </c>
      <c r="B72" s="36">
        <v>0.11</v>
      </c>
      <c r="C72" s="37">
        <v>0.9</v>
      </c>
      <c r="D72" s="37">
        <v>0.09</v>
      </c>
      <c r="E72" s="37">
        <v>0.44</v>
      </c>
      <c r="F72" s="37">
        <v>0.5787834251888141</v>
      </c>
      <c r="G72" s="27">
        <v>0.32</v>
      </c>
      <c r="H72" s="62">
        <f t="shared" si="1"/>
        <v>0.920301859009755</v>
      </c>
      <c r="I72" s="61">
        <f t="shared" si="0"/>
        <v>6</v>
      </c>
      <c r="J72" s="63">
        <f>SUM(K72:IV72)</f>
        <v>50</v>
      </c>
      <c r="K72" s="20"/>
      <c r="L72" s="20"/>
      <c r="M72" s="28"/>
      <c r="N72" s="28"/>
      <c r="O72" s="21"/>
      <c r="P72" s="21"/>
      <c r="Q72" s="21"/>
      <c r="R72" s="21"/>
      <c r="S72" s="21"/>
      <c r="AE72">
        <v>9</v>
      </c>
      <c r="AJ72">
        <v>8</v>
      </c>
      <c r="AK72">
        <v>15</v>
      </c>
      <c r="AN72">
        <v>9</v>
      </c>
      <c r="AQ72">
        <v>3</v>
      </c>
      <c r="BH72">
        <v>6</v>
      </c>
    </row>
    <row r="73" spans="1:65" ht="12.75">
      <c r="A73" s="1" t="s">
        <v>37</v>
      </c>
      <c r="B73" s="36">
        <v>7.73</v>
      </c>
      <c r="C73" s="37">
        <v>7.9</v>
      </c>
      <c r="D73" s="36">
        <v>7.69</v>
      </c>
      <c r="E73" s="36">
        <v>4.32</v>
      </c>
      <c r="F73" s="37">
        <v>3.0151953459889773</v>
      </c>
      <c r="G73" s="27">
        <v>1.95</v>
      </c>
      <c r="H73" s="62">
        <f t="shared" si="1"/>
        <v>3.5707712129578497</v>
      </c>
      <c r="I73" s="61">
        <f t="shared" si="0"/>
        <v>38</v>
      </c>
      <c r="J73" s="63">
        <f>SUM(K73:IV73)</f>
        <v>194</v>
      </c>
      <c r="K73" s="20">
        <v>1</v>
      </c>
      <c r="L73" s="20">
        <v>12</v>
      </c>
      <c r="M73" s="28">
        <v>4</v>
      </c>
      <c r="N73" s="28">
        <v>7</v>
      </c>
      <c r="O73" s="20">
        <v>1</v>
      </c>
      <c r="P73" s="20">
        <v>2</v>
      </c>
      <c r="Q73" s="20">
        <v>3</v>
      </c>
      <c r="R73" s="20">
        <v>1</v>
      </c>
      <c r="S73" s="20"/>
      <c r="T73" s="20">
        <v>2</v>
      </c>
      <c r="U73" s="20">
        <v>10</v>
      </c>
      <c r="V73" s="20">
        <v>10</v>
      </c>
      <c r="W73" s="20">
        <v>10</v>
      </c>
      <c r="X73" s="20">
        <v>9</v>
      </c>
      <c r="Y73" s="20">
        <v>4</v>
      </c>
      <c r="Z73">
        <v>2</v>
      </c>
      <c r="AA73">
        <v>31</v>
      </c>
      <c r="AB73">
        <v>15</v>
      </c>
      <c r="AC73">
        <v>2</v>
      </c>
      <c r="AD73">
        <v>7</v>
      </c>
      <c r="AE73">
        <v>10</v>
      </c>
      <c r="AI73">
        <v>5</v>
      </c>
      <c r="AJ73">
        <v>2</v>
      </c>
      <c r="AK73">
        <v>5</v>
      </c>
      <c r="AL73">
        <v>2</v>
      </c>
      <c r="AM73">
        <v>3</v>
      </c>
      <c r="AO73">
        <v>1</v>
      </c>
      <c r="AP73">
        <v>9</v>
      </c>
      <c r="AQ73">
        <v>3</v>
      </c>
      <c r="AR73">
        <v>1</v>
      </c>
      <c r="AS73">
        <v>1</v>
      </c>
      <c r="AT73">
        <v>3</v>
      </c>
      <c r="AZ73">
        <v>1</v>
      </c>
      <c r="BA73">
        <v>6</v>
      </c>
      <c r="BD73">
        <v>2</v>
      </c>
      <c r="BF73">
        <v>1</v>
      </c>
      <c r="BG73">
        <v>1</v>
      </c>
      <c r="BK73">
        <v>3</v>
      </c>
      <c r="BM73">
        <v>2</v>
      </c>
    </row>
    <row r="74" spans="1:65" ht="12.75">
      <c r="A74" s="1" t="s">
        <v>38</v>
      </c>
      <c r="B74" s="36">
        <v>3.95</v>
      </c>
      <c r="C74" s="36">
        <v>4.73</v>
      </c>
      <c r="D74" s="36">
        <v>4.15</v>
      </c>
      <c r="E74" s="36">
        <v>3.32</v>
      </c>
      <c r="F74" s="37">
        <v>2.9394735660338847</v>
      </c>
      <c r="G74" s="27">
        <v>2.22</v>
      </c>
      <c r="H74" s="62">
        <f t="shared" si="1"/>
        <v>3.5339591385974596</v>
      </c>
      <c r="I74" s="61">
        <f aca="true" t="shared" si="2" ref="I74:I108">COUNT(K74:BM74)</f>
        <v>39</v>
      </c>
      <c r="J74" s="63">
        <f>SUM(K74:IV74)</f>
        <v>192</v>
      </c>
      <c r="K74" s="20">
        <v>1</v>
      </c>
      <c r="L74" s="20">
        <v>7</v>
      </c>
      <c r="M74" s="28">
        <v>9</v>
      </c>
      <c r="N74" s="28">
        <v>10</v>
      </c>
      <c r="O74" s="20">
        <v>2</v>
      </c>
      <c r="P74" s="20"/>
      <c r="Q74" s="20">
        <v>11</v>
      </c>
      <c r="R74" s="20"/>
      <c r="S74" s="20"/>
      <c r="U74" s="20">
        <v>14</v>
      </c>
      <c r="V74">
        <v>12</v>
      </c>
      <c r="W74" s="20">
        <v>11</v>
      </c>
      <c r="X74" s="20">
        <v>8</v>
      </c>
      <c r="Y74" s="20">
        <v>2</v>
      </c>
      <c r="Z74">
        <v>1</v>
      </c>
      <c r="AA74">
        <v>29</v>
      </c>
      <c r="AB74">
        <v>3</v>
      </c>
      <c r="AC74">
        <v>1</v>
      </c>
      <c r="AD74">
        <v>1</v>
      </c>
      <c r="AE74">
        <v>5</v>
      </c>
      <c r="AG74">
        <v>6</v>
      </c>
      <c r="AI74">
        <v>5</v>
      </c>
      <c r="AJ74">
        <v>4</v>
      </c>
      <c r="AK74">
        <v>9</v>
      </c>
      <c r="AL74">
        <v>1</v>
      </c>
      <c r="AO74">
        <v>2</v>
      </c>
      <c r="AQ74">
        <v>2</v>
      </c>
      <c r="AR74">
        <v>1</v>
      </c>
      <c r="AT74">
        <v>2</v>
      </c>
      <c r="AU74">
        <v>2</v>
      </c>
      <c r="AV74">
        <v>2</v>
      </c>
      <c r="AW74">
        <v>1</v>
      </c>
      <c r="AY74">
        <v>1</v>
      </c>
      <c r="AZ74">
        <v>1</v>
      </c>
      <c r="BA74">
        <v>6</v>
      </c>
      <c r="BB74">
        <v>2</v>
      </c>
      <c r="BF74">
        <v>4</v>
      </c>
      <c r="BG74">
        <v>1</v>
      </c>
      <c r="BH74">
        <v>6</v>
      </c>
      <c r="BI74">
        <v>3</v>
      </c>
      <c r="BK74">
        <v>2</v>
      </c>
      <c r="BM74">
        <v>2</v>
      </c>
    </row>
    <row r="75" spans="1:65" ht="12.75">
      <c r="A75" s="1" t="s">
        <v>39</v>
      </c>
      <c r="B75" s="36">
        <v>0.55</v>
      </c>
      <c r="C75" s="36">
        <v>1.51</v>
      </c>
      <c r="D75" s="36">
        <v>2.07</v>
      </c>
      <c r="E75" s="36">
        <v>2.83</v>
      </c>
      <c r="F75" s="37">
        <v>2.394102469891815</v>
      </c>
      <c r="G75" s="27">
        <v>2.52</v>
      </c>
      <c r="H75" s="62">
        <f t="shared" si="1"/>
        <v>3.1658383949935573</v>
      </c>
      <c r="I75" s="61">
        <f t="shared" si="2"/>
        <v>42</v>
      </c>
      <c r="J75" s="63">
        <f>SUM(K75:IV75)</f>
        <v>172</v>
      </c>
      <c r="K75" s="20">
        <v>2</v>
      </c>
      <c r="L75" s="20">
        <v>1</v>
      </c>
      <c r="M75" s="28">
        <v>3</v>
      </c>
      <c r="N75" s="28">
        <v>3</v>
      </c>
      <c r="O75" s="20">
        <v>6</v>
      </c>
      <c r="P75" s="20"/>
      <c r="Q75" s="20">
        <v>4</v>
      </c>
      <c r="R75" s="20">
        <v>4</v>
      </c>
      <c r="S75" s="20"/>
      <c r="V75">
        <v>6</v>
      </c>
      <c r="W75" s="20">
        <v>2</v>
      </c>
      <c r="X75" s="20">
        <v>8</v>
      </c>
      <c r="Y75" s="20">
        <v>5</v>
      </c>
      <c r="Z75">
        <v>5</v>
      </c>
      <c r="AA75">
        <v>7</v>
      </c>
      <c r="AB75">
        <v>8</v>
      </c>
      <c r="AC75">
        <v>2</v>
      </c>
      <c r="AD75">
        <v>3</v>
      </c>
      <c r="AE75">
        <v>5</v>
      </c>
      <c r="AF75">
        <v>1</v>
      </c>
      <c r="AG75">
        <v>4</v>
      </c>
      <c r="AH75">
        <v>2</v>
      </c>
      <c r="AI75">
        <v>5</v>
      </c>
      <c r="AJ75">
        <v>1</v>
      </c>
      <c r="AK75">
        <v>11</v>
      </c>
      <c r="AL75">
        <v>6</v>
      </c>
      <c r="AM75">
        <v>6</v>
      </c>
      <c r="AN75">
        <v>11</v>
      </c>
      <c r="AO75">
        <v>13</v>
      </c>
      <c r="AS75">
        <v>2</v>
      </c>
      <c r="AT75">
        <v>5</v>
      </c>
      <c r="AV75">
        <v>1</v>
      </c>
      <c r="AW75">
        <v>4</v>
      </c>
      <c r="AX75">
        <v>1</v>
      </c>
      <c r="AZ75">
        <v>1</v>
      </c>
      <c r="BA75">
        <v>7</v>
      </c>
      <c r="BD75">
        <v>1</v>
      </c>
      <c r="BE75">
        <v>1</v>
      </c>
      <c r="BF75">
        <v>2</v>
      </c>
      <c r="BG75">
        <v>2</v>
      </c>
      <c r="BH75">
        <v>2</v>
      </c>
      <c r="BI75">
        <v>5</v>
      </c>
      <c r="BK75">
        <v>2</v>
      </c>
      <c r="BM75">
        <v>2</v>
      </c>
    </row>
    <row r="76" spans="1:65" ht="12.75">
      <c r="A76" s="1" t="s">
        <v>40</v>
      </c>
      <c r="B76" s="36">
        <v>4.75</v>
      </c>
      <c r="C76" s="36">
        <v>5.88</v>
      </c>
      <c r="D76" s="36">
        <v>14.95</v>
      </c>
      <c r="E76" s="36">
        <v>28.77</v>
      </c>
      <c r="F76" s="37">
        <v>41.880914472341296</v>
      </c>
      <c r="G76" s="27">
        <v>44.14</v>
      </c>
      <c r="H76" s="62">
        <f t="shared" si="1"/>
        <v>73.679366832321</v>
      </c>
      <c r="I76" s="61">
        <f t="shared" si="2"/>
        <v>54</v>
      </c>
      <c r="J76" s="63">
        <f>SUM(K76:IV76)</f>
        <v>4003</v>
      </c>
      <c r="K76" s="20">
        <v>36</v>
      </c>
      <c r="L76" s="20">
        <v>90</v>
      </c>
      <c r="M76" s="28">
        <v>18</v>
      </c>
      <c r="N76" s="28">
        <v>38</v>
      </c>
      <c r="O76" s="20">
        <v>49</v>
      </c>
      <c r="P76" s="20">
        <v>46</v>
      </c>
      <c r="Q76" s="20">
        <v>114</v>
      </c>
      <c r="R76" s="20">
        <v>64</v>
      </c>
      <c r="S76" s="20">
        <v>8</v>
      </c>
      <c r="T76" s="20">
        <v>34</v>
      </c>
      <c r="U76" s="20">
        <v>67</v>
      </c>
      <c r="V76" s="20">
        <v>170</v>
      </c>
      <c r="W76" s="20">
        <v>27</v>
      </c>
      <c r="X76" s="20">
        <v>47</v>
      </c>
      <c r="Y76" s="20">
        <v>66</v>
      </c>
      <c r="Z76">
        <v>43</v>
      </c>
      <c r="AA76">
        <v>125</v>
      </c>
      <c r="AB76" s="20">
        <v>122</v>
      </c>
      <c r="AC76" s="20">
        <v>9</v>
      </c>
      <c r="AD76" s="20">
        <v>95</v>
      </c>
      <c r="AE76" s="20">
        <v>20</v>
      </c>
      <c r="AF76">
        <v>41</v>
      </c>
      <c r="AG76">
        <v>29</v>
      </c>
      <c r="AH76">
        <v>44</v>
      </c>
      <c r="AI76">
        <v>25</v>
      </c>
      <c r="AJ76">
        <v>40</v>
      </c>
      <c r="AK76">
        <v>110</v>
      </c>
      <c r="AL76">
        <v>42</v>
      </c>
      <c r="AM76">
        <v>249</v>
      </c>
      <c r="AN76">
        <v>216</v>
      </c>
      <c r="AO76">
        <v>147</v>
      </c>
      <c r="AP76">
        <v>81</v>
      </c>
      <c r="AQ76">
        <v>39</v>
      </c>
      <c r="AR76">
        <v>373</v>
      </c>
      <c r="AS76">
        <v>89</v>
      </c>
      <c r="AT76">
        <v>52</v>
      </c>
      <c r="AU76">
        <v>57</v>
      </c>
      <c r="AV76">
        <v>15</v>
      </c>
      <c r="AW76">
        <v>57</v>
      </c>
      <c r="AX76">
        <v>57</v>
      </c>
      <c r="AY76">
        <v>33</v>
      </c>
      <c r="AZ76">
        <v>25</v>
      </c>
      <c r="BA76">
        <v>295</v>
      </c>
      <c r="BB76">
        <v>34</v>
      </c>
      <c r="BC76">
        <v>2</v>
      </c>
      <c r="BD76">
        <v>22</v>
      </c>
      <c r="BE76">
        <v>73</v>
      </c>
      <c r="BF76">
        <v>104</v>
      </c>
      <c r="BG76">
        <v>77</v>
      </c>
      <c r="BH76">
        <v>157</v>
      </c>
      <c r="BI76">
        <v>67</v>
      </c>
      <c r="BJ76">
        <v>11</v>
      </c>
      <c r="BK76">
        <v>40</v>
      </c>
      <c r="BM76">
        <v>12</v>
      </c>
    </row>
    <row r="77" spans="1:65" ht="12.75">
      <c r="A77" s="1" t="s">
        <v>41</v>
      </c>
      <c r="B77" s="36">
        <v>45.66</v>
      </c>
      <c r="C77" s="37">
        <v>52.4</v>
      </c>
      <c r="D77" s="36">
        <v>45.85</v>
      </c>
      <c r="E77" s="36">
        <v>53.01</v>
      </c>
      <c r="F77" s="37">
        <v>66.60965931822821</v>
      </c>
      <c r="G77" s="27">
        <v>67.78</v>
      </c>
      <c r="H77" s="62">
        <f t="shared" si="1"/>
        <v>97.95692987299833</v>
      </c>
      <c r="I77" s="61">
        <f t="shared" si="2"/>
        <v>54</v>
      </c>
      <c r="J77" s="63">
        <f>SUM(K77:IV77)</f>
        <v>5322</v>
      </c>
      <c r="K77" s="20">
        <v>56</v>
      </c>
      <c r="L77" s="20">
        <v>160</v>
      </c>
      <c r="M77" s="28">
        <v>18</v>
      </c>
      <c r="N77" s="28">
        <v>44</v>
      </c>
      <c r="O77" s="20">
        <v>90</v>
      </c>
      <c r="P77" s="20">
        <v>149</v>
      </c>
      <c r="Q77" s="20">
        <v>117</v>
      </c>
      <c r="R77" s="20">
        <v>241</v>
      </c>
      <c r="S77" s="20">
        <v>32</v>
      </c>
      <c r="T77" s="20">
        <v>65</v>
      </c>
      <c r="U77" s="20">
        <v>60</v>
      </c>
      <c r="V77" s="20">
        <v>94</v>
      </c>
      <c r="W77" s="20">
        <v>54</v>
      </c>
      <c r="X77" s="20">
        <v>50</v>
      </c>
      <c r="Y77" s="20">
        <v>105</v>
      </c>
      <c r="Z77">
        <v>163</v>
      </c>
      <c r="AA77">
        <v>109</v>
      </c>
      <c r="AB77" s="20">
        <v>98</v>
      </c>
      <c r="AC77" s="20">
        <v>25</v>
      </c>
      <c r="AD77" s="20">
        <v>61</v>
      </c>
      <c r="AE77" s="20">
        <v>16</v>
      </c>
      <c r="AF77">
        <v>89</v>
      </c>
      <c r="AG77">
        <v>55</v>
      </c>
      <c r="AH77">
        <v>61</v>
      </c>
      <c r="AI77">
        <v>44</v>
      </c>
      <c r="AJ77">
        <v>53</v>
      </c>
      <c r="AK77">
        <v>113</v>
      </c>
      <c r="AL77">
        <v>44</v>
      </c>
      <c r="AM77">
        <v>380</v>
      </c>
      <c r="AN77">
        <v>194</v>
      </c>
      <c r="AO77">
        <v>212</v>
      </c>
      <c r="AP77">
        <v>106</v>
      </c>
      <c r="AQ77">
        <v>82</v>
      </c>
      <c r="AR77">
        <v>418</v>
      </c>
      <c r="AS77">
        <v>64</v>
      </c>
      <c r="AT77">
        <v>65</v>
      </c>
      <c r="AU77">
        <v>45</v>
      </c>
      <c r="AV77">
        <v>9</v>
      </c>
      <c r="AW77">
        <v>152</v>
      </c>
      <c r="AX77">
        <v>85</v>
      </c>
      <c r="AY77">
        <v>80</v>
      </c>
      <c r="AZ77">
        <v>38</v>
      </c>
      <c r="BA77">
        <v>150</v>
      </c>
      <c r="BB77">
        <v>43</v>
      </c>
      <c r="BC77">
        <v>38</v>
      </c>
      <c r="BD77">
        <v>113</v>
      </c>
      <c r="BE77">
        <v>170</v>
      </c>
      <c r="BF77">
        <v>152</v>
      </c>
      <c r="BG77">
        <v>110</v>
      </c>
      <c r="BH77">
        <v>152</v>
      </c>
      <c r="BI77">
        <v>84</v>
      </c>
      <c r="BJ77">
        <v>53</v>
      </c>
      <c r="BK77">
        <v>56</v>
      </c>
      <c r="BM77">
        <v>5</v>
      </c>
    </row>
    <row r="78" spans="1:60" ht="12.75">
      <c r="A78" s="1" t="s">
        <v>72</v>
      </c>
      <c r="B78" s="36">
        <v>0</v>
      </c>
      <c r="C78" s="36">
        <v>0.02</v>
      </c>
      <c r="D78" s="36">
        <v>0</v>
      </c>
      <c r="E78" s="36">
        <v>0.04</v>
      </c>
      <c r="F78" s="37">
        <v>0.011</v>
      </c>
      <c r="G78" s="27">
        <v>0</v>
      </c>
      <c r="H78" s="62">
        <f t="shared" si="1"/>
        <v>0.036812074360390204</v>
      </c>
      <c r="I78" s="61">
        <f t="shared" si="2"/>
        <v>1</v>
      </c>
      <c r="J78" s="63">
        <f>SUM(K78:IV78)</f>
        <v>2</v>
      </c>
      <c r="K78" s="20"/>
      <c r="L78" s="20"/>
      <c r="M78" s="28"/>
      <c r="N78" s="28"/>
      <c r="O78" s="21"/>
      <c r="P78" s="21"/>
      <c r="Q78" s="21"/>
      <c r="R78" s="21"/>
      <c r="S78" s="21"/>
      <c r="BH78">
        <v>2</v>
      </c>
    </row>
    <row r="79" spans="1:61" ht="12.75">
      <c r="A79" s="1" t="s">
        <v>42</v>
      </c>
      <c r="B79" s="36">
        <v>0.34</v>
      </c>
      <c r="C79" s="36">
        <v>0.78</v>
      </c>
      <c r="D79" s="37">
        <v>0.9</v>
      </c>
      <c r="E79" s="36">
        <v>1.05</v>
      </c>
      <c r="F79" s="37">
        <v>1.0848038375178608</v>
      </c>
      <c r="G79" s="27">
        <v>0.29</v>
      </c>
      <c r="H79" s="62">
        <f t="shared" si="1"/>
        <v>0.5153690410454629</v>
      </c>
      <c r="I79" s="61">
        <f t="shared" si="2"/>
        <v>17</v>
      </c>
      <c r="J79" s="63">
        <f>SUM(K79:IV79)</f>
        <v>28</v>
      </c>
      <c r="K79" s="20"/>
      <c r="L79" s="20">
        <v>3</v>
      </c>
      <c r="M79" s="28"/>
      <c r="N79" s="28"/>
      <c r="O79" s="20">
        <v>1</v>
      </c>
      <c r="P79" s="20">
        <v>1</v>
      </c>
      <c r="Q79" s="20">
        <v>4</v>
      </c>
      <c r="R79" s="20">
        <v>1</v>
      </c>
      <c r="S79" s="20"/>
      <c r="U79" s="20"/>
      <c r="V79">
        <v>1</v>
      </c>
      <c r="W79" s="20"/>
      <c r="X79" s="20"/>
      <c r="Y79" s="20"/>
      <c r="Z79">
        <v>2</v>
      </c>
      <c r="AB79">
        <v>1</v>
      </c>
      <c r="AI79">
        <v>1</v>
      </c>
      <c r="AJ79">
        <v>1</v>
      </c>
      <c r="AK79">
        <v>1</v>
      </c>
      <c r="AL79">
        <v>3</v>
      </c>
      <c r="AN79">
        <v>2</v>
      </c>
      <c r="BA79">
        <v>1</v>
      </c>
      <c r="BB79">
        <v>1</v>
      </c>
      <c r="BH79">
        <v>1</v>
      </c>
      <c r="BI79">
        <v>3</v>
      </c>
    </row>
    <row r="80" spans="1:53" ht="12.75">
      <c r="A80" s="1" t="s">
        <v>43</v>
      </c>
      <c r="B80" s="36">
        <v>0.02</v>
      </c>
      <c r="C80" s="37">
        <v>0.11</v>
      </c>
      <c r="D80" s="36">
        <v>0.09</v>
      </c>
      <c r="E80" s="36">
        <v>0.13</v>
      </c>
      <c r="F80" s="37">
        <v>0.18557726066544192</v>
      </c>
      <c r="G80" s="27">
        <v>0.08</v>
      </c>
      <c r="H80" s="62">
        <f t="shared" si="1"/>
        <v>0.07362414872078041</v>
      </c>
      <c r="I80" s="61">
        <f t="shared" si="2"/>
        <v>4</v>
      </c>
      <c r="J80" s="63">
        <f>SUM(K80:IV80)</f>
        <v>4</v>
      </c>
      <c r="K80" s="20">
        <v>1</v>
      </c>
      <c r="L80" s="20"/>
      <c r="M80" s="28"/>
      <c r="N80" s="28"/>
      <c r="O80" s="21"/>
      <c r="P80" s="21"/>
      <c r="Q80" s="21"/>
      <c r="R80" s="21"/>
      <c r="S80" s="21"/>
      <c r="V80">
        <v>1</v>
      </c>
      <c r="X80" s="20"/>
      <c r="Y80" s="20"/>
      <c r="AG80">
        <v>1</v>
      </c>
      <c r="BA80">
        <v>1</v>
      </c>
    </row>
    <row r="81" spans="1:65" ht="12.75">
      <c r="A81" s="1" t="s">
        <v>44</v>
      </c>
      <c r="B81" s="36">
        <v>1.89</v>
      </c>
      <c r="C81" s="37">
        <v>1.56</v>
      </c>
      <c r="D81" s="36">
        <v>2.03</v>
      </c>
      <c r="E81" s="36">
        <v>2.04</v>
      </c>
      <c r="F81" s="37">
        <v>2.0239683608899774</v>
      </c>
      <c r="G81" s="27">
        <v>1.45</v>
      </c>
      <c r="H81" s="62">
        <f t="shared" si="1"/>
        <v>3.810049696300386</v>
      </c>
      <c r="I81" s="61">
        <f t="shared" si="2"/>
        <v>46</v>
      </c>
      <c r="J81" s="63">
        <f>SUM(K81:IV81)</f>
        <v>207</v>
      </c>
      <c r="K81" s="20">
        <v>2</v>
      </c>
      <c r="L81" s="20">
        <v>2</v>
      </c>
      <c r="M81" s="28">
        <v>2</v>
      </c>
      <c r="N81" s="28"/>
      <c r="O81" s="20">
        <v>8</v>
      </c>
      <c r="P81" s="20">
        <v>20</v>
      </c>
      <c r="Q81" s="20"/>
      <c r="R81" s="20">
        <v>1</v>
      </c>
      <c r="S81" s="20"/>
      <c r="T81" s="20">
        <v>3</v>
      </c>
      <c r="U81" s="20">
        <v>1</v>
      </c>
      <c r="V81" s="20">
        <v>1</v>
      </c>
      <c r="W81" s="20"/>
      <c r="X81" s="20">
        <v>1</v>
      </c>
      <c r="Y81" s="20">
        <v>8</v>
      </c>
      <c r="Z81">
        <v>2</v>
      </c>
      <c r="AA81">
        <v>15</v>
      </c>
      <c r="AB81">
        <v>2</v>
      </c>
      <c r="AC81">
        <v>2</v>
      </c>
      <c r="AD81">
        <v>1</v>
      </c>
      <c r="AE81">
        <v>1</v>
      </c>
      <c r="AG81">
        <v>2</v>
      </c>
      <c r="AH81">
        <v>7</v>
      </c>
      <c r="AI81">
        <v>7</v>
      </c>
      <c r="AK81">
        <v>3</v>
      </c>
      <c r="AL81">
        <v>3</v>
      </c>
      <c r="AM81">
        <v>8</v>
      </c>
      <c r="AN81">
        <v>6</v>
      </c>
      <c r="AO81">
        <v>9</v>
      </c>
      <c r="AP81">
        <v>2</v>
      </c>
      <c r="AQ81">
        <v>3</v>
      </c>
      <c r="AR81">
        <v>1</v>
      </c>
      <c r="AS81">
        <v>5</v>
      </c>
      <c r="AT81">
        <v>3</v>
      </c>
      <c r="AU81">
        <v>11</v>
      </c>
      <c r="AV81">
        <v>2</v>
      </c>
      <c r="AW81">
        <v>2</v>
      </c>
      <c r="AX81">
        <v>1</v>
      </c>
      <c r="AY81">
        <v>3</v>
      </c>
      <c r="AZ81">
        <v>1</v>
      </c>
      <c r="BA81">
        <v>4</v>
      </c>
      <c r="BB81">
        <v>4</v>
      </c>
      <c r="BD81">
        <v>4</v>
      </c>
      <c r="BE81">
        <v>1</v>
      </c>
      <c r="BF81">
        <v>13</v>
      </c>
      <c r="BG81">
        <v>5</v>
      </c>
      <c r="BH81">
        <v>17</v>
      </c>
      <c r="BI81">
        <v>6</v>
      </c>
      <c r="BK81">
        <v>1</v>
      </c>
      <c r="BM81">
        <v>1</v>
      </c>
    </row>
    <row r="82" spans="1:64" ht="12.75">
      <c r="A82" s="1" t="s">
        <v>45</v>
      </c>
      <c r="B82" s="36">
        <v>6.65</v>
      </c>
      <c r="C82" s="36">
        <v>7.17</v>
      </c>
      <c r="D82" s="36">
        <v>12.23</v>
      </c>
      <c r="E82" s="36">
        <v>13.11</v>
      </c>
      <c r="F82" s="37">
        <v>12.91369728516024</v>
      </c>
      <c r="G82" s="27">
        <v>16.07</v>
      </c>
      <c r="H82" s="62">
        <f t="shared" si="1"/>
        <v>16.142094607031105</v>
      </c>
      <c r="I82" s="61">
        <f t="shared" si="2"/>
        <v>49</v>
      </c>
      <c r="J82" s="63">
        <f>SUM(K82:IV82)</f>
        <v>877</v>
      </c>
      <c r="K82" s="20">
        <v>18</v>
      </c>
      <c r="L82" s="20">
        <v>3</v>
      </c>
      <c r="M82" s="28">
        <v>1</v>
      </c>
      <c r="N82" s="28"/>
      <c r="O82" s="20">
        <v>11</v>
      </c>
      <c r="P82" s="20">
        <v>4</v>
      </c>
      <c r="Q82" s="20">
        <v>2</v>
      </c>
      <c r="R82" s="20">
        <v>52</v>
      </c>
      <c r="S82" s="20"/>
      <c r="T82" s="20">
        <v>2</v>
      </c>
      <c r="U82" s="20"/>
      <c r="V82">
        <v>36</v>
      </c>
      <c r="W82" s="20">
        <v>5</v>
      </c>
      <c r="X82" s="20">
        <v>7</v>
      </c>
      <c r="Y82" s="20">
        <v>16</v>
      </c>
      <c r="Z82">
        <v>8</v>
      </c>
      <c r="AA82">
        <v>18</v>
      </c>
      <c r="AB82" s="20">
        <v>18</v>
      </c>
      <c r="AC82" s="20">
        <v>2</v>
      </c>
      <c r="AD82" s="20">
        <v>8</v>
      </c>
      <c r="AE82" s="20">
        <v>2</v>
      </c>
      <c r="AF82">
        <v>36</v>
      </c>
      <c r="AG82">
        <v>27</v>
      </c>
      <c r="AH82">
        <v>38</v>
      </c>
      <c r="AI82">
        <v>1</v>
      </c>
      <c r="AJ82">
        <v>2</v>
      </c>
      <c r="AL82">
        <v>4</v>
      </c>
      <c r="AM82">
        <v>47</v>
      </c>
      <c r="AN82">
        <v>42</v>
      </c>
      <c r="AO82">
        <v>36</v>
      </c>
      <c r="AP82">
        <v>52</v>
      </c>
      <c r="AQ82">
        <v>25</v>
      </c>
      <c r="AR82">
        <v>36</v>
      </c>
      <c r="AS82">
        <v>20</v>
      </c>
      <c r="AT82">
        <v>7</v>
      </c>
      <c r="AU82">
        <v>6</v>
      </c>
      <c r="AV82">
        <v>7</v>
      </c>
      <c r="AW82">
        <v>49</v>
      </c>
      <c r="AX82">
        <v>34</v>
      </c>
      <c r="AY82">
        <v>26</v>
      </c>
      <c r="AZ82">
        <v>4</v>
      </c>
      <c r="BA82">
        <v>9</v>
      </c>
      <c r="BB82">
        <v>10</v>
      </c>
      <c r="BC82">
        <v>48</v>
      </c>
      <c r="BD82">
        <v>24</v>
      </c>
      <c r="BE82">
        <v>9</v>
      </c>
      <c r="BF82">
        <v>25</v>
      </c>
      <c r="BG82">
        <v>14</v>
      </c>
      <c r="BH82">
        <v>2</v>
      </c>
      <c r="BJ82">
        <v>13</v>
      </c>
      <c r="BK82">
        <v>10</v>
      </c>
      <c r="BL82">
        <v>1</v>
      </c>
    </row>
    <row r="83" spans="1:29" ht="12.75">
      <c r="A83" s="1" t="s">
        <v>226</v>
      </c>
      <c r="B83" s="36">
        <v>0</v>
      </c>
      <c r="C83" s="36">
        <v>0</v>
      </c>
      <c r="D83" s="36">
        <v>0</v>
      </c>
      <c r="E83" s="36">
        <v>0</v>
      </c>
      <c r="F83" s="37">
        <v>0.004082465809348847</v>
      </c>
      <c r="G83" s="27">
        <v>0</v>
      </c>
      <c r="H83" s="62">
        <f>J83*10/$H$4</f>
        <v>0</v>
      </c>
      <c r="I83" s="61">
        <f t="shared" si="2"/>
        <v>0</v>
      </c>
      <c r="J83" s="63">
        <f>SUM(K83:IV83)</f>
        <v>0</v>
      </c>
      <c r="K83" s="20"/>
      <c r="L83" s="20"/>
      <c r="M83" s="28"/>
      <c r="N83" s="28"/>
      <c r="O83" s="20"/>
      <c r="P83" s="20"/>
      <c r="Q83" s="20"/>
      <c r="R83" s="20"/>
      <c r="S83" s="20"/>
      <c r="T83" s="20"/>
      <c r="U83" s="20"/>
      <c r="W83" s="20"/>
      <c r="X83" s="20"/>
      <c r="Y83" s="20"/>
      <c r="AB83" s="20"/>
      <c r="AC83" s="20"/>
    </row>
    <row r="84" spans="1:63" ht="12.75">
      <c r="A84" s="1" t="s">
        <v>46</v>
      </c>
      <c r="B84" s="36">
        <v>22.15</v>
      </c>
      <c r="C84" s="36">
        <v>10.79</v>
      </c>
      <c r="D84" s="36">
        <v>12.52</v>
      </c>
      <c r="E84" s="36">
        <v>12.55</v>
      </c>
      <c r="F84" s="37">
        <v>26.7282612778118</v>
      </c>
      <c r="G84" s="27">
        <v>31.65</v>
      </c>
      <c r="H84" s="62">
        <f t="shared" si="1"/>
        <v>19.399963187925636</v>
      </c>
      <c r="I84" s="61">
        <f t="shared" si="2"/>
        <v>33</v>
      </c>
      <c r="J84" s="63">
        <f>SUM(K84:IV84)</f>
        <v>1054</v>
      </c>
      <c r="K84" s="20">
        <v>26</v>
      </c>
      <c r="L84" s="20"/>
      <c r="M84" s="28"/>
      <c r="N84" s="28"/>
      <c r="O84" s="20">
        <v>13</v>
      </c>
      <c r="P84" s="20">
        <v>10</v>
      </c>
      <c r="Q84" s="20"/>
      <c r="R84" s="20">
        <v>45</v>
      </c>
      <c r="S84" s="20"/>
      <c r="T84" s="20"/>
      <c r="U84" s="20"/>
      <c r="V84">
        <v>2</v>
      </c>
      <c r="X84" s="20">
        <v>43</v>
      </c>
      <c r="Y84" s="20">
        <v>55</v>
      </c>
      <c r="Z84">
        <v>23</v>
      </c>
      <c r="AD84">
        <v>60</v>
      </c>
      <c r="AF84">
        <v>90</v>
      </c>
      <c r="AG84">
        <v>2</v>
      </c>
      <c r="AH84">
        <v>30</v>
      </c>
      <c r="AI84">
        <v>41</v>
      </c>
      <c r="AL84">
        <v>17</v>
      </c>
      <c r="AM84">
        <v>18</v>
      </c>
      <c r="AN84">
        <v>9</v>
      </c>
      <c r="AO84">
        <v>10</v>
      </c>
      <c r="AP84">
        <v>1</v>
      </c>
      <c r="AT84">
        <v>2</v>
      </c>
      <c r="AV84">
        <v>267</v>
      </c>
      <c r="AW84">
        <v>126</v>
      </c>
      <c r="AX84">
        <v>5</v>
      </c>
      <c r="AY84">
        <v>36</v>
      </c>
      <c r="BA84">
        <v>2</v>
      </c>
      <c r="BB84">
        <v>27</v>
      </c>
      <c r="BC84">
        <v>6</v>
      </c>
      <c r="BE84">
        <v>10</v>
      </c>
      <c r="BF84">
        <v>10</v>
      </c>
      <c r="BG84">
        <v>19</v>
      </c>
      <c r="BH84">
        <v>30</v>
      </c>
      <c r="BI84">
        <v>1</v>
      </c>
      <c r="BJ84">
        <v>5</v>
      </c>
      <c r="BK84">
        <v>13</v>
      </c>
    </row>
    <row r="85" spans="1:23" ht="12.75">
      <c r="A85" s="1" t="s">
        <v>107</v>
      </c>
      <c r="B85" s="36">
        <v>0.06</v>
      </c>
      <c r="C85" s="36">
        <v>0.37</v>
      </c>
      <c r="D85" s="37">
        <v>0.1</v>
      </c>
      <c r="E85" s="36">
        <v>0</v>
      </c>
      <c r="F85" s="37">
        <v>0.041999999999999996</v>
      </c>
      <c r="G85" s="27">
        <v>0.02</v>
      </c>
      <c r="H85" s="62">
        <f aca="true" t="shared" si="3" ref="H85:H108">J85*10/$H$4</f>
        <v>0</v>
      </c>
      <c r="I85" s="61">
        <f t="shared" si="2"/>
        <v>0</v>
      </c>
      <c r="J85" s="63">
        <f>SUM(K85:IV85)</f>
        <v>0</v>
      </c>
      <c r="K85" s="20"/>
      <c r="L85" s="20"/>
      <c r="M85" s="28"/>
      <c r="N85" s="28"/>
      <c r="O85" s="21"/>
      <c r="P85" s="21"/>
      <c r="Q85" s="21"/>
      <c r="R85" s="21"/>
      <c r="S85" s="21"/>
      <c r="W85" s="20"/>
    </row>
    <row r="86" spans="1:64" ht="12.75">
      <c r="A86" s="1" t="s">
        <v>47</v>
      </c>
      <c r="B86" s="36">
        <v>43.08</v>
      </c>
      <c r="C86" s="36">
        <v>28.58</v>
      </c>
      <c r="D86" s="36">
        <v>35.25</v>
      </c>
      <c r="E86" s="36">
        <v>23.92</v>
      </c>
      <c r="F86" s="37">
        <v>22.714642784241683</v>
      </c>
      <c r="G86" s="27">
        <v>26.88</v>
      </c>
      <c r="H86" s="62">
        <f t="shared" si="3"/>
        <v>23.541321553469537</v>
      </c>
      <c r="I86" s="61">
        <f t="shared" si="2"/>
        <v>50</v>
      </c>
      <c r="J86" s="63">
        <f>SUM(K86:IV86)</f>
        <v>1279</v>
      </c>
      <c r="K86" s="20">
        <v>30</v>
      </c>
      <c r="L86" s="20">
        <v>17</v>
      </c>
      <c r="M86" s="28">
        <v>1</v>
      </c>
      <c r="N86" s="28"/>
      <c r="O86" s="20">
        <v>6</v>
      </c>
      <c r="P86" s="20">
        <v>18</v>
      </c>
      <c r="Q86" s="20">
        <v>3</v>
      </c>
      <c r="R86" s="20">
        <v>22</v>
      </c>
      <c r="S86" s="20">
        <v>2</v>
      </c>
      <c r="T86" s="20">
        <v>3</v>
      </c>
      <c r="U86" s="20">
        <v>1</v>
      </c>
      <c r="V86" s="20">
        <v>20</v>
      </c>
      <c r="W86" s="20">
        <v>2</v>
      </c>
      <c r="X86" s="20">
        <v>3</v>
      </c>
      <c r="Y86" s="20">
        <v>25</v>
      </c>
      <c r="Z86">
        <v>16</v>
      </c>
      <c r="AA86">
        <v>32</v>
      </c>
      <c r="AB86" s="20">
        <v>8</v>
      </c>
      <c r="AC86" s="20">
        <v>4</v>
      </c>
      <c r="AD86" s="20">
        <v>29</v>
      </c>
      <c r="AF86">
        <v>138</v>
      </c>
      <c r="AG86">
        <v>16</v>
      </c>
      <c r="AH86">
        <v>21</v>
      </c>
      <c r="AI86">
        <v>2</v>
      </c>
      <c r="AL86">
        <v>19</v>
      </c>
      <c r="AM86">
        <v>74</v>
      </c>
      <c r="AN86">
        <v>54</v>
      </c>
      <c r="AO86">
        <v>38</v>
      </c>
      <c r="AP86">
        <v>55</v>
      </c>
      <c r="AQ86">
        <v>6</v>
      </c>
      <c r="AR86">
        <v>10</v>
      </c>
      <c r="AS86">
        <v>9</v>
      </c>
      <c r="AT86">
        <v>11</v>
      </c>
      <c r="AU86">
        <v>4</v>
      </c>
      <c r="AV86">
        <v>303</v>
      </c>
      <c r="AW86">
        <v>37</v>
      </c>
      <c r="AX86">
        <v>25</v>
      </c>
      <c r="AY86">
        <v>8</v>
      </c>
      <c r="AZ86">
        <v>2</v>
      </c>
      <c r="BA86">
        <v>3</v>
      </c>
      <c r="BB86">
        <v>23</v>
      </c>
      <c r="BC86">
        <v>6</v>
      </c>
      <c r="BD86">
        <v>10</v>
      </c>
      <c r="BE86">
        <v>21</v>
      </c>
      <c r="BF86">
        <v>40</v>
      </c>
      <c r="BG86">
        <v>31</v>
      </c>
      <c r="BH86">
        <v>12</v>
      </c>
      <c r="BI86">
        <v>12</v>
      </c>
      <c r="BJ86">
        <v>7</v>
      </c>
      <c r="BK86">
        <v>8</v>
      </c>
      <c r="BL86">
        <v>32</v>
      </c>
    </row>
    <row r="87" spans="1:65" ht="12.75">
      <c r="A87" s="1" t="s">
        <v>48</v>
      </c>
      <c r="B87" s="36">
        <v>0.06</v>
      </c>
      <c r="C87" s="36">
        <v>0.34</v>
      </c>
      <c r="D87" s="36">
        <v>0.54</v>
      </c>
      <c r="E87" s="36">
        <v>1.37</v>
      </c>
      <c r="F87" s="37">
        <v>2.3197826086956517</v>
      </c>
      <c r="G87" s="27">
        <v>3.78</v>
      </c>
      <c r="H87" s="62">
        <f t="shared" si="3"/>
        <v>6.35008282716731</v>
      </c>
      <c r="I87" s="61">
        <f t="shared" si="2"/>
        <v>42</v>
      </c>
      <c r="J87" s="63">
        <f>SUM(K87:IV87)</f>
        <v>345</v>
      </c>
      <c r="K87" s="20">
        <v>8</v>
      </c>
      <c r="L87" s="20">
        <v>12</v>
      </c>
      <c r="M87" s="28"/>
      <c r="N87" s="28">
        <v>2</v>
      </c>
      <c r="O87" s="20">
        <v>6</v>
      </c>
      <c r="P87" s="20">
        <v>1</v>
      </c>
      <c r="Q87" s="20"/>
      <c r="R87" s="20">
        <v>2</v>
      </c>
      <c r="S87" s="20">
        <v>2</v>
      </c>
      <c r="T87" s="20">
        <v>3</v>
      </c>
      <c r="U87" s="20">
        <v>6</v>
      </c>
      <c r="V87" s="20">
        <v>15</v>
      </c>
      <c r="W87" s="20">
        <v>2</v>
      </c>
      <c r="X87" s="20">
        <v>8</v>
      </c>
      <c r="Y87" s="20">
        <v>2</v>
      </c>
      <c r="Z87">
        <v>2</v>
      </c>
      <c r="AA87">
        <v>135</v>
      </c>
      <c r="AB87" s="20">
        <v>6</v>
      </c>
      <c r="AC87" s="20">
        <v>6</v>
      </c>
      <c r="AD87">
        <v>16</v>
      </c>
      <c r="AE87">
        <v>5</v>
      </c>
      <c r="AF87">
        <v>2</v>
      </c>
      <c r="AG87">
        <v>7</v>
      </c>
      <c r="AH87">
        <v>5</v>
      </c>
      <c r="AI87">
        <v>30</v>
      </c>
      <c r="AJ87">
        <v>6</v>
      </c>
      <c r="AK87">
        <v>4</v>
      </c>
      <c r="AL87">
        <v>5</v>
      </c>
      <c r="AN87">
        <v>2</v>
      </c>
      <c r="AQ87">
        <v>3</v>
      </c>
      <c r="AR87">
        <v>3</v>
      </c>
      <c r="AS87">
        <v>5</v>
      </c>
      <c r="AT87">
        <v>7</v>
      </c>
      <c r="AW87">
        <v>1</v>
      </c>
      <c r="AZ87">
        <v>2</v>
      </c>
      <c r="BA87">
        <v>6</v>
      </c>
      <c r="BB87">
        <v>1</v>
      </c>
      <c r="BE87">
        <v>3</v>
      </c>
      <c r="BF87">
        <v>3</v>
      </c>
      <c r="BG87">
        <v>2</v>
      </c>
      <c r="BH87">
        <v>1</v>
      </c>
      <c r="BI87">
        <v>2</v>
      </c>
      <c r="BK87">
        <v>5</v>
      </c>
      <c r="BM87">
        <v>1</v>
      </c>
    </row>
    <row r="88" spans="1:25" ht="12.75">
      <c r="A88" s="1" t="s">
        <v>49</v>
      </c>
      <c r="B88" s="36">
        <v>0.94</v>
      </c>
      <c r="C88" s="36">
        <v>0.41</v>
      </c>
      <c r="D88" s="36">
        <v>0.06</v>
      </c>
      <c r="E88" s="36">
        <v>0.09</v>
      </c>
      <c r="F88" s="37">
        <v>0.016999999999999998</v>
      </c>
      <c r="G88" s="27">
        <v>0</v>
      </c>
      <c r="H88" s="62">
        <f t="shared" si="3"/>
        <v>0.055218111540585306</v>
      </c>
      <c r="I88" s="61">
        <f t="shared" si="2"/>
        <v>1</v>
      </c>
      <c r="J88" s="63">
        <f>SUM(K88:IV88)</f>
        <v>3</v>
      </c>
      <c r="K88" s="20"/>
      <c r="L88" s="20"/>
      <c r="M88" s="28"/>
      <c r="N88" s="28"/>
      <c r="O88" s="21"/>
      <c r="P88" s="21"/>
      <c r="Q88" s="21"/>
      <c r="R88" s="21"/>
      <c r="S88" s="21"/>
      <c r="Y88" s="20">
        <v>3</v>
      </c>
    </row>
    <row r="89" spans="1:64" ht="12.75">
      <c r="A89" s="1" t="s">
        <v>50</v>
      </c>
      <c r="B89" s="36">
        <v>71.28</v>
      </c>
      <c r="C89" s="36">
        <v>61.92</v>
      </c>
      <c r="D89" s="36">
        <v>47.11</v>
      </c>
      <c r="E89" s="36">
        <v>19.04</v>
      </c>
      <c r="F89" s="37">
        <v>11.29979056950398</v>
      </c>
      <c r="G89" s="27">
        <v>13.3</v>
      </c>
      <c r="H89" s="62">
        <f t="shared" si="3"/>
        <v>17.6513896558071</v>
      </c>
      <c r="I89" s="61">
        <f t="shared" si="2"/>
        <v>39</v>
      </c>
      <c r="J89" s="63">
        <f>SUM(K89:IV89)</f>
        <v>959</v>
      </c>
      <c r="K89" s="20">
        <v>27</v>
      </c>
      <c r="L89" s="20">
        <v>5</v>
      </c>
      <c r="M89" s="28"/>
      <c r="N89" s="28">
        <v>1</v>
      </c>
      <c r="O89" s="20">
        <v>12</v>
      </c>
      <c r="P89" s="20">
        <v>9</v>
      </c>
      <c r="Q89" s="20">
        <v>5</v>
      </c>
      <c r="R89" s="20">
        <v>48</v>
      </c>
      <c r="S89" s="20"/>
      <c r="V89">
        <v>13</v>
      </c>
      <c r="X89" s="20">
        <v>4</v>
      </c>
      <c r="Y89" s="20">
        <v>15</v>
      </c>
      <c r="Z89">
        <v>28</v>
      </c>
      <c r="AC89">
        <v>5</v>
      </c>
      <c r="AD89">
        <v>5</v>
      </c>
      <c r="AF89">
        <v>27</v>
      </c>
      <c r="AG89">
        <v>20</v>
      </c>
      <c r="AH89">
        <v>40</v>
      </c>
      <c r="AI89">
        <v>33</v>
      </c>
      <c r="AM89">
        <v>61</v>
      </c>
      <c r="AN89">
        <v>31</v>
      </c>
      <c r="AO89">
        <v>37</v>
      </c>
      <c r="AP89">
        <v>19</v>
      </c>
      <c r="AR89">
        <v>82</v>
      </c>
      <c r="AT89">
        <v>4</v>
      </c>
      <c r="AU89">
        <v>14</v>
      </c>
      <c r="AW89">
        <v>103</v>
      </c>
      <c r="AX89">
        <v>26</v>
      </c>
      <c r="AY89">
        <v>16</v>
      </c>
      <c r="AZ89">
        <v>3</v>
      </c>
      <c r="BA89">
        <v>5</v>
      </c>
      <c r="BB89">
        <v>11</v>
      </c>
      <c r="BC89">
        <v>13</v>
      </c>
      <c r="BD89">
        <v>62</v>
      </c>
      <c r="BE89">
        <v>14</v>
      </c>
      <c r="BF89">
        <v>79</v>
      </c>
      <c r="BG89">
        <v>21</v>
      </c>
      <c r="BH89">
        <v>2</v>
      </c>
      <c r="BJ89">
        <v>38</v>
      </c>
      <c r="BK89">
        <v>17</v>
      </c>
      <c r="BL89">
        <v>4</v>
      </c>
    </row>
    <row r="90" spans="1:63" ht="12.75">
      <c r="A90" s="1" t="s">
        <v>51</v>
      </c>
      <c r="B90" s="36">
        <v>0</v>
      </c>
      <c r="C90" s="36">
        <v>0.01</v>
      </c>
      <c r="D90" s="36">
        <v>0.14</v>
      </c>
      <c r="E90" s="36">
        <v>0.16</v>
      </c>
      <c r="F90" s="37">
        <v>2.5362249438660953</v>
      </c>
      <c r="G90" s="27">
        <v>10.02</v>
      </c>
      <c r="H90" s="62">
        <f t="shared" si="3"/>
        <v>19.823302043070125</v>
      </c>
      <c r="I90" s="61">
        <f t="shared" si="2"/>
        <v>40</v>
      </c>
      <c r="J90" s="63">
        <f>SUM(K90:IV90)</f>
        <v>1077</v>
      </c>
      <c r="K90" s="20">
        <v>140</v>
      </c>
      <c r="L90" s="20">
        <v>1</v>
      </c>
      <c r="M90" s="28"/>
      <c r="N90" s="28"/>
      <c r="O90" s="20">
        <v>1</v>
      </c>
      <c r="P90" s="20"/>
      <c r="Q90" s="20">
        <v>2</v>
      </c>
      <c r="R90" s="20">
        <v>32</v>
      </c>
      <c r="S90" s="20">
        <v>1</v>
      </c>
      <c r="T90" s="20"/>
      <c r="U90" s="20"/>
      <c r="V90">
        <v>26</v>
      </c>
      <c r="X90" s="20">
        <v>12</v>
      </c>
      <c r="Y90" s="20">
        <v>17</v>
      </c>
      <c r="Z90">
        <v>14</v>
      </c>
      <c r="AA90">
        <v>5</v>
      </c>
      <c r="AB90">
        <v>18</v>
      </c>
      <c r="AC90">
        <v>14</v>
      </c>
      <c r="AD90">
        <v>5</v>
      </c>
      <c r="AE90">
        <v>3</v>
      </c>
      <c r="AF90">
        <v>7</v>
      </c>
      <c r="AG90">
        <v>43</v>
      </c>
      <c r="AH90">
        <v>20</v>
      </c>
      <c r="AI90">
        <v>3</v>
      </c>
      <c r="AM90">
        <v>96</v>
      </c>
      <c r="AN90">
        <v>87</v>
      </c>
      <c r="AO90">
        <v>43</v>
      </c>
      <c r="AP90">
        <v>71</v>
      </c>
      <c r="AQ90">
        <v>38</v>
      </c>
      <c r="AR90">
        <v>44</v>
      </c>
      <c r="AU90">
        <v>1</v>
      </c>
      <c r="AV90">
        <v>3</v>
      </c>
      <c r="AW90">
        <v>60</v>
      </c>
      <c r="AX90">
        <v>55</v>
      </c>
      <c r="AY90">
        <v>60</v>
      </c>
      <c r="AZ90">
        <v>2</v>
      </c>
      <c r="BA90">
        <v>35</v>
      </c>
      <c r="BB90">
        <v>34</v>
      </c>
      <c r="BC90">
        <v>2</v>
      </c>
      <c r="BD90">
        <v>10</v>
      </c>
      <c r="BF90">
        <v>11</v>
      </c>
      <c r="BG90">
        <v>34</v>
      </c>
      <c r="BH90">
        <v>4</v>
      </c>
      <c r="BJ90">
        <v>3</v>
      </c>
      <c r="BK90">
        <v>20</v>
      </c>
    </row>
    <row r="91" spans="1:54" ht="12.75">
      <c r="A91" s="1" t="s">
        <v>52</v>
      </c>
      <c r="B91" s="36">
        <v>0.65</v>
      </c>
      <c r="C91" s="37">
        <v>0.5</v>
      </c>
      <c r="D91" s="36">
        <v>0.74</v>
      </c>
      <c r="E91" s="36">
        <v>0.23</v>
      </c>
      <c r="F91" s="37">
        <v>0.27015452133088386</v>
      </c>
      <c r="G91" s="27">
        <v>0.12</v>
      </c>
      <c r="H91" s="62">
        <f t="shared" si="3"/>
        <v>0.8834897846493649</v>
      </c>
      <c r="I91" s="61">
        <f t="shared" si="2"/>
        <v>11</v>
      </c>
      <c r="J91" s="63">
        <f>SUM(K91:IV91)</f>
        <v>48</v>
      </c>
      <c r="K91" s="20"/>
      <c r="L91" s="20"/>
      <c r="M91" s="28"/>
      <c r="N91" s="28">
        <v>1</v>
      </c>
      <c r="O91" s="21"/>
      <c r="P91" s="21"/>
      <c r="Q91" s="21"/>
      <c r="R91" s="21">
        <v>1</v>
      </c>
      <c r="S91" s="21">
        <v>1</v>
      </c>
      <c r="V91">
        <v>9</v>
      </c>
      <c r="AD91">
        <v>3</v>
      </c>
      <c r="AM91">
        <v>2</v>
      </c>
      <c r="AR91">
        <v>2</v>
      </c>
      <c r="AV91">
        <v>18</v>
      </c>
      <c r="AY91">
        <v>1</v>
      </c>
      <c r="BA91">
        <v>8</v>
      </c>
      <c r="BB91">
        <v>2</v>
      </c>
    </row>
    <row r="92" spans="1:60" ht="12.75">
      <c r="A92" s="1" t="s">
        <v>53</v>
      </c>
      <c r="B92" s="37">
        <v>0.5</v>
      </c>
      <c r="C92" s="36">
        <v>0.89</v>
      </c>
      <c r="D92" s="36">
        <v>0.47</v>
      </c>
      <c r="E92" s="36">
        <v>1.01</v>
      </c>
      <c r="F92" s="37">
        <v>0.1862061645233721</v>
      </c>
      <c r="G92" s="27">
        <v>0</v>
      </c>
      <c r="H92" s="62">
        <f t="shared" si="3"/>
        <v>0.018406037180195102</v>
      </c>
      <c r="I92" s="61">
        <f t="shared" si="2"/>
        <v>1</v>
      </c>
      <c r="J92" s="63">
        <f>SUM(K92:IV92)</f>
        <v>1</v>
      </c>
      <c r="K92" s="20"/>
      <c r="L92" s="20"/>
      <c r="M92" s="28"/>
      <c r="N92" s="28"/>
      <c r="O92" s="21"/>
      <c r="P92" s="21"/>
      <c r="Q92" s="21"/>
      <c r="R92" s="21"/>
      <c r="S92" s="21"/>
      <c r="BH92">
        <v>1</v>
      </c>
    </row>
    <row r="93" spans="1:63" ht="12.75">
      <c r="A93" s="1" t="s">
        <v>54</v>
      </c>
      <c r="B93" s="36">
        <v>1.51</v>
      </c>
      <c r="C93" s="37">
        <v>8.53</v>
      </c>
      <c r="D93" s="36">
        <v>18.28</v>
      </c>
      <c r="E93" s="37">
        <v>38.79</v>
      </c>
      <c r="F93" s="37">
        <v>64.29853541539089</v>
      </c>
      <c r="G93" s="27">
        <v>26.74</v>
      </c>
      <c r="H93" s="62">
        <f t="shared" si="3"/>
        <v>44.929136756856245</v>
      </c>
      <c r="I93" s="61">
        <f t="shared" si="2"/>
        <v>51</v>
      </c>
      <c r="J93" s="63">
        <f>SUM(K93:IV93)</f>
        <v>2441</v>
      </c>
      <c r="K93" s="20">
        <v>170</v>
      </c>
      <c r="L93" s="20">
        <v>20</v>
      </c>
      <c r="M93" s="28">
        <v>13</v>
      </c>
      <c r="N93" s="28">
        <v>7</v>
      </c>
      <c r="O93" s="20">
        <v>41</v>
      </c>
      <c r="P93" s="20">
        <v>74</v>
      </c>
      <c r="Q93" s="20">
        <v>34</v>
      </c>
      <c r="R93" s="20">
        <v>89</v>
      </c>
      <c r="S93" s="20">
        <v>1</v>
      </c>
      <c r="T93" s="20">
        <v>13</v>
      </c>
      <c r="U93" s="20">
        <v>62</v>
      </c>
      <c r="V93" s="20">
        <v>66</v>
      </c>
      <c r="W93" s="20">
        <v>7</v>
      </c>
      <c r="X93" s="20">
        <v>18</v>
      </c>
      <c r="Y93" s="20">
        <v>116</v>
      </c>
      <c r="Z93">
        <v>60</v>
      </c>
      <c r="AA93">
        <v>38</v>
      </c>
      <c r="AB93" s="20">
        <v>57</v>
      </c>
      <c r="AC93" s="20">
        <v>32</v>
      </c>
      <c r="AD93" s="20">
        <v>50</v>
      </c>
      <c r="AE93" s="20">
        <v>33</v>
      </c>
      <c r="AF93">
        <v>70</v>
      </c>
      <c r="AG93">
        <v>28</v>
      </c>
      <c r="AH93">
        <v>64</v>
      </c>
      <c r="AI93">
        <v>22</v>
      </c>
      <c r="AJ93">
        <v>33</v>
      </c>
      <c r="AL93">
        <v>31</v>
      </c>
      <c r="AM93">
        <v>186</v>
      </c>
      <c r="AN93">
        <v>76</v>
      </c>
      <c r="AO93">
        <v>66</v>
      </c>
      <c r="AP93">
        <v>56</v>
      </c>
      <c r="AQ93">
        <v>57</v>
      </c>
      <c r="AR93">
        <v>34</v>
      </c>
      <c r="AS93">
        <v>17</v>
      </c>
      <c r="AT93">
        <v>18</v>
      </c>
      <c r="AU93">
        <v>32</v>
      </c>
      <c r="AW93">
        <v>93</v>
      </c>
      <c r="AX93">
        <v>54</v>
      </c>
      <c r="AY93">
        <v>93</v>
      </c>
      <c r="AZ93">
        <v>25</v>
      </c>
      <c r="BA93">
        <v>60</v>
      </c>
      <c r="BB93">
        <v>18</v>
      </c>
      <c r="BC93">
        <v>14</v>
      </c>
      <c r="BD93">
        <v>24</v>
      </c>
      <c r="BE93">
        <v>63</v>
      </c>
      <c r="BF93">
        <v>38</v>
      </c>
      <c r="BG93">
        <v>22</v>
      </c>
      <c r="BH93">
        <v>33</v>
      </c>
      <c r="BI93">
        <v>16</v>
      </c>
      <c r="BJ93">
        <v>50</v>
      </c>
      <c r="BK93">
        <v>47</v>
      </c>
    </row>
    <row r="94" spans="1:60" ht="12.75">
      <c r="A94" s="1" t="s">
        <v>55</v>
      </c>
      <c r="B94" s="36">
        <v>0.04</v>
      </c>
      <c r="C94" s="36">
        <v>0.34</v>
      </c>
      <c r="D94" s="36">
        <v>0.12</v>
      </c>
      <c r="E94" s="36">
        <v>0.45</v>
      </c>
      <c r="F94" s="37">
        <v>1.1239683608899775</v>
      </c>
      <c r="G94" s="27">
        <v>1.34</v>
      </c>
      <c r="H94" s="62">
        <f t="shared" si="3"/>
        <v>1.4172648628750228</v>
      </c>
      <c r="I94" s="61">
        <f t="shared" si="2"/>
        <v>16</v>
      </c>
      <c r="J94" s="63">
        <f>SUM(K94:IV94)</f>
        <v>77</v>
      </c>
      <c r="K94" s="20">
        <v>12</v>
      </c>
      <c r="L94" s="20">
        <v>6</v>
      </c>
      <c r="M94" s="28"/>
      <c r="N94" s="28"/>
      <c r="O94" s="21"/>
      <c r="P94" s="21">
        <v>6</v>
      </c>
      <c r="Q94" s="21">
        <v>6</v>
      </c>
      <c r="R94" s="21">
        <v>1</v>
      </c>
      <c r="S94" s="21"/>
      <c r="V94">
        <v>10</v>
      </c>
      <c r="AD94">
        <v>6</v>
      </c>
      <c r="AF94">
        <v>2</v>
      </c>
      <c r="AH94">
        <v>1</v>
      </c>
      <c r="AK94">
        <v>2</v>
      </c>
      <c r="AN94">
        <v>4</v>
      </c>
      <c r="AO94">
        <v>2</v>
      </c>
      <c r="AW94">
        <v>7</v>
      </c>
      <c r="BF94">
        <v>1</v>
      </c>
      <c r="BG94">
        <v>7</v>
      </c>
      <c r="BH94">
        <v>4</v>
      </c>
    </row>
    <row r="95" spans="1:63" ht="12.75">
      <c r="A95" s="1" t="s">
        <v>56</v>
      </c>
      <c r="B95" s="36">
        <v>0.54</v>
      </c>
      <c r="C95" s="37">
        <v>3.8</v>
      </c>
      <c r="D95" s="36">
        <v>2.57</v>
      </c>
      <c r="E95" s="36">
        <v>5.43</v>
      </c>
      <c r="F95" s="37">
        <v>12.816740559297813</v>
      </c>
      <c r="G95" s="27">
        <v>9.73</v>
      </c>
      <c r="H95" s="62">
        <f t="shared" si="3"/>
        <v>4.288606662985459</v>
      </c>
      <c r="I95" s="61">
        <f t="shared" si="2"/>
        <v>21</v>
      </c>
      <c r="J95" s="63">
        <f>SUM(K95:IV95)</f>
        <v>233</v>
      </c>
      <c r="K95" s="20"/>
      <c r="L95" s="20">
        <v>2</v>
      </c>
      <c r="M95" s="28"/>
      <c r="N95" s="28"/>
      <c r="O95" s="20"/>
      <c r="P95" s="20">
        <v>30</v>
      </c>
      <c r="Q95" s="20">
        <v>1</v>
      </c>
      <c r="R95" s="20"/>
      <c r="S95" s="20"/>
      <c r="V95">
        <v>7</v>
      </c>
      <c r="X95">
        <v>2</v>
      </c>
      <c r="AB95">
        <v>20</v>
      </c>
      <c r="AE95">
        <v>33</v>
      </c>
      <c r="AF95">
        <v>2</v>
      </c>
      <c r="AG95">
        <v>6</v>
      </c>
      <c r="AI95">
        <v>2</v>
      </c>
      <c r="AL95">
        <v>21</v>
      </c>
      <c r="AN95">
        <v>6</v>
      </c>
      <c r="AT95">
        <v>1</v>
      </c>
      <c r="AX95">
        <v>7</v>
      </c>
      <c r="AY95">
        <v>11</v>
      </c>
      <c r="BA95">
        <v>35</v>
      </c>
      <c r="BE95">
        <v>5</v>
      </c>
      <c r="BF95">
        <v>2</v>
      </c>
      <c r="BH95">
        <v>2</v>
      </c>
      <c r="BI95">
        <v>33</v>
      </c>
      <c r="BK95">
        <v>5</v>
      </c>
    </row>
    <row r="96" spans="1:49" ht="12.75">
      <c r="A96" s="1" t="s">
        <v>57</v>
      </c>
      <c r="B96" s="36">
        <v>0</v>
      </c>
      <c r="C96" s="36">
        <v>0.13</v>
      </c>
      <c r="D96" s="36">
        <v>0.17</v>
      </c>
      <c r="E96" s="36">
        <v>0.04</v>
      </c>
      <c r="F96" s="37">
        <v>0.029000000000000005</v>
      </c>
      <c r="G96" s="27">
        <v>0</v>
      </c>
      <c r="H96" s="62">
        <f t="shared" si="3"/>
        <v>0.018406037180195102</v>
      </c>
      <c r="I96" s="61">
        <f t="shared" si="2"/>
        <v>1</v>
      </c>
      <c r="J96" s="63">
        <f>SUM(K96:IV96)</f>
        <v>1</v>
      </c>
      <c r="K96" s="20"/>
      <c r="L96" s="20"/>
      <c r="M96" s="28"/>
      <c r="N96" s="28"/>
      <c r="O96" s="21"/>
      <c r="P96" s="21"/>
      <c r="Q96" s="21"/>
      <c r="R96" s="21"/>
      <c r="S96" s="21"/>
      <c r="AW96">
        <v>1</v>
      </c>
    </row>
    <row r="97" spans="1:63" ht="12.75">
      <c r="A97" s="1" t="s">
        <v>58</v>
      </c>
      <c r="B97" s="36">
        <v>0.81</v>
      </c>
      <c r="C97" s="37">
        <v>8.3</v>
      </c>
      <c r="D97" s="37">
        <v>5.35</v>
      </c>
      <c r="E97" s="36">
        <v>12.55</v>
      </c>
      <c r="F97" s="37">
        <v>12.014049601959583</v>
      </c>
      <c r="G97" s="27">
        <v>4.1</v>
      </c>
      <c r="H97" s="62">
        <f t="shared" si="3"/>
        <v>2.171912387263022</v>
      </c>
      <c r="I97" s="61">
        <f t="shared" si="2"/>
        <v>19</v>
      </c>
      <c r="J97" s="63">
        <f>SUM(K97:IV97)</f>
        <v>118</v>
      </c>
      <c r="K97" s="20">
        <v>18</v>
      </c>
      <c r="L97" s="20">
        <v>1</v>
      </c>
      <c r="M97" s="28">
        <v>1</v>
      </c>
      <c r="N97" s="28"/>
      <c r="O97" s="20"/>
      <c r="P97" s="20"/>
      <c r="Q97" s="20"/>
      <c r="R97" s="20">
        <v>1</v>
      </c>
      <c r="S97" s="20"/>
      <c r="X97">
        <v>5</v>
      </c>
      <c r="Y97">
        <v>2</v>
      </c>
      <c r="AE97">
        <v>1</v>
      </c>
      <c r="AG97">
        <v>51</v>
      </c>
      <c r="AH97">
        <v>1</v>
      </c>
      <c r="AN97">
        <v>14</v>
      </c>
      <c r="AS97">
        <v>1</v>
      </c>
      <c r="AX97">
        <v>1</v>
      </c>
      <c r="AY97">
        <v>1</v>
      </c>
      <c r="BB97">
        <v>2</v>
      </c>
      <c r="BF97">
        <v>3</v>
      </c>
      <c r="BG97">
        <v>1</v>
      </c>
      <c r="BH97">
        <v>3</v>
      </c>
      <c r="BI97">
        <v>1</v>
      </c>
      <c r="BK97">
        <v>10</v>
      </c>
    </row>
    <row r="98" spans="1:19" ht="12.75">
      <c r="A98" s="1" t="s">
        <v>59</v>
      </c>
      <c r="B98" s="36">
        <v>0</v>
      </c>
      <c r="C98" s="36">
        <v>0.02</v>
      </c>
      <c r="D98" s="36">
        <v>0.01</v>
      </c>
      <c r="E98" s="36">
        <v>0.04</v>
      </c>
      <c r="F98" s="37">
        <v>0.035123698714023266</v>
      </c>
      <c r="G98" s="27">
        <v>0</v>
      </c>
      <c r="H98" s="62">
        <f t="shared" si="3"/>
        <v>0.018406037180195102</v>
      </c>
      <c r="I98" s="61">
        <f t="shared" si="2"/>
        <v>1</v>
      </c>
      <c r="J98" s="63">
        <f>SUM(K98:IV98)</f>
        <v>1</v>
      </c>
      <c r="K98" s="20">
        <v>1</v>
      </c>
      <c r="L98" s="20"/>
      <c r="M98" s="28"/>
      <c r="N98" s="28"/>
      <c r="O98" s="21"/>
      <c r="P98" s="21"/>
      <c r="Q98" s="21"/>
      <c r="R98" s="21"/>
      <c r="S98" s="21"/>
    </row>
    <row r="99" spans="1:63" ht="12.75">
      <c r="A99" s="1" t="s">
        <v>60</v>
      </c>
      <c r="B99" s="36">
        <v>1.67</v>
      </c>
      <c r="C99" s="36">
        <v>1.03</v>
      </c>
      <c r="D99" s="36">
        <v>0.65</v>
      </c>
      <c r="E99" s="36">
        <v>1.08</v>
      </c>
      <c r="F99" s="37">
        <v>1.0915664421310471</v>
      </c>
      <c r="G99" s="27">
        <v>0.07</v>
      </c>
      <c r="H99" s="62">
        <f t="shared" si="3"/>
        <v>0.49696300386526776</v>
      </c>
      <c r="I99" s="61">
        <f t="shared" si="2"/>
        <v>12</v>
      </c>
      <c r="J99" s="63">
        <f>SUM(K99:IV99)</f>
        <v>27</v>
      </c>
      <c r="K99" s="20"/>
      <c r="L99" s="20"/>
      <c r="M99" s="28"/>
      <c r="N99" s="28"/>
      <c r="O99" s="21">
        <v>2</v>
      </c>
      <c r="P99" s="21"/>
      <c r="Q99" s="21"/>
      <c r="R99" s="21">
        <v>2</v>
      </c>
      <c r="S99" s="21"/>
      <c r="V99">
        <v>1</v>
      </c>
      <c r="AC99">
        <v>1</v>
      </c>
      <c r="AD99">
        <v>2</v>
      </c>
      <c r="AE99">
        <v>3</v>
      </c>
      <c r="AO99">
        <v>2</v>
      </c>
      <c r="AQ99">
        <v>4</v>
      </c>
      <c r="AT99">
        <v>2</v>
      </c>
      <c r="BF99">
        <v>1</v>
      </c>
      <c r="BH99">
        <v>6</v>
      </c>
      <c r="BK99">
        <v>1</v>
      </c>
    </row>
    <row r="100" spans="1:39" ht="12.75">
      <c r="A100" s="1" t="s">
        <v>61</v>
      </c>
      <c r="B100" s="36">
        <v>1.78</v>
      </c>
      <c r="C100" s="36">
        <v>1.25</v>
      </c>
      <c r="D100" s="36">
        <v>1.32</v>
      </c>
      <c r="E100" s="36">
        <v>2.57</v>
      </c>
      <c r="F100" s="37">
        <v>1.7375460298020005</v>
      </c>
      <c r="G100" s="27">
        <v>0.19623233908948193</v>
      </c>
      <c r="H100" s="62">
        <f t="shared" si="3"/>
        <v>0.184060371801951</v>
      </c>
      <c r="I100" s="61">
        <f t="shared" si="2"/>
        <v>8</v>
      </c>
      <c r="J100" s="63">
        <f>SUM(K100:IV100)</f>
        <v>10</v>
      </c>
      <c r="K100" s="20"/>
      <c r="L100" s="20"/>
      <c r="M100" s="28"/>
      <c r="N100" s="28"/>
      <c r="O100" s="20">
        <v>1</v>
      </c>
      <c r="P100" s="20"/>
      <c r="Q100" s="20">
        <v>1</v>
      </c>
      <c r="R100" s="20"/>
      <c r="S100" s="20"/>
      <c r="V100">
        <v>2</v>
      </c>
      <c r="Z100">
        <v>2</v>
      </c>
      <c r="AE100">
        <v>1</v>
      </c>
      <c r="AG100">
        <v>1</v>
      </c>
      <c r="AJ100">
        <v>1</v>
      </c>
      <c r="AM100">
        <v>1</v>
      </c>
    </row>
    <row r="101" spans="1:19" ht="12.75">
      <c r="A101" s="1" t="s">
        <v>62</v>
      </c>
      <c r="B101" s="36">
        <v>0</v>
      </c>
      <c r="C101" s="36">
        <v>0.06</v>
      </c>
      <c r="D101" s="36">
        <v>0.17</v>
      </c>
      <c r="E101" s="36">
        <v>0.09</v>
      </c>
      <c r="F101" s="37">
        <v>0.07512369871402327</v>
      </c>
      <c r="G101" s="27">
        <v>0.3</v>
      </c>
      <c r="H101" s="62">
        <f t="shared" si="3"/>
        <v>0</v>
      </c>
      <c r="I101" s="61">
        <f t="shared" si="2"/>
        <v>0</v>
      </c>
      <c r="J101" s="63">
        <f>SUM(K101:IV101)</f>
        <v>0</v>
      </c>
      <c r="K101" s="20"/>
      <c r="L101" s="20"/>
      <c r="M101" s="28"/>
      <c r="N101" s="28"/>
      <c r="O101" s="21"/>
      <c r="P101" s="21"/>
      <c r="Q101" s="21"/>
      <c r="R101" s="21"/>
      <c r="S101" s="21"/>
    </row>
    <row r="102" spans="1:65" ht="12.75">
      <c r="A102" s="1" t="s">
        <v>63</v>
      </c>
      <c r="B102" s="36">
        <v>5.43</v>
      </c>
      <c r="C102" s="36">
        <v>8.82</v>
      </c>
      <c r="D102" s="37">
        <v>9.37</v>
      </c>
      <c r="E102" s="36">
        <v>11.53</v>
      </c>
      <c r="F102" s="37">
        <v>8.355452337211677</v>
      </c>
      <c r="G102" s="27">
        <v>9.56</v>
      </c>
      <c r="H102" s="62">
        <f t="shared" si="3"/>
        <v>10.822749861954719</v>
      </c>
      <c r="I102" s="61">
        <f t="shared" si="2"/>
        <v>47</v>
      </c>
      <c r="J102" s="63">
        <f>SUM(K102:IV102)</f>
        <v>588</v>
      </c>
      <c r="K102" s="20">
        <v>22</v>
      </c>
      <c r="L102" s="20">
        <v>7</v>
      </c>
      <c r="M102" s="28">
        <v>2</v>
      </c>
      <c r="N102" s="28">
        <v>2</v>
      </c>
      <c r="O102" s="20">
        <v>7</v>
      </c>
      <c r="P102" s="20">
        <v>46</v>
      </c>
      <c r="Q102" s="20">
        <v>2</v>
      </c>
      <c r="R102" s="20">
        <v>11</v>
      </c>
      <c r="S102" s="20"/>
      <c r="T102" s="20">
        <v>4</v>
      </c>
      <c r="U102" s="20">
        <v>3</v>
      </c>
      <c r="V102" s="20">
        <v>19</v>
      </c>
      <c r="W102" s="20">
        <v>1</v>
      </c>
      <c r="X102" s="20">
        <v>11</v>
      </c>
      <c r="Y102" s="20">
        <v>3</v>
      </c>
      <c r="Z102">
        <v>36</v>
      </c>
      <c r="AA102">
        <v>13</v>
      </c>
      <c r="AB102" s="20">
        <v>34</v>
      </c>
      <c r="AC102" s="20">
        <v>8</v>
      </c>
      <c r="AD102" s="20">
        <v>14</v>
      </c>
      <c r="AE102" s="20">
        <v>20</v>
      </c>
      <c r="AF102">
        <v>2</v>
      </c>
      <c r="AG102">
        <v>8</v>
      </c>
      <c r="AH102">
        <v>3</v>
      </c>
      <c r="AK102">
        <v>4</v>
      </c>
      <c r="AL102">
        <v>6</v>
      </c>
      <c r="AM102">
        <v>32</v>
      </c>
      <c r="AN102">
        <v>45</v>
      </c>
      <c r="AO102">
        <v>14</v>
      </c>
      <c r="AP102">
        <v>4</v>
      </c>
      <c r="AQ102">
        <v>7</v>
      </c>
      <c r="AT102">
        <v>3</v>
      </c>
      <c r="AW102">
        <v>1</v>
      </c>
      <c r="AX102">
        <v>5</v>
      </c>
      <c r="AY102">
        <v>11</v>
      </c>
      <c r="AZ102">
        <v>2</v>
      </c>
      <c r="BB102">
        <v>12</v>
      </c>
      <c r="BC102">
        <v>2</v>
      </c>
      <c r="BD102">
        <v>16</v>
      </c>
      <c r="BE102">
        <v>10</v>
      </c>
      <c r="BF102">
        <v>42</v>
      </c>
      <c r="BG102">
        <v>12</v>
      </c>
      <c r="BH102">
        <v>28</v>
      </c>
      <c r="BI102">
        <v>24</v>
      </c>
      <c r="BJ102">
        <v>9</v>
      </c>
      <c r="BK102">
        <v>18</v>
      </c>
      <c r="BL102">
        <v>1</v>
      </c>
      <c r="BM102">
        <v>2</v>
      </c>
    </row>
    <row r="103" spans="1:25" ht="12.75">
      <c r="A103" s="1" t="s">
        <v>213</v>
      </c>
      <c r="B103" s="36">
        <v>0</v>
      </c>
      <c r="C103" s="36">
        <v>0</v>
      </c>
      <c r="D103" s="64">
        <v>0</v>
      </c>
      <c r="E103" s="36">
        <v>0</v>
      </c>
      <c r="F103" s="37">
        <v>0.0020412329046744235</v>
      </c>
      <c r="G103" s="27">
        <v>0</v>
      </c>
      <c r="H103" s="62">
        <f>J103*10/$H$4</f>
        <v>0</v>
      </c>
      <c r="I103" s="61">
        <f t="shared" si="2"/>
        <v>0</v>
      </c>
      <c r="J103" s="63">
        <f>SUM(K103:IV103)</f>
        <v>0</v>
      </c>
      <c r="K103" s="20"/>
      <c r="L103" s="20"/>
      <c r="M103" s="28"/>
      <c r="N103" s="28"/>
      <c r="O103" s="20"/>
      <c r="P103" s="20"/>
      <c r="Q103" s="20"/>
      <c r="R103" s="20"/>
      <c r="S103" s="20"/>
      <c r="W103" s="20"/>
      <c r="X103" s="20"/>
      <c r="Y103" s="20"/>
    </row>
    <row r="104" spans="1:19" ht="12.75">
      <c r="A104" s="1" t="s">
        <v>84</v>
      </c>
      <c r="B104" s="36">
        <v>0</v>
      </c>
      <c r="C104" s="36">
        <v>0</v>
      </c>
      <c r="D104" s="36">
        <v>0</v>
      </c>
      <c r="E104" s="36">
        <v>0.04</v>
      </c>
      <c r="F104" s="37">
        <v>0.002</v>
      </c>
      <c r="G104" s="27">
        <v>0</v>
      </c>
      <c r="H104" s="62">
        <f t="shared" si="3"/>
        <v>0</v>
      </c>
      <c r="I104" s="61">
        <f t="shared" si="2"/>
        <v>0</v>
      </c>
      <c r="J104" s="63">
        <f>SUM(K104:IV104)</f>
        <v>0</v>
      </c>
      <c r="K104" s="20"/>
      <c r="L104" s="20"/>
      <c r="M104" s="28"/>
      <c r="N104" s="28"/>
      <c r="O104" s="21"/>
      <c r="P104" s="21"/>
      <c r="Q104" s="21"/>
      <c r="R104" s="21"/>
      <c r="S104" s="21"/>
    </row>
    <row r="105" spans="1:24" ht="12.75">
      <c r="A105" s="1" t="s">
        <v>90</v>
      </c>
      <c r="B105" s="36">
        <v>0.13</v>
      </c>
      <c r="C105" s="36">
        <v>0.21</v>
      </c>
      <c r="D105" s="36">
        <v>0.02</v>
      </c>
      <c r="E105" s="36">
        <v>0.28</v>
      </c>
      <c r="F105" s="37">
        <v>0.008041232904674423</v>
      </c>
      <c r="G105" s="27">
        <v>0</v>
      </c>
      <c r="H105" s="62">
        <f t="shared" si="3"/>
        <v>0.11043622308117061</v>
      </c>
      <c r="I105" s="61">
        <f t="shared" si="2"/>
        <v>1</v>
      </c>
      <c r="J105" s="63">
        <f>SUM(K105:IV105)</f>
        <v>6</v>
      </c>
      <c r="K105" s="20"/>
      <c r="L105" s="20"/>
      <c r="M105" s="28"/>
      <c r="N105" s="28"/>
      <c r="O105" s="21"/>
      <c r="P105" s="21"/>
      <c r="Q105" s="21"/>
      <c r="R105" s="21"/>
      <c r="S105" s="21"/>
      <c r="X105">
        <v>6</v>
      </c>
    </row>
    <row r="106" spans="1:19" ht="12.75">
      <c r="A106" s="1" t="s">
        <v>131</v>
      </c>
      <c r="B106" s="36">
        <v>0</v>
      </c>
      <c r="C106" s="36">
        <v>0</v>
      </c>
      <c r="D106" s="36">
        <v>0</v>
      </c>
      <c r="E106" s="36">
        <v>0</v>
      </c>
      <c r="F106" s="37">
        <v>0.0031908104658583277</v>
      </c>
      <c r="G106" s="27">
        <v>0</v>
      </c>
      <c r="H106" s="62">
        <f t="shared" si="3"/>
        <v>0</v>
      </c>
      <c r="I106" s="61">
        <f t="shared" si="2"/>
        <v>0</v>
      </c>
      <c r="J106" s="63">
        <f>SUM(K106:IV106)</f>
        <v>0</v>
      </c>
      <c r="K106" s="20"/>
      <c r="L106" s="20"/>
      <c r="M106" s="28"/>
      <c r="N106" s="28"/>
      <c r="O106" s="21"/>
      <c r="P106" s="21"/>
      <c r="Q106" s="21"/>
      <c r="R106" s="21"/>
      <c r="S106" s="21"/>
    </row>
    <row r="107" spans="1:64" ht="12.75">
      <c r="A107" s="1" t="s">
        <v>64</v>
      </c>
      <c r="B107" s="36">
        <v>71.14</v>
      </c>
      <c r="C107" s="36">
        <v>68.17</v>
      </c>
      <c r="D107" s="36">
        <v>59.32</v>
      </c>
      <c r="E107" s="36">
        <v>35.38</v>
      </c>
      <c r="F107" s="37">
        <v>39.59990651153297</v>
      </c>
      <c r="G107" s="27">
        <v>40.93</v>
      </c>
      <c r="H107" s="62">
        <f t="shared" si="3"/>
        <v>35.79974231547947</v>
      </c>
      <c r="I107" s="61">
        <f t="shared" si="2"/>
        <v>50</v>
      </c>
      <c r="J107" s="63">
        <f>SUM(K107:IV107)</f>
        <v>1945</v>
      </c>
      <c r="K107" s="20">
        <v>105</v>
      </c>
      <c r="L107" s="20">
        <v>13</v>
      </c>
      <c r="M107" s="28">
        <v>4</v>
      </c>
      <c r="N107" s="28">
        <v>13</v>
      </c>
      <c r="O107" s="20">
        <v>26</v>
      </c>
      <c r="P107" s="20">
        <v>7</v>
      </c>
      <c r="Q107" s="20">
        <v>9</v>
      </c>
      <c r="R107" s="20">
        <v>17</v>
      </c>
      <c r="S107" s="20"/>
      <c r="T107" s="20">
        <v>2</v>
      </c>
      <c r="U107" s="20">
        <v>21</v>
      </c>
      <c r="V107" s="20">
        <v>207</v>
      </c>
      <c r="W107" s="20">
        <v>85</v>
      </c>
      <c r="X107" s="20">
        <v>10</v>
      </c>
      <c r="Y107" s="20">
        <v>29</v>
      </c>
      <c r="Z107">
        <v>20</v>
      </c>
      <c r="AA107">
        <v>121</v>
      </c>
      <c r="AB107" s="20">
        <v>115</v>
      </c>
      <c r="AC107" s="20">
        <v>62</v>
      </c>
      <c r="AD107" s="20">
        <v>30</v>
      </c>
      <c r="AE107" s="20">
        <v>39</v>
      </c>
      <c r="AF107">
        <v>47</v>
      </c>
      <c r="AG107">
        <v>110</v>
      </c>
      <c r="AH107">
        <v>32</v>
      </c>
      <c r="AI107">
        <v>75</v>
      </c>
      <c r="AJ107">
        <v>4</v>
      </c>
      <c r="AK107">
        <v>70</v>
      </c>
      <c r="AL107">
        <v>12</v>
      </c>
      <c r="AM107">
        <v>19</v>
      </c>
      <c r="AN107">
        <v>28</v>
      </c>
      <c r="AO107">
        <v>18</v>
      </c>
      <c r="AP107">
        <v>35</v>
      </c>
      <c r="AQ107">
        <v>36</v>
      </c>
      <c r="AR107">
        <v>254</v>
      </c>
      <c r="AS107">
        <v>1</v>
      </c>
      <c r="AT107">
        <v>28</v>
      </c>
      <c r="AU107">
        <v>2</v>
      </c>
      <c r="AV107">
        <v>45</v>
      </c>
      <c r="AW107">
        <v>10</v>
      </c>
      <c r="AX107">
        <v>9</v>
      </c>
      <c r="AY107">
        <v>36</v>
      </c>
      <c r="AZ107">
        <v>6</v>
      </c>
      <c r="BA107">
        <v>67</v>
      </c>
      <c r="BB107">
        <v>4</v>
      </c>
      <c r="BD107">
        <v>3</v>
      </c>
      <c r="BE107">
        <v>1</v>
      </c>
      <c r="BG107">
        <v>14</v>
      </c>
      <c r="BH107">
        <v>6</v>
      </c>
      <c r="BI107">
        <v>2</v>
      </c>
      <c r="BK107">
        <v>12</v>
      </c>
      <c r="BL107">
        <v>24</v>
      </c>
    </row>
    <row r="108" spans="1:14" ht="13.5" thickBot="1">
      <c r="A108" s="1" t="s">
        <v>87</v>
      </c>
      <c r="B108" s="46">
        <v>0</v>
      </c>
      <c r="C108" s="46">
        <v>0</v>
      </c>
      <c r="D108" s="47">
        <v>0.07</v>
      </c>
      <c r="E108" s="46">
        <v>0.35</v>
      </c>
      <c r="F108" s="47">
        <v>0.1742061645233721</v>
      </c>
      <c r="G108" s="27">
        <v>0</v>
      </c>
      <c r="H108" s="62">
        <f t="shared" si="3"/>
        <v>0</v>
      </c>
      <c r="I108" s="61">
        <f t="shared" si="2"/>
        <v>0</v>
      </c>
      <c r="J108" s="77">
        <f>SUM(K108:IV108)</f>
        <v>0</v>
      </c>
      <c r="K108" s="20"/>
      <c r="L108" s="20"/>
      <c r="M108" s="28"/>
      <c r="N108" s="28"/>
    </row>
    <row r="109" spans="1:14" ht="13.5" thickBot="1">
      <c r="A109" s="1" t="s">
        <v>132</v>
      </c>
      <c r="B109" s="48">
        <f>SUM(B6:B108)</f>
        <v>356.22999999999996</v>
      </c>
      <c r="C109" s="49">
        <f>SUM(C6:C108)</f>
        <v>322.23</v>
      </c>
      <c r="D109" s="49">
        <f>SUM(D6:D108)</f>
        <v>349.59</v>
      </c>
      <c r="E109" s="78">
        <f>SUM(E6:E108)</f>
        <v>346.53</v>
      </c>
      <c r="F109" s="78">
        <f>SUM(F6:F108)</f>
        <v>422.3008943786374</v>
      </c>
      <c r="G109" s="38">
        <v>369</v>
      </c>
      <c r="H109" s="38">
        <f>SUM(H5:H108)</f>
        <v>437.2538192527147</v>
      </c>
      <c r="I109" s="54"/>
      <c r="J109" s="55"/>
      <c r="K109" s="75"/>
      <c r="L109" s="75"/>
      <c r="M109" s="55"/>
      <c r="N109" s="55"/>
    </row>
    <row r="110" spans="1:14" ht="13.5" thickBot="1">
      <c r="A110" s="1" t="s">
        <v>172</v>
      </c>
      <c r="F110" s="79">
        <v>63.7</v>
      </c>
      <c r="G110" s="1">
        <f>COUNTIF(G5:G108,"&gt;0")</f>
        <v>65</v>
      </c>
      <c r="H110" s="1">
        <f>COUNTIF(H5:H108,"&gt;0")</f>
        <v>69</v>
      </c>
      <c r="I110" s="55"/>
      <c r="J110" s="55"/>
      <c r="K110" s="75"/>
      <c r="L110" s="75"/>
      <c r="M110" s="55"/>
      <c r="N110" s="55"/>
    </row>
    <row r="111" spans="1:65" ht="13.5" thickBot="1">
      <c r="A111" s="1" t="s">
        <v>174</v>
      </c>
      <c r="K111" s="38">
        <f>SUM(K5:K108)</f>
        <v>683</v>
      </c>
      <c r="L111" s="38">
        <f>SUM(L5:L108)</f>
        <v>400</v>
      </c>
      <c r="M111" s="38">
        <f aca="true" t="shared" si="4" ref="M111:BM111">SUM(M5:M108)</f>
        <v>87</v>
      </c>
      <c r="N111" s="38">
        <f>SUM(N5:N108)</f>
        <v>143</v>
      </c>
      <c r="O111" s="38">
        <f t="shared" si="4"/>
        <v>295</v>
      </c>
      <c r="P111" s="38">
        <f t="shared" si="4"/>
        <v>449</v>
      </c>
      <c r="Q111" s="38">
        <f>SUM(Q5:Q108)</f>
        <v>326</v>
      </c>
      <c r="R111" s="38">
        <f t="shared" si="4"/>
        <v>651</v>
      </c>
      <c r="S111" s="38">
        <f>SUM(S5:S108)</f>
        <v>402</v>
      </c>
      <c r="T111" s="38">
        <f t="shared" si="4"/>
        <v>136</v>
      </c>
      <c r="U111" s="38">
        <f t="shared" si="4"/>
        <v>263</v>
      </c>
      <c r="V111" s="38">
        <f t="shared" si="4"/>
        <v>769</v>
      </c>
      <c r="W111" s="38">
        <f t="shared" si="4"/>
        <v>220</v>
      </c>
      <c r="X111" s="38">
        <f t="shared" si="4"/>
        <v>292</v>
      </c>
      <c r="Y111" s="38">
        <f>SUM(Y5:Y108)</f>
        <v>507</v>
      </c>
      <c r="Z111" s="38">
        <f t="shared" si="4"/>
        <v>451</v>
      </c>
      <c r="AA111" s="38">
        <f t="shared" si="4"/>
        <v>712</v>
      </c>
      <c r="AB111" s="38">
        <f t="shared" si="4"/>
        <v>544</v>
      </c>
      <c r="AC111" s="38">
        <f t="shared" si="4"/>
        <v>184</v>
      </c>
      <c r="AD111" s="38">
        <f t="shared" si="4"/>
        <v>406</v>
      </c>
      <c r="AE111" s="38">
        <f t="shared" si="4"/>
        <v>227</v>
      </c>
      <c r="AF111" s="38">
        <f t="shared" si="4"/>
        <v>1112</v>
      </c>
      <c r="AG111" s="38">
        <f t="shared" si="4"/>
        <v>436</v>
      </c>
      <c r="AH111" s="38">
        <f t="shared" si="4"/>
        <v>378</v>
      </c>
      <c r="AI111" s="38">
        <f t="shared" si="4"/>
        <v>309</v>
      </c>
      <c r="AJ111" s="38">
        <f>SUM(AJ5:AJ108)</f>
        <v>163</v>
      </c>
      <c r="AK111" s="38">
        <f t="shared" si="4"/>
        <v>358</v>
      </c>
      <c r="AL111" s="38">
        <f t="shared" si="4"/>
        <v>235</v>
      </c>
      <c r="AM111" s="38">
        <f t="shared" si="4"/>
        <v>1217</v>
      </c>
      <c r="AN111" s="38">
        <f t="shared" si="4"/>
        <v>879</v>
      </c>
      <c r="AO111" s="38">
        <f t="shared" si="4"/>
        <v>683</v>
      </c>
      <c r="AP111" s="38">
        <f t="shared" si="4"/>
        <v>502</v>
      </c>
      <c r="AQ111" s="38">
        <f>SUM(AQ5:AQ108)</f>
        <v>326</v>
      </c>
      <c r="AR111" s="38">
        <f t="shared" si="4"/>
        <v>1309</v>
      </c>
      <c r="AS111" s="38">
        <f t="shared" si="4"/>
        <v>226</v>
      </c>
      <c r="AT111" s="38">
        <f t="shared" si="4"/>
        <v>228</v>
      </c>
      <c r="AU111" s="38">
        <f t="shared" si="4"/>
        <v>178</v>
      </c>
      <c r="AV111" s="38">
        <f>SUM(AV5:AV108)</f>
        <v>709</v>
      </c>
      <c r="AW111" s="38">
        <f>SUM(AW5:AW108)</f>
        <v>798</v>
      </c>
      <c r="AX111" s="38">
        <f t="shared" si="4"/>
        <v>408</v>
      </c>
      <c r="AY111" s="38">
        <f t="shared" si="4"/>
        <v>434</v>
      </c>
      <c r="AZ111" s="38">
        <f t="shared" si="4"/>
        <v>118</v>
      </c>
      <c r="BA111" s="38">
        <f t="shared" si="4"/>
        <v>722</v>
      </c>
      <c r="BB111" s="38">
        <f>SUM(BB5:BB108)</f>
        <v>234</v>
      </c>
      <c r="BC111" s="38">
        <f>SUM(BC5:BC108)</f>
        <v>137</v>
      </c>
      <c r="BD111" s="38">
        <f t="shared" si="4"/>
        <v>302</v>
      </c>
      <c r="BE111" s="38">
        <f t="shared" si="4"/>
        <v>408</v>
      </c>
      <c r="BF111" s="38">
        <f t="shared" si="4"/>
        <v>581</v>
      </c>
      <c r="BG111" s="38">
        <f t="shared" si="4"/>
        <v>388</v>
      </c>
      <c r="BH111" s="38">
        <f t="shared" si="4"/>
        <v>534</v>
      </c>
      <c r="BI111" s="38">
        <f t="shared" si="4"/>
        <v>304</v>
      </c>
      <c r="BJ111" s="38">
        <f t="shared" si="4"/>
        <v>190</v>
      </c>
      <c r="BK111" s="38">
        <f>SUM(BK5:BK108)</f>
        <v>297</v>
      </c>
      <c r="BL111" s="38">
        <f t="shared" si="4"/>
        <v>471</v>
      </c>
      <c r="BM111" s="38">
        <f t="shared" si="4"/>
        <v>28</v>
      </c>
    </row>
    <row r="112" spans="1:65" ht="13.5" thickBot="1">
      <c r="A112" s="1" t="s">
        <v>173</v>
      </c>
      <c r="K112" s="38">
        <f>COUNTIF(K5:K108,"&gt;0")</f>
        <v>21</v>
      </c>
      <c r="L112" s="38">
        <f>COUNTIF(L5:L108,"&gt;0")</f>
        <v>24</v>
      </c>
      <c r="M112" s="38">
        <f aca="true" t="shared" si="5" ref="M112:BM112">COUNTIF(M5:M108,"&gt;0")</f>
        <v>14</v>
      </c>
      <c r="N112" s="38">
        <f>COUNTIF(N5:N108,"&gt;0")</f>
        <v>15</v>
      </c>
      <c r="O112" s="38">
        <f t="shared" si="5"/>
        <v>22</v>
      </c>
      <c r="P112" s="38">
        <f t="shared" si="5"/>
        <v>19</v>
      </c>
      <c r="Q112" s="38">
        <f>COUNTIF(Q5:Q108,"&gt;0")</f>
        <v>18</v>
      </c>
      <c r="R112" s="38">
        <f t="shared" si="5"/>
        <v>25</v>
      </c>
      <c r="S112" s="38">
        <f>COUNTIF(S5:S108,"&gt;0")</f>
        <v>20</v>
      </c>
      <c r="T112" s="38">
        <f t="shared" si="5"/>
        <v>11</v>
      </c>
      <c r="U112" s="38">
        <f t="shared" si="5"/>
        <v>13</v>
      </c>
      <c r="V112" s="38">
        <f t="shared" si="5"/>
        <v>32</v>
      </c>
      <c r="W112" s="38">
        <f t="shared" si="5"/>
        <v>17</v>
      </c>
      <c r="X112" s="38">
        <f t="shared" si="5"/>
        <v>28</v>
      </c>
      <c r="Y112" s="38">
        <f>COUNTIF(Y5:Y108,"&gt;0")</f>
        <v>23</v>
      </c>
      <c r="Z112" s="38">
        <f t="shared" si="5"/>
        <v>23</v>
      </c>
      <c r="AA112" s="38">
        <f t="shared" si="5"/>
        <v>20</v>
      </c>
      <c r="AB112" s="38">
        <f t="shared" si="5"/>
        <v>19</v>
      </c>
      <c r="AC112" s="38">
        <f t="shared" si="5"/>
        <v>19</v>
      </c>
      <c r="AD112" s="38">
        <f t="shared" si="5"/>
        <v>24</v>
      </c>
      <c r="AE112" s="38">
        <f t="shared" si="5"/>
        <v>20</v>
      </c>
      <c r="AF112" s="38">
        <f t="shared" si="5"/>
        <v>24</v>
      </c>
      <c r="AG112" s="38">
        <f t="shared" si="5"/>
        <v>21</v>
      </c>
      <c r="AH112" s="38">
        <f t="shared" si="5"/>
        <v>19</v>
      </c>
      <c r="AI112" s="38">
        <f t="shared" si="5"/>
        <v>17</v>
      </c>
      <c r="AJ112" s="38">
        <f>COUNTIF(AJ5:AJ108,"&gt;0")</f>
        <v>15</v>
      </c>
      <c r="AK112" s="38">
        <f t="shared" si="5"/>
        <v>20</v>
      </c>
      <c r="AL112" s="38">
        <f t="shared" si="5"/>
        <v>23</v>
      </c>
      <c r="AM112" s="38">
        <f t="shared" si="5"/>
        <v>18</v>
      </c>
      <c r="AN112" s="38">
        <f t="shared" si="5"/>
        <v>26</v>
      </c>
      <c r="AO112" s="38">
        <f t="shared" si="5"/>
        <v>20</v>
      </c>
      <c r="AP112" s="38">
        <f t="shared" si="5"/>
        <v>15</v>
      </c>
      <c r="AQ112" s="38">
        <f>COUNTIF(AQ5:AQ108,"&gt;0")</f>
        <v>19</v>
      </c>
      <c r="AR112" s="38">
        <f t="shared" si="5"/>
        <v>19</v>
      </c>
      <c r="AS112" s="38">
        <f t="shared" si="5"/>
        <v>14</v>
      </c>
      <c r="AT112" s="38">
        <f t="shared" si="5"/>
        <v>23</v>
      </c>
      <c r="AU112" s="38">
        <f t="shared" si="5"/>
        <v>11</v>
      </c>
      <c r="AV112" s="38">
        <f>COUNTIF(AV5:AV108,"&gt;0")</f>
        <v>16</v>
      </c>
      <c r="AW112" s="38">
        <f>COUNTIF(AW5:AW108,"&gt;0")</f>
        <v>21</v>
      </c>
      <c r="AX112" s="38">
        <f t="shared" si="5"/>
        <v>20</v>
      </c>
      <c r="AY112" s="38">
        <f t="shared" si="5"/>
        <v>19</v>
      </c>
      <c r="AZ112" s="38">
        <f t="shared" si="5"/>
        <v>16</v>
      </c>
      <c r="BA112" s="38">
        <f t="shared" si="5"/>
        <v>26</v>
      </c>
      <c r="BB112" s="38">
        <f>COUNTIF(BB5:BB108,"&gt;0")</f>
        <v>19</v>
      </c>
      <c r="BC112" s="38">
        <f>COUNTIF(BC5:BC108,"&gt;0")</f>
        <v>12</v>
      </c>
      <c r="BD112" s="38">
        <f t="shared" si="5"/>
        <v>16</v>
      </c>
      <c r="BE112" s="38">
        <f t="shared" si="5"/>
        <v>17</v>
      </c>
      <c r="BF112" s="38">
        <f t="shared" si="5"/>
        <v>28</v>
      </c>
      <c r="BG112" s="38">
        <f t="shared" si="5"/>
        <v>21</v>
      </c>
      <c r="BH112" s="38">
        <f t="shared" si="5"/>
        <v>30</v>
      </c>
      <c r="BI112" s="38">
        <f t="shared" si="5"/>
        <v>20</v>
      </c>
      <c r="BJ112" s="38">
        <f t="shared" si="5"/>
        <v>10</v>
      </c>
      <c r="BK112" s="38">
        <f>COUNTIF(BK5:BK108,"&gt;0")</f>
        <v>21</v>
      </c>
      <c r="BL112" s="38">
        <f t="shared" si="5"/>
        <v>12</v>
      </c>
      <c r="BM112" s="38">
        <f t="shared" si="5"/>
        <v>9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2"/>
  <sheetViews>
    <sheetView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0" sqref="F70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86</v>
      </c>
    </row>
    <row r="2" spans="1:7" s="4" customFormat="1" ht="105.75" customHeight="1">
      <c r="A2" s="3"/>
      <c r="B2" s="29" t="s">
        <v>258</v>
      </c>
      <c r="C2" s="29" t="s">
        <v>259</v>
      </c>
      <c r="D2" s="29" t="s">
        <v>260</v>
      </c>
      <c r="E2" s="31" t="s">
        <v>148</v>
      </c>
      <c r="F2" s="31" t="s">
        <v>147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480</v>
      </c>
      <c r="C4" s="13">
        <v>612</v>
      </c>
      <c r="D4" s="30">
        <f>Perustaulukko!H4</f>
        <v>543.3000000000001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70" t="s">
        <v>220</v>
      </c>
      <c r="B5" s="72">
        <v>0.02</v>
      </c>
      <c r="C5" s="72">
        <v>0</v>
      </c>
      <c r="D5" s="11">
        <f>Perustaulukko!H5</f>
        <v>0</v>
      </c>
      <c r="E5" s="32">
        <f>IF(C5&gt;0,(D5/C5)*100,"")</f>
      </c>
      <c r="F5" s="32">
        <f>IF(B5&gt;0,(D5/B5)*100,"")</f>
        <v>0</v>
      </c>
      <c r="G5" s="71"/>
      <c r="H5" s="66"/>
      <c r="I5" s="66"/>
      <c r="J5" s="66"/>
      <c r="K5" s="55"/>
      <c r="L5" s="67"/>
      <c r="M5" s="65"/>
      <c r="N5" s="65"/>
      <c r="O5" s="65"/>
      <c r="P5" s="69"/>
      <c r="Q5" s="69"/>
      <c r="R5" s="69"/>
      <c r="S5" s="69"/>
      <c r="T5" s="69"/>
      <c r="U5" s="69"/>
      <c r="V5" s="69"/>
      <c r="W5" s="69"/>
      <c r="X5" s="69"/>
      <c r="Y5" s="55"/>
      <c r="Z5" s="55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8"/>
    </row>
    <row r="6" spans="1:7" ht="12.75">
      <c r="A6" s="1" t="s">
        <v>2</v>
      </c>
      <c r="B6" s="12">
        <v>1.37</v>
      </c>
      <c r="C6" s="12">
        <v>0.23</v>
      </c>
      <c r="D6" s="11">
        <f>Perustaulukko!H6</f>
        <v>0.0920301859009755</v>
      </c>
      <c r="E6" s="32">
        <f>IF(C6&gt;0,(D6/C6)*100,"")</f>
        <v>40.01312430477196</v>
      </c>
      <c r="F6" s="32">
        <f>IF(B6&gt;0,(D6/B6)*100,"")</f>
        <v>6.717531817589452</v>
      </c>
      <c r="G6" s="10"/>
    </row>
    <row r="7" spans="1:7" ht="12.75">
      <c r="A7" s="1" t="s">
        <v>3</v>
      </c>
      <c r="B7" s="12">
        <v>6.45</v>
      </c>
      <c r="C7" s="12">
        <v>2.14</v>
      </c>
      <c r="D7" s="11">
        <f>Perustaulukko!H7</f>
        <v>1.122768267991901</v>
      </c>
      <c r="E7" s="32">
        <f aca="true" t="shared" si="0" ref="E7:E84">IF(C7&gt;0,(D7/C7)*100,"")</f>
        <v>52.4658069155094</v>
      </c>
      <c r="F7" s="32">
        <f aca="true" t="shared" si="1" ref="F7:F84">IF(B7&gt;0,(D7/B7)*100,"")</f>
        <v>17.407259968866683</v>
      </c>
      <c r="G7" s="10"/>
    </row>
    <row r="8" spans="1:7" ht="12.75">
      <c r="A8" s="1" t="s">
        <v>4</v>
      </c>
      <c r="B8" s="12">
        <v>2.48</v>
      </c>
      <c r="C8" s="12">
        <v>0</v>
      </c>
      <c r="D8" s="11">
        <f>Perustaulukko!H8</f>
        <v>0</v>
      </c>
      <c r="E8" s="32">
        <f t="shared" si="0"/>
      </c>
      <c r="F8" s="32">
        <f t="shared" si="1"/>
        <v>0</v>
      </c>
      <c r="G8" s="10"/>
    </row>
    <row r="9" spans="1:7" ht="12.75">
      <c r="A9" s="1" t="s">
        <v>199</v>
      </c>
      <c r="B9" s="12">
        <v>3.43</v>
      </c>
      <c r="C9" s="12">
        <v>0</v>
      </c>
      <c r="D9" s="11">
        <f>Perustaulukko!H9</f>
        <v>0</v>
      </c>
      <c r="E9" s="32">
        <f>IF(C9&gt;0,(D9/C9)*100,"")</f>
      </c>
      <c r="F9" s="32">
        <f>IF(B9&gt;0,(D9/B9)*100,"")</f>
        <v>0</v>
      </c>
      <c r="G9" s="10"/>
    </row>
    <row r="10" spans="1:7" ht="12.75">
      <c r="A10" s="1" t="s">
        <v>205</v>
      </c>
      <c r="B10" s="12">
        <v>0.12</v>
      </c>
      <c r="C10" s="12">
        <v>0</v>
      </c>
      <c r="D10" s="11">
        <f>Perustaulukko!H10</f>
        <v>0</v>
      </c>
      <c r="E10" s="32">
        <f>IF(C10&gt;0,(D10/C10)*100,"")</f>
      </c>
      <c r="F10" s="32">
        <f>IF(B10&gt;0,(D10/B10)*100,"")</f>
        <v>0</v>
      </c>
      <c r="G10" s="10"/>
    </row>
    <row r="11" spans="1:7" ht="12.75">
      <c r="A11" s="1" t="s">
        <v>5</v>
      </c>
      <c r="B11" s="12">
        <v>16.55</v>
      </c>
      <c r="C11" s="12">
        <v>54.25</v>
      </c>
      <c r="D11" s="11">
        <f>Perustaulukko!H11</f>
        <v>16.215718755751883</v>
      </c>
      <c r="E11" s="32">
        <f t="shared" si="0"/>
        <v>29.890725817054165</v>
      </c>
      <c r="F11" s="32">
        <f t="shared" si="1"/>
        <v>97.98017375076667</v>
      </c>
      <c r="G11" s="10"/>
    </row>
    <row r="12" spans="1:7" ht="12.75">
      <c r="A12" s="1" t="s">
        <v>120</v>
      </c>
      <c r="B12" s="12">
        <v>8.12</v>
      </c>
      <c r="C12" s="12">
        <v>0.25</v>
      </c>
      <c r="D12" s="11">
        <f>Perustaulukko!H12</f>
        <v>0.12884226026136572</v>
      </c>
      <c r="E12" s="32">
        <f t="shared" si="0"/>
        <v>51.53690410454629</v>
      </c>
      <c r="F12" s="32">
        <f t="shared" si="1"/>
        <v>1.5867273431202675</v>
      </c>
      <c r="G12" s="10"/>
    </row>
    <row r="13" spans="1:7" ht="12.75">
      <c r="A13" s="1" t="s">
        <v>261</v>
      </c>
      <c r="B13" s="12">
        <v>0</v>
      </c>
      <c r="C13" s="12">
        <v>0.25</v>
      </c>
      <c r="D13" s="11">
        <f>Perustaulukko!H13</f>
        <v>0</v>
      </c>
      <c r="E13" s="32">
        <f>IF(C13&gt;0,(D13/C13)*100,"")</f>
        <v>0</v>
      </c>
      <c r="F13" s="32">
        <f>IF(B13&gt;0,(D13/B13)*100,"")</f>
      </c>
      <c r="G13" s="10"/>
    </row>
    <row r="14" spans="1:7" ht="12.75">
      <c r="A14" s="1" t="s">
        <v>65</v>
      </c>
      <c r="B14" s="12">
        <v>0</v>
      </c>
      <c r="C14" s="12">
        <v>0.34</v>
      </c>
      <c r="D14" s="11">
        <f>Perustaulukko!H14</f>
        <v>0.055218111540585306</v>
      </c>
      <c r="E14" s="32">
        <f t="shared" si="0"/>
        <v>16.240621041348618</v>
      </c>
      <c r="F14" s="32">
        <f t="shared" si="1"/>
      </c>
      <c r="G14" s="10"/>
    </row>
    <row r="15" spans="1:7" ht="12.75">
      <c r="A15" s="1" t="s">
        <v>6</v>
      </c>
      <c r="B15" s="12">
        <v>9.22</v>
      </c>
      <c r="C15" s="12">
        <v>8.98</v>
      </c>
      <c r="D15" s="11">
        <f>Perustaulukko!H15</f>
        <v>5.024848150193263</v>
      </c>
      <c r="E15" s="32">
        <f t="shared" si="0"/>
        <v>55.9559927638448</v>
      </c>
      <c r="F15" s="32">
        <f t="shared" si="1"/>
        <v>54.49943763767096</v>
      </c>
      <c r="G15" s="10"/>
    </row>
    <row r="16" spans="1:7" ht="12.75">
      <c r="A16" s="1" t="s">
        <v>89</v>
      </c>
      <c r="B16" s="12">
        <v>0.5</v>
      </c>
      <c r="C16" s="12">
        <v>0.02</v>
      </c>
      <c r="D16" s="11">
        <f>Perustaulukko!H16</f>
        <v>0.018406037180195102</v>
      </c>
      <c r="E16" s="32">
        <f t="shared" si="0"/>
        <v>92.0301859009755</v>
      </c>
      <c r="F16" s="32">
        <f t="shared" si="1"/>
        <v>3.6812074360390206</v>
      </c>
      <c r="G16" s="10"/>
    </row>
    <row r="17" spans="1:7" ht="12.75">
      <c r="A17" s="1" t="s">
        <v>66</v>
      </c>
      <c r="B17" s="12">
        <v>0.02</v>
      </c>
      <c r="C17" s="12">
        <v>0.1</v>
      </c>
      <c r="D17" s="11">
        <f>Perustaulukko!H17</f>
        <v>0.018406037180195102</v>
      </c>
      <c r="E17" s="32">
        <f t="shared" si="0"/>
        <v>18.4060371801951</v>
      </c>
      <c r="F17" s="32">
        <f t="shared" si="1"/>
        <v>92.0301859009755</v>
      </c>
      <c r="G17" s="10"/>
    </row>
    <row r="18" spans="1:7" ht="12.75">
      <c r="A18" s="1" t="s">
        <v>7</v>
      </c>
      <c r="B18" s="12">
        <v>20.73</v>
      </c>
      <c r="C18" s="12">
        <v>1.7</v>
      </c>
      <c r="D18" s="11">
        <f>Perustaulukko!H18</f>
        <v>1.5461071231363885</v>
      </c>
      <c r="E18" s="32">
        <f t="shared" si="0"/>
        <v>90.94747783155228</v>
      </c>
      <c r="F18" s="32">
        <f t="shared" si="1"/>
        <v>7.458307395737523</v>
      </c>
      <c r="G18" s="10"/>
    </row>
    <row r="19" spans="1:7" ht="12.75">
      <c r="A19" s="1" t="s">
        <v>8</v>
      </c>
      <c r="B19" s="12">
        <v>0.56</v>
      </c>
      <c r="C19" s="12">
        <v>0.56</v>
      </c>
      <c r="D19" s="11">
        <f>Perustaulukko!H19</f>
        <v>1.122768267991901</v>
      </c>
      <c r="E19" s="32">
        <f t="shared" si="0"/>
        <v>200.49433356998233</v>
      </c>
      <c r="F19" s="32">
        <f t="shared" si="1"/>
        <v>200.49433356998233</v>
      </c>
      <c r="G19" s="10"/>
    </row>
    <row r="20" spans="1:7" ht="12.75">
      <c r="A20" s="1" t="s">
        <v>9</v>
      </c>
      <c r="B20" s="12">
        <v>0.15</v>
      </c>
      <c r="C20" s="12">
        <v>0.18</v>
      </c>
      <c r="D20" s="11">
        <f>Perustaulukko!H20</f>
        <v>0.184060371801951</v>
      </c>
      <c r="E20" s="32">
        <f t="shared" si="0"/>
        <v>102.255762112195</v>
      </c>
      <c r="F20" s="32">
        <f t="shared" si="1"/>
        <v>122.70691453463401</v>
      </c>
      <c r="G20" s="10"/>
    </row>
    <row r="21" spans="1:7" ht="12.75">
      <c r="A21" s="1" t="s">
        <v>10</v>
      </c>
      <c r="B21" s="12">
        <v>0.37</v>
      </c>
      <c r="C21" s="12">
        <v>0.26</v>
      </c>
      <c r="D21" s="11">
        <f>Perustaulukko!H21</f>
        <v>0.0920301859009755</v>
      </c>
      <c r="E21" s="32">
        <f t="shared" si="0"/>
        <v>35.396225346529036</v>
      </c>
      <c r="F21" s="32">
        <f t="shared" si="1"/>
        <v>24.87302321647987</v>
      </c>
      <c r="G21" s="10"/>
    </row>
    <row r="22" spans="1:7" ht="12.75">
      <c r="A22" s="1" t="s">
        <v>212</v>
      </c>
      <c r="B22" s="12">
        <v>0</v>
      </c>
      <c r="C22" s="12">
        <v>0</v>
      </c>
      <c r="D22" s="11">
        <f>Perustaulukko!H22</f>
        <v>0</v>
      </c>
      <c r="E22" s="32">
        <f>IF(C22&gt;0,(D22/C22)*100,"")</f>
      </c>
      <c r="F22" s="32">
        <f>IF(B22&gt;0,(D22/B22)*100,"")</f>
      </c>
      <c r="G22" s="10"/>
    </row>
    <row r="23" spans="1:7" ht="12.75">
      <c r="A23" s="1" t="s">
        <v>11</v>
      </c>
      <c r="B23" s="12">
        <v>0.04</v>
      </c>
      <c r="C23" s="12">
        <v>0</v>
      </c>
      <c r="D23" s="11">
        <f>Perustaulukko!H23</f>
        <v>0.018406037180195102</v>
      </c>
      <c r="E23" s="32">
        <f t="shared" si="0"/>
      </c>
      <c r="F23" s="32">
        <f t="shared" si="1"/>
        <v>46.01509295048775</v>
      </c>
      <c r="G23" s="10"/>
    </row>
    <row r="24" spans="1:7" ht="12.75">
      <c r="A24" s="1" t="s">
        <v>76</v>
      </c>
      <c r="B24" s="12">
        <v>0</v>
      </c>
      <c r="C24" s="12">
        <v>0</v>
      </c>
      <c r="D24" s="11">
        <f>Perustaulukko!H24</f>
        <v>0</v>
      </c>
      <c r="E24" s="32">
        <f t="shared" si="0"/>
      </c>
      <c r="F24" s="32">
        <f t="shared" si="1"/>
      </c>
      <c r="G24" s="10"/>
    </row>
    <row r="25" spans="1:7" ht="12.75">
      <c r="A25" s="1" t="s">
        <v>12</v>
      </c>
      <c r="B25" s="12">
        <v>0</v>
      </c>
      <c r="C25" s="12">
        <v>0.03</v>
      </c>
      <c r="D25" s="11">
        <f>Perustaulukko!H25</f>
        <v>0.055218111540585306</v>
      </c>
      <c r="E25" s="32">
        <f t="shared" si="0"/>
        <v>184.06037180195102</v>
      </c>
      <c r="F25" s="32">
        <f t="shared" si="1"/>
      </c>
      <c r="G25" s="10"/>
    </row>
    <row r="26" spans="1:7" ht="12.75">
      <c r="A26" s="1" t="s">
        <v>274</v>
      </c>
      <c r="B26" s="12">
        <v>0</v>
      </c>
      <c r="C26" s="12">
        <v>0.02</v>
      </c>
      <c r="D26" s="11">
        <f>Perustaulukko!H26</f>
        <v>0.018406037180195102</v>
      </c>
      <c r="E26" s="32">
        <f>IF(C26&gt;0,(D26/C26)*100,"")</f>
        <v>92.0301859009755</v>
      </c>
      <c r="F26" s="32">
        <f>IF(B26&gt;0,(D26/B26)*100,"")</f>
      </c>
      <c r="G26" s="10"/>
    </row>
    <row r="27" spans="1:7" ht="12.75">
      <c r="A27" s="1" t="s">
        <v>103</v>
      </c>
      <c r="B27" s="12">
        <v>0</v>
      </c>
      <c r="C27" s="12">
        <v>0</v>
      </c>
      <c r="D27" s="11">
        <f>Perustaulukko!H27</f>
        <v>0.018406037180195102</v>
      </c>
      <c r="E27" s="32">
        <f t="shared" si="0"/>
      </c>
      <c r="F27" s="32">
        <f t="shared" si="1"/>
      </c>
      <c r="G27" s="10"/>
    </row>
    <row r="28" spans="1:7" ht="12.75">
      <c r="A28" s="1" t="s">
        <v>227</v>
      </c>
      <c r="B28" s="12">
        <v>0</v>
      </c>
      <c r="C28" s="12">
        <v>0</v>
      </c>
      <c r="D28" s="11">
        <f>Perustaulukko!H28</f>
        <v>0</v>
      </c>
      <c r="E28" s="32">
        <f>IF(C28&gt;0,(D28/C28)*100,"")</f>
      </c>
      <c r="F28" s="32">
        <f>IF(B28&gt;0,(D28/B28)*100,"")</f>
      </c>
      <c r="G28" s="10"/>
    </row>
    <row r="29" spans="1:8" ht="12.75">
      <c r="A29" s="1" t="s">
        <v>13</v>
      </c>
      <c r="B29" s="12">
        <v>0.71</v>
      </c>
      <c r="C29" s="12">
        <v>0.31</v>
      </c>
      <c r="D29" s="11">
        <f>Perustaulukko!H29</f>
        <v>0.14724829744156082</v>
      </c>
      <c r="E29" s="32">
        <f t="shared" si="0"/>
        <v>47.49945078760026</v>
      </c>
      <c r="F29" s="32">
        <f t="shared" si="1"/>
        <v>20.739196822755048</v>
      </c>
      <c r="G29" s="10"/>
      <c r="H29" s="20"/>
    </row>
    <row r="30" spans="1:7" ht="12.75">
      <c r="A30" s="1" t="s">
        <v>14</v>
      </c>
      <c r="B30" s="12">
        <v>0.12</v>
      </c>
      <c r="C30" s="12">
        <v>0.08</v>
      </c>
      <c r="D30" s="11">
        <f>Perustaulukko!H30</f>
        <v>0.34971470642370694</v>
      </c>
      <c r="E30" s="32">
        <f t="shared" si="0"/>
        <v>437.1433830296337</v>
      </c>
      <c r="F30" s="32">
        <f t="shared" si="1"/>
        <v>291.4289220197558</v>
      </c>
      <c r="G30" s="10"/>
    </row>
    <row r="31" spans="1:7" ht="12.75">
      <c r="A31" s="1" t="s">
        <v>67</v>
      </c>
      <c r="B31" s="12">
        <v>0.02</v>
      </c>
      <c r="C31" s="12">
        <v>0.02</v>
      </c>
      <c r="D31" s="11">
        <f>Perustaulukko!H31</f>
        <v>0.036812074360390204</v>
      </c>
      <c r="E31" s="32">
        <f t="shared" si="0"/>
        <v>184.060371801951</v>
      </c>
      <c r="F31" s="32">
        <f t="shared" si="1"/>
        <v>184.060371801951</v>
      </c>
      <c r="G31" s="10"/>
    </row>
    <row r="32" spans="1:7" ht="12.75">
      <c r="A32" s="1" t="s">
        <v>157</v>
      </c>
      <c r="B32" s="12">
        <v>0</v>
      </c>
      <c r="C32" s="12">
        <v>0</v>
      </c>
      <c r="D32" s="11">
        <f>Perustaulukko!H32</f>
        <v>0</v>
      </c>
      <c r="E32" s="32">
        <f>IF(C32&gt;0,(D32/C32)*100,"")</f>
      </c>
      <c r="F32" s="32">
        <f>IF(B32&gt;0,(D32/B32)*100,"")</f>
      </c>
      <c r="G32" s="10"/>
    </row>
    <row r="33" spans="1:7" ht="12.75">
      <c r="A33" s="1" t="s">
        <v>15</v>
      </c>
      <c r="B33" s="12">
        <v>1.25</v>
      </c>
      <c r="C33" s="12">
        <v>0.49</v>
      </c>
      <c r="D33" s="11">
        <f>Perustaulukko!H33</f>
        <v>0.184060371801951</v>
      </c>
      <c r="E33" s="32">
        <f t="shared" si="0"/>
        <v>37.56334118407164</v>
      </c>
      <c r="F33" s="32">
        <f t="shared" si="1"/>
        <v>14.724829744156082</v>
      </c>
      <c r="G33" s="10"/>
    </row>
    <row r="34" spans="1:7" ht="12.75">
      <c r="A34" s="1" t="s">
        <v>16</v>
      </c>
      <c r="B34" s="12">
        <v>0.92</v>
      </c>
      <c r="C34" s="12">
        <v>0.03</v>
      </c>
      <c r="D34" s="11">
        <f>Perustaulukko!H34</f>
        <v>0</v>
      </c>
      <c r="E34" s="32">
        <f t="shared" si="0"/>
        <v>0</v>
      </c>
      <c r="F34" s="32">
        <f t="shared" si="1"/>
        <v>0</v>
      </c>
      <c r="G34" s="10"/>
    </row>
    <row r="35" spans="1:7" ht="12.75">
      <c r="A35" s="1" t="s">
        <v>123</v>
      </c>
      <c r="B35" s="12">
        <v>0</v>
      </c>
      <c r="C35" s="12">
        <v>0</v>
      </c>
      <c r="D35" s="11">
        <f>Perustaulukko!H35</f>
        <v>0</v>
      </c>
      <c r="E35" s="32">
        <f t="shared" si="0"/>
      </c>
      <c r="F35" s="32">
        <f t="shared" si="1"/>
      </c>
      <c r="G35" s="10"/>
    </row>
    <row r="36" spans="1:7" ht="12.75">
      <c r="A36" s="1" t="s">
        <v>166</v>
      </c>
      <c r="B36" s="12">
        <v>0</v>
      </c>
      <c r="C36" s="12">
        <v>0</v>
      </c>
      <c r="D36" s="11">
        <f>Perustaulukko!H36</f>
        <v>0</v>
      </c>
      <c r="E36" s="32">
        <f>IF(C36&gt;0,(D36/C36)*100,"")</f>
      </c>
      <c r="F36" s="32">
        <f>IF(B36&gt;0,(D36/B36)*100,"")</f>
      </c>
      <c r="G36" s="10"/>
    </row>
    <row r="37" spans="1:7" ht="12.75">
      <c r="A37" s="1" t="s">
        <v>193</v>
      </c>
      <c r="B37" s="12">
        <v>0.15</v>
      </c>
      <c r="C37" s="12">
        <v>0</v>
      </c>
      <c r="D37" s="11">
        <f>Perustaulukko!H37</f>
        <v>0</v>
      </c>
      <c r="E37" s="32">
        <f>IF(C37&gt;0,(D37/C37)*100,"")</f>
      </c>
      <c r="F37" s="32">
        <f>IF(B37&gt;0,(D37/B37)*100,"")</f>
        <v>0</v>
      </c>
      <c r="G37" s="10"/>
    </row>
    <row r="38" spans="1:7" ht="12.75">
      <c r="A38" s="1" t="s">
        <v>252</v>
      </c>
      <c r="B38" s="12">
        <v>0.04</v>
      </c>
      <c r="C38" s="12">
        <v>0</v>
      </c>
      <c r="D38" s="11">
        <f>Perustaulukko!H38</f>
        <v>0</v>
      </c>
      <c r="E38" s="32">
        <f>IF(C38&gt;0,(D38/C38)*100,"")</f>
      </c>
      <c r="F38" s="32">
        <f>IF(B38&gt;0,(D38/B38)*100,"")</f>
        <v>0</v>
      </c>
      <c r="G38" s="10"/>
    </row>
    <row r="39" spans="1:7" ht="12.75">
      <c r="A39" s="1" t="s">
        <v>68</v>
      </c>
      <c r="B39" s="12">
        <v>10.12</v>
      </c>
      <c r="C39" s="12">
        <v>0.28</v>
      </c>
      <c r="D39" s="11">
        <f>Perustaulukko!H39</f>
        <v>0.018406037180195102</v>
      </c>
      <c r="E39" s="32">
        <f t="shared" si="0"/>
        <v>6.573584707212536</v>
      </c>
      <c r="F39" s="32">
        <f t="shared" si="1"/>
        <v>0.18187783774896346</v>
      </c>
      <c r="G39" s="10"/>
    </row>
    <row r="40" spans="1:7" ht="12.75">
      <c r="A40" s="1" t="s">
        <v>17</v>
      </c>
      <c r="B40" s="12">
        <v>23.67</v>
      </c>
      <c r="C40" s="12">
        <v>6.19</v>
      </c>
      <c r="D40" s="11">
        <f>Perustaulukko!H40</f>
        <v>0.4601509295048775</v>
      </c>
      <c r="E40" s="32">
        <f t="shared" si="0"/>
        <v>7.433779151936632</v>
      </c>
      <c r="F40" s="32">
        <f t="shared" si="1"/>
        <v>1.9440258956691066</v>
      </c>
      <c r="G40" s="10"/>
    </row>
    <row r="41" spans="1:7" ht="12.75">
      <c r="A41" s="1" t="s">
        <v>18</v>
      </c>
      <c r="B41" s="12">
        <v>2.89</v>
      </c>
      <c r="C41" s="12">
        <v>0.59</v>
      </c>
      <c r="D41" s="11">
        <f>Perustaulukko!H41</f>
        <v>0.90189582182956</v>
      </c>
      <c r="E41" s="32">
        <f t="shared" si="0"/>
        <v>152.86369861517966</v>
      </c>
      <c r="F41" s="32">
        <f t="shared" si="1"/>
        <v>31.207467883375777</v>
      </c>
      <c r="G41" s="10"/>
    </row>
    <row r="42" spans="1:7" ht="12.75">
      <c r="A42" s="1" t="s">
        <v>88</v>
      </c>
      <c r="B42" s="12">
        <v>0</v>
      </c>
      <c r="C42" s="12">
        <v>0</v>
      </c>
      <c r="D42" s="11">
        <f>Perustaulukko!H42</f>
        <v>0</v>
      </c>
      <c r="E42" s="32">
        <f t="shared" si="0"/>
      </c>
      <c r="F42" s="32">
        <f t="shared" si="1"/>
      </c>
      <c r="G42" s="10"/>
    </row>
    <row r="43" spans="1:7" ht="12.75">
      <c r="A43" s="1" t="s">
        <v>262</v>
      </c>
      <c r="B43" s="12">
        <v>0</v>
      </c>
      <c r="C43" s="12">
        <v>0.56</v>
      </c>
      <c r="D43" s="11">
        <f>Perustaulukko!H43</f>
        <v>0</v>
      </c>
      <c r="E43" s="32">
        <f>IF(C43&gt;0,(D43/C43)*100,"")</f>
        <v>0</v>
      </c>
      <c r="F43" s="32">
        <f>IF(B43&gt;0,(D43/B43)*100,"")</f>
      </c>
      <c r="G43" s="10"/>
    </row>
    <row r="44" spans="1:7" ht="12.75">
      <c r="A44" s="1" t="s">
        <v>19</v>
      </c>
      <c r="B44" s="12">
        <v>5.64</v>
      </c>
      <c r="C44" s="12">
        <v>4.97</v>
      </c>
      <c r="D44" s="11">
        <f>Perustaulukko!H44</f>
        <v>2.926559911651021</v>
      </c>
      <c r="E44" s="32">
        <f t="shared" si="0"/>
        <v>58.884505264608066</v>
      </c>
      <c r="F44" s="32">
        <f t="shared" si="1"/>
        <v>51.8893601356564</v>
      </c>
      <c r="G44" s="10"/>
    </row>
    <row r="45" spans="1:7" ht="12.75">
      <c r="A45" s="1" t="s">
        <v>20</v>
      </c>
      <c r="B45" s="12">
        <v>0.02</v>
      </c>
      <c r="C45" s="12">
        <v>0</v>
      </c>
      <c r="D45" s="11">
        <f>Perustaulukko!H45</f>
        <v>0.11043622308117061</v>
      </c>
      <c r="E45" s="32">
        <f t="shared" si="0"/>
      </c>
      <c r="F45" s="32">
        <f t="shared" si="1"/>
        <v>552.1811154058531</v>
      </c>
      <c r="G45" s="10"/>
    </row>
    <row r="46" spans="1:7" ht="12.75">
      <c r="A46" s="1" t="s">
        <v>69</v>
      </c>
      <c r="B46" s="12">
        <v>0.06</v>
      </c>
      <c r="C46" s="12">
        <v>0</v>
      </c>
      <c r="D46" s="11">
        <f>Perustaulukko!H46</f>
        <v>0</v>
      </c>
      <c r="E46" s="32">
        <f t="shared" si="0"/>
      </c>
      <c r="F46" s="32">
        <f t="shared" si="1"/>
        <v>0</v>
      </c>
      <c r="G46" s="10"/>
    </row>
    <row r="47" spans="1:7" ht="12.75">
      <c r="A47" s="1" t="s">
        <v>21</v>
      </c>
      <c r="B47" s="12">
        <v>0</v>
      </c>
      <c r="C47" s="12">
        <v>0.03</v>
      </c>
      <c r="D47" s="11">
        <f>Perustaulukko!H47</f>
        <v>0.11043622308117061</v>
      </c>
      <c r="E47" s="32">
        <f t="shared" si="0"/>
        <v>368.12074360390204</v>
      </c>
      <c r="F47" s="32">
        <f t="shared" si="1"/>
      </c>
      <c r="G47" s="10"/>
    </row>
    <row r="48" spans="1:7" ht="12.75">
      <c r="A48" s="1" t="s">
        <v>80</v>
      </c>
      <c r="B48" s="12">
        <v>0</v>
      </c>
      <c r="C48" s="12">
        <v>0.02</v>
      </c>
      <c r="D48" s="11">
        <f>Perustaulukko!H48</f>
        <v>0</v>
      </c>
      <c r="E48" s="32">
        <f t="shared" si="0"/>
        <v>0</v>
      </c>
      <c r="F48" s="32">
        <f t="shared" si="1"/>
      </c>
      <c r="G48" s="10"/>
    </row>
    <row r="49" spans="1:7" ht="12.75">
      <c r="A49" s="1" t="s">
        <v>22</v>
      </c>
      <c r="B49" s="12">
        <v>0</v>
      </c>
      <c r="C49" s="12">
        <v>0.02</v>
      </c>
      <c r="D49" s="11">
        <f>Perustaulukko!H49</f>
        <v>0</v>
      </c>
      <c r="E49" s="32">
        <f t="shared" si="0"/>
        <v>0</v>
      </c>
      <c r="F49" s="32">
        <f t="shared" si="1"/>
      </c>
      <c r="G49" s="10"/>
    </row>
    <row r="50" spans="1:7" ht="12.75">
      <c r="A50" s="1" t="s">
        <v>70</v>
      </c>
      <c r="B50" s="12">
        <v>0</v>
      </c>
      <c r="C50" s="12">
        <v>0</v>
      </c>
      <c r="D50" s="11">
        <f>Perustaulukko!H50</f>
        <v>0.018406037180195102</v>
      </c>
      <c r="E50" s="32">
        <f t="shared" si="0"/>
      </c>
      <c r="F50" s="32">
        <f t="shared" si="1"/>
      </c>
      <c r="G50" s="10"/>
    </row>
    <row r="51" spans="1:7" ht="12.75">
      <c r="A51" s="1" t="s">
        <v>23</v>
      </c>
      <c r="B51" s="12">
        <v>0.04</v>
      </c>
      <c r="C51" s="12">
        <v>0</v>
      </c>
      <c r="D51" s="11">
        <f>Perustaulukko!H51</f>
        <v>0</v>
      </c>
      <c r="E51" s="32">
        <f t="shared" si="0"/>
      </c>
      <c r="F51" s="32">
        <f t="shared" si="1"/>
        <v>0</v>
      </c>
      <c r="G51" s="10"/>
    </row>
    <row r="52" spans="1:7" ht="12.75">
      <c r="A52" s="1" t="s">
        <v>275</v>
      </c>
      <c r="B52" s="12">
        <v>0</v>
      </c>
      <c r="C52" s="12">
        <v>0</v>
      </c>
      <c r="D52" s="11">
        <f>Perustaulukko!H52</f>
        <v>0.018406037180195102</v>
      </c>
      <c r="E52" s="32">
        <f>IF(C52&gt;0,(D52/C52)*100,"")</f>
      </c>
      <c r="F52" s="32">
        <f>IF(B52&gt;0,(D52/B52)*100,"")</f>
      </c>
      <c r="G52" s="10"/>
    </row>
    <row r="53" spans="1:7" ht="12.75">
      <c r="A53" s="1" t="s">
        <v>170</v>
      </c>
      <c r="B53" s="12">
        <v>0</v>
      </c>
      <c r="C53" s="12">
        <v>0</v>
      </c>
      <c r="D53" s="11">
        <f>Perustaulukko!H53</f>
        <v>0</v>
      </c>
      <c r="E53" s="32">
        <f>IF(C53&gt;0,(D53/C53)*100,"")</f>
      </c>
      <c r="F53" s="32">
        <f>IF(B53&gt;0,(D53/B53)*100,"")</f>
      </c>
      <c r="G53" s="10"/>
    </row>
    <row r="54" spans="1:8" ht="12.75">
      <c r="A54" s="1" t="s">
        <v>24</v>
      </c>
      <c r="B54" s="12">
        <v>0.5</v>
      </c>
      <c r="C54" s="12">
        <v>0.21</v>
      </c>
      <c r="D54" s="11">
        <f>Perustaulukko!H54</f>
        <v>0.6073992269464383</v>
      </c>
      <c r="E54" s="32">
        <f t="shared" si="0"/>
        <v>289.2377271173516</v>
      </c>
      <c r="F54" s="32">
        <f t="shared" si="1"/>
        <v>121.47984538928766</v>
      </c>
      <c r="G54" s="10"/>
      <c r="H54" s="20"/>
    </row>
    <row r="55" spans="1:8" ht="12.75">
      <c r="A55" s="1" t="s">
        <v>25</v>
      </c>
      <c r="B55" s="12">
        <v>0.77</v>
      </c>
      <c r="C55" s="12">
        <v>0.2</v>
      </c>
      <c r="D55" s="11">
        <f>Perustaulukko!H55</f>
        <v>0.29449659488312163</v>
      </c>
      <c r="E55" s="32">
        <f t="shared" si="0"/>
        <v>147.2482974415608</v>
      </c>
      <c r="F55" s="32">
        <f t="shared" si="1"/>
        <v>38.246311023782035</v>
      </c>
      <c r="G55" s="10"/>
      <c r="H55" s="20"/>
    </row>
    <row r="56" spans="1:8" ht="12.75">
      <c r="A56" s="1" t="s">
        <v>26</v>
      </c>
      <c r="B56" s="12">
        <v>7.45</v>
      </c>
      <c r="C56" s="12">
        <v>7.12</v>
      </c>
      <c r="D56" s="11">
        <f>Perustaulukko!H56</f>
        <v>7.454445057979016</v>
      </c>
      <c r="E56" s="32">
        <f t="shared" si="0"/>
        <v>104.69726205026708</v>
      </c>
      <c r="F56" s="32">
        <f t="shared" si="1"/>
        <v>100.05966520777203</v>
      </c>
      <c r="G56" s="10"/>
      <c r="H56" s="20"/>
    </row>
    <row r="57" spans="1:8" ht="12.75">
      <c r="A57" s="1" t="s">
        <v>204</v>
      </c>
      <c r="B57" s="12">
        <v>0</v>
      </c>
      <c r="C57" s="12">
        <v>0</v>
      </c>
      <c r="D57" s="11">
        <f>Perustaulukko!H57</f>
        <v>0</v>
      </c>
      <c r="E57" s="32">
        <f>IF(C57&gt;0,(D57/C57)*100,"")</f>
      </c>
      <c r="F57" s="32">
        <f>IF(B57&gt;0,(D57/B57)*100,"")</f>
      </c>
      <c r="G57" s="10"/>
      <c r="H57" s="20"/>
    </row>
    <row r="58" spans="1:7" ht="12.75">
      <c r="A58" s="1" t="s">
        <v>79</v>
      </c>
      <c r="B58" s="12">
        <v>0.06</v>
      </c>
      <c r="C58" s="12">
        <v>0.02</v>
      </c>
      <c r="D58" s="11">
        <f>Perustaulukko!H58</f>
        <v>0.11043622308117061</v>
      </c>
      <c r="E58" s="32">
        <f t="shared" si="0"/>
        <v>552.1811154058531</v>
      </c>
      <c r="F58" s="32">
        <f t="shared" si="1"/>
        <v>184.06037180195102</v>
      </c>
      <c r="G58" s="10"/>
    </row>
    <row r="59" spans="1:7" ht="12.75">
      <c r="A59" s="1" t="s">
        <v>92</v>
      </c>
      <c r="B59" s="12">
        <v>0.02</v>
      </c>
      <c r="C59" s="12">
        <v>0.02</v>
      </c>
      <c r="D59" s="11">
        <f>Perustaulukko!H59</f>
        <v>0.036812074360390204</v>
      </c>
      <c r="E59" s="32">
        <f t="shared" si="0"/>
        <v>184.060371801951</v>
      </c>
      <c r="F59" s="32">
        <f t="shared" si="1"/>
        <v>184.060371801951</v>
      </c>
      <c r="G59" s="10"/>
    </row>
    <row r="60" spans="1:7" ht="12.75">
      <c r="A60" s="1" t="s">
        <v>71</v>
      </c>
      <c r="B60" s="12">
        <v>0.02</v>
      </c>
      <c r="C60" s="12">
        <v>0</v>
      </c>
      <c r="D60" s="11">
        <f>Perustaulukko!H60</f>
        <v>0.0920301859009755</v>
      </c>
      <c r="E60" s="32">
        <f t="shared" si="0"/>
      </c>
      <c r="F60" s="32">
        <f t="shared" si="1"/>
        <v>460.15092950487747</v>
      </c>
      <c r="G60" s="10"/>
    </row>
    <row r="61" spans="1:8" ht="12.75">
      <c r="A61" s="1" t="s">
        <v>99</v>
      </c>
      <c r="B61" s="12">
        <v>0</v>
      </c>
      <c r="C61" s="12">
        <v>0</v>
      </c>
      <c r="D61" s="11">
        <f>Perustaulukko!H61</f>
        <v>0</v>
      </c>
      <c r="E61" s="32">
        <f t="shared" si="0"/>
      </c>
      <c r="F61" s="32">
        <f t="shared" si="1"/>
      </c>
      <c r="G61" s="10"/>
      <c r="H61" s="21"/>
    </row>
    <row r="62" spans="1:8" ht="12.75">
      <c r="A62" s="1" t="s">
        <v>27</v>
      </c>
      <c r="B62" s="12">
        <v>15.88</v>
      </c>
      <c r="C62" s="12">
        <v>6.78</v>
      </c>
      <c r="D62" s="11">
        <f>Perustaulukko!H62</f>
        <v>1.0123320449107307</v>
      </c>
      <c r="E62" s="32">
        <f t="shared" si="0"/>
        <v>14.931151104878031</v>
      </c>
      <c r="F62" s="32">
        <f t="shared" si="1"/>
        <v>6.374886932687221</v>
      </c>
      <c r="G62" s="10"/>
      <c r="H62" s="20"/>
    </row>
    <row r="63" spans="1:8" ht="12.75">
      <c r="A63" s="1" t="s">
        <v>28</v>
      </c>
      <c r="B63" s="12">
        <v>0.08</v>
      </c>
      <c r="C63" s="12">
        <v>0.13</v>
      </c>
      <c r="D63" s="11">
        <f>Perustaulukko!H63</f>
        <v>0.055218111540585306</v>
      </c>
      <c r="E63" s="32">
        <f t="shared" si="0"/>
        <v>42.47547041583485</v>
      </c>
      <c r="F63" s="32">
        <f t="shared" si="1"/>
        <v>69.02263942573164</v>
      </c>
      <c r="G63" s="10"/>
      <c r="H63" s="21"/>
    </row>
    <row r="64" spans="1:8" ht="12.75">
      <c r="A64" s="1" t="s">
        <v>29</v>
      </c>
      <c r="B64" s="12">
        <v>0.06</v>
      </c>
      <c r="C64" s="12">
        <v>0</v>
      </c>
      <c r="D64" s="11">
        <f>Perustaulukko!H64</f>
        <v>0</v>
      </c>
      <c r="E64" s="32">
        <f t="shared" si="0"/>
      </c>
      <c r="F64" s="32">
        <f t="shared" si="1"/>
        <v>0</v>
      </c>
      <c r="G64" s="10"/>
      <c r="H64" s="21"/>
    </row>
    <row r="65" spans="1:8" ht="12.75">
      <c r="A65" s="1" t="s">
        <v>30</v>
      </c>
      <c r="B65" s="12">
        <v>0.08</v>
      </c>
      <c r="C65" s="12">
        <v>0</v>
      </c>
      <c r="D65" s="11">
        <f>Perustaulukko!H65</f>
        <v>0</v>
      </c>
      <c r="E65" s="32">
        <f t="shared" si="0"/>
      </c>
      <c r="F65" s="32">
        <f t="shared" si="1"/>
        <v>0</v>
      </c>
      <c r="G65" s="10"/>
      <c r="H65" s="21"/>
    </row>
    <row r="66" spans="1:8" ht="12.75">
      <c r="A66" s="1" t="s">
        <v>31</v>
      </c>
      <c r="B66" s="12">
        <v>4.83</v>
      </c>
      <c r="C66" s="12">
        <v>3.33</v>
      </c>
      <c r="D66" s="11">
        <f>Perustaulukko!H66</f>
        <v>3.018590097551997</v>
      </c>
      <c r="E66" s="32">
        <f t="shared" si="0"/>
        <v>90.64835127783773</v>
      </c>
      <c r="F66" s="32">
        <f t="shared" si="1"/>
        <v>62.496689390310486</v>
      </c>
      <c r="G66" s="10"/>
      <c r="H66" s="20"/>
    </row>
    <row r="67" spans="1:8" ht="12.75">
      <c r="A67" s="1" t="s">
        <v>32</v>
      </c>
      <c r="B67" s="12">
        <v>7.49</v>
      </c>
      <c r="C67" s="12">
        <v>0.59</v>
      </c>
      <c r="D67" s="11">
        <f>Perustaulukko!H67</f>
        <v>0.0920301859009755</v>
      </c>
      <c r="E67" s="32">
        <f t="shared" si="0"/>
        <v>15.598336593385678</v>
      </c>
      <c r="F67" s="32">
        <f t="shared" si="1"/>
        <v>1.2287074219088852</v>
      </c>
      <c r="G67" s="10"/>
      <c r="H67" s="20"/>
    </row>
    <row r="68" spans="1:8" ht="12.75">
      <c r="A68" s="1" t="s">
        <v>33</v>
      </c>
      <c r="B68" s="12">
        <v>0.25</v>
      </c>
      <c r="C68" s="12">
        <v>0</v>
      </c>
      <c r="D68" s="11">
        <f>Perustaulukko!H68</f>
        <v>0</v>
      </c>
      <c r="E68" s="32">
        <f t="shared" si="0"/>
      </c>
      <c r="F68" s="32">
        <f t="shared" si="1"/>
        <v>0</v>
      </c>
      <c r="G68" s="10"/>
      <c r="H68" s="21"/>
    </row>
    <row r="69" spans="1:8" ht="12.75">
      <c r="A69" s="1" t="s">
        <v>125</v>
      </c>
      <c r="B69" s="12">
        <v>0</v>
      </c>
      <c r="C69" s="12">
        <v>0</v>
      </c>
      <c r="D69" s="11">
        <f>Perustaulukko!H69</f>
        <v>0</v>
      </c>
      <c r="E69" s="32">
        <f t="shared" si="0"/>
      </c>
      <c r="F69" s="32">
        <f t="shared" si="1"/>
      </c>
      <c r="G69" s="10"/>
      <c r="H69" s="21"/>
    </row>
    <row r="70" spans="1:8" ht="12.75">
      <c r="A70" s="1" t="s">
        <v>34</v>
      </c>
      <c r="B70" s="12">
        <v>10.12</v>
      </c>
      <c r="C70" s="12">
        <v>5.18</v>
      </c>
      <c r="D70" s="11">
        <f>Perustaulukko!H70</f>
        <v>2.0798822013620466</v>
      </c>
      <c r="E70" s="32">
        <f t="shared" si="0"/>
        <v>40.15216604946036</v>
      </c>
      <c r="F70" s="32">
        <f t="shared" si="1"/>
        <v>20.552195665632873</v>
      </c>
      <c r="G70" s="10"/>
      <c r="H70" s="21"/>
    </row>
    <row r="71" spans="1:8" ht="12.75">
      <c r="A71" s="1" t="s">
        <v>35</v>
      </c>
      <c r="B71" s="12">
        <v>0.5</v>
      </c>
      <c r="C71" s="12">
        <v>0.03</v>
      </c>
      <c r="D71" s="11">
        <f>Perustaulukko!H71</f>
        <v>0</v>
      </c>
      <c r="E71" s="32">
        <f t="shared" si="0"/>
        <v>0</v>
      </c>
      <c r="F71" s="32">
        <f t="shared" si="1"/>
        <v>0</v>
      </c>
      <c r="G71" s="10"/>
      <c r="H71" s="21"/>
    </row>
    <row r="72" spans="1:8" ht="12.75">
      <c r="A72" s="1" t="s">
        <v>36</v>
      </c>
      <c r="B72" s="12">
        <v>3.35</v>
      </c>
      <c r="C72" s="12">
        <v>0.67</v>
      </c>
      <c r="D72" s="11">
        <f>Perustaulukko!H72</f>
        <v>0.920301859009755</v>
      </c>
      <c r="E72" s="32">
        <f t="shared" si="0"/>
        <v>137.35848641936641</v>
      </c>
      <c r="F72" s="32">
        <f t="shared" si="1"/>
        <v>27.471697283873286</v>
      </c>
      <c r="G72" s="10"/>
      <c r="H72" s="21"/>
    </row>
    <row r="73" spans="1:8" ht="12.75">
      <c r="A73" s="1" t="s">
        <v>37</v>
      </c>
      <c r="B73" s="12">
        <v>7.66</v>
      </c>
      <c r="C73" s="12">
        <v>4.21</v>
      </c>
      <c r="D73" s="11">
        <f>Perustaulukko!H73</f>
        <v>3.5707712129578497</v>
      </c>
      <c r="E73" s="32">
        <f t="shared" si="0"/>
        <v>84.81641836004393</v>
      </c>
      <c r="F73" s="32">
        <f t="shared" si="1"/>
        <v>46.615812179606394</v>
      </c>
      <c r="G73" s="10"/>
      <c r="H73" s="20"/>
    </row>
    <row r="74" spans="1:8" ht="12.75">
      <c r="A74" s="1" t="s">
        <v>38</v>
      </c>
      <c r="B74" s="12">
        <v>3.89</v>
      </c>
      <c r="C74" s="12">
        <v>3.51</v>
      </c>
      <c r="D74" s="11">
        <f>Perustaulukko!H74</f>
        <v>3.5339591385974596</v>
      </c>
      <c r="E74" s="32">
        <f t="shared" si="0"/>
        <v>100.68259654123817</v>
      </c>
      <c r="F74" s="32">
        <f t="shared" si="1"/>
        <v>90.84727862718405</v>
      </c>
      <c r="G74" s="10"/>
      <c r="H74" s="20"/>
    </row>
    <row r="75" spans="1:8" ht="12.75">
      <c r="A75" s="1" t="s">
        <v>39</v>
      </c>
      <c r="B75" s="12">
        <v>2.94</v>
      </c>
      <c r="C75" s="12">
        <v>2.45</v>
      </c>
      <c r="D75" s="11">
        <f>Perustaulukko!H75</f>
        <v>3.1658383949935573</v>
      </c>
      <c r="E75" s="32">
        <f t="shared" si="0"/>
        <v>129.21789367320642</v>
      </c>
      <c r="F75" s="32">
        <f t="shared" si="1"/>
        <v>107.68157806100535</v>
      </c>
      <c r="G75" s="10"/>
      <c r="H75" s="20"/>
    </row>
    <row r="76" spans="1:8" ht="12.75">
      <c r="A76" s="1" t="s">
        <v>40</v>
      </c>
      <c r="B76" s="12">
        <v>63.7</v>
      </c>
      <c r="C76" s="12">
        <v>67.77</v>
      </c>
      <c r="D76" s="11">
        <f>Perustaulukko!H76</f>
        <v>73.679366832321</v>
      </c>
      <c r="E76" s="32">
        <f t="shared" si="0"/>
        <v>108.71973857506418</v>
      </c>
      <c r="F76" s="32">
        <f t="shared" si="1"/>
        <v>115.66619596910674</v>
      </c>
      <c r="G76" s="10"/>
      <c r="H76" s="20"/>
    </row>
    <row r="77" spans="1:8" ht="12.75">
      <c r="A77" s="1" t="s">
        <v>41</v>
      </c>
      <c r="B77" s="12">
        <v>114.93</v>
      </c>
      <c r="C77" s="12">
        <v>83.63</v>
      </c>
      <c r="D77" s="11">
        <f>Perustaulukko!H77</f>
        <v>97.95692987299833</v>
      </c>
      <c r="E77" s="32">
        <f t="shared" si="0"/>
        <v>117.13132831878315</v>
      </c>
      <c r="F77" s="32">
        <f t="shared" si="1"/>
        <v>85.23181925780764</v>
      </c>
      <c r="G77" s="10"/>
      <c r="H77" s="20"/>
    </row>
    <row r="78" spans="1:8" ht="12.75">
      <c r="A78" s="1" t="s">
        <v>72</v>
      </c>
      <c r="B78" s="12">
        <v>0.06</v>
      </c>
      <c r="C78" s="12">
        <v>0.05</v>
      </c>
      <c r="D78" s="11">
        <f>Perustaulukko!H78</f>
        <v>0.036812074360390204</v>
      </c>
      <c r="E78" s="32">
        <f t="shared" si="0"/>
        <v>73.6241487207804</v>
      </c>
      <c r="F78" s="32">
        <f t="shared" si="1"/>
        <v>61.35345726731701</v>
      </c>
      <c r="G78" s="10"/>
      <c r="H78" s="21"/>
    </row>
    <row r="79" spans="1:8" ht="12.75">
      <c r="A79" s="1" t="s">
        <v>42</v>
      </c>
      <c r="B79" s="12">
        <v>2.58</v>
      </c>
      <c r="C79" s="12">
        <v>0.74</v>
      </c>
      <c r="D79" s="11">
        <f>Perustaulukko!H79</f>
        <v>0.5153690410454629</v>
      </c>
      <c r="E79" s="32">
        <f t="shared" si="0"/>
        <v>69.64446500614363</v>
      </c>
      <c r="F79" s="32">
        <f t="shared" si="1"/>
        <v>19.975544226568328</v>
      </c>
      <c r="G79" s="10"/>
      <c r="H79" s="20"/>
    </row>
    <row r="80" spans="1:8" ht="12.75">
      <c r="A80" s="1" t="s">
        <v>43</v>
      </c>
      <c r="B80" s="12">
        <v>0.27</v>
      </c>
      <c r="C80" s="12">
        <v>0.1</v>
      </c>
      <c r="D80" s="11">
        <f>Perustaulukko!H80</f>
        <v>0.07362414872078041</v>
      </c>
      <c r="E80" s="32">
        <f t="shared" si="0"/>
        <v>73.6241487207804</v>
      </c>
      <c r="F80" s="32">
        <f t="shared" si="1"/>
        <v>27.26820322991867</v>
      </c>
      <c r="G80" s="10"/>
      <c r="H80" s="21"/>
    </row>
    <row r="81" spans="1:8" ht="12.75">
      <c r="A81" s="1" t="s">
        <v>44</v>
      </c>
      <c r="B81" s="12">
        <v>12.26</v>
      </c>
      <c r="C81" s="12">
        <v>6.81</v>
      </c>
      <c r="D81" s="11">
        <f>Perustaulukko!H81</f>
        <v>3.810049696300386</v>
      </c>
      <c r="E81" s="32">
        <f t="shared" si="0"/>
        <v>55.94786631865472</v>
      </c>
      <c r="F81" s="32">
        <f t="shared" si="1"/>
        <v>31.077077457588793</v>
      </c>
      <c r="G81" s="10"/>
      <c r="H81" s="20"/>
    </row>
    <row r="82" spans="1:8" ht="12.75">
      <c r="A82" s="1" t="s">
        <v>45</v>
      </c>
      <c r="B82" s="12">
        <v>14.7</v>
      </c>
      <c r="C82" s="12">
        <v>14.28</v>
      </c>
      <c r="D82" s="11">
        <f>Perustaulukko!H82</f>
        <v>16.142094607031105</v>
      </c>
      <c r="E82" s="32">
        <f t="shared" si="0"/>
        <v>113.03987820049795</v>
      </c>
      <c r="F82" s="32">
        <f t="shared" si="1"/>
        <v>109.81016739476944</v>
      </c>
      <c r="G82" s="10"/>
      <c r="H82" s="20"/>
    </row>
    <row r="83" spans="1:8" ht="12.75">
      <c r="A83" s="1" t="s">
        <v>226</v>
      </c>
      <c r="B83" s="12">
        <v>0.02</v>
      </c>
      <c r="C83" s="12">
        <v>0</v>
      </c>
      <c r="D83" s="11">
        <f>Perustaulukko!H83</f>
        <v>0</v>
      </c>
      <c r="E83" s="32">
        <f>IF(C83&gt;0,(D83/C83)*100,"")</f>
      </c>
      <c r="F83" s="32">
        <f>IF(B83&gt;0,(D83/B83)*100,"")</f>
        <v>0</v>
      </c>
      <c r="G83" s="10"/>
      <c r="H83" s="20"/>
    </row>
    <row r="84" spans="1:8" ht="12.75">
      <c r="A84" s="1" t="s">
        <v>46</v>
      </c>
      <c r="B84" s="12">
        <v>13.63</v>
      </c>
      <c r="C84" s="12">
        <v>55.23</v>
      </c>
      <c r="D84" s="11">
        <f>Perustaulukko!H84</f>
        <v>19.399963187925636</v>
      </c>
      <c r="E84" s="32">
        <f t="shared" si="0"/>
        <v>35.1257707548898</v>
      </c>
      <c r="F84" s="32">
        <f t="shared" si="1"/>
        <v>142.33281869351163</v>
      </c>
      <c r="G84" s="10"/>
      <c r="H84" s="20"/>
    </row>
    <row r="85" spans="1:8" ht="12.75">
      <c r="A85" s="1" t="s">
        <v>107</v>
      </c>
      <c r="B85" s="12">
        <v>0</v>
      </c>
      <c r="C85" s="12">
        <v>0</v>
      </c>
      <c r="D85" s="11">
        <f>Perustaulukko!H85</f>
        <v>0</v>
      </c>
      <c r="E85" s="32">
        <f aca="true" t="shared" si="2" ref="E85:E110">IF(C85&gt;0,(D85/C85)*100,"")</f>
      </c>
      <c r="F85" s="32">
        <f aca="true" t="shared" si="3" ref="F85:F110">IF(B85&gt;0,(D85/B85)*100,"")</f>
      </c>
      <c r="G85" s="10"/>
      <c r="H85" s="21"/>
    </row>
    <row r="86" spans="1:8" ht="12.75">
      <c r="A86" s="1" t="s">
        <v>47</v>
      </c>
      <c r="B86" s="12">
        <v>24.56</v>
      </c>
      <c r="C86" s="12">
        <v>31.8</v>
      </c>
      <c r="D86" s="11">
        <f>Perustaulukko!H86</f>
        <v>23.541321553469537</v>
      </c>
      <c r="E86" s="32">
        <f t="shared" si="2"/>
        <v>74.02931306122495</v>
      </c>
      <c r="F86" s="32">
        <f t="shared" si="3"/>
        <v>95.85228645549486</v>
      </c>
      <c r="G86" s="10"/>
      <c r="H86" s="20"/>
    </row>
    <row r="87" spans="1:8" ht="12.75">
      <c r="A87" s="1" t="s">
        <v>48</v>
      </c>
      <c r="B87" s="12">
        <v>5.12</v>
      </c>
      <c r="C87" s="12">
        <v>4.79</v>
      </c>
      <c r="D87" s="11">
        <f>Perustaulukko!H87</f>
        <v>6.35008282716731</v>
      </c>
      <c r="E87" s="32">
        <f t="shared" si="2"/>
        <v>132.56957885526742</v>
      </c>
      <c r="F87" s="32">
        <f t="shared" si="3"/>
        <v>124.02505521811153</v>
      </c>
      <c r="G87" s="10"/>
      <c r="H87" s="20"/>
    </row>
    <row r="88" spans="1:8" ht="12.75">
      <c r="A88" s="1" t="s">
        <v>49</v>
      </c>
      <c r="B88" s="12">
        <v>0.48</v>
      </c>
      <c r="C88" s="12">
        <v>0</v>
      </c>
      <c r="D88" s="11">
        <f>Perustaulukko!H88</f>
        <v>0.055218111540585306</v>
      </c>
      <c r="E88" s="32">
        <f t="shared" si="2"/>
      </c>
      <c r="F88" s="32">
        <f t="shared" si="3"/>
        <v>11.503773237621939</v>
      </c>
      <c r="G88" s="10"/>
      <c r="H88" s="21"/>
    </row>
    <row r="89" spans="1:9" ht="12.75">
      <c r="A89" s="1" t="s">
        <v>50</v>
      </c>
      <c r="B89" s="12">
        <v>13.16</v>
      </c>
      <c r="C89" s="12">
        <v>15.17</v>
      </c>
      <c r="D89" s="11">
        <f>Perustaulukko!H89</f>
        <v>17.6513896558071</v>
      </c>
      <c r="E89" s="32">
        <f t="shared" si="2"/>
        <v>116.3572159248985</v>
      </c>
      <c r="F89" s="32">
        <f t="shared" si="3"/>
        <v>134.1291007280175</v>
      </c>
      <c r="G89" s="10"/>
      <c r="H89" s="20"/>
      <c r="I89" s="20"/>
    </row>
    <row r="90" spans="1:8" ht="12.75">
      <c r="A90" s="1" t="s">
        <v>51</v>
      </c>
      <c r="B90" s="12">
        <v>21.02</v>
      </c>
      <c r="C90" s="12">
        <v>20.5</v>
      </c>
      <c r="D90" s="11">
        <f>Perustaulukko!H90</f>
        <v>19.823302043070125</v>
      </c>
      <c r="E90" s="32">
        <f t="shared" si="2"/>
        <v>96.69903435643964</v>
      </c>
      <c r="F90" s="32">
        <f t="shared" si="3"/>
        <v>94.30686033810717</v>
      </c>
      <c r="G90" s="10"/>
      <c r="H90" s="20"/>
    </row>
    <row r="91" spans="1:8" ht="12.75">
      <c r="A91" s="1" t="s">
        <v>52</v>
      </c>
      <c r="B91" s="12">
        <v>2.98</v>
      </c>
      <c r="C91" s="12">
        <v>1.09</v>
      </c>
      <c r="D91" s="11">
        <f>Perustaulukko!H91</f>
        <v>0.8834897846493649</v>
      </c>
      <c r="E91" s="32">
        <f t="shared" si="2"/>
        <v>81.05410868342796</v>
      </c>
      <c r="F91" s="32">
        <f t="shared" si="3"/>
        <v>29.647308209710232</v>
      </c>
      <c r="G91" s="10"/>
      <c r="H91" s="21"/>
    </row>
    <row r="92" spans="1:8" ht="12.75">
      <c r="A92" s="1" t="s">
        <v>53</v>
      </c>
      <c r="B92" s="12">
        <v>0.37</v>
      </c>
      <c r="C92" s="12">
        <v>0.08</v>
      </c>
      <c r="D92" s="11">
        <f>Perustaulukko!H92</f>
        <v>0.018406037180195102</v>
      </c>
      <c r="E92" s="32">
        <f t="shared" si="2"/>
        <v>23.007546475243874</v>
      </c>
      <c r="F92" s="32">
        <f t="shared" si="3"/>
        <v>4.974604643295973</v>
      </c>
      <c r="G92" s="10"/>
      <c r="H92" s="21"/>
    </row>
    <row r="93" spans="1:8" ht="12.75">
      <c r="A93" s="1" t="s">
        <v>54</v>
      </c>
      <c r="B93" s="12">
        <v>47.65</v>
      </c>
      <c r="C93" s="12">
        <v>72.87</v>
      </c>
      <c r="D93" s="11">
        <f>Perustaulukko!H93</f>
        <v>44.929136756856245</v>
      </c>
      <c r="E93" s="32">
        <f t="shared" si="2"/>
        <v>61.656562037678384</v>
      </c>
      <c r="F93" s="32">
        <f t="shared" si="3"/>
        <v>94.28989875520723</v>
      </c>
      <c r="G93" s="10"/>
      <c r="H93" s="20"/>
    </row>
    <row r="94" spans="1:8" ht="12.75">
      <c r="A94" s="1" t="s">
        <v>55</v>
      </c>
      <c r="B94" s="12">
        <v>1.73</v>
      </c>
      <c r="C94" s="12">
        <v>2.07</v>
      </c>
      <c r="D94" s="11">
        <f>Perustaulukko!H94</f>
        <v>1.4172648628750228</v>
      </c>
      <c r="E94" s="32">
        <f t="shared" si="2"/>
        <v>68.46690158816536</v>
      </c>
      <c r="F94" s="32">
        <f t="shared" si="3"/>
        <v>81.92282444364294</v>
      </c>
      <c r="G94" s="10"/>
      <c r="H94" s="21"/>
    </row>
    <row r="95" spans="1:8" ht="12.75">
      <c r="A95" s="1" t="s">
        <v>56</v>
      </c>
      <c r="B95" s="12">
        <v>8.06</v>
      </c>
      <c r="C95" s="12">
        <v>4.18</v>
      </c>
      <c r="D95" s="11">
        <f>Perustaulukko!H95</f>
        <v>4.288606662985459</v>
      </c>
      <c r="E95" s="32">
        <f t="shared" si="2"/>
        <v>102.59824552596793</v>
      </c>
      <c r="F95" s="32">
        <f t="shared" si="3"/>
        <v>53.208519391879136</v>
      </c>
      <c r="G95" s="10"/>
      <c r="H95" s="20"/>
    </row>
    <row r="96" spans="1:8" ht="12.75">
      <c r="A96" s="1" t="s">
        <v>57</v>
      </c>
      <c r="B96" s="12">
        <v>0.4</v>
      </c>
      <c r="C96" s="12">
        <v>0</v>
      </c>
      <c r="D96" s="11">
        <f>Perustaulukko!H96</f>
        <v>0.018406037180195102</v>
      </c>
      <c r="E96" s="32">
        <f t="shared" si="2"/>
      </c>
      <c r="F96" s="32">
        <f t="shared" si="3"/>
        <v>4.601509295048775</v>
      </c>
      <c r="G96" s="10"/>
      <c r="H96" s="21"/>
    </row>
    <row r="97" spans="1:8" ht="12.75">
      <c r="A97" s="1" t="s">
        <v>58</v>
      </c>
      <c r="B97" s="12">
        <v>17.84</v>
      </c>
      <c r="C97" s="12">
        <v>9.92</v>
      </c>
      <c r="D97" s="11">
        <f>Perustaulukko!H97</f>
        <v>2.171912387263022</v>
      </c>
      <c r="E97" s="32">
        <f t="shared" si="2"/>
        <v>21.894278097409494</v>
      </c>
      <c r="F97" s="32">
        <f t="shared" si="3"/>
        <v>12.17439678959093</v>
      </c>
      <c r="G97" s="10"/>
      <c r="H97" s="20"/>
    </row>
    <row r="98" spans="1:8" ht="12.75">
      <c r="A98" s="1" t="s">
        <v>59</v>
      </c>
      <c r="B98" s="12">
        <v>0.06</v>
      </c>
      <c r="C98" s="12">
        <v>0.07</v>
      </c>
      <c r="D98" s="11">
        <f>Perustaulukko!H98</f>
        <v>0.018406037180195102</v>
      </c>
      <c r="E98" s="32">
        <f t="shared" si="2"/>
        <v>26.294338828850144</v>
      </c>
      <c r="F98" s="32">
        <f t="shared" si="3"/>
        <v>30.676728633658506</v>
      </c>
      <c r="G98" s="10"/>
      <c r="H98" s="21"/>
    </row>
    <row r="99" spans="1:8" ht="12.75">
      <c r="A99" s="1" t="s">
        <v>60</v>
      </c>
      <c r="B99" s="12">
        <v>4.16</v>
      </c>
      <c r="C99" s="12">
        <v>0.41</v>
      </c>
      <c r="D99" s="11">
        <f>Perustaulukko!H99</f>
        <v>0.49696300386526776</v>
      </c>
      <c r="E99" s="32">
        <f t="shared" si="2"/>
        <v>121.2104887476263</v>
      </c>
      <c r="F99" s="32">
        <f t="shared" si="3"/>
        <v>11.946226054453552</v>
      </c>
      <c r="G99" s="10"/>
      <c r="H99" s="21"/>
    </row>
    <row r="100" spans="1:8" ht="12.75">
      <c r="A100" s="1" t="s">
        <v>61</v>
      </c>
      <c r="B100" s="12">
        <v>1.98</v>
      </c>
      <c r="C100" s="12">
        <v>0.15</v>
      </c>
      <c r="D100" s="11">
        <f>Perustaulukko!H100</f>
        <v>0.184060371801951</v>
      </c>
      <c r="E100" s="32">
        <f t="shared" si="2"/>
        <v>122.70691453463401</v>
      </c>
      <c r="F100" s="32">
        <f t="shared" si="3"/>
        <v>9.29597837383591</v>
      </c>
      <c r="G100" s="10"/>
      <c r="H100" s="20"/>
    </row>
    <row r="101" spans="1:8" ht="12.75">
      <c r="A101" s="1" t="s">
        <v>62</v>
      </c>
      <c r="B101" s="12">
        <v>0.06</v>
      </c>
      <c r="C101" s="12">
        <v>0</v>
      </c>
      <c r="D101" s="11">
        <f>Perustaulukko!H101</f>
        <v>0</v>
      </c>
      <c r="E101" s="32">
        <f t="shared" si="2"/>
      </c>
      <c r="F101" s="32">
        <f t="shared" si="3"/>
        <v>0</v>
      </c>
      <c r="G101" s="10"/>
      <c r="H101" s="21"/>
    </row>
    <row r="102" spans="1:8" ht="12.75">
      <c r="A102" s="1" t="s">
        <v>63</v>
      </c>
      <c r="B102" s="12">
        <v>17.99</v>
      </c>
      <c r="C102" s="12">
        <v>15.94</v>
      </c>
      <c r="D102" s="11">
        <f>Perustaulukko!H102</f>
        <v>10.822749861954719</v>
      </c>
      <c r="E102" s="32">
        <f t="shared" si="2"/>
        <v>67.89679963585144</v>
      </c>
      <c r="F102" s="32">
        <f t="shared" si="3"/>
        <v>60.159810238769985</v>
      </c>
      <c r="G102" s="10"/>
      <c r="H102" s="20"/>
    </row>
    <row r="103" spans="1:8" ht="12.75">
      <c r="A103" s="1" t="s">
        <v>213</v>
      </c>
      <c r="B103" s="12">
        <v>0.02</v>
      </c>
      <c r="C103" s="12">
        <v>0</v>
      </c>
      <c r="D103" s="11">
        <f>Perustaulukko!H103</f>
        <v>0</v>
      </c>
      <c r="E103" s="32">
        <f>IF(C103&gt;0,(D103/C103)*100,"")</f>
      </c>
      <c r="F103" s="32">
        <f>IF(B103&gt;0,(D103/B103)*100,"")</f>
        <v>0</v>
      </c>
      <c r="G103" s="10"/>
      <c r="H103" s="20"/>
    </row>
    <row r="104" spans="1:8" ht="12.75">
      <c r="A104" s="1" t="s">
        <v>84</v>
      </c>
      <c r="B104" s="12">
        <v>0</v>
      </c>
      <c r="C104" s="12">
        <v>0.02</v>
      </c>
      <c r="D104" s="11">
        <f>Perustaulukko!H104</f>
        <v>0</v>
      </c>
      <c r="E104" s="32">
        <f t="shared" si="2"/>
        <v>0</v>
      </c>
      <c r="F104" s="32">
        <f t="shared" si="3"/>
      </c>
      <c r="G104" s="10"/>
      <c r="H104" s="21"/>
    </row>
    <row r="105" spans="1:8" ht="12.75">
      <c r="A105" s="1" t="s">
        <v>90</v>
      </c>
      <c r="B105" s="12">
        <v>0</v>
      </c>
      <c r="C105" s="12">
        <v>0.05</v>
      </c>
      <c r="D105" s="11">
        <f>Perustaulukko!H105</f>
        <v>0.11043622308117061</v>
      </c>
      <c r="E105" s="32">
        <f t="shared" si="2"/>
        <v>220.87244616234122</v>
      </c>
      <c r="F105" s="32">
        <f t="shared" si="3"/>
      </c>
      <c r="G105" s="10"/>
      <c r="H105" s="21"/>
    </row>
    <row r="106" spans="1:8" ht="12.75">
      <c r="A106" s="1" t="s">
        <v>131</v>
      </c>
      <c r="B106" s="12">
        <v>0</v>
      </c>
      <c r="C106" s="12">
        <v>0</v>
      </c>
      <c r="D106" s="11">
        <f>Perustaulukko!H106</f>
        <v>0</v>
      </c>
      <c r="E106" s="32">
        <f t="shared" si="2"/>
      </c>
      <c r="F106" s="32">
        <f t="shared" si="3"/>
      </c>
      <c r="G106" s="10"/>
      <c r="H106" s="21"/>
    </row>
    <row r="107" spans="1:8" ht="12.75">
      <c r="A107" s="1" t="s">
        <v>64</v>
      </c>
      <c r="B107" s="12">
        <v>37.84</v>
      </c>
      <c r="C107" s="12">
        <v>72.59</v>
      </c>
      <c r="D107" s="11">
        <f>Perustaulukko!H107</f>
        <v>35.79974231547947</v>
      </c>
      <c r="E107" s="32">
        <f t="shared" si="2"/>
        <v>49.31773290464178</v>
      </c>
      <c r="F107" s="32">
        <f t="shared" si="3"/>
        <v>94.60819850813813</v>
      </c>
      <c r="G107" s="10"/>
      <c r="H107" s="20"/>
    </row>
    <row r="108" spans="1:7" ht="13.5" thickBot="1">
      <c r="A108" s="33" t="s">
        <v>87</v>
      </c>
      <c r="B108" s="34">
        <v>0.02</v>
      </c>
      <c r="C108" s="34">
        <v>0</v>
      </c>
      <c r="D108" s="51">
        <f>Perustaulukko!H108</f>
        <v>0</v>
      </c>
      <c r="E108" s="52">
        <f t="shared" si="2"/>
      </c>
      <c r="F108" s="35">
        <f t="shared" si="3"/>
        <v>0</v>
      </c>
      <c r="G108" s="10"/>
    </row>
    <row r="109" spans="1:7" ht="12.75">
      <c r="A109" s="1" t="s">
        <v>132</v>
      </c>
      <c r="B109" s="81">
        <v>611</v>
      </c>
      <c r="C109" s="24">
        <v>598</v>
      </c>
      <c r="D109" s="30">
        <f>Perustaulukko!H109</f>
        <v>437.2538192527147</v>
      </c>
      <c r="E109" s="32">
        <f t="shared" si="2"/>
        <v>73.1193677680125</v>
      </c>
      <c r="F109" s="32">
        <f t="shared" si="3"/>
        <v>71.56363653890585</v>
      </c>
      <c r="G109" s="53"/>
    </row>
    <row r="110" spans="1:7" ht="12.75">
      <c r="A110" s="1" t="s">
        <v>146</v>
      </c>
      <c r="B110" s="81">
        <v>88</v>
      </c>
      <c r="C110" s="24">
        <v>71</v>
      </c>
      <c r="D110" s="30">
        <f>Perustaulukko!H110</f>
        <v>69</v>
      </c>
      <c r="E110" s="32">
        <f t="shared" si="2"/>
        <v>97.1830985915493</v>
      </c>
      <c r="F110" s="32">
        <f t="shared" si="3"/>
        <v>78.4090909090909</v>
      </c>
      <c r="G110" s="5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5"/>
    </row>
    <row r="132" ht="12.75">
      <c r="C132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40">
      <selection activeCell="I51" sqref="I51"/>
    </sheetView>
  </sheetViews>
  <sheetFormatPr defaultColWidth="9.140625" defaultRowHeight="12.75"/>
  <cols>
    <col min="3" max="3" width="15.7109375" style="0" customWidth="1"/>
  </cols>
  <sheetData>
    <row r="1" ht="12.75">
      <c r="A1" t="s">
        <v>267</v>
      </c>
    </row>
    <row r="2" ht="12.75">
      <c r="G2" s="2" t="s">
        <v>152</v>
      </c>
    </row>
    <row r="3" spans="1:4" s="1" customFormat="1" ht="12.75">
      <c r="A3" s="1" t="s">
        <v>224</v>
      </c>
      <c r="B3" s="1" t="s">
        <v>225</v>
      </c>
      <c r="D3" s="1" t="s">
        <v>223</v>
      </c>
    </row>
    <row r="4" spans="1:4" s="1" customFormat="1" ht="12.75">
      <c r="A4" s="1" t="s">
        <v>279</v>
      </c>
      <c r="B4" s="1" t="s">
        <v>280</v>
      </c>
      <c r="D4" s="1" t="s">
        <v>207</v>
      </c>
    </row>
    <row r="5" spans="1:4" s="1" customFormat="1" ht="12.75">
      <c r="A5" s="1" t="s">
        <v>240</v>
      </c>
      <c r="B5" s="1" t="s">
        <v>241</v>
      </c>
      <c r="D5" s="1" t="s">
        <v>242</v>
      </c>
    </row>
    <row r="6" spans="1:4" s="1" customFormat="1" ht="12.75">
      <c r="A6" s="1" t="s">
        <v>182</v>
      </c>
      <c r="B6" s="1" t="s">
        <v>183</v>
      </c>
      <c r="D6" s="1" t="s">
        <v>264</v>
      </c>
    </row>
    <row r="7" spans="1:4" s="1" customFormat="1" ht="12.75">
      <c r="A7" s="1" t="s">
        <v>75</v>
      </c>
      <c r="B7" s="1" t="s">
        <v>151</v>
      </c>
      <c r="D7" s="1" t="s">
        <v>121</v>
      </c>
    </row>
    <row r="8" spans="1:4" s="1" customFormat="1" ht="12.75">
      <c r="A8" s="1" t="s">
        <v>75</v>
      </c>
      <c r="B8" s="1" t="s">
        <v>187</v>
      </c>
      <c r="D8" s="1" t="s">
        <v>287</v>
      </c>
    </row>
    <row r="9" spans="1:4" s="1" customFormat="1" ht="12.75">
      <c r="A9" s="1" t="s">
        <v>75</v>
      </c>
      <c r="B9" s="1" t="s">
        <v>254</v>
      </c>
      <c r="D9" s="1" t="s">
        <v>255</v>
      </c>
    </row>
    <row r="10" spans="1:4" s="1" customFormat="1" ht="12.75">
      <c r="A10" s="1" t="s">
        <v>75</v>
      </c>
      <c r="B10" s="1" t="s">
        <v>206</v>
      </c>
      <c r="D10" s="1" t="s">
        <v>207</v>
      </c>
    </row>
    <row r="11" spans="1:4" s="1" customFormat="1" ht="12.75">
      <c r="A11" s="1" t="s">
        <v>271</v>
      </c>
      <c r="B11" s="1" t="s">
        <v>272</v>
      </c>
      <c r="D11" s="1" t="s">
        <v>273</v>
      </c>
    </row>
    <row r="12" spans="1:4" s="1" customFormat="1" ht="12.75">
      <c r="A12" s="1" t="s">
        <v>95</v>
      </c>
      <c r="B12" s="1" t="s">
        <v>96</v>
      </c>
      <c r="D12" s="1" t="s">
        <v>171</v>
      </c>
    </row>
    <row r="13" spans="1:4" s="1" customFormat="1" ht="12.75">
      <c r="A13" s="1" t="s">
        <v>73</v>
      </c>
      <c r="B13" s="1" t="s">
        <v>216</v>
      </c>
      <c r="D13" s="1" t="s">
        <v>268</v>
      </c>
    </row>
    <row r="14" spans="1:4" s="1" customFormat="1" ht="12.75">
      <c r="A14" s="1" t="s">
        <v>73</v>
      </c>
      <c r="B14" s="1" t="s">
        <v>74</v>
      </c>
      <c r="D14" s="1" t="s">
        <v>184</v>
      </c>
    </row>
    <row r="15" spans="1:4" s="1" customFormat="1" ht="12.75">
      <c r="A15" s="1" t="s">
        <v>0</v>
      </c>
      <c r="B15" s="1" t="s">
        <v>82</v>
      </c>
      <c r="D15" s="1" t="s">
        <v>184</v>
      </c>
    </row>
    <row r="16" spans="1:4" s="1" customFormat="1" ht="12.75">
      <c r="A16" s="1" t="s">
        <v>0</v>
      </c>
      <c r="B16" s="1" t="s">
        <v>83</v>
      </c>
      <c r="D16" s="1" t="s">
        <v>277</v>
      </c>
    </row>
    <row r="17" spans="1:4" s="1" customFormat="1" ht="12.75">
      <c r="A17" s="1" t="s">
        <v>288</v>
      </c>
      <c r="B17" s="1" t="s">
        <v>289</v>
      </c>
      <c r="D17" s="1" t="s">
        <v>290</v>
      </c>
    </row>
    <row r="18" spans="1:4" s="2" customFormat="1" ht="12.75">
      <c r="A18" s="2" t="s">
        <v>108</v>
      </c>
      <c r="B18" s="2" t="s">
        <v>135</v>
      </c>
      <c r="D18" s="2" t="s">
        <v>136</v>
      </c>
    </row>
    <row r="19" spans="1:4" s="1" customFormat="1" ht="12.75">
      <c r="A19" s="1" t="s">
        <v>108</v>
      </c>
      <c r="B19" s="1" t="s">
        <v>109</v>
      </c>
      <c r="D19" s="1" t="s">
        <v>121</v>
      </c>
    </row>
    <row r="20" spans="1:5" s="1" customFormat="1" ht="12.75">
      <c r="A20" s="2" t="s">
        <v>228</v>
      </c>
      <c r="B20" s="2" t="s">
        <v>229</v>
      </c>
      <c r="C20" s="2"/>
      <c r="D20" s="2" t="s">
        <v>230</v>
      </c>
      <c r="E20" s="2"/>
    </row>
    <row r="21" spans="1:4" s="1" customFormat="1" ht="12.75">
      <c r="A21" s="1" t="s">
        <v>181</v>
      </c>
      <c r="B21" s="1" t="s">
        <v>263</v>
      </c>
      <c r="D21" s="1" t="s">
        <v>256</v>
      </c>
    </row>
    <row r="22" spans="1:4" s="1" customFormat="1" ht="12.75">
      <c r="A22" s="1" t="s">
        <v>221</v>
      </c>
      <c r="B22" s="1" t="s">
        <v>222</v>
      </c>
      <c r="D22" s="1" t="s">
        <v>223</v>
      </c>
    </row>
    <row r="23" spans="1:4" s="1" customFormat="1" ht="12.75">
      <c r="A23" s="1" t="s">
        <v>97</v>
      </c>
      <c r="B23" s="1" t="s">
        <v>98</v>
      </c>
      <c r="D23" s="1" t="s">
        <v>127</v>
      </c>
    </row>
    <row r="24" spans="1:4" s="1" customFormat="1" ht="12.75">
      <c r="A24" s="1" t="s">
        <v>97</v>
      </c>
      <c r="B24" s="1" t="s">
        <v>130</v>
      </c>
      <c r="D24" s="1" t="s">
        <v>248</v>
      </c>
    </row>
    <row r="25" spans="1:4" s="2" customFormat="1" ht="12.75">
      <c r="A25" s="2" t="s">
        <v>85</v>
      </c>
      <c r="B25" s="2" t="s">
        <v>236</v>
      </c>
      <c r="D25" s="2" t="s">
        <v>237</v>
      </c>
    </row>
    <row r="26" spans="1:5" s="2" customFormat="1" ht="12.75">
      <c r="A26" s="1" t="s">
        <v>85</v>
      </c>
      <c r="B26" s="1" t="s">
        <v>128</v>
      </c>
      <c r="C26" s="1"/>
      <c r="D26" s="1" t="s">
        <v>244</v>
      </c>
      <c r="E26" s="1"/>
    </row>
    <row r="27" spans="1:5" s="1" customFormat="1" ht="12.75">
      <c r="A27" s="2" t="s">
        <v>188</v>
      </c>
      <c r="B27" s="2" t="s">
        <v>217</v>
      </c>
      <c r="C27" s="2"/>
      <c r="D27" s="2" t="s">
        <v>218</v>
      </c>
      <c r="E27" s="2"/>
    </row>
    <row r="28" spans="1:4" s="1" customFormat="1" ht="12.75">
      <c r="A28" s="1" t="s">
        <v>188</v>
      </c>
      <c r="B28" s="1" t="s">
        <v>189</v>
      </c>
      <c r="D28" s="1" t="s">
        <v>276</v>
      </c>
    </row>
    <row r="29" spans="1:4" s="1" customFormat="1" ht="12.75">
      <c r="A29" s="1" t="s">
        <v>118</v>
      </c>
      <c r="B29" s="1" t="s">
        <v>154</v>
      </c>
      <c r="D29" s="1" t="s">
        <v>233</v>
      </c>
    </row>
    <row r="30" spans="1:4" s="1" customFormat="1" ht="12.75">
      <c r="A30" s="1" t="s">
        <v>118</v>
      </c>
      <c r="B30" s="1" t="s">
        <v>119</v>
      </c>
      <c r="D30" s="1" t="s">
        <v>243</v>
      </c>
    </row>
    <row r="31" spans="1:4" s="1" customFormat="1" ht="12.75">
      <c r="A31" s="1" t="s">
        <v>106</v>
      </c>
      <c r="B31" s="1" t="s">
        <v>124</v>
      </c>
      <c r="D31" s="1" t="s">
        <v>283</v>
      </c>
    </row>
    <row r="32" spans="1:4" s="1" customFormat="1" ht="12.75">
      <c r="A32" s="1" t="s">
        <v>106</v>
      </c>
      <c r="B32" s="1" t="s">
        <v>291</v>
      </c>
      <c r="D32" s="1" t="s">
        <v>292</v>
      </c>
    </row>
    <row r="33" spans="1:4" s="1" customFormat="1" ht="12.75">
      <c r="A33" s="1" t="s">
        <v>106</v>
      </c>
      <c r="B33" s="1" t="s">
        <v>231</v>
      </c>
      <c r="D33" s="1" t="s">
        <v>232</v>
      </c>
    </row>
    <row r="34" spans="1:4" s="1" customFormat="1" ht="12.75">
      <c r="A34" s="1" t="s">
        <v>168</v>
      </c>
      <c r="B34" s="1" t="s">
        <v>169</v>
      </c>
      <c r="D34" s="1" t="s">
        <v>270</v>
      </c>
    </row>
    <row r="35" spans="1:4" s="2" customFormat="1" ht="12.75">
      <c r="A35" s="2" t="s">
        <v>110</v>
      </c>
      <c r="B35" s="2" t="s">
        <v>175</v>
      </c>
      <c r="D35" s="2" t="s">
        <v>253</v>
      </c>
    </row>
    <row r="36" spans="1:5" s="1" customFormat="1" ht="12.75">
      <c r="A36" s="2" t="s">
        <v>110</v>
      </c>
      <c r="B36" s="2" t="s">
        <v>177</v>
      </c>
      <c r="C36" s="2"/>
      <c r="D36" s="2" t="s">
        <v>176</v>
      </c>
      <c r="E36" s="2"/>
    </row>
    <row r="37" spans="1:4" s="1" customFormat="1" ht="12.75">
      <c r="A37" s="1" t="s">
        <v>93</v>
      </c>
      <c r="B37" s="1" t="s">
        <v>94</v>
      </c>
      <c r="D37" s="1" t="s">
        <v>282</v>
      </c>
    </row>
    <row r="38" spans="1:4" s="1" customFormat="1" ht="12.75">
      <c r="A38" s="1" t="s">
        <v>116</v>
      </c>
      <c r="B38" s="1" t="s">
        <v>198</v>
      </c>
      <c r="D38" s="1" t="s">
        <v>117</v>
      </c>
    </row>
    <row r="39" spans="1:4" s="1" customFormat="1" ht="12.75">
      <c r="A39" s="1" t="s">
        <v>116</v>
      </c>
      <c r="B39" s="1" t="s">
        <v>190</v>
      </c>
      <c r="D39" s="1" t="s">
        <v>162</v>
      </c>
    </row>
    <row r="40" spans="1:4" s="1" customFormat="1" ht="12.75">
      <c r="A40" s="1" t="s">
        <v>116</v>
      </c>
      <c r="B40" s="1" t="s">
        <v>161</v>
      </c>
      <c r="D40" s="1" t="s">
        <v>162</v>
      </c>
    </row>
    <row r="41" spans="1:4" s="1" customFormat="1" ht="12.75">
      <c r="A41" s="1" t="s">
        <v>155</v>
      </c>
      <c r="B41" s="1" t="s">
        <v>156</v>
      </c>
      <c r="D41" s="1" t="s">
        <v>278</v>
      </c>
    </row>
    <row r="42" spans="1:4" s="1" customFormat="1" ht="12.75">
      <c r="A42" s="1" t="s">
        <v>155</v>
      </c>
      <c r="B42" s="1" t="s">
        <v>245</v>
      </c>
      <c r="D42" s="1" t="s">
        <v>265</v>
      </c>
    </row>
    <row r="43" spans="1:4" s="1" customFormat="1" ht="12.75">
      <c r="A43" s="1" t="s">
        <v>111</v>
      </c>
      <c r="B43" s="1" t="s">
        <v>78</v>
      </c>
      <c r="D43" s="1" t="s">
        <v>112</v>
      </c>
    </row>
    <row r="44" spans="1:4" s="1" customFormat="1" ht="12.75">
      <c r="A44" s="1" t="s">
        <v>111</v>
      </c>
      <c r="B44" s="1" t="s">
        <v>113</v>
      </c>
      <c r="D44" s="1" t="s">
        <v>171</v>
      </c>
    </row>
    <row r="45" spans="1:4" s="1" customFormat="1" ht="12.75">
      <c r="A45" s="1" t="s">
        <v>111</v>
      </c>
      <c r="B45" s="1" t="s">
        <v>165</v>
      </c>
      <c r="D45" s="1" t="s">
        <v>251</v>
      </c>
    </row>
    <row r="46" spans="1:4" s="2" customFormat="1" ht="12.75">
      <c r="A46" s="2" t="s">
        <v>111</v>
      </c>
      <c r="B46" s="2" t="s">
        <v>219</v>
      </c>
      <c r="D46" s="2" t="s">
        <v>249</v>
      </c>
    </row>
    <row r="47" spans="1:4" s="2" customFormat="1" ht="12.75">
      <c r="A47" s="2" t="s">
        <v>111</v>
      </c>
      <c r="B47" s="2" t="s">
        <v>163</v>
      </c>
      <c r="D47" s="2" t="s">
        <v>164</v>
      </c>
    </row>
    <row r="48" spans="1:5" s="1" customFormat="1" ht="12.75">
      <c r="A48" s="2" t="s">
        <v>111</v>
      </c>
      <c r="B48" s="2" t="s">
        <v>200</v>
      </c>
      <c r="C48" s="2"/>
      <c r="D48" s="2" t="s">
        <v>201</v>
      </c>
      <c r="E48" s="2"/>
    </row>
    <row r="49" spans="1:4" s="1" customFormat="1" ht="12.75">
      <c r="A49" s="1" t="s">
        <v>111</v>
      </c>
      <c r="B49" s="1" t="s">
        <v>191</v>
      </c>
      <c r="D49" s="1" t="s">
        <v>192</v>
      </c>
    </row>
    <row r="50" spans="1:4" s="1" customFormat="1" ht="12.75">
      <c r="A50" s="1" t="s">
        <v>179</v>
      </c>
      <c r="B50" s="1" t="s">
        <v>294</v>
      </c>
      <c r="D50" s="1" t="s">
        <v>293</v>
      </c>
    </row>
    <row r="51" spans="1:4" s="1" customFormat="1" ht="12.75">
      <c r="A51" s="1" t="s">
        <v>179</v>
      </c>
      <c r="B51" s="1" t="s">
        <v>159</v>
      </c>
      <c r="D51" s="1" t="s">
        <v>293</v>
      </c>
    </row>
    <row r="52" spans="1:4" s="1" customFormat="1" ht="12.75">
      <c r="A52" s="1" t="s">
        <v>179</v>
      </c>
      <c r="B52" s="1" t="s">
        <v>180</v>
      </c>
      <c r="D52" s="1" t="s">
        <v>269</v>
      </c>
    </row>
    <row r="53" spans="1:4" s="1" customFormat="1" ht="12.75">
      <c r="A53" s="1" t="s">
        <v>158</v>
      </c>
      <c r="B53" s="1" t="s">
        <v>159</v>
      </c>
      <c r="D53" s="1" t="s">
        <v>210</v>
      </c>
    </row>
    <row r="54" spans="1:4" s="1" customFormat="1" ht="12.75">
      <c r="A54" s="1" t="s">
        <v>133</v>
      </c>
      <c r="B54" s="1" t="s">
        <v>134</v>
      </c>
      <c r="D54" s="1" t="s">
        <v>281</v>
      </c>
    </row>
    <row r="55" spans="1:4" s="1" customFormat="1" ht="12.75">
      <c r="A55" s="1" t="s">
        <v>214</v>
      </c>
      <c r="B55" s="1" t="s">
        <v>215</v>
      </c>
      <c r="D55" s="1" t="s">
        <v>286</v>
      </c>
    </row>
    <row r="56" spans="1:5" s="1" customFormat="1" ht="12.75">
      <c r="A56" s="2" t="s">
        <v>81</v>
      </c>
      <c r="B56" s="2" t="s">
        <v>185</v>
      </c>
      <c r="C56" s="2"/>
      <c r="D56" s="2" t="s">
        <v>186</v>
      </c>
      <c r="E56" s="2"/>
    </row>
    <row r="57" spans="1:4" s="1" customFormat="1" ht="12.75">
      <c r="A57" s="1" t="s">
        <v>246</v>
      </c>
      <c r="B57" s="1" t="s">
        <v>247</v>
      </c>
      <c r="D57" s="1" t="s">
        <v>239</v>
      </c>
    </row>
    <row r="58" spans="1:4" s="1" customFormat="1" ht="12.75">
      <c r="A58" s="1" t="s">
        <v>81</v>
      </c>
      <c r="B58" s="1" t="s">
        <v>284</v>
      </c>
      <c r="D58" s="1" t="s">
        <v>285</v>
      </c>
    </row>
    <row r="59" spans="1:4" s="1" customFormat="1" ht="12.75">
      <c r="A59" s="1" t="s">
        <v>81</v>
      </c>
      <c r="B59" s="1" t="s">
        <v>91</v>
      </c>
      <c r="D59" s="1" t="s">
        <v>266</v>
      </c>
    </row>
    <row r="60" spans="1:4" s="1" customFormat="1" ht="12.75">
      <c r="A60" s="1" t="s">
        <v>81</v>
      </c>
      <c r="B60" s="1" t="s">
        <v>202</v>
      </c>
      <c r="D60" s="1" t="s">
        <v>203</v>
      </c>
    </row>
    <row r="61" spans="1:4" s="1" customFormat="1" ht="12.75">
      <c r="A61" s="1" t="s">
        <v>81</v>
      </c>
      <c r="B61" s="1" t="s">
        <v>208</v>
      </c>
      <c r="D61" s="1" t="s">
        <v>209</v>
      </c>
    </row>
    <row r="62" spans="1:4" s="1" customFormat="1" ht="12.75">
      <c r="A62" s="1" t="s">
        <v>81</v>
      </c>
      <c r="B62" s="1" t="s">
        <v>122</v>
      </c>
      <c r="D62" s="1" t="s">
        <v>207</v>
      </c>
    </row>
    <row r="63" spans="1:4" s="2" customFormat="1" ht="12.75">
      <c r="A63" s="2" t="s">
        <v>81</v>
      </c>
      <c r="B63" s="2" t="s">
        <v>114</v>
      </c>
      <c r="D63" s="2" t="s">
        <v>250</v>
      </c>
    </row>
    <row r="64" spans="1:4" s="1" customFormat="1" ht="12.75">
      <c r="A64" s="1" t="s">
        <v>81</v>
      </c>
      <c r="B64" s="1" t="s">
        <v>195</v>
      </c>
      <c r="D64" s="1" t="s">
        <v>115</v>
      </c>
    </row>
    <row r="65" spans="1:4" s="1" customFormat="1" ht="12.75">
      <c r="A65" s="1" t="s">
        <v>81</v>
      </c>
      <c r="B65" s="1" t="s">
        <v>197</v>
      </c>
      <c r="D65" s="1" t="s">
        <v>115</v>
      </c>
    </row>
    <row r="66" spans="1:4" s="1" customFormat="1" ht="12.75">
      <c r="A66" s="1" t="s">
        <v>81</v>
      </c>
      <c r="B66" s="1" t="s">
        <v>126</v>
      </c>
      <c r="D66" s="1" t="s">
        <v>153</v>
      </c>
    </row>
    <row r="67" spans="1:4" s="2" customFormat="1" ht="12.75">
      <c r="A67" s="2" t="s">
        <v>101</v>
      </c>
      <c r="B67" s="2" t="s">
        <v>129</v>
      </c>
      <c r="D67" s="2" t="s">
        <v>160</v>
      </c>
    </row>
    <row r="68" spans="1:4" s="1" customFormat="1" ht="12.75">
      <c r="A68" s="1" t="s">
        <v>101</v>
      </c>
      <c r="B68" s="1" t="s">
        <v>238</v>
      </c>
      <c r="D68" s="1" t="s">
        <v>239</v>
      </c>
    </row>
    <row r="69" spans="1:4" s="1" customFormat="1" ht="12.75">
      <c r="A69" s="1" t="s">
        <v>101</v>
      </c>
      <c r="B69" s="1" t="s">
        <v>102</v>
      </c>
      <c r="D69" s="1" t="s">
        <v>178</v>
      </c>
    </row>
    <row r="70" spans="1:4" s="1" customFormat="1" ht="12.75">
      <c r="A70" s="1" t="s">
        <v>104</v>
      </c>
      <c r="B70" s="1" t="s">
        <v>105</v>
      </c>
      <c r="D70" s="1" t="s">
        <v>234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2020-04-01T16:42:38Z</dcterms:modified>
  <cp:category/>
  <cp:version/>
  <cp:contentType/>
  <cp:contentStatus/>
</cp:coreProperties>
</file>