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65521" windowWidth="11775" windowHeight="9360" activeTab="0"/>
  </bookViews>
  <sheets>
    <sheet name="Perustaulukko" sheetId="1" r:id="rId1"/>
    <sheet name="Eloonjäämis%" sheetId="2" r:id="rId2"/>
    <sheet name="Laskijat" sheetId="3" r:id="rId3"/>
  </sheets>
  <definedNames>
    <definedName name="_xlnm.Print_Titles" localSheetId="0">'Perustaulukko'!$A:$A,'Perustaulukko'!$2:$4</definedName>
  </definedNames>
  <calcPr fullCalcOnLoad="1"/>
</workbook>
</file>

<file path=xl/sharedStrings.xml><?xml version="1.0" encoding="utf-8"?>
<sst xmlns="http://schemas.openxmlformats.org/spreadsheetml/2006/main" count="623" uniqueCount="290">
  <si>
    <t>LAI</t>
  </si>
  <si>
    <t>Km</t>
  </si>
  <si>
    <t>Merimetso</t>
  </si>
  <si>
    <t>Kyhmyjoutsen</t>
  </si>
  <si>
    <t>Laulujoutsen</t>
  </si>
  <si>
    <t>Sinisorsa</t>
  </si>
  <si>
    <t>Telkkä</t>
  </si>
  <si>
    <t>Isokoskelo</t>
  </si>
  <si>
    <t>Merikotka</t>
  </si>
  <si>
    <t>Kanahaukka</t>
  </si>
  <si>
    <t>Varpushaukka</t>
  </si>
  <si>
    <t>Hiirihaukka</t>
  </si>
  <si>
    <t>Maakotka</t>
  </si>
  <si>
    <t>Pyy</t>
  </si>
  <si>
    <t>Teeri</t>
  </si>
  <si>
    <t>Fasaani</t>
  </si>
  <si>
    <t>Nokikana</t>
  </si>
  <si>
    <t>Harmaalokki</t>
  </si>
  <si>
    <t>Merilokki</t>
  </si>
  <si>
    <t>Kesykyyhky</t>
  </si>
  <si>
    <t>Uuttukyyhky</t>
  </si>
  <si>
    <t>Turkinkyyhky</t>
  </si>
  <si>
    <t>Huuhkaja</t>
  </si>
  <si>
    <t>Lehtopöllö</t>
  </si>
  <si>
    <t>Harmaapäätikka</t>
  </si>
  <si>
    <t>Palokärki</t>
  </si>
  <si>
    <t>Käpytikka</t>
  </si>
  <si>
    <t>Tilhi</t>
  </si>
  <si>
    <t>Koskikara</t>
  </si>
  <si>
    <t>Peukaloinen</t>
  </si>
  <si>
    <t>Punarinta</t>
  </si>
  <si>
    <t>Mustarastas</t>
  </si>
  <si>
    <t>Räkättirastas</t>
  </si>
  <si>
    <t>Punakylkirastas</t>
  </si>
  <si>
    <t>Hippiäinen</t>
  </si>
  <si>
    <t>Viiksitimali</t>
  </si>
  <si>
    <t>Pyrstötiainen</t>
  </si>
  <si>
    <t>Hömötiainen</t>
  </si>
  <si>
    <t>Töyhtötiainen</t>
  </si>
  <si>
    <t>Kuusitiainen</t>
  </si>
  <si>
    <t>Sinitiainen</t>
  </si>
  <si>
    <t>Talitiainen</t>
  </si>
  <si>
    <t>Puukiipijä</t>
  </si>
  <si>
    <t>Isolepinkäinen</t>
  </si>
  <si>
    <t>Närhi</t>
  </si>
  <si>
    <t>Harakka</t>
  </si>
  <si>
    <t>Naakka</t>
  </si>
  <si>
    <t>Varis</t>
  </si>
  <si>
    <t>Korppi</t>
  </si>
  <si>
    <t>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</si>
  <si>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</si>
  <si>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</si>
  <si>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</si>
  <si>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</si>
  <si>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</si>
  <si>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</si>
  <si>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</si>
  <si>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</si>
  <si>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Urpiainen</t>
  </si>
  <si>
    <t>Tundraurpiainen</t>
  </si>
  <si>
    <t>Pikkukäpylintu</t>
  </si>
  <si>
    <t>Käpylintulaji</t>
  </si>
  <si>
    <t>Isokäpylintu</t>
  </si>
  <si>
    <t>Punatulkku</t>
  </si>
  <si>
    <t>Keltasirkku</t>
  </si>
  <si>
    <t>Alli</t>
  </si>
  <si>
    <t>Tukkakoskelo</t>
  </si>
  <si>
    <t>Metso</t>
  </si>
  <si>
    <t>Kalalokki</t>
  </si>
  <si>
    <t>Sepelkyyhky</t>
  </si>
  <si>
    <t>Varpuspöllö</t>
  </si>
  <si>
    <t>Kiuru</t>
  </si>
  <si>
    <t>Pähkinänakkeli</t>
  </si>
  <si>
    <t>KUS</t>
  </si>
  <si>
    <t>Laupunen</t>
  </si>
  <si>
    <t>KAA</t>
  </si>
  <si>
    <t>Piekana</t>
  </si>
  <si>
    <t>RYM</t>
  </si>
  <si>
    <t>Aasla</t>
  </si>
  <si>
    <t>Pikkutikka</t>
  </si>
  <si>
    <t>Sarvipöllö</t>
  </si>
  <si>
    <t>TUR</t>
  </si>
  <si>
    <t>Pehtjärvi</t>
  </si>
  <si>
    <t>Seppälä</t>
  </si>
  <si>
    <t>Nokkavarpunen</t>
  </si>
  <si>
    <t>MYN</t>
  </si>
  <si>
    <t>Kevätlaskennat TLY:n alueella</t>
  </si>
  <si>
    <t>Pajusirkku</t>
  </si>
  <si>
    <t>Isolokki</t>
  </si>
  <si>
    <t>Uivelo</t>
  </si>
  <si>
    <t>Pulmunen</t>
  </si>
  <si>
    <t>Hirvensalo</t>
  </si>
  <si>
    <t>Pohjantikka</t>
  </si>
  <si>
    <t>PYH</t>
  </si>
  <si>
    <t>Otajärvi</t>
  </si>
  <si>
    <t>KOS</t>
  </si>
  <si>
    <t>Koivukylä</t>
  </si>
  <si>
    <t>MIE</t>
  </si>
  <si>
    <t>Laajokivarsi</t>
  </si>
  <si>
    <t>Tunturikiuru</t>
  </si>
  <si>
    <t>Brunnila-Röölä</t>
  </si>
  <si>
    <t>UUS</t>
  </si>
  <si>
    <t>Kemira</t>
  </si>
  <si>
    <t>Ampuhaukka</t>
  </si>
  <si>
    <t>YLÄ</t>
  </si>
  <si>
    <t>Vaskijärvi</t>
  </si>
  <si>
    <t>PAR</t>
  </si>
  <si>
    <t>Mustavaris</t>
  </si>
  <si>
    <t>LIE</t>
  </si>
  <si>
    <t>Littoistenjärvi</t>
  </si>
  <si>
    <t xml:space="preserve">RYM </t>
  </si>
  <si>
    <t>Lennart Saari</t>
  </si>
  <si>
    <t>Brunnila</t>
  </si>
  <si>
    <t>RAI</t>
  </si>
  <si>
    <t>PAI</t>
  </si>
  <si>
    <t>Vista</t>
  </si>
  <si>
    <t>Tukkasotka</t>
  </si>
  <si>
    <t>Esko Gustafsson, Veijo Peltola</t>
  </si>
  <si>
    <t>Rauvolanlahti</t>
  </si>
  <si>
    <t>Luhtakana</t>
  </si>
  <si>
    <t>Mustapääkerttu</t>
  </si>
  <si>
    <t>Takakirves</t>
  </si>
  <si>
    <t>Osmo Kivivuori, Kari Ahtiainen</t>
  </si>
  <si>
    <t>Suorsala</t>
  </si>
  <si>
    <t>Golfkentän kierto</t>
  </si>
  <si>
    <t>Mynälahti</t>
  </si>
  <si>
    <t>Yht. yks/10km</t>
  </si>
  <si>
    <t>Littoinen</t>
  </si>
  <si>
    <t>Hannu Klemola</t>
  </si>
  <si>
    <t>Uusintalaskentojen 1966/67-68/69 yks./10km keskiarvo</t>
  </si>
  <si>
    <t>Uusintalaskentojen 1969/70-78/79 yks./10km keskiarvo</t>
  </si>
  <si>
    <t>Uusintalaskentojen 1979/80-88/89 yks./10km keskiarvo</t>
  </si>
  <si>
    <t>Uusintalaskentojen 1989/90-98/99 yks./10km keskiarvo</t>
  </si>
  <si>
    <t>1960-l</t>
  </si>
  <si>
    <t>1970-l</t>
  </si>
  <si>
    <t>1980-l</t>
  </si>
  <si>
    <t>1990-l</t>
  </si>
  <si>
    <t>2000-l</t>
  </si>
  <si>
    <t>Yht. lajeja</t>
  </si>
  <si>
    <t>Yksilöitä jäljellä keväällä syksystä laskien (%)</t>
  </si>
  <si>
    <t>Yksilöitä jäljellä keväällä vuodenvaihteesta laskien (%)</t>
  </si>
  <si>
    <t xml:space="preserve">Lajikohtainen yksilömäärä
/ 10 havainnointikilometriä
</t>
  </si>
  <si>
    <t>Monellako reitillä laji tavattiin</t>
  </si>
  <si>
    <t>Empo-Vuolahti</t>
  </si>
  <si>
    <t>* olen saanut tiedot Luonnontieteellisen keskusmuseon sivuilta</t>
  </si>
  <si>
    <t>*Rainer Grönholm</t>
  </si>
  <si>
    <t>Kevola</t>
  </si>
  <si>
    <t>RUS</t>
  </si>
  <si>
    <t>Keskusta-Merttelä</t>
  </si>
  <si>
    <t>Peltopyy</t>
  </si>
  <si>
    <t>SAU</t>
  </si>
  <si>
    <t>Keskusta</t>
  </si>
  <si>
    <t>Krookila-Metsäaro</t>
  </si>
  <si>
    <t>*Kai Norrdahl</t>
  </si>
  <si>
    <t>Heinäinen</t>
  </si>
  <si>
    <t>Töyhtöhyyppä</t>
  </si>
  <si>
    <t>Yhteensä yksilöitä</t>
  </si>
  <si>
    <t>PII</t>
  </si>
  <si>
    <t>Harvaluoto</t>
  </si>
  <si>
    <t>Helmipöllö</t>
  </si>
  <si>
    <t>*Erkki Hellman</t>
  </si>
  <si>
    <t>Yhteensä lajeja</t>
  </si>
  <si>
    <t>Reitin lajimäärä</t>
  </si>
  <si>
    <t>Reitin yksilömäärä</t>
  </si>
  <si>
    <t>*Pekka Alho, Tom Lindbom</t>
  </si>
  <si>
    <t>SAL</t>
  </si>
  <si>
    <t>Ollikkala</t>
  </si>
  <si>
    <t>MAR</t>
  </si>
  <si>
    <t>HAL</t>
  </si>
  <si>
    <t>Angelniemi</t>
  </si>
  <si>
    <t>*Asko Suoranta</t>
  </si>
  <si>
    <t>NAA</t>
  </si>
  <si>
    <t>Satama</t>
  </si>
  <si>
    <t>Järämäki-Ihala</t>
  </si>
  <si>
    <t>Lehtokurppa</t>
  </si>
  <si>
    <t>Ruissalo Kuuva</t>
  </si>
  <si>
    <t>Ruissalo, Kuuva</t>
  </si>
  <si>
    <t>Ruissalo Keski</t>
  </si>
  <si>
    <t>Ruissalo, Keski</t>
  </si>
  <si>
    <t>Kanadanhanhi</t>
  </si>
  <si>
    <t>Ruokorauma</t>
  </si>
  <si>
    <t>Kohmo-Pääskyvuori</t>
  </si>
  <si>
    <t>*Petri Vainio</t>
  </si>
  <si>
    <t>Valkoselkätikka</t>
  </si>
  <si>
    <t>Tavi</t>
  </si>
  <si>
    <t>Pohjanpelto</t>
  </si>
  <si>
    <t>*Kim Kuntze</t>
  </si>
  <si>
    <t>Pansio-Perno</t>
  </si>
  <si>
    <t>*Markus Ahola</t>
  </si>
  <si>
    <t>*Jari Kårlund ja Raino Suni</t>
  </si>
  <si>
    <t>Sinisuohaukka</t>
  </si>
  <si>
    <t>Taviokuurna</t>
  </si>
  <si>
    <t>SÄR</t>
  </si>
  <si>
    <t>Förby</t>
  </si>
  <si>
    <t>Kiparluoto</t>
  </si>
  <si>
    <t>Luolalanjärvi</t>
  </si>
  <si>
    <t>Harmaahaikara</t>
  </si>
  <si>
    <t>Pähkinähakki</t>
  </si>
  <si>
    <t>Tuulihaukka</t>
  </si>
  <si>
    <t>Stortervo-Mågby</t>
  </si>
  <si>
    <t>*Tom Ahlström</t>
  </si>
  <si>
    <t>*Raimo Hyvönen</t>
  </si>
  <si>
    <t>Uusintalaskentojen 1999/00-08/09 yks./10km keskiarvo</t>
  </si>
  <si>
    <t>Keskusta-Parsila</t>
  </si>
  <si>
    <t>Kalanti kk</t>
  </si>
  <si>
    <t>*Rauno Laine</t>
  </si>
  <si>
    <t>Tapani Numminen ja Raino Suni</t>
  </si>
  <si>
    <t>Vahto</t>
  </si>
  <si>
    <t>TAI</t>
  </si>
  <si>
    <t>Keskusta-Kolkanaukko</t>
  </si>
  <si>
    <t>Naurulokki</t>
  </si>
  <si>
    <t>Jorma Kirjonen</t>
  </si>
  <si>
    <t>Lajikohtainen yksilömäärä/ 10 havainnointikilometriä</t>
  </si>
  <si>
    <t>Lapasotka</t>
  </si>
  <si>
    <t>Riskilä</t>
  </si>
  <si>
    <t>Prunkila</t>
  </si>
  <si>
    <t>*Markku Hyvönen, Reko Leino</t>
  </si>
  <si>
    <t>Ensimmäisenä minulle havainnot ilmoittaneen henkilön nimi. Varmasti muitakin laskijoita on ollut mukana joillakin reiteillä</t>
  </si>
  <si>
    <t>*Timo Kurki</t>
  </si>
  <si>
    <t>*Olli Kanerva, Ville Räihä</t>
  </si>
  <si>
    <t>KOR</t>
  </si>
  <si>
    <t>Utö</t>
  </si>
  <si>
    <t>Muuttohaukka</t>
  </si>
  <si>
    <t>Hiiripöllö</t>
  </si>
  <si>
    <t>Kari Saari</t>
  </si>
  <si>
    <t>ASK</t>
  </si>
  <si>
    <t>Louhisaari</t>
  </si>
  <si>
    <t>Pikku-uikku</t>
  </si>
  <si>
    <t>+</t>
  </si>
  <si>
    <t>Valkoposkihanhi</t>
  </si>
  <si>
    <t>Punasotka</t>
  </si>
  <si>
    <t>Haahka</t>
  </si>
  <si>
    <t>Mustalintu</t>
  </si>
  <si>
    <t>Jänkäkurppa</t>
  </si>
  <si>
    <t>Niittykirvinen</t>
  </si>
  <si>
    <t>Rautiainen</t>
  </si>
  <si>
    <t>Kulorastas</t>
  </si>
  <si>
    <t>Vuorihemppo</t>
  </si>
  <si>
    <t>Silkkiuikku</t>
  </si>
  <si>
    <t>Yks/10 reittikm 
vuodenvaihteessa 2011/12</t>
  </si>
  <si>
    <t>Yks/10 reittikm 
kevätlaskennassa 2012</t>
  </si>
  <si>
    <t>Jänkakurppa</t>
  </si>
  <si>
    <t>Yks/10 reittikm laskennassa
 syksyllä 2011</t>
  </si>
  <si>
    <t>*Jorma Tenovuo plus yksi</t>
  </si>
  <si>
    <t>Pilkkasiipi</t>
  </si>
  <si>
    <t>Ruokki</t>
  </si>
  <si>
    <t>*Kai Kankare, Koskinen Ari, Koskinen Kaija, Holmström Jukka</t>
  </si>
  <si>
    <t>*Kari Airikkala, Aira Lukin</t>
  </si>
  <si>
    <t>*Arvi Uotila, Jarmo Boman, Olavi Nurmi</t>
  </si>
  <si>
    <t>*Ilona Heiskari, Petteri Heiskari</t>
  </si>
  <si>
    <t>*Rainer Grönholm ja kaksi muuta laskijaa</t>
  </si>
  <si>
    <t>Pekka ja Aino  Loivaranta, Hannu Ekblom, Timo Helle</t>
  </si>
  <si>
    <t>*Pekka Salmi, Laine Petri</t>
  </si>
  <si>
    <t>NAU</t>
  </si>
  <si>
    <t>Ängsö</t>
  </si>
  <si>
    <t>*Raimo Uusitalo, Hannele Uusitalo</t>
  </si>
  <si>
    <t>Selkälokki</t>
  </si>
  <si>
    <t>*Heikki Lehtonen</t>
  </si>
  <si>
    <t>Vartsala</t>
  </si>
  <si>
    <t>Seppo Kallio, Sirpa Kallio</t>
  </si>
  <si>
    <t>*Koskinen Ari, Koskinen Kaija, Tiihonen Kirsi, Kankare Kai</t>
  </si>
  <si>
    <t>*Ville Vasko</t>
  </si>
  <si>
    <t>*Päivi Sirkiä</t>
  </si>
  <si>
    <t>*Päivi Sirkiä, Peter Uppstu</t>
  </si>
  <si>
    <t>*Arvi Uotila, Tuomas Uotila</t>
  </si>
  <si>
    <t>*Juha Kylänpää</t>
  </si>
  <si>
    <t>Muhkuri</t>
  </si>
  <si>
    <t>Esa Lehikoinen</t>
  </si>
  <si>
    <t>*Markus Rantala, Markku Salonen</t>
  </si>
  <si>
    <t>Jarmo Laine, Emma Kosonen</t>
  </si>
  <si>
    <t>*Jari Lähteenoja, Seppo Sällylä</t>
  </si>
  <si>
    <t>Kuusisto</t>
  </si>
  <si>
    <t>*Johnny Erola</t>
  </si>
  <si>
    <t>Attu</t>
  </si>
  <si>
    <t>*Kaj-Ove Pettersson, Marcus Duncker, Bertil Blomqvist</t>
  </si>
  <si>
    <t>Röödilä</t>
  </si>
  <si>
    <t>*Timo Nurmi</t>
  </si>
  <si>
    <t>MEL</t>
  </si>
  <si>
    <t>Tuohimaa</t>
  </si>
  <si>
    <t>*Erkki Kallio</t>
  </si>
  <si>
    <t>ALA</t>
  </si>
  <si>
    <t>Koskenkylä</t>
  </si>
  <si>
    <t>Katariinanlaakso-Ala-Lemu</t>
  </si>
  <si>
    <t>*Raimo Lehtonen, Hannu Moberg, Sami Lehtonen, Tommi Lehtonen</t>
  </si>
  <si>
    <t>Halikonlahti</t>
  </si>
  <si>
    <t>*Jari Lähteenoja, Seppo Sällylä, Ilkka Laiho</t>
  </si>
  <si>
    <t>Heisala</t>
  </si>
  <si>
    <t>*Tapio Koskela, Korhonen Markku, Sihvo Kirsi, Talja Kristiina</t>
  </si>
  <si>
    <t>Kaanaa-Pirilä</t>
  </si>
  <si>
    <t>*Harri Päivärinta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</si>
</sst>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euro&quot;;\-#,##0\ &quot;euro&quot;"/>
    <numFmt numFmtId="173" formatCode="#,##0\ &quot;euro&quot;;[Red]\-#,##0\ &quot;euro&quot;"/>
    <numFmt numFmtId="174" formatCode="#,##0.00\ &quot;euro&quot;;\-#,##0.00\ &quot;euro&quot;"/>
    <numFmt numFmtId="175" formatCode="#,##0.00\ &quot;euro&quot;;[Red]\-#,##0.00\ &quot;euro&quot;"/>
    <numFmt numFmtId="176" formatCode="_-* #,##0\ &quot;euro&quot;_-;\-* #,##0\ &quot;euro&quot;_-;_-* &quot;-&quot;\ &quot;euro&quot;_-;_-@_-"/>
    <numFmt numFmtId="177" formatCode="_-* #,##0\ _e_u_r_o_-;\-* #,##0\ _e_u_r_o_-;_-* &quot;-&quot;\ _e_u_r_o_-;_-@_-"/>
    <numFmt numFmtId="178" formatCode="_-* #,##0.00\ &quot;euro&quot;_-;\-* #,##0.00\ &quot;euro&quot;_-;_-* &quot;-&quot;??\ &quot;euro&quot;_-;_-@_-"/>
    <numFmt numFmtId="179" formatCode="_-* #,##0.00\ _e_u_r_o_-;\-* #,##0.00\ _e_u_r_o_-;_-* &quot;-&quot;??\ _e_u_r_o_-;_-@_-"/>
    <numFmt numFmtId="180" formatCode="0.0"/>
    <numFmt numFmtId="181" formatCode="0.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 textRotation="9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textRotation="90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180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80" fontId="0" fillId="0" borderId="3" xfId="0" applyNumberFormat="1" applyFill="1" applyBorder="1" applyAlignment="1">
      <alignment/>
    </xf>
    <xf numFmtId="180" fontId="0" fillId="0" borderId="4" xfId="0" applyNumberFormat="1" applyBorder="1" applyAlignment="1">
      <alignment/>
    </xf>
    <xf numFmtId="180" fontId="0" fillId="0" borderId="3" xfId="0" applyNumberFormat="1" applyFont="1" applyBorder="1" applyAlignment="1">
      <alignment/>
    </xf>
    <xf numFmtId="180" fontId="0" fillId="0" borderId="3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 textRotation="90" wrapText="1"/>
    </xf>
    <xf numFmtId="2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5" fillId="0" borderId="0" xfId="0" applyFont="1" applyAlignment="1">
      <alignment horizontal="center" textRotation="90" wrapText="1"/>
    </xf>
    <xf numFmtId="1" fontId="0" fillId="0" borderId="1" xfId="0" applyNumberFormat="1" applyBorder="1" applyAlignment="1">
      <alignment/>
    </xf>
    <xf numFmtId="0" fontId="5" fillId="0" borderId="0" xfId="0" applyFont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2" fontId="0" fillId="0" borderId="5" xfId="0" applyNumberFormat="1" applyFont="1" applyBorder="1" applyAlignment="1">
      <alignment/>
    </xf>
    <xf numFmtId="1" fontId="1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2" fontId="0" fillId="0" borderId="7" xfId="0" applyNumberFormat="1" applyFont="1" applyBorder="1" applyAlignment="1">
      <alignment/>
    </xf>
    <xf numFmtId="1" fontId="0" fillId="0" borderId="8" xfId="0" applyNumberFormat="1" applyBorder="1" applyAlignment="1">
      <alignment/>
    </xf>
    <xf numFmtId="0" fontId="0" fillId="0" borderId="0" xfId="0" applyFont="1" applyAlignment="1">
      <alignment horizontal="center" vertical="center" textRotation="90" wrapText="1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0" fontId="0" fillId="0" borderId="2" xfId="0" applyFont="1" applyBorder="1" applyAlignment="1">
      <alignment horizontal="center" vertical="center" textRotation="90" wrapText="1"/>
    </xf>
    <xf numFmtId="2" fontId="0" fillId="0" borderId="6" xfId="0" applyNumberFormat="1" applyBorder="1" applyAlignment="1">
      <alignment/>
    </xf>
    <xf numFmtId="1" fontId="1" fillId="0" borderId="15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1" fontId="0" fillId="0" borderId="16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 textRotation="90"/>
    </xf>
    <xf numFmtId="0" fontId="0" fillId="0" borderId="0" xfId="0" applyFont="1" applyAlignment="1">
      <alignment horizontal="center" textRotation="90" wrapText="1"/>
    </xf>
    <xf numFmtId="0" fontId="0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horizontal="center" textRotation="90"/>
    </xf>
    <xf numFmtId="0" fontId="1" fillId="0" borderId="0" xfId="0" applyFont="1" applyFill="1" applyAlignment="1">
      <alignment/>
    </xf>
    <xf numFmtId="1" fontId="0" fillId="2" borderId="0" xfId="0" applyNumberFormat="1" applyFill="1" applyBorder="1" applyAlignment="1">
      <alignment/>
    </xf>
    <xf numFmtId="2" fontId="0" fillId="2" borderId="2" xfId="0" applyNumberFormat="1" applyFill="1" applyBorder="1" applyAlignment="1">
      <alignment/>
    </xf>
    <xf numFmtId="1" fontId="0" fillId="2" borderId="2" xfId="0" applyNumberFormat="1" applyFill="1" applyBorder="1" applyAlignment="1">
      <alignment/>
    </xf>
    <xf numFmtId="1" fontId="0" fillId="0" borderId="7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ill="1" applyBorder="1" applyAlignment="1">
      <alignment/>
    </xf>
    <xf numFmtId="0" fontId="1" fillId="0" borderId="0" xfId="0" applyFont="1" applyBorder="1" applyAlignment="1">
      <alignment/>
    </xf>
    <xf numFmtId="180" fontId="0" fillId="0" borderId="2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textRotation="90" wrapText="1"/>
    </xf>
    <xf numFmtId="1" fontId="0" fillId="2" borderId="15" xfId="0" applyNumberFormat="1" applyFill="1" applyBorder="1" applyAlignment="1">
      <alignment/>
    </xf>
    <xf numFmtId="0" fontId="0" fillId="0" borderId="0" xfId="0" applyAlignment="1">
      <alignment horizontal="center" vertical="center" textRotation="90" wrapText="1"/>
    </xf>
    <xf numFmtId="1" fontId="0" fillId="0" borderId="0" xfId="0" applyNumberFormat="1" applyFont="1" applyFill="1" applyBorder="1" applyAlignment="1">
      <alignment/>
    </xf>
    <xf numFmtId="0" fontId="0" fillId="0" borderId="3" xfId="0" applyFont="1" applyBorder="1" applyAlignment="1" quotePrefix="1">
      <alignment/>
    </xf>
    <xf numFmtId="0" fontId="0" fillId="0" borderId="13" xfId="0" applyFont="1" applyBorder="1" applyAlignment="1" quotePrefix="1">
      <alignment/>
    </xf>
    <xf numFmtId="0" fontId="0" fillId="0" borderId="7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0" fontId="0" fillId="0" borderId="12" xfId="0" applyFont="1" applyBorder="1" applyAlignment="1" quotePrefix="1">
      <alignment horizontal="center"/>
    </xf>
    <xf numFmtId="2" fontId="0" fillId="0" borderId="7" xfId="0" applyNumberFormat="1" applyFont="1" applyBorder="1" applyAlignment="1" quotePrefix="1">
      <alignment horizontal="center"/>
    </xf>
    <xf numFmtId="0" fontId="0" fillId="0" borderId="7" xfId="0" applyFont="1" applyBorder="1" applyAlignment="1" quotePrefix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3" xfId="0" applyFont="1" applyBorder="1" applyAlignment="1" quotePrefix="1">
      <alignment horizontal="center"/>
    </xf>
    <xf numFmtId="1" fontId="0" fillId="3" borderId="0" xfId="0" applyNumberFormat="1" applyFill="1" applyBorder="1" applyAlignment="1">
      <alignment/>
    </xf>
    <xf numFmtId="1" fontId="0" fillId="3" borderId="2" xfId="0" applyNumberFormat="1" applyFill="1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25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5" sqref="L5"/>
    </sheetView>
  </sheetViews>
  <sheetFormatPr defaultColWidth="5.7109375" defaultRowHeight="12.75"/>
  <cols>
    <col min="1" max="1" width="17.140625" style="1" customWidth="1"/>
    <col min="2" max="6" width="5.7109375" style="1" customWidth="1"/>
    <col min="7" max="11" width="6.57421875" style="0" customWidth="1"/>
    <col min="12" max="13" width="6.57421875" style="72" customWidth="1"/>
    <col min="14" max="14" width="6.57421875" style="0" customWidth="1"/>
    <col min="15" max="15" width="6.57421875" style="0" bestFit="1" customWidth="1"/>
    <col min="16" max="19" width="6.57421875" style="0" customWidth="1"/>
  </cols>
  <sheetData>
    <row r="1" ht="12.75">
      <c r="A1" s="1" t="s">
        <v>86</v>
      </c>
    </row>
    <row r="2" spans="1:72" s="4" customFormat="1" ht="129.75" customHeight="1">
      <c r="A2" s="3"/>
      <c r="B2" s="22" t="s">
        <v>129</v>
      </c>
      <c r="C2" s="22" t="s">
        <v>130</v>
      </c>
      <c r="D2" s="22" t="s">
        <v>131</v>
      </c>
      <c r="E2" s="22" t="s">
        <v>132</v>
      </c>
      <c r="F2" s="22" t="s">
        <v>202</v>
      </c>
      <c r="G2" s="77" t="s">
        <v>212</v>
      </c>
      <c r="H2" s="77" t="s">
        <v>212</v>
      </c>
      <c r="I2" s="49" t="s">
        <v>141</v>
      </c>
      <c r="J2" s="39" t="s">
        <v>142</v>
      </c>
      <c r="K2" s="49" t="s">
        <v>156</v>
      </c>
      <c r="L2" s="75" t="s">
        <v>281</v>
      </c>
      <c r="M2" s="75" t="s">
        <v>226</v>
      </c>
      <c r="N2" s="57" t="s">
        <v>169</v>
      </c>
      <c r="O2" s="56" t="s">
        <v>143</v>
      </c>
      <c r="P2" s="56" t="s">
        <v>282</v>
      </c>
      <c r="Q2" s="56" t="s">
        <v>271</v>
      </c>
      <c r="R2" s="56" t="s">
        <v>185</v>
      </c>
      <c r="S2" s="56" t="s">
        <v>221</v>
      </c>
      <c r="T2" s="56" t="s">
        <v>96</v>
      </c>
      <c r="U2" s="56" t="s">
        <v>194</v>
      </c>
      <c r="V2" s="57" t="s">
        <v>74</v>
      </c>
      <c r="W2" s="57" t="s">
        <v>258</v>
      </c>
      <c r="X2" s="58" t="s">
        <v>82</v>
      </c>
      <c r="Y2" s="55" t="s">
        <v>83</v>
      </c>
      <c r="Z2" s="55" t="s">
        <v>127</v>
      </c>
      <c r="AA2" s="55" t="s">
        <v>109</v>
      </c>
      <c r="AB2" s="55" t="s">
        <v>215</v>
      </c>
      <c r="AC2" s="55" t="s">
        <v>151</v>
      </c>
      <c r="AD2" s="55" t="s">
        <v>278</v>
      </c>
      <c r="AE2" s="55" t="s">
        <v>98</v>
      </c>
      <c r="AF2" s="55" t="s">
        <v>125</v>
      </c>
      <c r="AG2" s="55" t="s">
        <v>203</v>
      </c>
      <c r="AH2" s="55" t="s">
        <v>123</v>
      </c>
      <c r="AI2" s="55" t="s">
        <v>195</v>
      </c>
      <c r="AJ2" s="55" t="s">
        <v>172</v>
      </c>
      <c r="AK2" s="55" t="s">
        <v>254</v>
      </c>
      <c r="AL2" s="55" t="s">
        <v>146</v>
      </c>
      <c r="AM2" s="55" t="s">
        <v>115</v>
      </c>
      <c r="AN2" s="55" t="s">
        <v>273</v>
      </c>
      <c r="AO2" s="55" t="s">
        <v>286</v>
      </c>
      <c r="AP2" s="55" t="s">
        <v>199</v>
      </c>
      <c r="AQ2" s="55" t="s">
        <v>158</v>
      </c>
      <c r="AR2" s="55" t="s">
        <v>94</v>
      </c>
      <c r="AS2" s="55" t="s">
        <v>173</v>
      </c>
      <c r="AT2" s="55" t="s">
        <v>288</v>
      </c>
      <c r="AU2" s="55" t="s">
        <v>152</v>
      </c>
      <c r="AV2" s="55" t="s">
        <v>148</v>
      </c>
      <c r="AW2" s="55" t="s">
        <v>207</v>
      </c>
      <c r="AX2" s="55" t="s">
        <v>78</v>
      </c>
      <c r="AY2" s="55" t="s">
        <v>100</v>
      </c>
      <c r="AZ2" s="55" t="s">
        <v>154</v>
      </c>
      <c r="BA2" s="55" t="s">
        <v>180</v>
      </c>
      <c r="BB2" s="55" t="s">
        <v>275</v>
      </c>
      <c r="BC2" s="55" t="s">
        <v>284</v>
      </c>
      <c r="BD2" s="55" t="s">
        <v>151</v>
      </c>
      <c r="BE2" s="55" t="s">
        <v>166</v>
      </c>
      <c r="BF2" s="55" t="s">
        <v>151</v>
      </c>
      <c r="BG2" s="55" t="s">
        <v>193</v>
      </c>
      <c r="BH2" s="55" t="s">
        <v>209</v>
      </c>
      <c r="BI2" s="55" t="s">
        <v>91</v>
      </c>
      <c r="BJ2" s="55" t="s">
        <v>181</v>
      </c>
      <c r="BK2" s="55" t="s">
        <v>266</v>
      </c>
      <c r="BL2" s="55" t="s">
        <v>187</v>
      </c>
      <c r="BM2" s="55" t="s">
        <v>118</v>
      </c>
      <c r="BN2" s="55" t="s">
        <v>177</v>
      </c>
      <c r="BO2" s="55" t="s">
        <v>175</v>
      </c>
      <c r="BP2" s="55" t="s">
        <v>121</v>
      </c>
      <c r="BQ2" s="55" t="s">
        <v>124</v>
      </c>
      <c r="BR2" s="55" t="s">
        <v>204</v>
      </c>
      <c r="BS2" s="55" t="s">
        <v>102</v>
      </c>
      <c r="BT2" s="55" t="s">
        <v>105</v>
      </c>
    </row>
    <row r="3" spans="1:72" s="6" customFormat="1" ht="12.75">
      <c r="A3" s="5"/>
      <c r="B3" s="40" t="s">
        <v>133</v>
      </c>
      <c r="C3" s="44" t="s">
        <v>134</v>
      </c>
      <c r="D3" s="41" t="s">
        <v>135</v>
      </c>
      <c r="E3" s="44" t="s">
        <v>136</v>
      </c>
      <c r="F3" s="42" t="s">
        <v>137</v>
      </c>
      <c r="G3" s="26">
        <v>2010</v>
      </c>
      <c r="H3" s="26">
        <v>2011</v>
      </c>
      <c r="I3" s="9">
        <v>2012</v>
      </c>
      <c r="J3" s="26">
        <v>2012</v>
      </c>
      <c r="K3" s="9">
        <v>2012</v>
      </c>
      <c r="L3" s="73" t="s">
        <v>280</v>
      </c>
      <c r="M3" s="73" t="s">
        <v>225</v>
      </c>
      <c r="N3" s="26" t="s">
        <v>168</v>
      </c>
      <c r="O3" s="6" t="s">
        <v>75</v>
      </c>
      <c r="P3" s="6" t="s">
        <v>75</v>
      </c>
      <c r="Q3" s="6" t="s">
        <v>75</v>
      </c>
      <c r="R3" s="6" t="s">
        <v>75</v>
      </c>
      <c r="S3" s="6" t="s">
        <v>220</v>
      </c>
      <c r="T3" s="6" t="s">
        <v>95</v>
      </c>
      <c r="U3" s="6" t="s">
        <v>73</v>
      </c>
      <c r="V3" s="6" t="s">
        <v>73</v>
      </c>
      <c r="W3" s="6" t="s">
        <v>73</v>
      </c>
      <c r="X3" s="6" t="s">
        <v>0</v>
      </c>
      <c r="Y3" s="6" t="s">
        <v>0</v>
      </c>
      <c r="Z3" s="6" t="s">
        <v>108</v>
      </c>
      <c r="AA3" s="6" t="s">
        <v>108</v>
      </c>
      <c r="AB3" s="6" t="s">
        <v>167</v>
      </c>
      <c r="AC3" s="6" t="s">
        <v>167</v>
      </c>
      <c r="AD3" s="6" t="s">
        <v>277</v>
      </c>
      <c r="AE3" s="6" t="s">
        <v>97</v>
      </c>
      <c r="AF3" s="6" t="s">
        <v>97</v>
      </c>
      <c r="AG3" s="6" t="s">
        <v>85</v>
      </c>
      <c r="AH3" s="6" t="s">
        <v>85</v>
      </c>
      <c r="AI3" s="6" t="s">
        <v>171</v>
      </c>
      <c r="AJ3" s="6" t="s">
        <v>171</v>
      </c>
      <c r="AK3" s="6" t="s">
        <v>253</v>
      </c>
      <c r="AL3" s="6" t="s">
        <v>114</v>
      </c>
      <c r="AM3" s="6" t="s">
        <v>114</v>
      </c>
      <c r="AN3" s="6" t="s">
        <v>106</v>
      </c>
      <c r="AO3" s="6" t="s">
        <v>106</v>
      </c>
      <c r="AP3" s="6" t="s">
        <v>106</v>
      </c>
      <c r="AQ3" s="6" t="s">
        <v>157</v>
      </c>
      <c r="AR3" s="6" t="s">
        <v>93</v>
      </c>
      <c r="AS3" s="6" t="s">
        <v>113</v>
      </c>
      <c r="AT3" s="6" t="s">
        <v>113</v>
      </c>
      <c r="AU3" s="6" t="s">
        <v>113</v>
      </c>
      <c r="AV3" s="6" t="s">
        <v>147</v>
      </c>
      <c r="AW3" s="6" t="s">
        <v>147</v>
      </c>
      <c r="AX3" s="6" t="s">
        <v>77</v>
      </c>
      <c r="AY3" s="6" t="s">
        <v>77</v>
      </c>
      <c r="AZ3" s="6" t="s">
        <v>77</v>
      </c>
      <c r="BA3" s="6" t="s">
        <v>77</v>
      </c>
      <c r="BB3" s="6" t="s">
        <v>77</v>
      </c>
      <c r="BC3" s="6" t="s">
        <v>165</v>
      </c>
      <c r="BD3" s="6" t="s">
        <v>165</v>
      </c>
      <c r="BE3" s="6" t="s">
        <v>165</v>
      </c>
      <c r="BF3" s="6" t="s">
        <v>150</v>
      </c>
      <c r="BG3" s="6" t="s">
        <v>192</v>
      </c>
      <c r="BH3" s="6" t="s">
        <v>208</v>
      </c>
      <c r="BI3" s="6" t="s">
        <v>81</v>
      </c>
      <c r="BJ3" s="6" t="s">
        <v>81</v>
      </c>
      <c r="BK3" s="6" t="s">
        <v>81</v>
      </c>
      <c r="BL3" s="6" t="s">
        <v>81</v>
      </c>
      <c r="BM3" s="6" t="s">
        <v>81</v>
      </c>
      <c r="BN3" s="6" t="s">
        <v>81</v>
      </c>
      <c r="BO3" s="6" t="s">
        <v>81</v>
      </c>
      <c r="BP3" s="6" t="s">
        <v>81</v>
      </c>
      <c r="BQ3" s="6" t="s">
        <v>101</v>
      </c>
      <c r="BR3" s="6" t="s">
        <v>101</v>
      </c>
      <c r="BS3" s="6" t="s">
        <v>101</v>
      </c>
      <c r="BT3" s="6" t="s">
        <v>104</v>
      </c>
    </row>
    <row r="4" spans="1:72" ht="12.75">
      <c r="A4" s="13" t="s">
        <v>1</v>
      </c>
      <c r="B4" s="43">
        <v>253</v>
      </c>
      <c r="C4" s="45">
        <v>380</v>
      </c>
      <c r="D4" s="13">
        <v>384</v>
      </c>
      <c r="E4" s="45">
        <v>411</v>
      </c>
      <c r="F4" s="63">
        <v>479.7</v>
      </c>
      <c r="G4" s="28">
        <v>607</v>
      </c>
      <c r="H4" s="28">
        <v>509</v>
      </c>
      <c r="I4" s="62">
        <f>SUM(K4)</f>
        <v>592.6</v>
      </c>
      <c r="J4" s="60">
        <f aca="true" t="shared" si="0" ref="J4:J35">COUNT(L4:BT4)</f>
        <v>61</v>
      </c>
      <c r="K4" s="62">
        <f>SUM(L4:IV4)</f>
        <v>592.6</v>
      </c>
      <c r="L4" s="16">
        <v>10</v>
      </c>
      <c r="M4" s="16">
        <v>13.2</v>
      </c>
      <c r="N4" s="14">
        <v>11</v>
      </c>
      <c r="O4" s="14">
        <v>12</v>
      </c>
      <c r="P4" s="14">
        <v>9.5</v>
      </c>
      <c r="Q4" s="14">
        <v>9.6</v>
      </c>
      <c r="R4" s="14">
        <v>10.2</v>
      </c>
      <c r="S4" s="14">
        <v>7</v>
      </c>
      <c r="T4" s="14">
        <v>11</v>
      </c>
      <c r="U4" s="14">
        <v>10.6</v>
      </c>
      <c r="V4" s="15">
        <v>10.4</v>
      </c>
      <c r="W4" s="15">
        <v>9.5</v>
      </c>
      <c r="X4" s="19">
        <v>6.6</v>
      </c>
      <c r="Y4" s="13">
        <v>11.6</v>
      </c>
      <c r="Z4" s="18">
        <v>8</v>
      </c>
      <c r="AA4" s="13">
        <v>8.3</v>
      </c>
      <c r="AB4" s="18">
        <v>12</v>
      </c>
      <c r="AC4" s="18">
        <v>11</v>
      </c>
      <c r="AD4" s="18">
        <v>10.6</v>
      </c>
      <c r="AE4" s="16">
        <v>11.3</v>
      </c>
      <c r="AF4" s="16">
        <v>7.8</v>
      </c>
      <c r="AG4" s="16">
        <v>11.6</v>
      </c>
      <c r="AH4" s="16">
        <v>9.8</v>
      </c>
      <c r="AI4" s="16">
        <v>5.5</v>
      </c>
      <c r="AJ4" s="16">
        <v>13</v>
      </c>
      <c r="AK4" s="16">
        <v>3.8</v>
      </c>
      <c r="AL4" s="16">
        <v>12.4</v>
      </c>
      <c r="AM4" s="16">
        <v>10.5</v>
      </c>
      <c r="AN4" s="16">
        <v>10.2</v>
      </c>
      <c r="AO4" s="16">
        <v>11.5</v>
      </c>
      <c r="AP4" s="16">
        <v>11.5</v>
      </c>
      <c r="AQ4" s="16">
        <v>10.7</v>
      </c>
      <c r="AR4" s="15">
        <v>10.4</v>
      </c>
      <c r="AS4" s="14">
        <v>9.3</v>
      </c>
      <c r="AT4" s="14">
        <v>12</v>
      </c>
      <c r="AU4" s="14">
        <v>6.2</v>
      </c>
      <c r="AV4" s="14">
        <v>11</v>
      </c>
      <c r="AW4" s="14">
        <v>9.3</v>
      </c>
      <c r="AX4" s="14">
        <v>31</v>
      </c>
      <c r="AY4" s="14">
        <v>10.7</v>
      </c>
      <c r="AZ4" s="14">
        <v>10.4</v>
      </c>
      <c r="BA4" s="14">
        <v>10.5</v>
      </c>
      <c r="BB4" s="14">
        <v>7</v>
      </c>
      <c r="BC4" s="14">
        <v>6</v>
      </c>
      <c r="BD4" s="14">
        <v>11</v>
      </c>
      <c r="BE4" s="14">
        <v>6</v>
      </c>
      <c r="BF4" s="14">
        <v>7.6</v>
      </c>
      <c r="BG4" s="14">
        <v>7.1</v>
      </c>
      <c r="BH4" s="14">
        <v>8</v>
      </c>
      <c r="BI4" s="14">
        <v>7.6</v>
      </c>
      <c r="BJ4" s="14">
        <v>9.5</v>
      </c>
      <c r="BK4" s="14">
        <v>8.6</v>
      </c>
      <c r="BL4" s="14">
        <v>9.9</v>
      </c>
      <c r="BM4" s="14">
        <v>6.2</v>
      </c>
      <c r="BN4" s="14">
        <v>8</v>
      </c>
      <c r="BO4" s="14">
        <v>8.3</v>
      </c>
      <c r="BP4" s="14">
        <v>7.5</v>
      </c>
      <c r="BQ4" s="14">
        <v>11</v>
      </c>
      <c r="BR4" s="14">
        <v>8</v>
      </c>
      <c r="BS4" s="14">
        <v>4.7</v>
      </c>
      <c r="BT4" s="18">
        <v>8.1</v>
      </c>
    </row>
    <row r="5" spans="1:72" ht="12.75">
      <c r="A5" s="69" t="s">
        <v>227</v>
      </c>
      <c r="B5" s="43"/>
      <c r="C5" s="45"/>
      <c r="D5" s="88" t="s">
        <v>228</v>
      </c>
      <c r="E5" s="87" t="s">
        <v>228</v>
      </c>
      <c r="F5" s="63"/>
      <c r="G5" s="28"/>
      <c r="H5" s="28"/>
      <c r="I5" s="61">
        <f>K5*10/$I$4</f>
        <v>0.016874789065136685</v>
      </c>
      <c r="J5" s="89">
        <f t="shared" si="0"/>
        <v>1</v>
      </c>
      <c r="K5" s="90">
        <f>SUM(L5:IV5)</f>
        <v>1</v>
      </c>
      <c r="L5" s="68"/>
      <c r="M5" s="68"/>
      <c r="N5" s="65"/>
      <c r="O5" s="65"/>
      <c r="P5" s="65"/>
      <c r="Q5" s="65"/>
      <c r="R5" s="65"/>
      <c r="S5" s="65"/>
      <c r="T5" s="65"/>
      <c r="U5" s="65"/>
      <c r="V5" s="54"/>
      <c r="W5" s="54"/>
      <c r="X5" s="66"/>
      <c r="Y5" s="64"/>
      <c r="Z5" s="67"/>
      <c r="AA5" s="64"/>
      <c r="AB5" s="64"/>
      <c r="AC5" s="67"/>
      <c r="AD5" s="67"/>
      <c r="AE5" s="68"/>
      <c r="AF5" s="68"/>
      <c r="AG5" s="68"/>
      <c r="AH5" s="68"/>
      <c r="AI5" s="68"/>
      <c r="AJ5" s="20">
        <v>1</v>
      </c>
      <c r="AK5" s="20"/>
      <c r="AL5" s="68"/>
      <c r="AM5" s="68"/>
      <c r="AN5" s="68"/>
      <c r="AO5" s="68"/>
      <c r="AP5" s="68"/>
      <c r="AQ5" s="68"/>
      <c r="AR5" s="54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7"/>
    </row>
    <row r="6" spans="1:72" ht="12.75">
      <c r="A6" s="69" t="s">
        <v>238</v>
      </c>
      <c r="B6" s="43"/>
      <c r="C6" s="87" t="s">
        <v>228</v>
      </c>
      <c r="D6" s="79"/>
      <c r="E6" s="80"/>
      <c r="F6" s="63"/>
      <c r="G6" s="28"/>
      <c r="H6" s="28"/>
      <c r="I6" s="61">
        <f>K6*10/$I$4</f>
        <v>0</v>
      </c>
      <c r="J6" s="60">
        <f t="shared" si="0"/>
        <v>0</v>
      </c>
      <c r="K6" s="62">
        <f>SUM(L6:IV6)</f>
        <v>0</v>
      </c>
      <c r="L6" s="68"/>
      <c r="M6" s="68"/>
      <c r="N6" s="65"/>
      <c r="O6" s="65"/>
      <c r="P6" s="65"/>
      <c r="Q6" s="65"/>
      <c r="R6" s="65"/>
      <c r="S6" s="65"/>
      <c r="T6" s="65"/>
      <c r="U6" s="65"/>
      <c r="V6" s="54"/>
      <c r="W6" s="54"/>
      <c r="X6" s="66"/>
      <c r="Y6" s="64"/>
      <c r="Z6" s="67"/>
      <c r="AA6" s="64"/>
      <c r="AB6" s="64"/>
      <c r="AC6" s="67"/>
      <c r="AD6" s="67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54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7"/>
    </row>
    <row r="7" spans="1:72" ht="12.75">
      <c r="A7" s="69" t="s">
        <v>196</v>
      </c>
      <c r="B7" s="43"/>
      <c r="C7" s="45"/>
      <c r="D7" s="13"/>
      <c r="E7" s="45">
        <v>0.01</v>
      </c>
      <c r="F7" s="37">
        <v>0.01</v>
      </c>
      <c r="G7" s="27"/>
      <c r="H7" s="27"/>
      <c r="I7" s="61">
        <f>K7*10/$I$4</f>
        <v>0</v>
      </c>
      <c r="J7" s="60">
        <f t="shared" si="0"/>
        <v>0</v>
      </c>
      <c r="K7" s="62">
        <f>SUM(L7:IV7)</f>
        <v>0</v>
      </c>
      <c r="L7" s="20"/>
      <c r="M7" s="20"/>
      <c r="N7" s="65"/>
      <c r="O7" s="65"/>
      <c r="P7" s="65"/>
      <c r="Q7" s="65"/>
      <c r="R7" s="65"/>
      <c r="S7" s="65"/>
      <c r="T7" s="65"/>
      <c r="U7" s="65"/>
      <c r="V7" s="54"/>
      <c r="W7" s="54"/>
      <c r="X7" s="66"/>
      <c r="Y7" s="64"/>
      <c r="Z7" s="67"/>
      <c r="AA7" s="64"/>
      <c r="AB7" s="64"/>
      <c r="AC7" s="64"/>
      <c r="AD7" s="64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54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7"/>
    </row>
    <row r="8" spans="1:19" ht="12.75">
      <c r="A8" s="1" t="s">
        <v>2</v>
      </c>
      <c r="B8" s="36"/>
      <c r="C8" s="85" t="s">
        <v>228</v>
      </c>
      <c r="D8" s="85" t="s">
        <v>228</v>
      </c>
      <c r="E8" s="36">
        <v>0.34</v>
      </c>
      <c r="F8" s="37">
        <v>0.031</v>
      </c>
      <c r="G8" s="27"/>
      <c r="H8" s="27">
        <v>0.1</v>
      </c>
      <c r="I8" s="61">
        <f>K8*10/$I$4</f>
        <v>0.9281133985825177</v>
      </c>
      <c r="J8" s="60">
        <f t="shared" si="0"/>
        <v>1</v>
      </c>
      <c r="K8" s="62">
        <f>SUM(L8:IV8)</f>
        <v>55</v>
      </c>
      <c r="L8" s="20"/>
      <c r="M8" s="20"/>
      <c r="N8" s="28"/>
      <c r="S8">
        <v>55</v>
      </c>
    </row>
    <row r="9" spans="1:71" ht="12.75">
      <c r="A9" s="1" t="s">
        <v>3</v>
      </c>
      <c r="B9" s="36"/>
      <c r="C9" s="36">
        <v>0.25</v>
      </c>
      <c r="D9" s="36">
        <v>0.61</v>
      </c>
      <c r="E9" s="37">
        <v>3.85</v>
      </c>
      <c r="F9" s="37">
        <v>1.4087521943253727</v>
      </c>
      <c r="G9" s="27">
        <v>0.46</v>
      </c>
      <c r="H9" s="27">
        <v>1.12</v>
      </c>
      <c r="I9" s="61">
        <f aca="true" t="shared" si="1" ref="I9:I97">K9*10/$I$4</f>
        <v>1.231859601754978</v>
      </c>
      <c r="J9" s="60">
        <f t="shared" si="0"/>
        <v>7</v>
      </c>
      <c r="K9" s="62">
        <f>SUM(L9:IV9)</f>
        <v>73</v>
      </c>
      <c r="L9" s="20"/>
      <c r="M9" s="20"/>
      <c r="N9" s="28"/>
      <c r="S9">
        <v>32</v>
      </c>
      <c r="U9">
        <v>9</v>
      </c>
      <c r="W9">
        <v>4</v>
      </c>
      <c r="AJ9">
        <v>6</v>
      </c>
      <c r="AK9">
        <v>15</v>
      </c>
      <c r="AX9">
        <v>2</v>
      </c>
      <c r="BS9">
        <v>5</v>
      </c>
    </row>
    <row r="10" spans="1:44" ht="12.75">
      <c r="A10" s="1" t="s">
        <v>4</v>
      </c>
      <c r="B10" s="36"/>
      <c r="C10" s="36"/>
      <c r="D10" s="36">
        <v>0.01</v>
      </c>
      <c r="E10" s="36">
        <v>0.06</v>
      </c>
      <c r="F10" s="37">
        <v>0.19932986323739538</v>
      </c>
      <c r="G10" s="27">
        <v>0.07</v>
      </c>
      <c r="H10" s="27"/>
      <c r="I10" s="61">
        <f t="shared" si="1"/>
        <v>0.28687141410732364</v>
      </c>
      <c r="J10" s="60">
        <f t="shared" si="0"/>
        <v>4</v>
      </c>
      <c r="K10" s="62">
        <f>SUM(L10:IV10)</f>
        <v>17</v>
      </c>
      <c r="L10" s="20">
        <v>2</v>
      </c>
      <c r="M10" s="20"/>
      <c r="N10" s="28"/>
      <c r="Y10">
        <v>8</v>
      </c>
      <c r="AE10">
        <v>2</v>
      </c>
      <c r="AR10">
        <v>5</v>
      </c>
    </row>
    <row r="11" spans="1:14" ht="12.75">
      <c r="A11" s="59" t="s">
        <v>179</v>
      </c>
      <c r="B11" s="36"/>
      <c r="C11" s="36"/>
      <c r="D11" s="36">
        <v>0.72</v>
      </c>
      <c r="E11" s="36">
        <v>0.12</v>
      </c>
      <c r="F11" s="37">
        <v>0.02</v>
      </c>
      <c r="G11" s="27"/>
      <c r="H11" s="27"/>
      <c r="I11" s="61">
        <f>K11*10/$I$4</f>
        <v>0</v>
      </c>
      <c r="J11" s="60">
        <f t="shared" si="0"/>
        <v>0</v>
      </c>
      <c r="K11" s="62">
        <f>SUM(L11:IV11)</f>
        <v>0</v>
      </c>
      <c r="L11" s="20"/>
      <c r="M11" s="20"/>
      <c r="N11" s="28"/>
    </row>
    <row r="12" spans="1:14" ht="12.75">
      <c r="A12" s="59" t="s">
        <v>229</v>
      </c>
      <c r="B12" s="36"/>
      <c r="C12" s="36"/>
      <c r="D12" s="85" t="s">
        <v>228</v>
      </c>
      <c r="E12" s="85" t="s">
        <v>228</v>
      </c>
      <c r="F12" s="37"/>
      <c r="G12" s="27"/>
      <c r="H12" s="27"/>
      <c r="I12" s="61">
        <f>K12*10/$I$4</f>
        <v>0</v>
      </c>
      <c r="J12" s="60">
        <f t="shared" si="0"/>
        <v>0</v>
      </c>
      <c r="K12" s="62">
        <f>SUM(L12:IV12)</f>
        <v>0</v>
      </c>
      <c r="L12" s="20"/>
      <c r="M12" s="20"/>
      <c r="N12" s="28"/>
    </row>
    <row r="13" spans="1:14" ht="12.75">
      <c r="A13" s="59" t="s">
        <v>184</v>
      </c>
      <c r="B13" s="36"/>
      <c r="C13" s="36"/>
      <c r="D13" s="36"/>
      <c r="E13" s="36">
        <v>0.01</v>
      </c>
      <c r="F13" s="37">
        <v>0.01</v>
      </c>
      <c r="G13" s="27"/>
      <c r="H13" s="27"/>
      <c r="I13" s="61">
        <f>K13*10/$I$4</f>
        <v>0</v>
      </c>
      <c r="J13" s="60">
        <f t="shared" si="0"/>
        <v>0</v>
      </c>
      <c r="K13" s="62">
        <f>SUM(L13:IV13)</f>
        <v>0</v>
      </c>
      <c r="L13" s="20"/>
      <c r="M13" s="20"/>
      <c r="N13" s="28"/>
    </row>
    <row r="14" spans="1:71" ht="12.75">
      <c r="A14" s="1" t="s">
        <v>5</v>
      </c>
      <c r="B14" s="37">
        <v>28.8</v>
      </c>
      <c r="C14" s="37">
        <v>5.07</v>
      </c>
      <c r="D14" s="36">
        <v>23.77</v>
      </c>
      <c r="E14" s="36">
        <v>10.72</v>
      </c>
      <c r="F14" s="37">
        <v>20.578687283119006</v>
      </c>
      <c r="G14" s="27">
        <v>16.3</v>
      </c>
      <c r="H14" s="27">
        <v>9.49</v>
      </c>
      <c r="I14" s="61">
        <f t="shared" si="1"/>
        <v>15.153560580492742</v>
      </c>
      <c r="J14" s="60">
        <f t="shared" si="0"/>
        <v>10</v>
      </c>
      <c r="K14" s="62">
        <f>SUM(L14:IV14)</f>
        <v>898</v>
      </c>
      <c r="L14" s="20"/>
      <c r="M14" s="20"/>
      <c r="N14" s="28"/>
      <c r="S14">
        <v>30</v>
      </c>
      <c r="Y14">
        <v>2</v>
      </c>
      <c r="Z14">
        <v>10</v>
      </c>
      <c r="AA14">
        <v>10</v>
      </c>
      <c r="AJ14">
        <v>419</v>
      </c>
      <c r="AK14">
        <v>1</v>
      </c>
      <c r="BD14">
        <v>43</v>
      </c>
      <c r="BE14">
        <v>27</v>
      </c>
      <c r="BK14">
        <v>21</v>
      </c>
      <c r="BS14">
        <v>335</v>
      </c>
    </row>
    <row r="15" spans="1:14" ht="12.75">
      <c r="A15" s="1" t="s">
        <v>230</v>
      </c>
      <c r="B15" s="84" t="s">
        <v>228</v>
      </c>
      <c r="C15" s="84" t="s">
        <v>228</v>
      </c>
      <c r="D15" s="36"/>
      <c r="E15" s="85" t="s">
        <v>228</v>
      </c>
      <c r="F15" s="37"/>
      <c r="G15" s="27"/>
      <c r="H15" s="27"/>
      <c r="I15" s="61">
        <f>K15*10/$I$4</f>
        <v>0</v>
      </c>
      <c r="J15" s="60">
        <f t="shared" si="0"/>
        <v>0</v>
      </c>
      <c r="K15" s="62">
        <f>SUM(L15:IV15)</f>
        <v>0</v>
      </c>
      <c r="L15" s="20"/>
      <c r="M15" s="20"/>
      <c r="N15" s="28"/>
    </row>
    <row r="16" spans="1:35" ht="12.75">
      <c r="A16" s="1" t="s">
        <v>116</v>
      </c>
      <c r="B16" s="36">
        <v>0.01</v>
      </c>
      <c r="C16" s="36">
        <v>0.11</v>
      </c>
      <c r="D16" s="36">
        <v>0.03</v>
      </c>
      <c r="E16" s="36">
        <v>0.41</v>
      </c>
      <c r="F16" s="37">
        <v>1.6286276791181877</v>
      </c>
      <c r="G16" s="27">
        <v>0.2</v>
      </c>
      <c r="H16" s="27">
        <v>0.14</v>
      </c>
      <c r="I16" s="61">
        <f t="shared" si="1"/>
        <v>0.16874789065136686</v>
      </c>
      <c r="J16" s="60">
        <f t="shared" si="0"/>
        <v>2</v>
      </c>
      <c r="K16" s="62">
        <f>SUM(L16:IV16)</f>
        <v>10</v>
      </c>
      <c r="L16" s="20"/>
      <c r="M16" s="20"/>
      <c r="N16" s="28"/>
      <c r="S16">
        <v>8</v>
      </c>
      <c r="AI16">
        <v>2</v>
      </c>
    </row>
    <row r="17" spans="1:19" ht="12.75">
      <c r="A17" s="1" t="s">
        <v>213</v>
      </c>
      <c r="B17" s="36"/>
      <c r="C17" s="36"/>
      <c r="D17" s="36"/>
      <c r="E17" s="36">
        <v>0.01</v>
      </c>
      <c r="F17" s="37">
        <v>0.01</v>
      </c>
      <c r="G17" s="27"/>
      <c r="H17" s="27"/>
      <c r="I17" s="61">
        <f>K17*10/$I$4</f>
        <v>0.016874789065136685</v>
      </c>
      <c r="J17" s="60">
        <f t="shared" si="0"/>
        <v>1</v>
      </c>
      <c r="K17" s="62">
        <f>SUM(L17:IV17)</f>
        <v>1</v>
      </c>
      <c r="L17" s="20"/>
      <c r="M17" s="20"/>
      <c r="N17" s="28"/>
      <c r="S17">
        <v>1</v>
      </c>
    </row>
    <row r="18" spans="1:19" ht="12.75">
      <c r="A18" s="1" t="s">
        <v>231</v>
      </c>
      <c r="B18" s="36"/>
      <c r="C18" s="85" t="s">
        <v>228</v>
      </c>
      <c r="D18" s="36">
        <v>0.03</v>
      </c>
      <c r="E18" s="36">
        <v>0.06</v>
      </c>
      <c r="F18" s="37"/>
      <c r="G18" s="27"/>
      <c r="H18" s="27"/>
      <c r="I18" s="61">
        <f>K18*10/$I$4</f>
        <v>0.1012487343908201</v>
      </c>
      <c r="J18" s="60">
        <f t="shared" si="0"/>
        <v>1</v>
      </c>
      <c r="K18" s="62">
        <f>SUM(L18:IV18)</f>
        <v>6</v>
      </c>
      <c r="L18" s="20"/>
      <c r="M18" s="20"/>
      <c r="N18" s="28"/>
      <c r="S18">
        <v>6</v>
      </c>
    </row>
    <row r="19" spans="1:19" ht="12.75">
      <c r="A19" s="1" t="s">
        <v>65</v>
      </c>
      <c r="B19" s="36"/>
      <c r="C19" s="85" t="s">
        <v>228</v>
      </c>
      <c r="D19" s="36">
        <v>0.63</v>
      </c>
      <c r="E19" s="37">
        <v>0.2</v>
      </c>
      <c r="F19" s="84" t="s">
        <v>228</v>
      </c>
      <c r="G19" s="27"/>
      <c r="H19" s="27">
        <v>0.06</v>
      </c>
      <c r="I19" s="61">
        <f t="shared" si="1"/>
        <v>10.12487343908201</v>
      </c>
      <c r="J19" s="60">
        <f t="shared" si="0"/>
        <v>1</v>
      </c>
      <c r="K19" s="62">
        <f>SUM(L19:IV19)</f>
        <v>600</v>
      </c>
      <c r="L19" s="20"/>
      <c r="M19" s="20"/>
      <c r="N19" s="28"/>
      <c r="S19">
        <v>600</v>
      </c>
    </row>
    <row r="20" spans="1:19" ht="12.75">
      <c r="A20" s="1" t="s">
        <v>232</v>
      </c>
      <c r="B20" s="36"/>
      <c r="C20" s="81"/>
      <c r="D20" s="36"/>
      <c r="E20" s="84" t="s">
        <v>228</v>
      </c>
      <c r="F20" s="37"/>
      <c r="G20" s="27"/>
      <c r="H20" s="27"/>
      <c r="I20" s="61">
        <f>K20*10/$I$4</f>
        <v>0.016874789065136685</v>
      </c>
      <c r="J20" s="60">
        <f t="shared" si="0"/>
        <v>1</v>
      </c>
      <c r="K20" s="62">
        <f>SUM(L20:IV20)</f>
        <v>1</v>
      </c>
      <c r="L20" s="20"/>
      <c r="M20" s="20"/>
      <c r="N20" s="28"/>
      <c r="S20">
        <v>1</v>
      </c>
    </row>
    <row r="21" spans="1:19" ht="12.75">
      <c r="A21" s="1" t="s">
        <v>244</v>
      </c>
      <c r="B21" s="36"/>
      <c r="C21" s="81"/>
      <c r="D21" s="36"/>
      <c r="E21" s="84"/>
      <c r="F21" s="37"/>
      <c r="G21" s="27"/>
      <c r="H21" s="27"/>
      <c r="I21" s="61">
        <f>K21*10/$I$4</f>
        <v>0.2193722578467769</v>
      </c>
      <c r="J21" s="60">
        <f t="shared" si="0"/>
        <v>1</v>
      </c>
      <c r="K21" s="62">
        <f>SUM(L21:IV21)</f>
        <v>13</v>
      </c>
      <c r="L21" s="20"/>
      <c r="M21" s="20"/>
      <c r="N21" s="28"/>
      <c r="S21">
        <v>13</v>
      </c>
    </row>
    <row r="22" spans="1:67" ht="12.75">
      <c r="A22" s="1" t="s">
        <v>6</v>
      </c>
      <c r="B22" s="36">
        <v>0.04</v>
      </c>
      <c r="C22" s="36">
        <v>0.12</v>
      </c>
      <c r="D22" s="36">
        <v>0.29</v>
      </c>
      <c r="E22" s="36">
        <v>1.44</v>
      </c>
      <c r="F22" s="37">
        <v>1.3879375382731172</v>
      </c>
      <c r="G22" s="27">
        <v>0.08</v>
      </c>
      <c r="H22" s="27">
        <v>5.34</v>
      </c>
      <c r="I22" s="61">
        <f t="shared" si="1"/>
        <v>1.771852851839352</v>
      </c>
      <c r="J22" s="60">
        <f t="shared" si="0"/>
        <v>8</v>
      </c>
      <c r="K22" s="62">
        <f>SUM(L22:IV22)</f>
        <v>105</v>
      </c>
      <c r="L22" s="20"/>
      <c r="M22" s="20"/>
      <c r="N22" s="28"/>
      <c r="S22">
        <v>70</v>
      </c>
      <c r="W22">
        <v>1</v>
      </c>
      <c r="AJ22">
        <v>5</v>
      </c>
      <c r="AK22">
        <v>20</v>
      </c>
      <c r="AQ22">
        <v>1</v>
      </c>
      <c r="AR22">
        <v>1</v>
      </c>
      <c r="BL22">
        <v>3</v>
      </c>
      <c r="BO22">
        <v>4</v>
      </c>
    </row>
    <row r="23" spans="1:14" ht="12.75">
      <c r="A23" s="1" t="s">
        <v>89</v>
      </c>
      <c r="B23" s="36"/>
      <c r="C23" s="36">
        <v>0.01</v>
      </c>
      <c r="D23" s="36">
        <v>0.01</v>
      </c>
      <c r="E23" s="36">
        <v>0.01</v>
      </c>
      <c r="F23" s="37">
        <v>0.026082465809348847</v>
      </c>
      <c r="G23" s="27">
        <v>0.019623233908948195</v>
      </c>
      <c r="H23" s="27">
        <v>0.02</v>
      </c>
      <c r="I23" s="61">
        <f t="shared" si="1"/>
        <v>0</v>
      </c>
      <c r="J23" s="60">
        <f t="shared" si="0"/>
        <v>0</v>
      </c>
      <c r="K23" s="62">
        <f>SUM(L23:IV23)</f>
        <v>0</v>
      </c>
      <c r="L23" s="20"/>
      <c r="M23" s="20"/>
      <c r="N23" s="28"/>
    </row>
    <row r="24" spans="1:37" ht="12.75">
      <c r="A24" s="1" t="s">
        <v>66</v>
      </c>
      <c r="B24" s="36"/>
      <c r="C24" s="36">
        <v>0.03</v>
      </c>
      <c r="D24" s="36">
        <v>0.08</v>
      </c>
      <c r="E24" s="36">
        <v>0.03</v>
      </c>
      <c r="F24" s="37">
        <v>0.017041232904674426</v>
      </c>
      <c r="G24" s="27"/>
      <c r="H24" s="27">
        <v>0.02</v>
      </c>
      <c r="I24" s="61">
        <f t="shared" si="1"/>
        <v>0.37124535943300707</v>
      </c>
      <c r="J24" s="60">
        <f t="shared" si="0"/>
        <v>2</v>
      </c>
      <c r="K24" s="62">
        <f>SUM(L24:IV24)</f>
        <v>22</v>
      </c>
      <c r="L24" s="20"/>
      <c r="M24" s="20"/>
      <c r="N24" s="28"/>
      <c r="S24">
        <v>20</v>
      </c>
      <c r="AK24">
        <v>2</v>
      </c>
    </row>
    <row r="25" spans="1:67" ht="12.75">
      <c r="A25" s="1" t="s">
        <v>7</v>
      </c>
      <c r="B25" s="36">
        <v>0.04</v>
      </c>
      <c r="C25" s="36">
        <v>0.58</v>
      </c>
      <c r="D25" s="37">
        <v>2.2</v>
      </c>
      <c r="E25" s="36">
        <v>4.42</v>
      </c>
      <c r="F25" s="37">
        <v>4.020936313533374</v>
      </c>
      <c r="G25" s="27">
        <v>0.96</v>
      </c>
      <c r="H25" s="27">
        <v>1.3</v>
      </c>
      <c r="I25" s="61">
        <f t="shared" si="1"/>
        <v>2.362470469119136</v>
      </c>
      <c r="J25" s="60">
        <f t="shared" si="0"/>
        <v>12</v>
      </c>
      <c r="K25" s="62">
        <f>SUM(L25:IV25)</f>
        <v>140</v>
      </c>
      <c r="L25" s="20"/>
      <c r="M25" s="20"/>
      <c r="N25" s="28"/>
      <c r="S25">
        <v>7</v>
      </c>
      <c r="W25">
        <v>30</v>
      </c>
      <c r="AJ25">
        <v>13</v>
      </c>
      <c r="AK25">
        <v>24</v>
      </c>
      <c r="AO25">
        <v>4</v>
      </c>
      <c r="AP25">
        <v>28</v>
      </c>
      <c r="AQ25">
        <v>2</v>
      </c>
      <c r="AX25">
        <v>3</v>
      </c>
      <c r="BG25">
        <v>6</v>
      </c>
      <c r="BL25">
        <v>4</v>
      </c>
      <c r="BN25">
        <v>1</v>
      </c>
      <c r="BO25">
        <v>18</v>
      </c>
    </row>
    <row r="26" spans="1:71" ht="12.75">
      <c r="A26" s="1" t="s">
        <v>8</v>
      </c>
      <c r="B26" s="36"/>
      <c r="C26" s="36">
        <v>0.01</v>
      </c>
      <c r="D26" s="36">
        <v>0.01</v>
      </c>
      <c r="E26" s="36">
        <v>0.19</v>
      </c>
      <c r="F26" s="37">
        <v>0.5755256174729537</v>
      </c>
      <c r="G26" s="27">
        <v>0.58</v>
      </c>
      <c r="H26" s="27">
        <v>1.12</v>
      </c>
      <c r="I26" s="61">
        <f t="shared" si="1"/>
        <v>1.9237259534255822</v>
      </c>
      <c r="J26" s="89">
        <v>22</v>
      </c>
      <c r="K26" s="90">
        <v>114</v>
      </c>
      <c r="L26" s="20"/>
      <c r="M26" s="20">
        <v>14</v>
      </c>
      <c r="N26" s="28">
        <v>1</v>
      </c>
      <c r="U26">
        <v>1</v>
      </c>
      <c r="V26">
        <v>4</v>
      </c>
      <c r="W26">
        <v>10</v>
      </c>
      <c r="Y26">
        <v>6</v>
      </c>
      <c r="AB26">
        <v>2</v>
      </c>
      <c r="AF26">
        <v>16</v>
      </c>
      <c r="AG26">
        <v>1</v>
      </c>
      <c r="AH26">
        <v>8</v>
      </c>
      <c r="AK26">
        <v>5</v>
      </c>
      <c r="AQ26">
        <v>6</v>
      </c>
      <c r="AR26">
        <v>3</v>
      </c>
      <c r="AX26">
        <v>12</v>
      </c>
      <c r="AZ26">
        <v>5</v>
      </c>
      <c r="BA26">
        <v>1</v>
      </c>
      <c r="BG26">
        <v>3</v>
      </c>
      <c r="BH26">
        <v>1</v>
      </c>
      <c r="BO26">
        <v>3</v>
      </c>
      <c r="BQ26">
        <v>2</v>
      </c>
      <c r="BS26">
        <v>2</v>
      </c>
    </row>
    <row r="27" spans="1:69" ht="12.75">
      <c r="A27" s="1" t="s">
        <v>9</v>
      </c>
      <c r="B27" s="37">
        <v>0.1</v>
      </c>
      <c r="C27" s="36">
        <v>0.16</v>
      </c>
      <c r="D27" s="36">
        <v>0.14</v>
      </c>
      <c r="E27" s="36">
        <v>0.15</v>
      </c>
      <c r="F27" s="37">
        <v>0.15061849357011636</v>
      </c>
      <c r="G27" s="27">
        <v>0.15</v>
      </c>
      <c r="H27" s="27">
        <v>0.16</v>
      </c>
      <c r="I27" s="61">
        <f t="shared" si="1"/>
        <v>0.16874789065136686</v>
      </c>
      <c r="J27" s="89">
        <v>8</v>
      </c>
      <c r="K27" s="90">
        <v>10</v>
      </c>
      <c r="L27" s="20"/>
      <c r="M27" s="20"/>
      <c r="N27" s="28"/>
      <c r="Y27">
        <v>2</v>
      </c>
      <c r="AB27">
        <v>1</v>
      </c>
      <c r="AC27">
        <v>1</v>
      </c>
      <c r="BJ27">
        <v>1</v>
      </c>
      <c r="BK27">
        <v>1</v>
      </c>
      <c r="BM27">
        <v>1</v>
      </c>
      <c r="BQ27">
        <v>1</v>
      </c>
    </row>
    <row r="28" spans="1:66" ht="12.75">
      <c r="A28" s="1" t="s">
        <v>10</v>
      </c>
      <c r="B28" s="36">
        <v>0.26</v>
      </c>
      <c r="C28" s="36">
        <v>0.17</v>
      </c>
      <c r="D28" s="36">
        <v>0.15</v>
      </c>
      <c r="E28" s="36">
        <v>0.16</v>
      </c>
      <c r="F28" s="37">
        <v>0.18445356195141865</v>
      </c>
      <c r="G28" s="27">
        <v>0.13</v>
      </c>
      <c r="H28" s="27">
        <v>0.1</v>
      </c>
      <c r="I28" s="61">
        <f t="shared" si="1"/>
        <v>0.2531218359770503</v>
      </c>
      <c r="J28" s="60">
        <f t="shared" si="0"/>
        <v>12</v>
      </c>
      <c r="K28" s="62">
        <f>SUM(L28:IV28)</f>
        <v>15</v>
      </c>
      <c r="L28" s="20"/>
      <c r="M28" s="20"/>
      <c r="N28" s="28"/>
      <c r="O28">
        <v>2</v>
      </c>
      <c r="P28">
        <v>1</v>
      </c>
      <c r="Y28">
        <v>1</v>
      </c>
      <c r="AF28">
        <v>1</v>
      </c>
      <c r="AI28">
        <v>1</v>
      </c>
      <c r="AJ28">
        <v>1</v>
      </c>
      <c r="AQ28">
        <v>1</v>
      </c>
      <c r="AT28">
        <v>2</v>
      </c>
      <c r="AV28">
        <v>2</v>
      </c>
      <c r="AX28">
        <v>1</v>
      </c>
      <c r="BK28">
        <v>1</v>
      </c>
      <c r="BN28">
        <v>1</v>
      </c>
    </row>
    <row r="29" spans="1:14" ht="12.75">
      <c r="A29" s="1" t="s">
        <v>190</v>
      </c>
      <c r="B29" s="36"/>
      <c r="C29" s="36"/>
      <c r="D29" s="36"/>
      <c r="E29" s="36"/>
      <c r="F29" s="84" t="s">
        <v>228</v>
      </c>
      <c r="G29" s="27"/>
      <c r="H29" s="27"/>
      <c r="I29" s="61">
        <f>K29*10/$I$4</f>
        <v>0</v>
      </c>
      <c r="J29" s="60">
        <f t="shared" si="0"/>
        <v>0</v>
      </c>
      <c r="K29" s="62">
        <f>SUM(L29:IV29)</f>
        <v>0</v>
      </c>
      <c r="L29" s="20"/>
      <c r="M29" s="20"/>
      <c r="N29" s="28"/>
    </row>
    <row r="30" spans="1:32" ht="12.75">
      <c r="A30" s="1" t="s">
        <v>11</v>
      </c>
      <c r="B30" s="36"/>
      <c r="C30" s="85" t="s">
        <v>228</v>
      </c>
      <c r="D30" s="36">
        <v>0.01</v>
      </c>
      <c r="E30" s="36">
        <v>0.02</v>
      </c>
      <c r="F30" s="37">
        <v>0.07582465809348847</v>
      </c>
      <c r="G30" s="27">
        <v>0.05</v>
      </c>
      <c r="H30" s="27">
        <v>0.02</v>
      </c>
      <c r="I30" s="61">
        <f t="shared" si="1"/>
        <v>0.13499831252109348</v>
      </c>
      <c r="J30" s="60">
        <f t="shared" si="0"/>
        <v>4</v>
      </c>
      <c r="K30" s="62">
        <f>SUM(L30:IV30)</f>
        <v>8</v>
      </c>
      <c r="L30" s="20"/>
      <c r="M30" s="20">
        <v>1</v>
      </c>
      <c r="N30" s="28"/>
      <c r="Y30">
        <v>2</v>
      </c>
      <c r="AB30">
        <v>4</v>
      </c>
      <c r="AF30">
        <v>1</v>
      </c>
    </row>
    <row r="31" spans="1:14" ht="12.75">
      <c r="A31" s="1" t="s">
        <v>76</v>
      </c>
      <c r="B31" s="36"/>
      <c r="C31" s="85" t="s">
        <v>228</v>
      </c>
      <c r="D31" s="36">
        <v>0.01</v>
      </c>
      <c r="E31" s="85" t="s">
        <v>228</v>
      </c>
      <c r="F31" s="37">
        <v>0.01</v>
      </c>
      <c r="G31" s="27"/>
      <c r="H31" s="27"/>
      <c r="I31" s="61">
        <f t="shared" si="1"/>
        <v>0</v>
      </c>
      <c r="J31" s="60">
        <f t="shared" si="0"/>
        <v>0</v>
      </c>
      <c r="K31" s="62">
        <f>SUM(L31:IV31)</f>
        <v>0</v>
      </c>
      <c r="L31" s="20"/>
      <c r="M31" s="20"/>
      <c r="N31" s="28"/>
    </row>
    <row r="32" spans="1:72" ht="12.75">
      <c r="A32" s="1" t="s">
        <v>12</v>
      </c>
      <c r="B32" s="36"/>
      <c r="C32" s="85" t="s">
        <v>228</v>
      </c>
      <c r="D32" s="85" t="s">
        <v>228</v>
      </c>
      <c r="E32" s="36">
        <v>0.01</v>
      </c>
      <c r="F32" s="37">
        <v>0.021041232904674422</v>
      </c>
      <c r="G32" s="27">
        <v>0.05</v>
      </c>
      <c r="H32" s="27">
        <v>0.04</v>
      </c>
      <c r="I32" s="61">
        <f t="shared" si="1"/>
        <v>0.03374957813027337</v>
      </c>
      <c r="J32" s="89">
        <f t="shared" si="0"/>
        <v>2</v>
      </c>
      <c r="K32" s="90">
        <f>SUM(L32:IV32)</f>
        <v>2</v>
      </c>
      <c r="L32" s="20"/>
      <c r="M32" s="20"/>
      <c r="N32" s="28"/>
      <c r="AK32">
        <v>1</v>
      </c>
      <c r="BT32">
        <v>1</v>
      </c>
    </row>
    <row r="33" spans="1:14" ht="12.75">
      <c r="A33" s="1" t="s">
        <v>222</v>
      </c>
      <c r="B33" s="36"/>
      <c r="C33" s="81"/>
      <c r="D33" s="81"/>
      <c r="E33" s="36"/>
      <c r="F33" s="84" t="s">
        <v>228</v>
      </c>
      <c r="G33" s="27"/>
      <c r="H33" s="27"/>
      <c r="I33" s="61">
        <f>K33*10/$I$4</f>
        <v>0</v>
      </c>
      <c r="J33" s="60">
        <f t="shared" si="0"/>
        <v>0</v>
      </c>
      <c r="K33" s="62">
        <f>SUM(L33:IV33)</f>
        <v>0</v>
      </c>
      <c r="L33" s="20"/>
      <c r="M33" s="20"/>
      <c r="N33" s="28"/>
    </row>
    <row r="34" spans="1:14" ht="12.75">
      <c r="A34" s="1" t="s">
        <v>103</v>
      </c>
      <c r="B34" s="36">
        <v>0.06</v>
      </c>
      <c r="C34" s="36">
        <v>0.02</v>
      </c>
      <c r="D34" s="36">
        <v>0.02</v>
      </c>
      <c r="E34" s="36">
        <v>0.01</v>
      </c>
      <c r="F34" s="37">
        <v>0.010041232904674425</v>
      </c>
      <c r="G34" s="27"/>
      <c r="H34" s="27">
        <v>0.02</v>
      </c>
      <c r="I34" s="61">
        <f t="shared" si="1"/>
        <v>0</v>
      </c>
      <c r="J34" s="60">
        <f t="shared" si="0"/>
        <v>0</v>
      </c>
      <c r="K34" s="62">
        <f>SUM(L34:IV34)</f>
        <v>0</v>
      </c>
      <c r="L34" s="20"/>
      <c r="M34" s="20"/>
      <c r="N34" s="28"/>
    </row>
    <row r="35" spans="1:14" ht="12.75">
      <c r="A35" s="1" t="s">
        <v>198</v>
      </c>
      <c r="B35" s="36"/>
      <c r="C35" s="36">
        <v>0.01</v>
      </c>
      <c r="D35" s="85" t="s">
        <v>228</v>
      </c>
      <c r="E35" s="85" t="s">
        <v>228</v>
      </c>
      <c r="F35" s="84" t="s">
        <v>228</v>
      </c>
      <c r="G35" s="27"/>
      <c r="H35" s="27"/>
      <c r="I35" s="61">
        <f>K35*10/$I$4</f>
        <v>0</v>
      </c>
      <c r="J35" s="60">
        <f t="shared" si="0"/>
        <v>0</v>
      </c>
      <c r="K35" s="62">
        <f>SUM(L35:IV35)</f>
        <v>0</v>
      </c>
      <c r="L35" s="20"/>
      <c r="M35" s="20"/>
      <c r="N35" s="28"/>
    </row>
    <row r="36" spans="1:70" ht="12.75">
      <c r="A36" s="1" t="s">
        <v>13</v>
      </c>
      <c r="B36" s="36">
        <v>0.13</v>
      </c>
      <c r="C36" s="36">
        <v>0.35</v>
      </c>
      <c r="D36" s="36">
        <v>0.23</v>
      </c>
      <c r="E36" s="36">
        <v>0.17</v>
      </c>
      <c r="F36" s="37">
        <v>0.20645356195141867</v>
      </c>
      <c r="G36" s="27">
        <v>0.1</v>
      </c>
      <c r="H36" s="27">
        <v>0.16</v>
      </c>
      <c r="I36" s="61">
        <f t="shared" si="1"/>
        <v>0.2024974687816402</v>
      </c>
      <c r="J36" s="89">
        <f aca="true" t="shared" si="2" ref="J36:J67">COUNT(L36:BT36)</f>
        <v>8</v>
      </c>
      <c r="K36" s="90">
        <f>SUM(L36:IV36)</f>
        <v>12</v>
      </c>
      <c r="L36" s="20"/>
      <c r="M36" s="20">
        <v>2</v>
      </c>
      <c r="N36" s="28"/>
      <c r="O36" s="20"/>
      <c r="P36" s="20"/>
      <c r="Q36" s="20"/>
      <c r="R36" s="20"/>
      <c r="S36" s="20"/>
      <c r="W36">
        <v>1</v>
      </c>
      <c r="Y36">
        <v>1</v>
      </c>
      <c r="AB36">
        <v>2</v>
      </c>
      <c r="AP36">
        <v>1</v>
      </c>
      <c r="AR36">
        <v>2</v>
      </c>
      <c r="BA36">
        <v>2</v>
      </c>
      <c r="BR36">
        <v>1</v>
      </c>
    </row>
    <row r="37" spans="1:38" ht="12.75">
      <c r="A37" s="1" t="s">
        <v>14</v>
      </c>
      <c r="B37" s="36">
        <v>3.33</v>
      </c>
      <c r="C37" s="37">
        <v>1.5</v>
      </c>
      <c r="D37" s="36">
        <v>1.33</v>
      </c>
      <c r="E37" s="36">
        <v>0.56</v>
      </c>
      <c r="F37" s="37">
        <v>0.16608246580934888</v>
      </c>
      <c r="G37" s="27">
        <v>0.3</v>
      </c>
      <c r="H37" s="27">
        <v>0.37</v>
      </c>
      <c r="I37" s="61">
        <f t="shared" si="1"/>
        <v>0.4724940938238272</v>
      </c>
      <c r="J37" s="89">
        <v>6</v>
      </c>
      <c r="K37" s="90">
        <v>28</v>
      </c>
      <c r="L37" s="20"/>
      <c r="M37" s="20"/>
      <c r="N37" s="28"/>
      <c r="T37">
        <v>1</v>
      </c>
      <c r="U37">
        <v>1</v>
      </c>
      <c r="V37">
        <v>1</v>
      </c>
      <c r="AB37">
        <v>4</v>
      </c>
      <c r="AL37">
        <v>20</v>
      </c>
    </row>
    <row r="38" spans="1:42" ht="12.75">
      <c r="A38" s="1" t="s">
        <v>67</v>
      </c>
      <c r="B38" s="36">
        <v>0.01</v>
      </c>
      <c r="C38" s="36">
        <v>0.05</v>
      </c>
      <c r="D38" s="36">
        <v>0.01</v>
      </c>
      <c r="E38" s="36">
        <v>0.02</v>
      </c>
      <c r="F38" s="37">
        <v>0.006041232904674424</v>
      </c>
      <c r="G38" s="27">
        <v>0.019623233908948195</v>
      </c>
      <c r="H38" s="27">
        <v>0.04</v>
      </c>
      <c r="I38" s="61">
        <f t="shared" si="1"/>
        <v>0.08437394532568343</v>
      </c>
      <c r="J38" s="89">
        <v>2</v>
      </c>
      <c r="K38" s="90">
        <v>5</v>
      </c>
      <c r="L38" s="20"/>
      <c r="M38" s="20"/>
      <c r="N38" s="28"/>
      <c r="AP38">
        <v>2</v>
      </c>
    </row>
    <row r="39" spans="1:14" ht="12.75">
      <c r="A39" s="1" t="s">
        <v>149</v>
      </c>
      <c r="B39" s="36">
        <v>0.63</v>
      </c>
      <c r="C39" s="36">
        <v>0.32</v>
      </c>
      <c r="D39" s="36">
        <v>0.02</v>
      </c>
      <c r="E39" s="36">
        <v>0.06</v>
      </c>
      <c r="F39" s="37">
        <v>0.02624739742804654</v>
      </c>
      <c r="G39" s="27">
        <v>0.16</v>
      </c>
      <c r="H39" s="27"/>
      <c r="I39" s="61">
        <f>K39*10/$I$4</f>
        <v>0</v>
      </c>
      <c r="J39" s="60">
        <f t="shared" si="2"/>
        <v>0</v>
      </c>
      <c r="K39" s="62">
        <f>SUM(L39:IV39)</f>
        <v>0</v>
      </c>
      <c r="L39" s="20"/>
      <c r="M39" s="20"/>
      <c r="N39" s="28"/>
    </row>
    <row r="40" spans="1:57" ht="12.75">
      <c r="A40" s="1" t="s">
        <v>15</v>
      </c>
      <c r="B40" s="36">
        <v>2.93</v>
      </c>
      <c r="C40" s="36">
        <v>2.12</v>
      </c>
      <c r="D40" s="36">
        <v>1.99</v>
      </c>
      <c r="E40" s="36">
        <v>0.65</v>
      </c>
      <c r="F40" s="37">
        <v>0.8988142478056748</v>
      </c>
      <c r="G40" s="27">
        <v>0.86</v>
      </c>
      <c r="H40" s="27">
        <v>0.12</v>
      </c>
      <c r="I40" s="61">
        <f t="shared" si="1"/>
        <v>0.37124535943300707</v>
      </c>
      <c r="J40" s="60">
        <f t="shared" si="2"/>
        <v>7</v>
      </c>
      <c r="K40" s="62">
        <f>SUM(L40:IV40)</f>
        <v>22</v>
      </c>
      <c r="L40" s="20">
        <v>11</v>
      </c>
      <c r="M40" s="20"/>
      <c r="N40" s="28"/>
      <c r="AG40">
        <v>1</v>
      </c>
      <c r="AT40">
        <v>2</v>
      </c>
      <c r="AV40">
        <v>1</v>
      </c>
      <c r="AW40">
        <v>1</v>
      </c>
      <c r="BD40">
        <v>1</v>
      </c>
      <c r="BE40">
        <v>5</v>
      </c>
    </row>
    <row r="41" spans="1:14" ht="12.75">
      <c r="A41" s="1" t="s">
        <v>16</v>
      </c>
      <c r="B41" s="36"/>
      <c r="C41" s="36">
        <v>0.41</v>
      </c>
      <c r="D41" s="36">
        <v>0.19</v>
      </c>
      <c r="E41" s="36">
        <v>0.16</v>
      </c>
      <c r="F41" s="37">
        <v>0.2924019187589304</v>
      </c>
      <c r="G41" s="27">
        <v>0.07</v>
      </c>
      <c r="H41" s="27"/>
      <c r="I41" s="61">
        <f t="shared" si="1"/>
        <v>0</v>
      </c>
      <c r="J41" s="60">
        <f t="shared" si="2"/>
        <v>0</v>
      </c>
      <c r="K41" s="62">
        <f>SUM(L41:IV41)</f>
        <v>0</v>
      </c>
      <c r="L41" s="20"/>
      <c r="M41" s="20"/>
      <c r="N41" s="28"/>
    </row>
    <row r="42" spans="1:14" ht="12.75">
      <c r="A42" s="59" t="s">
        <v>119</v>
      </c>
      <c r="B42" s="36"/>
      <c r="C42" s="36"/>
      <c r="D42" s="36"/>
      <c r="E42" s="36"/>
      <c r="F42" s="37">
        <v>0.0113145091798816</v>
      </c>
      <c r="G42" s="27"/>
      <c r="H42" s="27"/>
      <c r="I42" s="61">
        <f t="shared" si="1"/>
        <v>0</v>
      </c>
      <c r="J42" s="60">
        <f t="shared" si="2"/>
        <v>0</v>
      </c>
      <c r="K42" s="62">
        <f>SUM(L42:IV42)</f>
        <v>0</v>
      </c>
      <c r="L42" s="20"/>
      <c r="M42" s="20"/>
      <c r="N42" s="28"/>
    </row>
    <row r="43" spans="1:14" ht="12.75">
      <c r="A43" s="1" t="s">
        <v>155</v>
      </c>
      <c r="B43" s="36"/>
      <c r="C43" s="36">
        <v>0.05</v>
      </c>
      <c r="D43" s="85" t="s">
        <v>228</v>
      </c>
      <c r="E43" s="36">
        <v>0.03</v>
      </c>
      <c r="F43" s="37">
        <v>0.015</v>
      </c>
      <c r="G43" s="27"/>
      <c r="H43" s="27"/>
      <c r="I43" s="61">
        <f>K43*10/$I$4</f>
        <v>0</v>
      </c>
      <c r="J43" s="60">
        <f t="shared" si="2"/>
        <v>0</v>
      </c>
      <c r="K43" s="62">
        <f>SUM(L43:IV43)</f>
        <v>0</v>
      </c>
      <c r="L43" s="20"/>
      <c r="M43" s="20"/>
      <c r="N43" s="28"/>
    </row>
    <row r="44" spans="1:38" ht="12.75">
      <c r="A44" s="1" t="s">
        <v>233</v>
      </c>
      <c r="B44" s="36"/>
      <c r="C44" s="85" t="s">
        <v>228</v>
      </c>
      <c r="D44" s="81"/>
      <c r="E44" s="36"/>
      <c r="F44" s="37"/>
      <c r="G44" s="27"/>
      <c r="H44" s="27"/>
      <c r="I44" s="61">
        <f>K44*10/$I$4</f>
        <v>0.016874789065136685</v>
      </c>
      <c r="J44" s="89">
        <f t="shared" si="2"/>
        <v>1</v>
      </c>
      <c r="K44" s="90">
        <f>SUM(L44:IV44)</f>
        <v>1</v>
      </c>
      <c r="L44" s="20"/>
      <c r="M44" s="20"/>
      <c r="N44" s="28"/>
      <c r="AL44">
        <v>1</v>
      </c>
    </row>
    <row r="45" spans="1:14" ht="12.75">
      <c r="A45" s="1" t="s">
        <v>174</v>
      </c>
      <c r="B45" s="36"/>
      <c r="C45" s="36"/>
      <c r="D45" s="36"/>
      <c r="E45" s="36"/>
      <c r="F45" s="37">
        <v>0.01</v>
      </c>
      <c r="G45" s="27"/>
      <c r="H45" s="27"/>
      <c r="I45" s="61">
        <f>K45*10/$I$4</f>
        <v>0.016874789065136685</v>
      </c>
      <c r="J45" s="89">
        <f t="shared" si="2"/>
        <v>1</v>
      </c>
      <c r="K45" s="90">
        <f>SUM(L45:IV45)</f>
        <v>1</v>
      </c>
      <c r="L45" s="20"/>
      <c r="M45" s="20">
        <v>1</v>
      </c>
      <c r="N45" s="28"/>
    </row>
    <row r="46" spans="1:19" ht="12.75">
      <c r="A46" s="1" t="s">
        <v>210</v>
      </c>
      <c r="B46" s="36"/>
      <c r="C46" s="36"/>
      <c r="D46" s="36"/>
      <c r="E46" s="36">
        <v>0.03</v>
      </c>
      <c r="F46" s="84" t="s">
        <v>228</v>
      </c>
      <c r="G46" s="27">
        <v>0.019623233908948195</v>
      </c>
      <c r="H46" s="27"/>
      <c r="I46" s="61">
        <f>K46*10/$I$4</f>
        <v>0.05062436719541005</v>
      </c>
      <c r="J46" s="60">
        <f t="shared" si="2"/>
        <v>1</v>
      </c>
      <c r="K46" s="62">
        <f>SUM(L46:IV46)</f>
        <v>3</v>
      </c>
      <c r="L46" s="20"/>
      <c r="M46" s="20"/>
      <c r="N46" s="28"/>
      <c r="S46">
        <v>3</v>
      </c>
    </row>
    <row r="47" spans="1:19" ht="12.75">
      <c r="A47" s="1" t="s">
        <v>68</v>
      </c>
      <c r="B47" s="36"/>
      <c r="C47" s="36">
        <v>0.12</v>
      </c>
      <c r="D47" s="36">
        <v>0.04</v>
      </c>
      <c r="E47" s="36">
        <v>1.22</v>
      </c>
      <c r="F47" s="37">
        <v>0.10904123290467442</v>
      </c>
      <c r="G47" s="27">
        <v>0.03</v>
      </c>
      <c r="H47" s="27">
        <v>0.02</v>
      </c>
      <c r="I47" s="61">
        <f t="shared" si="1"/>
        <v>2.5312183597705027</v>
      </c>
      <c r="J47" s="60">
        <f t="shared" si="2"/>
        <v>1</v>
      </c>
      <c r="K47" s="62">
        <f>SUM(L47:IV47)</f>
        <v>150</v>
      </c>
      <c r="L47" s="20"/>
      <c r="M47" s="20"/>
      <c r="N47" s="28"/>
      <c r="S47">
        <v>150</v>
      </c>
    </row>
    <row r="48" spans="1:71" ht="12.75">
      <c r="A48" s="1" t="s">
        <v>17</v>
      </c>
      <c r="B48" s="36">
        <v>0.55</v>
      </c>
      <c r="C48" s="36">
        <v>0.55</v>
      </c>
      <c r="D48" s="36">
        <v>2.13</v>
      </c>
      <c r="E48" s="36">
        <v>12.34</v>
      </c>
      <c r="F48" s="37">
        <v>13.391224535619514</v>
      </c>
      <c r="G48" s="27">
        <v>0.63</v>
      </c>
      <c r="H48" s="27">
        <v>0.43</v>
      </c>
      <c r="I48" s="61">
        <f t="shared" si="1"/>
        <v>10.850489368882888</v>
      </c>
      <c r="J48" s="60">
        <f t="shared" si="2"/>
        <v>25</v>
      </c>
      <c r="K48" s="62">
        <f>SUM(L48:IV48)</f>
        <v>643</v>
      </c>
      <c r="L48" s="20"/>
      <c r="M48" s="20">
        <v>18</v>
      </c>
      <c r="N48" s="28"/>
      <c r="S48">
        <v>15</v>
      </c>
      <c r="V48">
        <v>2</v>
      </c>
      <c r="W48">
        <v>14</v>
      </c>
      <c r="AF48">
        <v>7</v>
      </c>
      <c r="AI48">
        <v>4</v>
      </c>
      <c r="AJ48">
        <v>4</v>
      </c>
      <c r="AK48">
        <v>1</v>
      </c>
      <c r="AN48">
        <v>9</v>
      </c>
      <c r="AQ48">
        <v>2</v>
      </c>
      <c r="AT48">
        <v>1</v>
      </c>
      <c r="AU48">
        <v>1</v>
      </c>
      <c r="AX48">
        <v>4</v>
      </c>
      <c r="AZ48">
        <v>1</v>
      </c>
      <c r="BC48">
        <v>10</v>
      </c>
      <c r="BD48">
        <v>2</v>
      </c>
      <c r="BE48">
        <v>8</v>
      </c>
      <c r="BJ48">
        <v>1</v>
      </c>
      <c r="BK48">
        <v>12</v>
      </c>
      <c r="BL48">
        <v>30</v>
      </c>
      <c r="BN48">
        <v>13</v>
      </c>
      <c r="BO48">
        <v>18</v>
      </c>
      <c r="BP48">
        <v>84</v>
      </c>
      <c r="BQ48">
        <v>35</v>
      </c>
      <c r="BS48">
        <v>347</v>
      </c>
    </row>
    <row r="49" spans="1:37" ht="12.75">
      <c r="A49" s="1" t="s">
        <v>256</v>
      </c>
      <c r="B49" s="36"/>
      <c r="C49" s="36"/>
      <c r="D49" s="36"/>
      <c r="E49" s="36"/>
      <c r="F49" s="37"/>
      <c r="G49" s="27"/>
      <c r="H49" s="27"/>
      <c r="I49" s="61">
        <f>K49*10/$I$4</f>
        <v>0.016874789065136685</v>
      </c>
      <c r="J49" s="60">
        <f t="shared" si="2"/>
        <v>1</v>
      </c>
      <c r="K49" s="62">
        <f>SUM(L49:IV49)</f>
        <v>1</v>
      </c>
      <c r="L49" s="20"/>
      <c r="M49" s="20"/>
      <c r="N49" s="28"/>
      <c r="AK49">
        <v>1</v>
      </c>
    </row>
    <row r="50" spans="1:71" ht="12.75">
      <c r="A50" s="1" t="s">
        <v>18</v>
      </c>
      <c r="B50" s="36"/>
      <c r="C50" s="36">
        <v>0.08</v>
      </c>
      <c r="D50" s="36">
        <v>0.23</v>
      </c>
      <c r="E50" s="37">
        <v>2.92</v>
      </c>
      <c r="F50" s="37">
        <v>2.382092467850582</v>
      </c>
      <c r="G50" s="27">
        <v>0.26</v>
      </c>
      <c r="H50" s="27">
        <v>0.49</v>
      </c>
      <c r="I50" s="61">
        <f t="shared" si="1"/>
        <v>2.0249746878164023</v>
      </c>
      <c r="J50" s="60">
        <f t="shared" si="2"/>
        <v>18</v>
      </c>
      <c r="K50" s="62">
        <f>SUM(L50:IV50)</f>
        <v>120</v>
      </c>
      <c r="L50" s="20"/>
      <c r="M50" s="20">
        <v>14</v>
      </c>
      <c r="N50" s="28"/>
      <c r="O50">
        <v>1</v>
      </c>
      <c r="Q50">
        <v>1</v>
      </c>
      <c r="S50">
        <v>8</v>
      </c>
      <c r="U50">
        <v>4</v>
      </c>
      <c r="V50">
        <v>3</v>
      </c>
      <c r="W50">
        <v>2</v>
      </c>
      <c r="AJ50">
        <v>2</v>
      </c>
      <c r="AP50">
        <v>4</v>
      </c>
      <c r="AQ50">
        <v>9</v>
      </c>
      <c r="AX50">
        <v>4</v>
      </c>
      <c r="BC50">
        <v>4</v>
      </c>
      <c r="BD50">
        <v>8</v>
      </c>
      <c r="BG50">
        <v>9</v>
      </c>
      <c r="BL50">
        <v>9</v>
      </c>
      <c r="BO50">
        <v>11</v>
      </c>
      <c r="BQ50">
        <v>13</v>
      </c>
      <c r="BS50">
        <v>14</v>
      </c>
    </row>
    <row r="51" spans="1:71" ht="12.75">
      <c r="A51" s="1" t="s">
        <v>88</v>
      </c>
      <c r="B51" s="36"/>
      <c r="C51" s="36"/>
      <c r="D51" s="85" t="s">
        <v>228</v>
      </c>
      <c r="E51" s="36">
        <v>0.01</v>
      </c>
      <c r="F51" s="84" t="s">
        <v>228</v>
      </c>
      <c r="G51" s="27"/>
      <c r="H51" s="27"/>
      <c r="I51" s="61">
        <f t="shared" si="1"/>
        <v>0.016874789065136685</v>
      </c>
      <c r="J51" s="60">
        <f t="shared" si="2"/>
        <v>1</v>
      </c>
      <c r="K51" s="62">
        <f>SUM(L51:IV51)</f>
        <v>1</v>
      </c>
      <c r="L51" s="20"/>
      <c r="M51" s="20"/>
      <c r="N51" s="28"/>
      <c r="BS51">
        <v>1</v>
      </c>
    </row>
    <row r="52" spans="1:19" ht="12.75">
      <c r="A52" s="1" t="s">
        <v>245</v>
      </c>
      <c r="B52" s="36"/>
      <c r="C52" s="36"/>
      <c r="D52" s="85"/>
      <c r="E52" s="36"/>
      <c r="F52" s="84"/>
      <c r="G52" s="27"/>
      <c r="H52" s="27"/>
      <c r="I52" s="61">
        <f>K52*10/$I$4</f>
        <v>0.13499831252109348</v>
      </c>
      <c r="J52" s="60">
        <f t="shared" si="2"/>
        <v>1</v>
      </c>
      <c r="K52" s="62">
        <f>SUM(L52:IV52)</f>
        <v>8</v>
      </c>
      <c r="L52" s="20"/>
      <c r="M52" s="20"/>
      <c r="N52" s="28"/>
      <c r="S52">
        <v>8</v>
      </c>
    </row>
    <row r="53" spans="1:19" ht="12.75">
      <c r="A53" s="1" t="s">
        <v>214</v>
      </c>
      <c r="B53" s="36"/>
      <c r="C53" s="36"/>
      <c r="D53" s="36">
        <v>0.01</v>
      </c>
      <c r="E53" s="36">
        <v>0.01</v>
      </c>
      <c r="F53" s="37">
        <v>0.01</v>
      </c>
      <c r="G53" s="27"/>
      <c r="H53" s="27"/>
      <c r="I53" s="61">
        <f>K53*10/$I$4</f>
        <v>0.3037462031724603</v>
      </c>
      <c r="J53" s="60">
        <f t="shared" si="2"/>
        <v>1</v>
      </c>
      <c r="K53" s="62">
        <f>SUM(L53:IV53)</f>
        <v>18</v>
      </c>
      <c r="L53" s="20"/>
      <c r="M53" s="20"/>
      <c r="N53" s="28"/>
      <c r="S53">
        <v>18</v>
      </c>
    </row>
    <row r="54" spans="1:71" ht="12.75">
      <c r="A54" s="1" t="s">
        <v>19</v>
      </c>
      <c r="B54" s="36">
        <v>19.13</v>
      </c>
      <c r="C54" s="36">
        <v>10.51</v>
      </c>
      <c r="D54" s="36">
        <v>20.61</v>
      </c>
      <c r="E54" s="36">
        <v>11.49</v>
      </c>
      <c r="F54" s="37">
        <v>6.232607675035721</v>
      </c>
      <c r="G54" s="27">
        <v>5.47</v>
      </c>
      <c r="H54" s="27">
        <v>1.65</v>
      </c>
      <c r="I54" s="61">
        <f t="shared" si="1"/>
        <v>4.404319946000675</v>
      </c>
      <c r="J54" s="60">
        <f t="shared" si="2"/>
        <v>18</v>
      </c>
      <c r="K54" s="62">
        <f>SUM(L54:IV54)</f>
        <v>261</v>
      </c>
      <c r="L54" s="20"/>
      <c r="M54" s="20"/>
      <c r="N54" s="28"/>
      <c r="P54">
        <v>2</v>
      </c>
      <c r="R54">
        <v>11</v>
      </c>
      <c r="Y54">
        <v>2</v>
      </c>
      <c r="Z54">
        <v>1</v>
      </c>
      <c r="AE54">
        <v>5</v>
      </c>
      <c r="AG54">
        <v>7</v>
      </c>
      <c r="AI54">
        <v>11</v>
      </c>
      <c r="AM54">
        <v>13</v>
      </c>
      <c r="AS54">
        <v>10</v>
      </c>
      <c r="AT54">
        <v>16</v>
      </c>
      <c r="BC54">
        <v>20</v>
      </c>
      <c r="BD54">
        <v>86</v>
      </c>
      <c r="BE54">
        <v>21</v>
      </c>
      <c r="BF54">
        <v>9</v>
      </c>
      <c r="BK54">
        <v>3</v>
      </c>
      <c r="BM54">
        <v>3</v>
      </c>
      <c r="BR54">
        <v>24</v>
      </c>
      <c r="BS54">
        <v>17</v>
      </c>
    </row>
    <row r="55" spans="1:37" ht="12.75">
      <c r="A55" s="1" t="s">
        <v>20</v>
      </c>
      <c r="B55" s="36">
        <v>0.02</v>
      </c>
      <c r="C55" s="36">
        <v>0.12</v>
      </c>
      <c r="D55" s="36">
        <v>0.09</v>
      </c>
      <c r="E55" s="36">
        <v>0.25</v>
      </c>
      <c r="F55" s="37">
        <v>0.1982061645233721</v>
      </c>
      <c r="G55" s="27">
        <v>0.03</v>
      </c>
      <c r="H55" s="27">
        <v>0.12</v>
      </c>
      <c r="I55" s="61">
        <f t="shared" si="1"/>
        <v>0.08437394532568343</v>
      </c>
      <c r="J55" s="60">
        <f t="shared" si="2"/>
        <v>3</v>
      </c>
      <c r="K55" s="62">
        <f>SUM(L55:IV55)</f>
        <v>5</v>
      </c>
      <c r="L55" s="20"/>
      <c r="M55" s="20">
        <v>3</v>
      </c>
      <c r="N55" s="28"/>
      <c r="Z55">
        <v>1</v>
      </c>
      <c r="AK55">
        <v>1</v>
      </c>
    </row>
    <row r="56" spans="1:32" ht="12.75">
      <c r="A56" s="1" t="s">
        <v>69</v>
      </c>
      <c r="B56" s="36">
        <v>0.11</v>
      </c>
      <c r="C56" s="36">
        <v>0.01</v>
      </c>
      <c r="D56" s="85" t="s">
        <v>228</v>
      </c>
      <c r="E56" s="36">
        <v>0.02</v>
      </c>
      <c r="F56" s="37">
        <v>0.027206164523372118</v>
      </c>
      <c r="G56" s="27"/>
      <c r="H56" s="27"/>
      <c r="I56" s="61">
        <f t="shared" si="1"/>
        <v>0.08437394532568343</v>
      </c>
      <c r="J56" s="60">
        <f t="shared" si="2"/>
        <v>2</v>
      </c>
      <c r="K56" s="62">
        <f>SUM(L56:IV56)</f>
        <v>5</v>
      </c>
      <c r="L56" s="20"/>
      <c r="M56" s="20">
        <v>1</v>
      </c>
      <c r="N56" s="28"/>
      <c r="AF56">
        <v>4</v>
      </c>
    </row>
    <row r="57" spans="1:56" ht="12.75">
      <c r="A57" s="1" t="s">
        <v>21</v>
      </c>
      <c r="B57" s="36">
        <v>0.02</v>
      </c>
      <c r="C57" s="36">
        <v>0.07</v>
      </c>
      <c r="D57" s="37">
        <v>0.2</v>
      </c>
      <c r="E57" s="36">
        <v>0.24</v>
      </c>
      <c r="F57" s="37">
        <v>0.11100000000000003</v>
      </c>
      <c r="G57" s="27">
        <v>0.07</v>
      </c>
      <c r="H57" s="27"/>
      <c r="I57" s="61">
        <f t="shared" si="1"/>
        <v>0.06749915626054674</v>
      </c>
      <c r="J57" s="60">
        <f t="shared" si="2"/>
        <v>2</v>
      </c>
      <c r="K57" s="62">
        <f>SUM(L57:IV57)</f>
        <v>4</v>
      </c>
      <c r="L57" s="20">
        <v>3</v>
      </c>
      <c r="M57" s="20"/>
      <c r="N57" s="28"/>
      <c r="BD57">
        <v>1</v>
      </c>
    </row>
    <row r="58" spans="1:19" ht="12.75">
      <c r="A58" s="1" t="s">
        <v>80</v>
      </c>
      <c r="B58" s="36"/>
      <c r="C58" s="36">
        <v>0.03</v>
      </c>
      <c r="D58" s="85" t="s">
        <v>228</v>
      </c>
      <c r="E58" s="36">
        <v>0.01</v>
      </c>
      <c r="F58" s="84" t="s">
        <v>228</v>
      </c>
      <c r="G58" s="27"/>
      <c r="H58" s="27"/>
      <c r="I58" s="61">
        <f t="shared" si="1"/>
        <v>0.03374957813027337</v>
      </c>
      <c r="J58" s="60">
        <f t="shared" si="2"/>
        <v>1</v>
      </c>
      <c r="K58" s="62">
        <f>SUM(L58:IV58)</f>
        <v>2</v>
      </c>
      <c r="L58" s="20"/>
      <c r="M58" s="20"/>
      <c r="N58" s="28"/>
      <c r="S58">
        <v>2</v>
      </c>
    </row>
    <row r="59" spans="1:14" ht="12.75">
      <c r="A59" s="1" t="s">
        <v>22</v>
      </c>
      <c r="B59" s="36">
        <v>0.01</v>
      </c>
      <c r="C59" s="36">
        <v>0.02</v>
      </c>
      <c r="D59" s="36">
        <v>0.02</v>
      </c>
      <c r="E59" s="36">
        <v>0.02</v>
      </c>
      <c r="F59" s="37">
        <v>0.011000000000000001</v>
      </c>
      <c r="G59" s="27"/>
      <c r="H59" s="27"/>
      <c r="I59" s="61">
        <f t="shared" si="1"/>
        <v>0</v>
      </c>
      <c r="J59" s="60">
        <f t="shared" si="2"/>
        <v>0</v>
      </c>
      <c r="K59" s="62">
        <f>SUM(L59:IV59)</f>
        <v>0</v>
      </c>
      <c r="L59" s="20"/>
      <c r="M59" s="20"/>
      <c r="N59" s="28"/>
    </row>
    <row r="60" spans="1:25" ht="12.75">
      <c r="A60" s="1" t="s">
        <v>70</v>
      </c>
      <c r="B60" s="36"/>
      <c r="C60" s="36">
        <v>0.01</v>
      </c>
      <c r="D60" s="36">
        <v>0.01</v>
      </c>
      <c r="E60" s="36">
        <v>0.01</v>
      </c>
      <c r="F60" s="37">
        <v>0.030041232904674427</v>
      </c>
      <c r="G60" s="27">
        <v>0.15</v>
      </c>
      <c r="H60" s="27">
        <v>0.02</v>
      </c>
      <c r="I60" s="61">
        <f t="shared" si="1"/>
        <v>0.016874789065136685</v>
      </c>
      <c r="J60" s="60">
        <f t="shared" si="2"/>
        <v>1</v>
      </c>
      <c r="K60" s="62">
        <f>SUM(L60:IV60)</f>
        <v>1</v>
      </c>
      <c r="L60" s="20"/>
      <c r="M60" s="20"/>
      <c r="N60" s="28"/>
      <c r="Y60">
        <v>1</v>
      </c>
    </row>
    <row r="61" spans="1:14" ht="12.75">
      <c r="A61" s="1" t="s">
        <v>23</v>
      </c>
      <c r="B61" s="36"/>
      <c r="C61" s="36">
        <v>0.01</v>
      </c>
      <c r="D61" s="36">
        <v>0.01</v>
      </c>
      <c r="E61" s="36">
        <v>0.02</v>
      </c>
      <c r="F61" s="37">
        <v>0.01</v>
      </c>
      <c r="G61" s="27">
        <v>0.019623233908948195</v>
      </c>
      <c r="H61" s="27"/>
      <c r="I61" s="61">
        <f t="shared" si="1"/>
        <v>0</v>
      </c>
      <c r="J61" s="60">
        <f t="shared" si="2"/>
        <v>0</v>
      </c>
      <c r="K61" s="62">
        <f>SUM(L61:IV61)</f>
        <v>0</v>
      </c>
      <c r="L61" s="20"/>
      <c r="M61" s="20"/>
      <c r="N61" s="28"/>
    </row>
    <row r="62" spans="1:14" ht="12.75">
      <c r="A62" s="1" t="s">
        <v>223</v>
      </c>
      <c r="B62" s="36"/>
      <c r="C62" s="85" t="s">
        <v>228</v>
      </c>
      <c r="D62" s="36">
        <v>0.01</v>
      </c>
      <c r="E62" s="36">
        <v>0.01</v>
      </c>
      <c r="F62" s="37"/>
      <c r="G62" s="27"/>
      <c r="H62" s="27">
        <v>0.02</v>
      </c>
      <c r="I62" s="61">
        <f>K62*10/$I$4</f>
        <v>0</v>
      </c>
      <c r="J62" s="60">
        <f t="shared" si="2"/>
        <v>0</v>
      </c>
      <c r="K62" s="62">
        <f>SUM(L62:IV62)</f>
        <v>0</v>
      </c>
      <c r="L62" s="20"/>
      <c r="M62" s="20"/>
      <c r="N62" s="86"/>
    </row>
    <row r="63" spans="1:14" ht="12.75">
      <c r="A63" s="1" t="s">
        <v>159</v>
      </c>
      <c r="B63" s="36"/>
      <c r="C63" s="36"/>
      <c r="D63" s="85" t="s">
        <v>228</v>
      </c>
      <c r="E63" s="36"/>
      <c r="F63" s="84" t="s">
        <v>228</v>
      </c>
      <c r="G63" s="27"/>
      <c r="H63" s="27"/>
      <c r="I63" s="61">
        <f>K63*10/$I$4</f>
        <v>0</v>
      </c>
      <c r="J63" s="60">
        <f t="shared" si="2"/>
        <v>0</v>
      </c>
      <c r="K63" s="62">
        <f>SUM(L63:IV63)</f>
        <v>0</v>
      </c>
      <c r="L63" s="20"/>
      <c r="M63" s="20"/>
      <c r="N63" s="28"/>
    </row>
    <row r="64" spans="1:66" ht="12.75">
      <c r="A64" s="1" t="s">
        <v>24</v>
      </c>
      <c r="B64" s="36">
        <v>0.06</v>
      </c>
      <c r="C64" s="36">
        <v>0.12</v>
      </c>
      <c r="D64" s="37">
        <v>0.3</v>
      </c>
      <c r="E64" s="36">
        <v>0.56</v>
      </c>
      <c r="F64" s="37">
        <v>0.5142369871402328</v>
      </c>
      <c r="G64" s="27">
        <v>0.53</v>
      </c>
      <c r="H64" s="27">
        <v>0.65</v>
      </c>
      <c r="I64" s="61">
        <f t="shared" si="1"/>
        <v>0.7087411407357408</v>
      </c>
      <c r="J64" s="60">
        <f t="shared" si="2"/>
        <v>26</v>
      </c>
      <c r="K64" s="62">
        <f>SUM(L64:IV64)</f>
        <v>42</v>
      </c>
      <c r="L64" s="20"/>
      <c r="M64" s="20">
        <v>2</v>
      </c>
      <c r="N64" s="28">
        <v>1</v>
      </c>
      <c r="O64" s="20"/>
      <c r="P64" s="20">
        <v>1</v>
      </c>
      <c r="Q64" s="20">
        <v>2</v>
      </c>
      <c r="R64" s="20"/>
      <c r="S64" s="20"/>
      <c r="V64">
        <v>3</v>
      </c>
      <c r="W64">
        <v>1</v>
      </c>
      <c r="X64">
        <v>1</v>
      </c>
      <c r="Y64">
        <v>1</v>
      </c>
      <c r="Z64">
        <v>2</v>
      </c>
      <c r="AA64">
        <v>1</v>
      </c>
      <c r="AB64">
        <v>1</v>
      </c>
      <c r="AC64">
        <v>1</v>
      </c>
      <c r="AK64">
        <v>3</v>
      </c>
      <c r="AN64">
        <v>1</v>
      </c>
      <c r="AP64">
        <v>1</v>
      </c>
      <c r="AQ64">
        <v>1</v>
      </c>
      <c r="AU64">
        <v>1</v>
      </c>
      <c r="AV64">
        <v>1</v>
      </c>
      <c r="AX64">
        <v>4</v>
      </c>
      <c r="AZ64">
        <v>3</v>
      </c>
      <c r="BA64">
        <v>3</v>
      </c>
      <c r="BC64">
        <v>2</v>
      </c>
      <c r="BG64">
        <v>2</v>
      </c>
      <c r="BI64">
        <v>1</v>
      </c>
      <c r="BM64">
        <v>1</v>
      </c>
      <c r="BN64">
        <v>1</v>
      </c>
    </row>
    <row r="65" spans="1:71" ht="12.75">
      <c r="A65" s="1" t="s">
        <v>25</v>
      </c>
      <c r="B65" s="36">
        <v>0.17</v>
      </c>
      <c r="C65" s="36">
        <v>0.34</v>
      </c>
      <c r="D65" s="36">
        <v>0.28</v>
      </c>
      <c r="E65" s="36">
        <v>0.57</v>
      </c>
      <c r="F65" s="37">
        <v>0.629566850377628</v>
      </c>
      <c r="G65" s="27">
        <v>0.28</v>
      </c>
      <c r="H65" s="27">
        <v>0.31</v>
      </c>
      <c r="I65" s="61">
        <f t="shared" si="1"/>
        <v>0.7256159298008774</v>
      </c>
      <c r="J65" s="60">
        <f t="shared" si="2"/>
        <v>24</v>
      </c>
      <c r="K65" s="62">
        <f>SUM(L65:IV65)</f>
        <v>43</v>
      </c>
      <c r="L65" s="20"/>
      <c r="M65" s="20"/>
      <c r="N65" s="28"/>
      <c r="O65" s="20"/>
      <c r="P65" s="20"/>
      <c r="Q65" s="20"/>
      <c r="R65" s="20"/>
      <c r="S65" s="20"/>
      <c r="U65">
        <v>1</v>
      </c>
      <c r="V65">
        <v>3</v>
      </c>
      <c r="W65">
        <v>2</v>
      </c>
      <c r="X65">
        <v>1</v>
      </c>
      <c r="Y65">
        <v>1</v>
      </c>
      <c r="AA65">
        <v>1</v>
      </c>
      <c r="AD65">
        <v>1</v>
      </c>
      <c r="AE65">
        <v>3</v>
      </c>
      <c r="AH65">
        <v>1</v>
      </c>
      <c r="AK65">
        <v>2</v>
      </c>
      <c r="AN65">
        <v>1</v>
      </c>
      <c r="AO65">
        <v>3</v>
      </c>
      <c r="AP65">
        <v>3</v>
      </c>
      <c r="AQ65">
        <v>1</v>
      </c>
      <c r="AV65">
        <v>2</v>
      </c>
      <c r="AX65">
        <v>4</v>
      </c>
      <c r="AZ65">
        <v>1</v>
      </c>
      <c r="BA65">
        <v>2</v>
      </c>
      <c r="BC65">
        <v>3</v>
      </c>
      <c r="BG65">
        <v>1</v>
      </c>
      <c r="BI65">
        <v>1</v>
      </c>
      <c r="BL65">
        <v>1</v>
      </c>
      <c r="BN65">
        <v>3</v>
      </c>
      <c r="BS65">
        <v>1</v>
      </c>
    </row>
    <row r="66" spans="1:72" ht="12.75">
      <c r="A66" s="1" t="s">
        <v>26</v>
      </c>
      <c r="B66" s="36">
        <v>1.45</v>
      </c>
      <c r="C66" s="36">
        <v>1.53</v>
      </c>
      <c r="D66" s="36">
        <v>1.79</v>
      </c>
      <c r="E66" s="37">
        <v>2.7</v>
      </c>
      <c r="F66" s="37">
        <v>4.996884262094305</v>
      </c>
      <c r="G66" s="27">
        <v>6.57</v>
      </c>
      <c r="H66" s="27">
        <v>7.8</v>
      </c>
      <c r="I66" s="61">
        <f t="shared" si="1"/>
        <v>8.015524805939926</v>
      </c>
      <c r="J66" s="60">
        <f t="shared" si="2"/>
        <v>57</v>
      </c>
      <c r="K66" s="62">
        <f>SUM(L66:IV66)</f>
        <v>475</v>
      </c>
      <c r="L66" s="20">
        <v>5</v>
      </c>
      <c r="M66" s="20">
        <v>12</v>
      </c>
      <c r="N66" s="28">
        <v>4</v>
      </c>
      <c r="O66" s="20">
        <v>5</v>
      </c>
      <c r="P66" s="20">
        <v>6</v>
      </c>
      <c r="Q66" s="20"/>
      <c r="R66" s="20">
        <v>4</v>
      </c>
      <c r="S66" s="20"/>
      <c r="T66" s="20"/>
      <c r="U66" s="20">
        <v>9</v>
      </c>
      <c r="V66" s="20">
        <v>28</v>
      </c>
      <c r="W66" s="20">
        <v>6</v>
      </c>
      <c r="X66" s="20">
        <v>14</v>
      </c>
      <c r="Y66" s="20">
        <v>19</v>
      </c>
      <c r="Z66" s="20">
        <v>8</v>
      </c>
      <c r="AA66">
        <v>22</v>
      </c>
      <c r="AB66" s="20">
        <v>13</v>
      </c>
      <c r="AC66">
        <v>13</v>
      </c>
      <c r="AD66" s="20">
        <v>5</v>
      </c>
      <c r="AE66" s="20">
        <v>2</v>
      </c>
      <c r="AF66" s="20">
        <v>6</v>
      </c>
      <c r="AG66" s="20">
        <v>7</v>
      </c>
      <c r="AH66" s="20">
        <v>8</v>
      </c>
      <c r="AI66" s="20">
        <v>6</v>
      </c>
      <c r="AJ66">
        <v>9</v>
      </c>
      <c r="AK66">
        <v>6</v>
      </c>
      <c r="AL66">
        <v>9</v>
      </c>
      <c r="AM66">
        <v>4</v>
      </c>
      <c r="AN66">
        <v>8</v>
      </c>
      <c r="AO66">
        <v>4</v>
      </c>
      <c r="AP66">
        <v>5</v>
      </c>
      <c r="AQ66">
        <v>5</v>
      </c>
      <c r="AR66">
        <v>10</v>
      </c>
      <c r="AS66">
        <v>3</v>
      </c>
      <c r="AT66">
        <v>5</v>
      </c>
      <c r="AU66">
        <v>6</v>
      </c>
      <c r="AV66">
        <v>9</v>
      </c>
      <c r="AW66">
        <v>7</v>
      </c>
      <c r="AX66">
        <v>21</v>
      </c>
      <c r="AY66">
        <v>5</v>
      </c>
      <c r="AZ66">
        <v>9</v>
      </c>
      <c r="BA66">
        <v>23</v>
      </c>
      <c r="BB66">
        <v>3</v>
      </c>
      <c r="BC66">
        <v>8</v>
      </c>
      <c r="BD66">
        <v>1</v>
      </c>
      <c r="BE66">
        <v>5</v>
      </c>
      <c r="BF66">
        <v>5</v>
      </c>
      <c r="BG66">
        <v>13</v>
      </c>
      <c r="BH66">
        <v>4</v>
      </c>
      <c r="BI66">
        <v>8</v>
      </c>
      <c r="BJ66">
        <v>5</v>
      </c>
      <c r="BK66">
        <v>3</v>
      </c>
      <c r="BL66">
        <v>6</v>
      </c>
      <c r="BM66">
        <v>8</v>
      </c>
      <c r="BN66">
        <v>21</v>
      </c>
      <c r="BO66">
        <v>27</v>
      </c>
      <c r="BQ66">
        <v>1</v>
      </c>
      <c r="BR66">
        <v>4</v>
      </c>
      <c r="BS66">
        <v>2</v>
      </c>
      <c r="BT66">
        <v>1</v>
      </c>
    </row>
    <row r="67" spans="1:25" ht="12.75">
      <c r="A67" s="1" t="s">
        <v>183</v>
      </c>
      <c r="B67" s="36"/>
      <c r="C67" s="85" t="s">
        <v>228</v>
      </c>
      <c r="D67" s="85" t="s">
        <v>228</v>
      </c>
      <c r="E67" s="37"/>
      <c r="F67" s="84" t="s">
        <v>228</v>
      </c>
      <c r="G67" s="27"/>
      <c r="H67" s="27"/>
      <c r="I67" s="61">
        <f>K67*10/$I$4</f>
        <v>0</v>
      </c>
      <c r="J67" s="60">
        <f t="shared" si="2"/>
        <v>0</v>
      </c>
      <c r="K67" s="62">
        <f>SUM(L67:IV67)</f>
        <v>0</v>
      </c>
      <c r="L67" s="20"/>
      <c r="M67" s="20"/>
      <c r="N67" s="28"/>
      <c r="O67" s="20"/>
      <c r="P67" s="20"/>
      <c r="Q67" s="20"/>
      <c r="R67" s="20"/>
      <c r="S67" s="20"/>
      <c r="X67" s="20"/>
      <c r="Y67" s="20"/>
    </row>
    <row r="68" spans="1:53" ht="12.75">
      <c r="A68" s="1" t="s">
        <v>79</v>
      </c>
      <c r="B68" s="36">
        <v>0.02</v>
      </c>
      <c r="C68" s="36">
        <v>0.04</v>
      </c>
      <c r="D68" s="36">
        <v>0.02</v>
      </c>
      <c r="E68" s="36">
        <v>0.04</v>
      </c>
      <c r="F68" s="37">
        <v>0.06612369871402328</v>
      </c>
      <c r="G68" s="27">
        <v>0.11773940345368916</v>
      </c>
      <c r="H68" s="27">
        <v>0.08</v>
      </c>
      <c r="I68" s="61">
        <f t="shared" si="1"/>
        <v>0.08437394532568343</v>
      </c>
      <c r="J68" s="60">
        <f aca="true" t="shared" si="3" ref="J68:J99">COUNT(L68:BT68)</f>
        <v>5</v>
      </c>
      <c r="K68" s="62">
        <f>SUM(L68:IV68)</f>
        <v>5</v>
      </c>
      <c r="L68" s="20"/>
      <c r="M68" s="20"/>
      <c r="N68" s="28"/>
      <c r="V68">
        <v>1</v>
      </c>
      <c r="AK68">
        <v>1</v>
      </c>
      <c r="AN68">
        <v>1</v>
      </c>
      <c r="AX68">
        <v>1</v>
      </c>
      <c r="BA68">
        <v>1</v>
      </c>
    </row>
    <row r="69" spans="1:14" ht="12.75">
      <c r="A69" s="1" t="s">
        <v>92</v>
      </c>
      <c r="B69" s="36"/>
      <c r="C69" s="36">
        <v>0.02</v>
      </c>
      <c r="D69" s="36">
        <v>0.01</v>
      </c>
      <c r="E69" s="36">
        <v>0.01</v>
      </c>
      <c r="F69" s="37">
        <v>0.012041232904674423</v>
      </c>
      <c r="G69" s="27">
        <v>0.019623233908948195</v>
      </c>
      <c r="H69" s="27">
        <v>0.04</v>
      </c>
      <c r="I69" s="61">
        <f t="shared" si="1"/>
        <v>0</v>
      </c>
      <c r="J69" s="60">
        <f t="shared" si="3"/>
        <v>0</v>
      </c>
      <c r="K69" s="62">
        <f>SUM(L69:IV69)</f>
        <v>0</v>
      </c>
      <c r="L69" s="20"/>
      <c r="M69" s="20"/>
      <c r="N69" s="28"/>
    </row>
    <row r="70" spans="1:14" ht="12.75">
      <c r="A70" s="1" t="s">
        <v>71</v>
      </c>
      <c r="B70" s="36">
        <v>0.41</v>
      </c>
      <c r="C70" s="36">
        <v>1.35</v>
      </c>
      <c r="D70" s="37">
        <v>0.09</v>
      </c>
      <c r="E70" s="36">
        <v>0.65</v>
      </c>
      <c r="F70" s="37">
        <v>0.127</v>
      </c>
      <c r="G70" s="27"/>
      <c r="H70" s="27">
        <v>0.08</v>
      </c>
      <c r="I70" s="61">
        <f t="shared" si="1"/>
        <v>0</v>
      </c>
      <c r="J70" s="60">
        <f t="shared" si="3"/>
        <v>0</v>
      </c>
      <c r="K70" s="62">
        <f>SUM(L70:IV70)</f>
        <v>0</v>
      </c>
      <c r="L70" s="20"/>
      <c r="M70" s="20"/>
      <c r="N70" s="28"/>
    </row>
    <row r="71" spans="1:19" ht="12.75">
      <c r="A71" s="1" t="s">
        <v>99</v>
      </c>
      <c r="B71" s="36"/>
      <c r="C71" s="36">
        <v>0.01</v>
      </c>
      <c r="D71" s="85" t="s">
        <v>228</v>
      </c>
      <c r="E71" s="36">
        <v>0.04</v>
      </c>
      <c r="F71" s="37">
        <v>0.008</v>
      </c>
      <c r="G71" s="27"/>
      <c r="H71" s="27"/>
      <c r="I71" s="61">
        <f t="shared" si="1"/>
        <v>0</v>
      </c>
      <c r="J71" s="60">
        <f t="shared" si="3"/>
        <v>0</v>
      </c>
      <c r="K71" s="62">
        <f>SUM(L71:IV71)</f>
        <v>0</v>
      </c>
      <c r="L71" s="20"/>
      <c r="M71" s="20"/>
      <c r="N71" s="28"/>
      <c r="O71" s="21"/>
      <c r="P71" s="21"/>
      <c r="Q71" s="21"/>
      <c r="R71" s="21"/>
      <c r="S71" s="21"/>
    </row>
    <row r="72" spans="1:19" ht="12.75">
      <c r="A72" s="1" t="s">
        <v>234</v>
      </c>
      <c r="B72" s="36"/>
      <c r="C72" s="36"/>
      <c r="D72" s="81"/>
      <c r="E72" s="36"/>
      <c r="F72" s="84" t="s">
        <v>228</v>
      </c>
      <c r="G72" s="27"/>
      <c r="H72" s="27"/>
      <c r="I72" s="61">
        <f>K72*10/$I$4</f>
        <v>0</v>
      </c>
      <c r="J72" s="60">
        <f t="shared" si="3"/>
        <v>0</v>
      </c>
      <c r="K72" s="62">
        <f>SUM(L72:IV72)</f>
        <v>0</v>
      </c>
      <c r="L72" s="20"/>
      <c r="M72" s="20"/>
      <c r="N72" s="28"/>
      <c r="O72" s="21"/>
      <c r="P72" s="21"/>
      <c r="Q72" s="21"/>
      <c r="R72" s="21"/>
      <c r="S72" s="21"/>
    </row>
    <row r="73" spans="1:19" ht="12.75">
      <c r="A73" s="1" t="s">
        <v>27</v>
      </c>
      <c r="B73" s="36">
        <v>0.01</v>
      </c>
      <c r="C73" s="37">
        <v>0.84</v>
      </c>
      <c r="D73" s="36">
        <v>1.51</v>
      </c>
      <c r="E73" s="36">
        <v>4.52</v>
      </c>
      <c r="F73" s="37">
        <v>5.670865890998162</v>
      </c>
      <c r="G73" s="27">
        <v>12.92</v>
      </c>
      <c r="H73" s="27">
        <v>1.08</v>
      </c>
      <c r="I73" s="61">
        <f t="shared" si="1"/>
        <v>0</v>
      </c>
      <c r="J73" s="60">
        <f t="shared" si="3"/>
        <v>0</v>
      </c>
      <c r="K73" s="62">
        <f>SUM(L73:IV73)</f>
        <v>0</v>
      </c>
      <c r="L73" s="20"/>
      <c r="M73" s="20"/>
      <c r="N73" s="28"/>
      <c r="O73" s="20"/>
      <c r="P73" s="20"/>
      <c r="Q73" s="20"/>
      <c r="R73" s="20"/>
      <c r="S73" s="20"/>
    </row>
    <row r="74" spans="1:44" ht="12.75">
      <c r="A74" s="1" t="s">
        <v>28</v>
      </c>
      <c r="B74" s="36">
        <v>0.16</v>
      </c>
      <c r="C74" s="37">
        <v>0.1</v>
      </c>
      <c r="D74" s="36">
        <v>0.16</v>
      </c>
      <c r="E74" s="36">
        <v>0.09</v>
      </c>
      <c r="F74" s="37">
        <v>0.11157726066544194</v>
      </c>
      <c r="G74" s="27">
        <v>0.02</v>
      </c>
      <c r="H74" s="27">
        <v>0.06</v>
      </c>
      <c r="I74" s="61">
        <f t="shared" si="1"/>
        <v>0.05062436719541005</v>
      </c>
      <c r="J74" s="60">
        <f t="shared" si="3"/>
        <v>2</v>
      </c>
      <c r="K74" s="62">
        <f>SUM(L74:IV74)</f>
        <v>3</v>
      </c>
      <c r="L74" s="20"/>
      <c r="M74" s="20"/>
      <c r="N74" s="28"/>
      <c r="O74" s="21"/>
      <c r="P74" s="21"/>
      <c r="Q74" s="21"/>
      <c r="R74" s="21"/>
      <c r="S74" s="21"/>
      <c r="Y74">
        <v>2</v>
      </c>
      <c r="AR74">
        <v>1</v>
      </c>
    </row>
    <row r="75" spans="1:19" ht="12.75">
      <c r="A75" s="1" t="s">
        <v>29</v>
      </c>
      <c r="B75" s="36"/>
      <c r="C75" s="85" t="s">
        <v>228</v>
      </c>
      <c r="D75" s="36"/>
      <c r="E75" s="36">
        <v>0.01</v>
      </c>
      <c r="F75" s="37">
        <v>0.011082465809348848</v>
      </c>
      <c r="G75" s="27">
        <v>0.02</v>
      </c>
      <c r="H75" s="27"/>
      <c r="I75" s="61">
        <f t="shared" si="1"/>
        <v>0</v>
      </c>
      <c r="J75" s="60">
        <f t="shared" si="3"/>
        <v>0</v>
      </c>
      <c r="K75" s="62">
        <f>SUM(L75:IV75)</f>
        <v>0</v>
      </c>
      <c r="L75" s="20"/>
      <c r="M75" s="20"/>
      <c r="N75" s="86"/>
      <c r="O75" s="21"/>
      <c r="P75" s="21"/>
      <c r="Q75" s="21"/>
      <c r="R75" s="21"/>
      <c r="S75" s="21"/>
    </row>
    <row r="76" spans="1:19" ht="12.75">
      <c r="A76" s="1" t="s">
        <v>235</v>
      </c>
      <c r="B76" s="36"/>
      <c r="C76" s="81"/>
      <c r="D76" s="36">
        <v>0.01</v>
      </c>
      <c r="E76" s="85" t="s">
        <v>228</v>
      </c>
      <c r="F76" s="37"/>
      <c r="G76" s="27"/>
      <c r="H76" s="27"/>
      <c r="I76" s="61">
        <f>K76*10/$I$4</f>
        <v>0</v>
      </c>
      <c r="J76" s="60">
        <f t="shared" si="3"/>
        <v>0</v>
      </c>
      <c r="K76" s="62">
        <f>SUM(L76:IV76)</f>
        <v>0</v>
      </c>
      <c r="L76" s="20"/>
      <c r="M76" s="20"/>
      <c r="N76" s="28"/>
      <c r="O76" s="21"/>
      <c r="P76" s="21"/>
      <c r="Q76" s="21"/>
      <c r="R76" s="21"/>
      <c r="S76" s="21"/>
    </row>
    <row r="77" spans="1:19" ht="12.75">
      <c r="A77" s="1" t="s">
        <v>30</v>
      </c>
      <c r="B77" s="36"/>
      <c r="C77" s="36"/>
      <c r="D77" s="85" t="s">
        <v>228</v>
      </c>
      <c r="E77" s="36">
        <v>0.01</v>
      </c>
      <c r="F77" s="37">
        <v>0.01508246580934885</v>
      </c>
      <c r="G77" s="27">
        <v>0.03</v>
      </c>
      <c r="H77" s="27"/>
      <c r="I77" s="61">
        <f t="shared" si="1"/>
        <v>0.016874789065136685</v>
      </c>
      <c r="J77" s="60">
        <f t="shared" si="3"/>
        <v>1</v>
      </c>
      <c r="K77" s="62">
        <f>SUM(L77:IV77)</f>
        <v>1</v>
      </c>
      <c r="L77" s="20"/>
      <c r="M77" s="20"/>
      <c r="N77" s="28"/>
      <c r="O77" s="21"/>
      <c r="P77" s="21"/>
      <c r="Q77" s="21"/>
      <c r="R77" s="21">
        <v>1</v>
      </c>
      <c r="S77" s="21"/>
    </row>
    <row r="78" spans="1:70" ht="12.75">
      <c r="A78" s="1" t="s">
        <v>31</v>
      </c>
      <c r="B78" s="37">
        <v>0.7</v>
      </c>
      <c r="C78" s="36">
        <v>0.29</v>
      </c>
      <c r="D78" s="37">
        <v>0.3</v>
      </c>
      <c r="E78" s="36">
        <v>1.14</v>
      </c>
      <c r="F78" s="37">
        <v>2.8976276791181874</v>
      </c>
      <c r="G78" s="27">
        <v>4.5</v>
      </c>
      <c r="H78" s="27">
        <v>3.22</v>
      </c>
      <c r="I78" s="61">
        <f t="shared" si="1"/>
        <v>5.568680391495106</v>
      </c>
      <c r="J78" s="60">
        <f t="shared" si="3"/>
        <v>50</v>
      </c>
      <c r="K78" s="62">
        <f>SUM(L78:IV78)</f>
        <v>330</v>
      </c>
      <c r="L78" s="20"/>
      <c r="M78" s="20"/>
      <c r="N78" s="28"/>
      <c r="O78" s="20">
        <v>13</v>
      </c>
      <c r="P78" s="20">
        <v>12</v>
      </c>
      <c r="Q78" s="20">
        <v>4</v>
      </c>
      <c r="R78" s="20">
        <v>9</v>
      </c>
      <c r="S78" s="20">
        <v>3</v>
      </c>
      <c r="T78" s="20">
        <v>1</v>
      </c>
      <c r="U78" s="20">
        <v>2</v>
      </c>
      <c r="W78" s="20">
        <v>4</v>
      </c>
      <c r="X78" s="20">
        <v>1</v>
      </c>
      <c r="Y78" s="20">
        <v>1</v>
      </c>
      <c r="Z78">
        <v>11</v>
      </c>
      <c r="AA78">
        <v>37</v>
      </c>
      <c r="AB78">
        <v>2</v>
      </c>
      <c r="AC78">
        <v>2</v>
      </c>
      <c r="AF78">
        <v>7</v>
      </c>
      <c r="AG78">
        <v>6</v>
      </c>
      <c r="AH78">
        <v>1</v>
      </c>
      <c r="AI78">
        <v>2</v>
      </c>
      <c r="AJ78">
        <v>2</v>
      </c>
      <c r="AK78">
        <v>2</v>
      </c>
      <c r="AL78">
        <v>10</v>
      </c>
      <c r="AM78">
        <v>6</v>
      </c>
      <c r="AN78">
        <v>2</v>
      </c>
      <c r="AO78">
        <v>1</v>
      </c>
      <c r="AP78">
        <v>1</v>
      </c>
      <c r="AQ78">
        <v>2</v>
      </c>
      <c r="AS78">
        <v>16</v>
      </c>
      <c r="AT78">
        <v>21</v>
      </c>
      <c r="AU78">
        <v>19</v>
      </c>
      <c r="AV78">
        <v>7</v>
      </c>
      <c r="AW78">
        <v>12</v>
      </c>
      <c r="AX78">
        <v>2</v>
      </c>
      <c r="AZ78">
        <v>5</v>
      </c>
      <c r="BA78">
        <v>7</v>
      </c>
      <c r="BB78">
        <v>3</v>
      </c>
      <c r="BC78">
        <v>2</v>
      </c>
      <c r="BD78">
        <v>3</v>
      </c>
      <c r="BE78">
        <v>3</v>
      </c>
      <c r="BF78">
        <v>1</v>
      </c>
      <c r="BG78">
        <v>5</v>
      </c>
      <c r="BH78">
        <v>2</v>
      </c>
      <c r="BI78">
        <v>13</v>
      </c>
      <c r="BJ78">
        <v>17</v>
      </c>
      <c r="BK78">
        <v>4</v>
      </c>
      <c r="BL78">
        <v>4</v>
      </c>
      <c r="BM78">
        <v>14</v>
      </c>
      <c r="BN78">
        <v>20</v>
      </c>
      <c r="BO78">
        <v>2</v>
      </c>
      <c r="BP78">
        <v>2</v>
      </c>
      <c r="BR78">
        <v>2</v>
      </c>
    </row>
    <row r="79" spans="1:68" ht="12.75">
      <c r="A79" s="1" t="s">
        <v>32</v>
      </c>
      <c r="B79" s="36">
        <v>0.04</v>
      </c>
      <c r="C79" s="36">
        <v>0.17</v>
      </c>
      <c r="D79" s="36">
        <v>0.21</v>
      </c>
      <c r="E79" s="36">
        <v>1.77</v>
      </c>
      <c r="F79" s="37">
        <v>8.240525617472954</v>
      </c>
      <c r="G79" s="27">
        <v>0.61</v>
      </c>
      <c r="H79" s="27">
        <v>0.1</v>
      </c>
      <c r="I79" s="61">
        <f t="shared" si="1"/>
        <v>0.5568680391495107</v>
      </c>
      <c r="J79" s="60">
        <f t="shared" si="3"/>
        <v>11</v>
      </c>
      <c r="K79" s="62">
        <f>SUM(L79:IV79)</f>
        <v>33</v>
      </c>
      <c r="L79" s="20"/>
      <c r="M79" s="20"/>
      <c r="N79" s="28"/>
      <c r="O79" s="20"/>
      <c r="P79" s="20"/>
      <c r="Q79" s="20"/>
      <c r="R79" s="20">
        <v>1</v>
      </c>
      <c r="S79" s="20">
        <v>13</v>
      </c>
      <c r="AA79">
        <v>2</v>
      </c>
      <c r="AJ79">
        <v>1</v>
      </c>
      <c r="AV79">
        <v>1</v>
      </c>
      <c r="BA79">
        <v>1</v>
      </c>
      <c r="BC79">
        <v>1</v>
      </c>
      <c r="BD79">
        <v>1</v>
      </c>
      <c r="BE79">
        <v>1</v>
      </c>
      <c r="BM79">
        <v>1</v>
      </c>
      <c r="BP79">
        <v>10</v>
      </c>
    </row>
    <row r="80" spans="1:19" ht="12.75">
      <c r="A80" s="1" t="s">
        <v>33</v>
      </c>
      <c r="B80" s="36"/>
      <c r="C80" s="36"/>
      <c r="D80" s="36"/>
      <c r="E80" s="36"/>
      <c r="F80" s="84" t="s">
        <v>228</v>
      </c>
      <c r="G80" s="27"/>
      <c r="H80" s="27"/>
      <c r="I80" s="61">
        <f t="shared" si="1"/>
        <v>0</v>
      </c>
      <c r="J80" s="60">
        <f t="shared" si="3"/>
        <v>0</v>
      </c>
      <c r="K80" s="62">
        <f>SUM(L80:IV80)</f>
        <v>0</v>
      </c>
      <c r="L80" s="20"/>
      <c r="M80" s="20"/>
      <c r="N80" s="28"/>
      <c r="O80" s="21"/>
      <c r="P80" s="21"/>
      <c r="Q80" s="21"/>
      <c r="R80" s="21"/>
      <c r="S80" s="21"/>
    </row>
    <row r="81" spans="1:19" ht="12.75">
      <c r="A81" s="1" t="s">
        <v>236</v>
      </c>
      <c r="B81" s="36"/>
      <c r="C81" s="36"/>
      <c r="D81" s="36"/>
      <c r="E81" s="36"/>
      <c r="F81" s="84" t="s">
        <v>228</v>
      </c>
      <c r="G81" s="27"/>
      <c r="H81" s="27"/>
      <c r="I81" s="61">
        <f>K81*10/$I$4</f>
        <v>0</v>
      </c>
      <c r="J81" s="60">
        <f t="shared" si="3"/>
        <v>0</v>
      </c>
      <c r="K81" s="62">
        <f>SUM(L81:IV81)</f>
        <v>0</v>
      </c>
      <c r="L81" s="20"/>
      <c r="M81" s="20"/>
      <c r="N81" s="28"/>
      <c r="O81" s="21"/>
      <c r="P81" s="21"/>
      <c r="Q81" s="21"/>
      <c r="R81" s="21"/>
      <c r="S81" s="21"/>
    </row>
    <row r="82" spans="1:19" ht="12.75">
      <c r="A82" s="1" t="s">
        <v>120</v>
      </c>
      <c r="B82" s="36"/>
      <c r="C82" s="36"/>
      <c r="D82" s="36"/>
      <c r="E82" s="36"/>
      <c r="F82" s="84" t="s">
        <v>228</v>
      </c>
      <c r="G82" s="27"/>
      <c r="H82" s="27"/>
      <c r="I82" s="61">
        <f t="shared" si="1"/>
        <v>0</v>
      </c>
      <c r="J82" s="60">
        <f t="shared" si="3"/>
        <v>0</v>
      </c>
      <c r="K82" s="62">
        <f>SUM(L82:IV82)</f>
        <v>0</v>
      </c>
      <c r="L82" s="20"/>
      <c r="M82" s="20"/>
      <c r="N82" s="28"/>
      <c r="O82" s="21"/>
      <c r="P82" s="21"/>
      <c r="Q82" s="21"/>
      <c r="R82" s="21"/>
      <c r="S82" s="21"/>
    </row>
    <row r="83" spans="1:69" ht="12.75">
      <c r="A83" s="1" t="s">
        <v>34</v>
      </c>
      <c r="B83" s="36">
        <v>3.61</v>
      </c>
      <c r="C83" s="36">
        <v>7.22</v>
      </c>
      <c r="D83" s="37">
        <v>5.45</v>
      </c>
      <c r="E83" s="36">
        <v>6.21</v>
      </c>
      <c r="F83" s="37">
        <v>3.34846315574607</v>
      </c>
      <c r="G83" s="27">
        <v>0.46</v>
      </c>
      <c r="H83" s="27">
        <v>2.14</v>
      </c>
      <c r="I83" s="61">
        <f t="shared" si="1"/>
        <v>1.7549780627742153</v>
      </c>
      <c r="J83" s="60">
        <f t="shared" si="3"/>
        <v>29</v>
      </c>
      <c r="K83" s="62">
        <f>SUM(L83:IV83)</f>
        <v>104</v>
      </c>
      <c r="L83" s="20"/>
      <c r="M83" s="20">
        <v>4</v>
      </c>
      <c r="N83" s="28"/>
      <c r="O83" s="21"/>
      <c r="P83" s="21">
        <v>1</v>
      </c>
      <c r="Q83" s="21">
        <v>2</v>
      </c>
      <c r="R83" s="21">
        <v>1</v>
      </c>
      <c r="S83" s="21"/>
      <c r="U83" s="21">
        <v>8</v>
      </c>
      <c r="W83">
        <v>3</v>
      </c>
      <c r="X83" s="20">
        <v>1</v>
      </c>
      <c r="Y83" s="20">
        <v>1</v>
      </c>
      <c r="Z83">
        <v>3</v>
      </c>
      <c r="AB83">
        <v>6</v>
      </c>
      <c r="AC83">
        <v>2</v>
      </c>
      <c r="AH83">
        <v>6</v>
      </c>
      <c r="AK83">
        <v>8</v>
      </c>
      <c r="AN83">
        <v>1</v>
      </c>
      <c r="AO83">
        <v>7</v>
      </c>
      <c r="AP83">
        <v>2</v>
      </c>
      <c r="AR83">
        <v>7</v>
      </c>
      <c r="AT83">
        <v>1</v>
      </c>
      <c r="AV83">
        <v>1</v>
      </c>
      <c r="AX83">
        <v>4</v>
      </c>
      <c r="AZ83">
        <v>9</v>
      </c>
      <c r="BA83">
        <v>3</v>
      </c>
      <c r="BC83">
        <v>1</v>
      </c>
      <c r="BF83">
        <v>8</v>
      </c>
      <c r="BI83">
        <v>4</v>
      </c>
      <c r="BJ83">
        <v>4</v>
      </c>
      <c r="BM83">
        <v>1</v>
      </c>
      <c r="BN83">
        <v>2</v>
      </c>
      <c r="BQ83">
        <v>3</v>
      </c>
    </row>
    <row r="84" spans="1:19" ht="12.75">
      <c r="A84" s="1" t="s">
        <v>35</v>
      </c>
      <c r="B84" s="36"/>
      <c r="C84" s="36"/>
      <c r="D84" s="36"/>
      <c r="E84" s="36">
        <v>0.03</v>
      </c>
      <c r="F84" s="37">
        <v>0.04208246580934885</v>
      </c>
      <c r="G84" s="27"/>
      <c r="H84" s="27"/>
      <c r="I84" s="61">
        <f t="shared" si="1"/>
        <v>0</v>
      </c>
      <c r="J84" s="60">
        <f t="shared" si="3"/>
        <v>0</v>
      </c>
      <c r="K84" s="62">
        <f>SUM(L84:IV84)</f>
        <v>0</v>
      </c>
      <c r="L84" s="20"/>
      <c r="M84" s="20"/>
      <c r="N84" s="28"/>
      <c r="O84" s="21"/>
      <c r="P84" s="21"/>
      <c r="Q84" s="21"/>
      <c r="R84" s="21"/>
      <c r="S84" s="21"/>
    </row>
    <row r="85" spans="1:58" ht="12.75">
      <c r="A85" s="1" t="s">
        <v>36</v>
      </c>
      <c r="B85" s="36">
        <v>0.11</v>
      </c>
      <c r="C85" s="37">
        <v>0.9</v>
      </c>
      <c r="D85" s="37">
        <v>0.09</v>
      </c>
      <c r="E85" s="37">
        <v>0.44</v>
      </c>
      <c r="F85" s="37">
        <v>0.5787834251888141</v>
      </c>
      <c r="G85" s="27">
        <v>0.31</v>
      </c>
      <c r="H85" s="27">
        <v>0.82</v>
      </c>
      <c r="I85" s="61">
        <f t="shared" si="1"/>
        <v>0.37124535943300707</v>
      </c>
      <c r="J85" s="60">
        <f t="shared" si="3"/>
        <v>5</v>
      </c>
      <c r="K85" s="62">
        <f>SUM(L85:IV85)</f>
        <v>22</v>
      </c>
      <c r="L85" s="20"/>
      <c r="M85" s="20"/>
      <c r="N85" s="28"/>
      <c r="O85" s="21"/>
      <c r="P85" s="21"/>
      <c r="Q85" s="21"/>
      <c r="R85" s="21"/>
      <c r="S85" s="21"/>
      <c r="AJ85">
        <v>4</v>
      </c>
      <c r="AR85">
        <v>1</v>
      </c>
      <c r="AX85">
        <v>7</v>
      </c>
      <c r="BA85">
        <v>2</v>
      </c>
      <c r="BF85">
        <v>8</v>
      </c>
    </row>
    <row r="86" spans="1:72" ht="12.75">
      <c r="A86" s="1" t="s">
        <v>37</v>
      </c>
      <c r="B86" s="36">
        <v>7.73</v>
      </c>
      <c r="C86" s="37">
        <v>7.9</v>
      </c>
      <c r="D86" s="36">
        <v>7.69</v>
      </c>
      <c r="E86" s="36">
        <v>4.32</v>
      </c>
      <c r="F86" s="37">
        <v>3.0151953459889773</v>
      </c>
      <c r="G86" s="27">
        <v>2.22</v>
      </c>
      <c r="H86" s="27">
        <v>3.77</v>
      </c>
      <c r="I86" s="61">
        <f t="shared" si="1"/>
        <v>2.413094836314546</v>
      </c>
      <c r="J86" s="60">
        <f t="shared" si="3"/>
        <v>35</v>
      </c>
      <c r="K86" s="62">
        <f>SUM(L86:IV86)</f>
        <v>143</v>
      </c>
      <c r="L86" s="20">
        <v>1</v>
      </c>
      <c r="M86" s="20">
        <v>7</v>
      </c>
      <c r="N86" s="28">
        <v>6</v>
      </c>
      <c r="O86" s="20">
        <v>1</v>
      </c>
      <c r="P86" s="20"/>
      <c r="Q86" s="20">
        <v>2</v>
      </c>
      <c r="R86" s="20"/>
      <c r="S86" s="20"/>
      <c r="T86" s="20">
        <v>3</v>
      </c>
      <c r="U86" s="20">
        <v>3</v>
      </c>
      <c r="V86" s="20">
        <v>7</v>
      </c>
      <c r="W86" s="20">
        <v>3</v>
      </c>
      <c r="X86" s="20">
        <v>9</v>
      </c>
      <c r="Y86" s="20">
        <v>5</v>
      </c>
      <c r="AA86">
        <v>2</v>
      </c>
      <c r="AB86">
        <v>16</v>
      </c>
      <c r="AC86">
        <v>6</v>
      </c>
      <c r="AD86">
        <v>1</v>
      </c>
      <c r="AE86">
        <v>5</v>
      </c>
      <c r="AG86">
        <v>5</v>
      </c>
      <c r="AH86">
        <v>4</v>
      </c>
      <c r="AI86">
        <v>1</v>
      </c>
      <c r="AN86">
        <v>7</v>
      </c>
      <c r="AO86">
        <v>4</v>
      </c>
      <c r="AP86">
        <v>7</v>
      </c>
      <c r="AQ86">
        <v>1</v>
      </c>
      <c r="AR86">
        <v>7</v>
      </c>
      <c r="AV86">
        <v>3</v>
      </c>
      <c r="AW86">
        <v>3</v>
      </c>
      <c r="AX86">
        <v>1</v>
      </c>
      <c r="AZ86">
        <v>5</v>
      </c>
      <c r="BA86">
        <v>4</v>
      </c>
      <c r="BD86">
        <v>1</v>
      </c>
      <c r="BF86">
        <v>2</v>
      </c>
      <c r="BG86">
        <v>1</v>
      </c>
      <c r="BM86">
        <v>1</v>
      </c>
      <c r="BR86">
        <v>7</v>
      </c>
      <c r="BT86">
        <v>2</v>
      </c>
    </row>
    <row r="87" spans="1:72" ht="12.75">
      <c r="A87" s="1" t="s">
        <v>38</v>
      </c>
      <c r="B87" s="36">
        <v>3.95</v>
      </c>
      <c r="C87" s="36">
        <v>4.73</v>
      </c>
      <c r="D87" s="36">
        <v>4.15</v>
      </c>
      <c r="E87" s="36">
        <v>3.32</v>
      </c>
      <c r="F87" s="37">
        <v>2.9394735660338847</v>
      </c>
      <c r="G87" s="27">
        <v>2.54</v>
      </c>
      <c r="H87" s="27">
        <v>3.63</v>
      </c>
      <c r="I87" s="61">
        <f t="shared" si="1"/>
        <v>2.3287208909888624</v>
      </c>
      <c r="J87" s="60">
        <f t="shared" si="3"/>
        <v>38</v>
      </c>
      <c r="K87" s="62">
        <f>SUM(L87:IV87)</f>
        <v>138</v>
      </c>
      <c r="L87" s="20">
        <v>1</v>
      </c>
      <c r="M87" s="20">
        <v>12</v>
      </c>
      <c r="N87" s="28">
        <v>5</v>
      </c>
      <c r="O87" s="20"/>
      <c r="P87" s="20"/>
      <c r="Q87" s="20">
        <v>3</v>
      </c>
      <c r="R87" s="20"/>
      <c r="S87" s="20"/>
      <c r="U87" s="20">
        <v>2</v>
      </c>
      <c r="V87">
        <v>6</v>
      </c>
      <c r="W87">
        <v>2</v>
      </c>
      <c r="X87" s="20">
        <v>6</v>
      </c>
      <c r="Y87" s="20">
        <v>4</v>
      </c>
      <c r="Z87">
        <v>2</v>
      </c>
      <c r="AA87">
        <v>1</v>
      </c>
      <c r="AB87">
        <v>16</v>
      </c>
      <c r="AD87">
        <v>1</v>
      </c>
      <c r="AE87">
        <v>5</v>
      </c>
      <c r="AG87">
        <v>3</v>
      </c>
      <c r="AH87">
        <v>12</v>
      </c>
      <c r="AJ87">
        <v>1</v>
      </c>
      <c r="AL87">
        <v>2</v>
      </c>
      <c r="AN87">
        <v>4</v>
      </c>
      <c r="AO87">
        <v>4</v>
      </c>
      <c r="AP87">
        <v>4</v>
      </c>
      <c r="AQ87">
        <v>2</v>
      </c>
      <c r="AR87">
        <v>2</v>
      </c>
      <c r="AT87">
        <v>1</v>
      </c>
      <c r="AW87">
        <v>2</v>
      </c>
      <c r="AX87">
        <v>2</v>
      </c>
      <c r="AY87">
        <v>2</v>
      </c>
      <c r="AZ87">
        <v>3</v>
      </c>
      <c r="BA87">
        <v>3</v>
      </c>
      <c r="BB87">
        <v>2</v>
      </c>
      <c r="BC87">
        <v>1</v>
      </c>
      <c r="BF87">
        <v>1</v>
      </c>
      <c r="BG87">
        <v>1</v>
      </c>
      <c r="BH87">
        <v>2</v>
      </c>
      <c r="BO87">
        <v>6</v>
      </c>
      <c r="BQ87">
        <v>2</v>
      </c>
      <c r="BR87">
        <v>7</v>
      </c>
      <c r="BT87">
        <v>3</v>
      </c>
    </row>
    <row r="88" spans="1:70" ht="12.75">
      <c r="A88" s="1" t="s">
        <v>39</v>
      </c>
      <c r="B88" s="36">
        <v>0.55</v>
      </c>
      <c r="C88" s="36">
        <v>1.51</v>
      </c>
      <c r="D88" s="36">
        <v>2.07</v>
      </c>
      <c r="E88" s="36">
        <v>2.83</v>
      </c>
      <c r="F88" s="37">
        <v>2.394102469891815</v>
      </c>
      <c r="G88" s="27">
        <v>2.67</v>
      </c>
      <c r="H88" s="27">
        <v>3.26</v>
      </c>
      <c r="I88" s="61">
        <f t="shared" si="1"/>
        <v>2.413094836314546</v>
      </c>
      <c r="J88" s="60">
        <f t="shared" si="3"/>
        <v>47</v>
      </c>
      <c r="K88" s="62">
        <f>SUM(L88:IV88)</f>
        <v>143</v>
      </c>
      <c r="L88" s="20">
        <v>2</v>
      </c>
      <c r="M88" s="20">
        <v>2</v>
      </c>
      <c r="N88" s="28">
        <v>4</v>
      </c>
      <c r="O88" s="20">
        <v>3</v>
      </c>
      <c r="P88" s="20">
        <v>1</v>
      </c>
      <c r="Q88" s="20">
        <v>4</v>
      </c>
      <c r="R88" s="20">
        <v>3</v>
      </c>
      <c r="S88" s="20"/>
      <c r="T88">
        <v>2</v>
      </c>
      <c r="U88">
        <v>2</v>
      </c>
      <c r="V88" s="20">
        <v>2</v>
      </c>
      <c r="W88">
        <v>3</v>
      </c>
      <c r="X88" s="20">
        <v>4</v>
      </c>
      <c r="Y88" s="20">
        <v>6</v>
      </c>
      <c r="Z88">
        <v>2</v>
      </c>
      <c r="AA88">
        <v>3</v>
      </c>
      <c r="AB88">
        <v>9</v>
      </c>
      <c r="AC88">
        <v>2</v>
      </c>
      <c r="AD88">
        <v>1</v>
      </c>
      <c r="AE88">
        <v>2</v>
      </c>
      <c r="AF88">
        <v>1</v>
      </c>
      <c r="AG88">
        <v>2</v>
      </c>
      <c r="AH88">
        <v>2</v>
      </c>
      <c r="AI88">
        <v>3</v>
      </c>
      <c r="AJ88">
        <v>2</v>
      </c>
      <c r="AL88">
        <v>2</v>
      </c>
      <c r="AN88">
        <v>3</v>
      </c>
      <c r="AO88">
        <v>3</v>
      </c>
      <c r="AP88">
        <v>9</v>
      </c>
      <c r="AQ88">
        <v>2</v>
      </c>
      <c r="AS88">
        <v>5</v>
      </c>
      <c r="AT88">
        <v>4</v>
      </c>
      <c r="AU88">
        <v>12</v>
      </c>
      <c r="AV88">
        <v>3</v>
      </c>
      <c r="AW88">
        <v>1</v>
      </c>
      <c r="AY88">
        <v>1</v>
      </c>
      <c r="AZ88">
        <v>5</v>
      </c>
      <c r="BA88">
        <v>6</v>
      </c>
      <c r="BB88">
        <v>1</v>
      </c>
      <c r="BC88">
        <v>2</v>
      </c>
      <c r="BD88">
        <v>1</v>
      </c>
      <c r="BE88">
        <v>1</v>
      </c>
      <c r="BF88">
        <v>2</v>
      </c>
      <c r="BG88">
        <v>5</v>
      </c>
      <c r="BJ88">
        <v>1</v>
      </c>
      <c r="BO88">
        <v>4</v>
      </c>
      <c r="BQ88">
        <v>1</v>
      </c>
      <c r="BR88">
        <v>2</v>
      </c>
    </row>
    <row r="89" spans="1:72" ht="12.75">
      <c r="A89" s="1" t="s">
        <v>40</v>
      </c>
      <c r="B89" s="36">
        <v>4.75</v>
      </c>
      <c r="C89" s="36">
        <v>5.88</v>
      </c>
      <c r="D89" s="36">
        <v>14.95</v>
      </c>
      <c r="E89" s="36">
        <v>28.77</v>
      </c>
      <c r="F89" s="37">
        <v>41.880914472341296</v>
      </c>
      <c r="G89" s="27">
        <v>44.08</v>
      </c>
      <c r="H89" s="27">
        <v>76.43</v>
      </c>
      <c r="I89" s="61">
        <f t="shared" si="1"/>
        <v>62.08234897063787</v>
      </c>
      <c r="J89" s="60">
        <f t="shared" si="3"/>
        <v>61</v>
      </c>
      <c r="K89" s="62">
        <f>SUM(L89:IV89)</f>
        <v>3679</v>
      </c>
      <c r="L89" s="20">
        <v>31</v>
      </c>
      <c r="M89" s="20">
        <v>29</v>
      </c>
      <c r="N89" s="28">
        <v>26</v>
      </c>
      <c r="O89" s="20">
        <v>117</v>
      </c>
      <c r="P89" s="20">
        <v>41</v>
      </c>
      <c r="Q89" s="20">
        <v>92</v>
      </c>
      <c r="R89" s="20">
        <v>53</v>
      </c>
      <c r="S89" s="20">
        <v>60</v>
      </c>
      <c r="T89" s="20">
        <v>12</v>
      </c>
      <c r="U89" s="20">
        <v>125</v>
      </c>
      <c r="V89" s="20">
        <v>160</v>
      </c>
      <c r="W89" s="20">
        <v>36</v>
      </c>
      <c r="X89" s="20">
        <v>51</v>
      </c>
      <c r="Y89" s="20">
        <v>49</v>
      </c>
      <c r="Z89" s="20">
        <v>55</v>
      </c>
      <c r="AA89">
        <v>92</v>
      </c>
      <c r="AB89" s="20">
        <v>97</v>
      </c>
      <c r="AC89">
        <v>171</v>
      </c>
      <c r="AD89" s="20">
        <v>14</v>
      </c>
      <c r="AE89" s="20">
        <v>33</v>
      </c>
      <c r="AF89" s="20">
        <v>61</v>
      </c>
      <c r="AG89" s="20">
        <v>66</v>
      </c>
      <c r="AH89" s="20">
        <v>32</v>
      </c>
      <c r="AI89" s="20">
        <v>36</v>
      </c>
      <c r="AJ89">
        <v>24</v>
      </c>
      <c r="AK89">
        <v>44</v>
      </c>
      <c r="AL89">
        <v>43</v>
      </c>
      <c r="AM89">
        <v>27</v>
      </c>
      <c r="AN89">
        <v>14</v>
      </c>
      <c r="AO89">
        <v>33</v>
      </c>
      <c r="AP89">
        <v>63</v>
      </c>
      <c r="AQ89">
        <v>52</v>
      </c>
      <c r="AR89">
        <v>41</v>
      </c>
      <c r="AS89">
        <v>115</v>
      </c>
      <c r="AT89">
        <v>165</v>
      </c>
      <c r="AU89">
        <v>132</v>
      </c>
      <c r="AV89">
        <v>64</v>
      </c>
      <c r="AW89">
        <v>56</v>
      </c>
      <c r="AX89">
        <v>110</v>
      </c>
      <c r="AY89">
        <v>22</v>
      </c>
      <c r="AZ89">
        <v>68</v>
      </c>
      <c r="BA89">
        <v>70</v>
      </c>
      <c r="BB89">
        <v>34</v>
      </c>
      <c r="BC89">
        <v>36</v>
      </c>
      <c r="BD89">
        <v>36</v>
      </c>
      <c r="BE89">
        <v>52</v>
      </c>
      <c r="BF89">
        <v>53</v>
      </c>
      <c r="BG89">
        <v>109</v>
      </c>
      <c r="BH89">
        <v>46</v>
      </c>
      <c r="BI89">
        <v>48</v>
      </c>
      <c r="BJ89">
        <v>87</v>
      </c>
      <c r="BK89">
        <v>28</v>
      </c>
      <c r="BL89">
        <v>94</v>
      </c>
      <c r="BM89">
        <v>35</v>
      </c>
      <c r="BN89">
        <v>186</v>
      </c>
      <c r="BO89">
        <v>54</v>
      </c>
      <c r="BP89">
        <v>8</v>
      </c>
      <c r="BQ89">
        <v>24</v>
      </c>
      <c r="BR89">
        <v>38</v>
      </c>
      <c r="BS89">
        <v>17</v>
      </c>
      <c r="BT89">
        <v>12</v>
      </c>
    </row>
    <row r="90" spans="1:72" ht="12.75">
      <c r="A90" s="1" t="s">
        <v>41</v>
      </c>
      <c r="B90" s="36">
        <v>45.66</v>
      </c>
      <c r="C90" s="37">
        <v>52.4</v>
      </c>
      <c r="D90" s="36">
        <v>45.85</v>
      </c>
      <c r="E90" s="36">
        <v>53.01</v>
      </c>
      <c r="F90" s="37">
        <v>66.60965931822821</v>
      </c>
      <c r="G90" s="27">
        <v>67.29</v>
      </c>
      <c r="H90" s="27">
        <v>100.33</v>
      </c>
      <c r="I90" s="61">
        <f t="shared" si="1"/>
        <v>83.47958150523118</v>
      </c>
      <c r="J90" s="60">
        <f t="shared" si="3"/>
        <v>61</v>
      </c>
      <c r="K90" s="62">
        <f>SUM(L90:IV90)</f>
        <v>4947</v>
      </c>
      <c r="L90" s="20">
        <v>27</v>
      </c>
      <c r="M90" s="20">
        <v>63</v>
      </c>
      <c r="N90" s="28">
        <v>36</v>
      </c>
      <c r="O90" s="20">
        <v>98</v>
      </c>
      <c r="P90" s="20">
        <v>102</v>
      </c>
      <c r="Q90" s="20">
        <v>101</v>
      </c>
      <c r="R90" s="20">
        <v>145</v>
      </c>
      <c r="S90" s="20">
        <v>200</v>
      </c>
      <c r="T90" s="20">
        <v>31</v>
      </c>
      <c r="U90" s="20">
        <v>129</v>
      </c>
      <c r="V90" s="20">
        <v>93</v>
      </c>
      <c r="W90" s="20">
        <v>33</v>
      </c>
      <c r="X90" s="20">
        <v>64</v>
      </c>
      <c r="Y90" s="20">
        <v>37</v>
      </c>
      <c r="Z90" s="20">
        <v>77</v>
      </c>
      <c r="AA90">
        <v>119</v>
      </c>
      <c r="AB90" s="20">
        <v>125</v>
      </c>
      <c r="AC90">
        <v>174</v>
      </c>
      <c r="AD90" s="20">
        <v>22</v>
      </c>
      <c r="AE90" s="20">
        <v>35</v>
      </c>
      <c r="AF90" s="20">
        <v>62</v>
      </c>
      <c r="AG90" s="20">
        <v>84</v>
      </c>
      <c r="AH90" s="20">
        <v>44</v>
      </c>
      <c r="AI90" s="20">
        <v>81</v>
      </c>
      <c r="AJ90">
        <v>87</v>
      </c>
      <c r="AK90">
        <v>63</v>
      </c>
      <c r="AL90">
        <v>28</v>
      </c>
      <c r="AM90">
        <v>51</v>
      </c>
      <c r="AN90">
        <v>47</v>
      </c>
      <c r="AO90">
        <v>35</v>
      </c>
      <c r="AP90">
        <v>84</v>
      </c>
      <c r="AQ90">
        <v>39</v>
      </c>
      <c r="AR90">
        <v>29</v>
      </c>
      <c r="AS90">
        <v>213</v>
      </c>
      <c r="AT90">
        <v>137</v>
      </c>
      <c r="AU90">
        <v>196</v>
      </c>
      <c r="AV90">
        <v>144</v>
      </c>
      <c r="AW90">
        <v>84</v>
      </c>
      <c r="AX90">
        <v>128</v>
      </c>
      <c r="AY90">
        <v>29</v>
      </c>
      <c r="AZ90">
        <v>95</v>
      </c>
      <c r="BA90">
        <v>65</v>
      </c>
      <c r="BB90">
        <v>32</v>
      </c>
      <c r="BC90">
        <v>47</v>
      </c>
      <c r="BD90">
        <v>121</v>
      </c>
      <c r="BE90">
        <v>80</v>
      </c>
      <c r="BF90">
        <v>81</v>
      </c>
      <c r="BG90">
        <v>77</v>
      </c>
      <c r="BH90">
        <v>43</v>
      </c>
      <c r="BI90">
        <v>110</v>
      </c>
      <c r="BJ90">
        <v>217</v>
      </c>
      <c r="BK90">
        <v>59</v>
      </c>
      <c r="BL90">
        <v>127</v>
      </c>
      <c r="BM90">
        <v>58</v>
      </c>
      <c r="BN90">
        <v>121</v>
      </c>
      <c r="BO90">
        <v>58</v>
      </c>
      <c r="BP90">
        <v>58</v>
      </c>
      <c r="BQ90">
        <v>41</v>
      </c>
      <c r="BR90">
        <v>43</v>
      </c>
      <c r="BS90">
        <v>4</v>
      </c>
      <c r="BT90">
        <v>34</v>
      </c>
    </row>
    <row r="91" spans="1:19" ht="12.75">
      <c r="A91" s="1" t="s">
        <v>72</v>
      </c>
      <c r="B91" s="36"/>
      <c r="C91" s="36">
        <v>0.02</v>
      </c>
      <c r="D91" s="36"/>
      <c r="E91" s="36">
        <v>0.04</v>
      </c>
      <c r="F91" s="37">
        <v>0.011</v>
      </c>
      <c r="G91" s="27"/>
      <c r="H91" s="27">
        <v>0.04</v>
      </c>
      <c r="I91" s="61">
        <f t="shared" si="1"/>
        <v>0</v>
      </c>
      <c r="J91" s="60">
        <f t="shared" si="3"/>
        <v>0</v>
      </c>
      <c r="K91" s="62">
        <f>SUM(L91:IV91)</f>
        <v>0</v>
      </c>
      <c r="L91" s="20"/>
      <c r="M91" s="20"/>
      <c r="N91" s="28"/>
      <c r="O91" s="21"/>
      <c r="P91" s="21"/>
      <c r="Q91" s="21"/>
      <c r="R91" s="21"/>
      <c r="S91" s="21"/>
    </row>
    <row r="92" spans="1:67" ht="12.75">
      <c r="A92" s="1" t="s">
        <v>42</v>
      </c>
      <c r="B92" s="36">
        <v>0.34</v>
      </c>
      <c r="C92" s="36">
        <v>0.78</v>
      </c>
      <c r="D92" s="37">
        <v>0.9</v>
      </c>
      <c r="E92" s="36">
        <v>1.05</v>
      </c>
      <c r="F92" s="37">
        <v>1.0848038375178608</v>
      </c>
      <c r="G92" s="27">
        <v>0.35</v>
      </c>
      <c r="H92" s="27">
        <v>0.53</v>
      </c>
      <c r="I92" s="61">
        <f t="shared" si="1"/>
        <v>0.6918663516706041</v>
      </c>
      <c r="J92" s="60">
        <f t="shared" si="3"/>
        <v>19</v>
      </c>
      <c r="K92" s="62">
        <f>SUM(L92:IV92)</f>
        <v>41</v>
      </c>
      <c r="L92" s="20"/>
      <c r="M92" s="20">
        <v>6</v>
      </c>
      <c r="N92" s="28"/>
      <c r="O92" s="20"/>
      <c r="P92" s="20"/>
      <c r="Q92" s="20">
        <v>3</v>
      </c>
      <c r="R92" s="20"/>
      <c r="S92" s="20"/>
      <c r="U92" s="20">
        <v>2</v>
      </c>
      <c r="V92" s="20">
        <v>1</v>
      </c>
      <c r="X92" s="20"/>
      <c r="Y92" s="20"/>
      <c r="AA92">
        <v>1</v>
      </c>
      <c r="AB92">
        <v>1</v>
      </c>
      <c r="AG92">
        <v>1</v>
      </c>
      <c r="AH92">
        <v>4</v>
      </c>
      <c r="AN92">
        <v>1</v>
      </c>
      <c r="AP92">
        <v>2</v>
      </c>
      <c r="AR92">
        <v>4</v>
      </c>
      <c r="AT92">
        <v>1</v>
      </c>
      <c r="AZ92">
        <v>3</v>
      </c>
      <c r="BA92">
        <v>1</v>
      </c>
      <c r="BF92">
        <v>2</v>
      </c>
      <c r="BG92">
        <v>3</v>
      </c>
      <c r="BJ92">
        <v>1</v>
      </c>
      <c r="BN92">
        <v>1</v>
      </c>
      <c r="BO92">
        <v>3</v>
      </c>
    </row>
    <row r="93" spans="1:66" ht="12.75">
      <c r="A93" s="1" t="s">
        <v>43</v>
      </c>
      <c r="B93" s="36">
        <v>0.02</v>
      </c>
      <c r="C93" s="37">
        <v>0.11</v>
      </c>
      <c r="D93" s="36">
        <v>0.09</v>
      </c>
      <c r="E93" s="36">
        <v>0.13</v>
      </c>
      <c r="F93" s="37">
        <v>0.18557726066544192</v>
      </c>
      <c r="G93" s="27">
        <v>0.08</v>
      </c>
      <c r="H93" s="27">
        <v>0.08</v>
      </c>
      <c r="I93" s="61">
        <f t="shared" si="1"/>
        <v>0.2024974687816402</v>
      </c>
      <c r="J93" s="60">
        <f t="shared" si="3"/>
        <v>11</v>
      </c>
      <c r="K93" s="62">
        <f>SUM(L93:IV93)</f>
        <v>12</v>
      </c>
      <c r="L93" s="20"/>
      <c r="M93" s="20"/>
      <c r="N93" s="28"/>
      <c r="O93" s="21"/>
      <c r="P93" s="21">
        <v>1</v>
      </c>
      <c r="Q93" s="21"/>
      <c r="R93" s="21"/>
      <c r="S93" s="21"/>
      <c r="T93">
        <v>1</v>
      </c>
      <c r="Y93" s="20"/>
      <c r="Z93">
        <v>1</v>
      </c>
      <c r="AC93">
        <v>1</v>
      </c>
      <c r="AF93">
        <v>2</v>
      </c>
      <c r="AI93">
        <v>1</v>
      </c>
      <c r="AN93">
        <v>1</v>
      </c>
      <c r="AR93">
        <v>1</v>
      </c>
      <c r="AU93">
        <v>1</v>
      </c>
      <c r="AX93">
        <v>1</v>
      </c>
      <c r="BN93">
        <v>1</v>
      </c>
    </row>
    <row r="94" spans="1:72" ht="12.75">
      <c r="A94" s="1" t="s">
        <v>44</v>
      </c>
      <c r="B94" s="36">
        <v>1.89</v>
      </c>
      <c r="C94" s="37">
        <v>1.56</v>
      </c>
      <c r="D94" s="36">
        <v>2.03</v>
      </c>
      <c r="E94" s="36">
        <v>2.04</v>
      </c>
      <c r="F94" s="37">
        <v>2.0239683608899774</v>
      </c>
      <c r="G94" s="27">
        <v>1.55</v>
      </c>
      <c r="H94" s="27">
        <v>4.07</v>
      </c>
      <c r="I94" s="61">
        <f t="shared" si="1"/>
        <v>3.0374620317246035</v>
      </c>
      <c r="J94" s="60">
        <f t="shared" si="3"/>
        <v>45</v>
      </c>
      <c r="K94" s="62">
        <f>SUM(L94:IV94)</f>
        <v>180</v>
      </c>
      <c r="L94" s="20">
        <v>1</v>
      </c>
      <c r="M94" s="20">
        <v>2</v>
      </c>
      <c r="N94" s="28">
        <v>3</v>
      </c>
      <c r="O94" s="20"/>
      <c r="P94" s="20">
        <v>6</v>
      </c>
      <c r="Q94" s="20">
        <v>2</v>
      </c>
      <c r="R94" s="20">
        <v>1</v>
      </c>
      <c r="S94" s="20"/>
      <c r="T94" s="20"/>
      <c r="U94" s="20">
        <v>1</v>
      </c>
      <c r="V94" s="20">
        <v>2</v>
      </c>
      <c r="W94" s="20">
        <v>2</v>
      </c>
      <c r="X94" s="20">
        <v>2</v>
      </c>
      <c r="Y94" s="20">
        <v>2</v>
      </c>
      <c r="Z94" s="20">
        <v>14</v>
      </c>
      <c r="AA94">
        <v>12</v>
      </c>
      <c r="AB94">
        <v>3</v>
      </c>
      <c r="AC94">
        <v>8</v>
      </c>
      <c r="AE94">
        <v>12</v>
      </c>
      <c r="AF94">
        <v>7</v>
      </c>
      <c r="AG94">
        <v>2</v>
      </c>
      <c r="AH94">
        <v>1</v>
      </c>
      <c r="AK94">
        <v>1</v>
      </c>
      <c r="AL94">
        <v>1</v>
      </c>
      <c r="AM94">
        <v>18</v>
      </c>
      <c r="AN94">
        <v>5</v>
      </c>
      <c r="AP94">
        <v>3</v>
      </c>
      <c r="AQ94">
        <v>2</v>
      </c>
      <c r="AR94">
        <v>3</v>
      </c>
      <c r="AT94">
        <v>8</v>
      </c>
      <c r="AU94">
        <v>1</v>
      </c>
      <c r="AV94">
        <v>1</v>
      </c>
      <c r="AW94">
        <v>3</v>
      </c>
      <c r="AX94">
        <v>1</v>
      </c>
      <c r="AY94">
        <v>4</v>
      </c>
      <c r="AZ94">
        <v>5</v>
      </c>
      <c r="BA94">
        <v>1</v>
      </c>
      <c r="BC94">
        <v>3</v>
      </c>
      <c r="BF94">
        <v>6</v>
      </c>
      <c r="BG94">
        <v>3</v>
      </c>
      <c r="BI94">
        <v>4</v>
      </c>
      <c r="BJ94">
        <v>6</v>
      </c>
      <c r="BK94">
        <v>4</v>
      </c>
      <c r="BM94">
        <v>5</v>
      </c>
      <c r="BN94">
        <v>2</v>
      </c>
      <c r="BO94">
        <v>2</v>
      </c>
      <c r="BR94">
        <v>4</v>
      </c>
      <c r="BT94">
        <v>1</v>
      </c>
    </row>
    <row r="95" spans="1:71" ht="12.75">
      <c r="A95" s="1" t="s">
        <v>45</v>
      </c>
      <c r="B95" s="36">
        <v>6.65</v>
      </c>
      <c r="C95" s="36">
        <v>7.17</v>
      </c>
      <c r="D95" s="36">
        <v>12.23</v>
      </c>
      <c r="E95" s="36">
        <v>13.11</v>
      </c>
      <c r="F95" s="37">
        <v>12.91369728516024</v>
      </c>
      <c r="G95" s="27">
        <v>16</v>
      </c>
      <c r="H95" s="27">
        <v>16.07</v>
      </c>
      <c r="I95" s="61">
        <f t="shared" si="1"/>
        <v>16.638542018224772</v>
      </c>
      <c r="J95" s="60">
        <f t="shared" si="3"/>
        <v>54</v>
      </c>
      <c r="K95" s="62">
        <f>SUM(L95:IV95)</f>
        <v>986</v>
      </c>
      <c r="L95" s="20">
        <v>12</v>
      </c>
      <c r="M95" s="20">
        <v>12</v>
      </c>
      <c r="N95" s="28">
        <v>3</v>
      </c>
      <c r="O95" s="20">
        <v>10</v>
      </c>
      <c r="P95" s="20">
        <v>20</v>
      </c>
      <c r="Q95" s="20">
        <v>4</v>
      </c>
      <c r="R95" s="20">
        <v>13</v>
      </c>
      <c r="S95" s="20"/>
      <c r="T95" s="20">
        <v>20</v>
      </c>
      <c r="U95" s="20"/>
      <c r="V95">
        <v>26</v>
      </c>
      <c r="W95">
        <v>10</v>
      </c>
      <c r="X95" s="20">
        <v>6</v>
      </c>
      <c r="Y95" s="20">
        <v>14</v>
      </c>
      <c r="Z95" s="20">
        <v>20</v>
      </c>
      <c r="AA95">
        <v>15</v>
      </c>
      <c r="AB95" s="20">
        <v>22</v>
      </c>
      <c r="AC95">
        <v>52</v>
      </c>
      <c r="AD95" s="20">
        <v>2</v>
      </c>
      <c r="AE95" s="20">
        <v>18</v>
      </c>
      <c r="AF95" s="20">
        <v>13</v>
      </c>
      <c r="AG95" s="20">
        <v>60</v>
      </c>
      <c r="AH95" s="20">
        <v>2</v>
      </c>
      <c r="AI95" s="20">
        <v>28</v>
      </c>
      <c r="AJ95">
        <v>40</v>
      </c>
      <c r="AK95">
        <v>1</v>
      </c>
      <c r="AL95">
        <v>29</v>
      </c>
      <c r="AM95">
        <v>19</v>
      </c>
      <c r="AN95">
        <v>4</v>
      </c>
      <c r="AO95">
        <v>3</v>
      </c>
      <c r="AQ95">
        <v>3</v>
      </c>
      <c r="AS95">
        <v>46</v>
      </c>
      <c r="AT95">
        <v>37</v>
      </c>
      <c r="AU95">
        <v>30</v>
      </c>
      <c r="AV95">
        <v>28</v>
      </c>
      <c r="AW95">
        <v>13</v>
      </c>
      <c r="AX95">
        <v>7</v>
      </c>
      <c r="AY95">
        <v>24</v>
      </c>
      <c r="AZ95">
        <v>23</v>
      </c>
      <c r="BA95">
        <v>15</v>
      </c>
      <c r="BB95">
        <v>3</v>
      </c>
      <c r="BC95">
        <v>7</v>
      </c>
      <c r="BD95">
        <v>32</v>
      </c>
      <c r="BE95">
        <v>35</v>
      </c>
      <c r="BF95">
        <v>30</v>
      </c>
      <c r="BG95">
        <v>10</v>
      </c>
      <c r="BH95">
        <v>5</v>
      </c>
      <c r="BI95">
        <v>7</v>
      </c>
      <c r="BJ95">
        <v>60</v>
      </c>
      <c r="BK95">
        <v>27</v>
      </c>
      <c r="BL95">
        <v>10</v>
      </c>
      <c r="BM95">
        <v>14</v>
      </c>
      <c r="BN95">
        <v>2</v>
      </c>
      <c r="BP95">
        <v>28</v>
      </c>
      <c r="BR95">
        <v>11</v>
      </c>
      <c r="BS95">
        <v>1</v>
      </c>
    </row>
    <row r="96" spans="1:31" ht="12.75">
      <c r="A96" s="1" t="s">
        <v>197</v>
      </c>
      <c r="B96" s="36"/>
      <c r="C96" s="36">
        <v>0.01</v>
      </c>
      <c r="D96" s="36">
        <v>0.01</v>
      </c>
      <c r="E96" s="36">
        <v>0.04</v>
      </c>
      <c r="F96" s="37">
        <v>0.01</v>
      </c>
      <c r="G96" s="27"/>
      <c r="H96" s="27"/>
      <c r="I96" s="61">
        <f>K96*10/$I$4</f>
        <v>0</v>
      </c>
      <c r="J96" s="60">
        <f t="shared" si="3"/>
        <v>0</v>
      </c>
      <c r="K96" s="62">
        <f>SUM(L96:IV96)</f>
        <v>0</v>
      </c>
      <c r="L96" s="20"/>
      <c r="M96" s="20"/>
      <c r="N96" s="28"/>
      <c r="O96" s="20"/>
      <c r="P96" s="20"/>
      <c r="Q96" s="20"/>
      <c r="R96" s="20"/>
      <c r="S96" s="20"/>
      <c r="T96" s="20"/>
      <c r="U96" s="20"/>
      <c r="X96" s="20"/>
      <c r="Y96" s="20"/>
      <c r="Z96" s="20"/>
      <c r="AE96" s="20"/>
    </row>
    <row r="97" spans="1:71" ht="12.75">
      <c r="A97" s="1" t="s">
        <v>46</v>
      </c>
      <c r="B97" s="36">
        <v>22.15</v>
      </c>
      <c r="C97" s="36">
        <v>10.79</v>
      </c>
      <c r="D97" s="36">
        <v>12.52</v>
      </c>
      <c r="E97" s="36">
        <v>12.55</v>
      </c>
      <c r="F97" s="37">
        <v>26.7282612778118</v>
      </c>
      <c r="G97" s="27">
        <v>31.04</v>
      </c>
      <c r="H97" s="27">
        <v>12.98</v>
      </c>
      <c r="I97" s="61">
        <f t="shared" si="1"/>
        <v>40.56699291258859</v>
      </c>
      <c r="J97" s="60">
        <f t="shared" si="3"/>
        <v>46</v>
      </c>
      <c r="K97" s="62">
        <f>SUM(L97:IV97)</f>
        <v>2404</v>
      </c>
      <c r="L97" s="20">
        <v>70</v>
      </c>
      <c r="M97" s="20">
        <v>21</v>
      </c>
      <c r="N97" s="28">
        <v>4</v>
      </c>
      <c r="O97" s="20">
        <v>6</v>
      </c>
      <c r="P97" s="20">
        <v>78</v>
      </c>
      <c r="Q97" s="20">
        <v>3</v>
      </c>
      <c r="R97" s="20">
        <v>50</v>
      </c>
      <c r="S97" s="20"/>
      <c r="T97" s="20">
        <v>14</v>
      </c>
      <c r="U97" s="20"/>
      <c r="V97">
        <v>25</v>
      </c>
      <c r="W97">
        <v>72</v>
      </c>
      <c r="Y97" s="20">
        <v>66</v>
      </c>
      <c r="Z97" s="20">
        <v>21</v>
      </c>
      <c r="AA97">
        <v>22</v>
      </c>
      <c r="AB97">
        <v>15</v>
      </c>
      <c r="AC97">
        <v>157</v>
      </c>
      <c r="AD97">
        <v>2</v>
      </c>
      <c r="AE97">
        <v>15</v>
      </c>
      <c r="AF97">
        <v>58</v>
      </c>
      <c r="AG97">
        <v>212</v>
      </c>
      <c r="AH97">
        <v>6</v>
      </c>
      <c r="AI97">
        <v>50</v>
      </c>
      <c r="AJ97">
        <v>108</v>
      </c>
      <c r="AL97">
        <v>2</v>
      </c>
      <c r="AM97">
        <v>43</v>
      </c>
      <c r="AN97">
        <v>53</v>
      </c>
      <c r="AQ97">
        <v>43</v>
      </c>
      <c r="AS97">
        <v>16</v>
      </c>
      <c r="AT97">
        <v>118</v>
      </c>
      <c r="AU97">
        <v>36</v>
      </c>
      <c r="AV97">
        <v>9</v>
      </c>
      <c r="AZ97">
        <v>3</v>
      </c>
      <c r="BC97">
        <v>543</v>
      </c>
      <c r="BD97">
        <v>62</v>
      </c>
      <c r="BE97">
        <v>8</v>
      </c>
      <c r="BF97">
        <v>110</v>
      </c>
      <c r="BG97">
        <v>26</v>
      </c>
      <c r="BH97">
        <v>62</v>
      </c>
      <c r="BI97">
        <v>1</v>
      </c>
      <c r="BK97">
        <v>35</v>
      </c>
      <c r="BL97">
        <v>29</v>
      </c>
      <c r="BM97">
        <v>26</v>
      </c>
      <c r="BN97">
        <v>50</v>
      </c>
      <c r="BO97">
        <v>25</v>
      </c>
      <c r="BP97">
        <v>11</v>
      </c>
      <c r="BR97">
        <v>15</v>
      </c>
      <c r="BS97">
        <v>3</v>
      </c>
    </row>
    <row r="98" spans="1:71" ht="12.75">
      <c r="A98" s="1" t="s">
        <v>107</v>
      </c>
      <c r="B98" s="36">
        <v>0.06</v>
      </c>
      <c r="C98" s="36">
        <v>0.37</v>
      </c>
      <c r="D98" s="37">
        <v>0.1</v>
      </c>
      <c r="E98" s="36">
        <v>0.01</v>
      </c>
      <c r="F98" s="37">
        <v>0.041999999999999996</v>
      </c>
      <c r="G98" s="27">
        <v>0.02</v>
      </c>
      <c r="H98" s="27"/>
      <c r="I98" s="61">
        <f aca="true" t="shared" si="4" ref="I98:I121">K98*10/$I$4</f>
        <v>0.18562267971650354</v>
      </c>
      <c r="J98" s="60">
        <f t="shared" si="3"/>
        <v>5</v>
      </c>
      <c r="K98" s="62">
        <f>SUM(L98:IV98)</f>
        <v>11</v>
      </c>
      <c r="L98" s="20"/>
      <c r="M98" s="20"/>
      <c r="N98" s="28"/>
      <c r="O98" s="21"/>
      <c r="P98" s="21"/>
      <c r="Q98" s="21"/>
      <c r="R98" s="21"/>
      <c r="S98" s="21"/>
      <c r="X98" s="20"/>
      <c r="AG98">
        <v>1</v>
      </c>
      <c r="AK98">
        <v>5</v>
      </c>
      <c r="AS98">
        <v>1</v>
      </c>
      <c r="BR98">
        <v>2</v>
      </c>
      <c r="BS98">
        <v>2</v>
      </c>
    </row>
    <row r="99" spans="1:72" ht="12.75">
      <c r="A99" s="1" t="s">
        <v>47</v>
      </c>
      <c r="B99" s="36">
        <v>43.08</v>
      </c>
      <c r="C99" s="36">
        <v>28.58</v>
      </c>
      <c r="D99" s="36">
        <v>35.25</v>
      </c>
      <c r="E99" s="36">
        <v>23.92</v>
      </c>
      <c r="F99" s="37">
        <v>22.714642784241683</v>
      </c>
      <c r="G99" s="27">
        <v>27.01</v>
      </c>
      <c r="H99" s="27">
        <v>17.82</v>
      </c>
      <c r="I99" s="61">
        <f t="shared" si="4"/>
        <v>28.56901788727641</v>
      </c>
      <c r="J99" s="60">
        <f t="shared" si="3"/>
        <v>59</v>
      </c>
      <c r="K99" s="62">
        <f>SUM(L99:IV99)</f>
        <v>1693</v>
      </c>
      <c r="L99" s="20">
        <v>22</v>
      </c>
      <c r="M99" s="20">
        <v>58</v>
      </c>
      <c r="N99" s="28">
        <v>7</v>
      </c>
      <c r="O99" s="20">
        <v>6</v>
      </c>
      <c r="P99" s="20">
        <v>22</v>
      </c>
      <c r="Q99" s="20">
        <v>17</v>
      </c>
      <c r="R99" s="20">
        <v>7</v>
      </c>
      <c r="S99" s="20">
        <v>3</v>
      </c>
      <c r="T99" s="20">
        <v>1</v>
      </c>
      <c r="U99" s="20">
        <v>15</v>
      </c>
      <c r="V99" s="20">
        <v>33</v>
      </c>
      <c r="W99" s="20">
        <v>19</v>
      </c>
      <c r="X99" s="20">
        <v>3</v>
      </c>
      <c r="Y99" s="20">
        <v>19</v>
      </c>
      <c r="Z99" s="20">
        <v>11</v>
      </c>
      <c r="AA99">
        <v>11</v>
      </c>
      <c r="AB99" s="20">
        <v>70</v>
      </c>
      <c r="AC99">
        <v>82</v>
      </c>
      <c r="AD99" s="20">
        <v>4</v>
      </c>
      <c r="AE99" s="20">
        <v>11</v>
      </c>
      <c r="AF99" s="20">
        <v>30</v>
      </c>
      <c r="AG99" s="20">
        <v>24</v>
      </c>
      <c r="AH99" s="20">
        <v>3</v>
      </c>
      <c r="AI99" s="20">
        <v>17</v>
      </c>
      <c r="AJ99">
        <v>126</v>
      </c>
      <c r="AK99">
        <v>5</v>
      </c>
      <c r="AL99">
        <v>29</v>
      </c>
      <c r="AM99">
        <v>16</v>
      </c>
      <c r="AN99">
        <v>2</v>
      </c>
      <c r="AQ99">
        <v>26</v>
      </c>
      <c r="AR99">
        <v>17</v>
      </c>
      <c r="AS99">
        <v>81</v>
      </c>
      <c r="AT99">
        <v>96</v>
      </c>
      <c r="AU99">
        <v>16</v>
      </c>
      <c r="AV99">
        <v>58</v>
      </c>
      <c r="AW99">
        <v>4</v>
      </c>
      <c r="AX99">
        <v>22</v>
      </c>
      <c r="AY99">
        <v>9</v>
      </c>
      <c r="AZ99">
        <v>21</v>
      </c>
      <c r="BA99">
        <v>23</v>
      </c>
      <c r="BB99">
        <v>11</v>
      </c>
      <c r="BC99">
        <v>238</v>
      </c>
      <c r="BD99">
        <v>28</v>
      </c>
      <c r="BE99">
        <v>30</v>
      </c>
      <c r="BF99">
        <v>11</v>
      </c>
      <c r="BG99">
        <v>54</v>
      </c>
      <c r="BH99">
        <v>27</v>
      </c>
      <c r="BI99">
        <v>11</v>
      </c>
      <c r="BJ99">
        <v>18</v>
      </c>
      <c r="BK99">
        <v>17</v>
      </c>
      <c r="BL99">
        <v>65</v>
      </c>
      <c r="BM99">
        <v>17</v>
      </c>
      <c r="BN99">
        <v>11</v>
      </c>
      <c r="BO99">
        <v>27</v>
      </c>
      <c r="BP99">
        <v>20</v>
      </c>
      <c r="BQ99">
        <v>12</v>
      </c>
      <c r="BR99">
        <v>13</v>
      </c>
      <c r="BS99">
        <v>35</v>
      </c>
      <c r="BT99">
        <v>2</v>
      </c>
    </row>
    <row r="100" spans="1:72" ht="12.75">
      <c r="A100" s="1" t="s">
        <v>48</v>
      </c>
      <c r="B100" s="36">
        <v>0.06</v>
      </c>
      <c r="C100" s="36">
        <v>0.34</v>
      </c>
      <c r="D100" s="36">
        <v>0.54</v>
      </c>
      <c r="E100" s="36">
        <v>1.37</v>
      </c>
      <c r="F100" s="37">
        <v>2.3197826086956517</v>
      </c>
      <c r="G100" s="27">
        <v>4.86</v>
      </c>
      <c r="H100" s="27">
        <v>6.64</v>
      </c>
      <c r="I100" s="61">
        <f t="shared" si="4"/>
        <v>8.234897063786702</v>
      </c>
      <c r="J100" s="60">
        <f aca="true" t="shared" si="5" ref="J100:J121">COUNT(L100:BT100)</f>
        <v>44</v>
      </c>
      <c r="K100" s="62">
        <f>SUM(L100:IV100)</f>
        <v>488</v>
      </c>
      <c r="L100" s="20">
        <v>6</v>
      </c>
      <c r="M100" s="20">
        <v>31</v>
      </c>
      <c r="N100" s="28">
        <v>17</v>
      </c>
      <c r="O100" s="20">
        <v>22</v>
      </c>
      <c r="P100" s="20"/>
      <c r="Q100" s="20"/>
      <c r="R100" s="20">
        <v>2</v>
      </c>
      <c r="S100" s="20">
        <v>1</v>
      </c>
      <c r="T100" s="20">
        <v>1</v>
      </c>
      <c r="U100" s="20">
        <v>6</v>
      </c>
      <c r="V100" s="20">
        <v>11</v>
      </c>
      <c r="W100" s="20">
        <v>7</v>
      </c>
      <c r="X100" s="20">
        <v>4</v>
      </c>
      <c r="Y100" s="20">
        <v>9</v>
      </c>
      <c r="Z100" s="20">
        <v>1</v>
      </c>
      <c r="AB100">
        <v>144</v>
      </c>
      <c r="AC100">
        <v>3</v>
      </c>
      <c r="AD100">
        <v>12</v>
      </c>
      <c r="AE100" s="20">
        <v>9</v>
      </c>
      <c r="AF100">
        <v>8</v>
      </c>
      <c r="AG100">
        <v>3</v>
      </c>
      <c r="AH100">
        <v>7</v>
      </c>
      <c r="AK100">
        <v>8</v>
      </c>
      <c r="AL100">
        <v>3</v>
      </c>
      <c r="AN100">
        <v>17</v>
      </c>
      <c r="AO100">
        <v>2</v>
      </c>
      <c r="AP100">
        <v>4</v>
      </c>
      <c r="AQ100">
        <v>14</v>
      </c>
      <c r="AR100">
        <v>5</v>
      </c>
      <c r="AW100">
        <v>1</v>
      </c>
      <c r="AX100">
        <v>37</v>
      </c>
      <c r="AY100">
        <v>5</v>
      </c>
      <c r="AZ100">
        <v>22</v>
      </c>
      <c r="BA100">
        <v>2</v>
      </c>
      <c r="BB100">
        <v>5</v>
      </c>
      <c r="BC100">
        <v>6</v>
      </c>
      <c r="BE100">
        <v>1</v>
      </c>
      <c r="BF100">
        <v>5</v>
      </c>
      <c r="BG100">
        <v>11</v>
      </c>
      <c r="BH100">
        <v>2</v>
      </c>
      <c r="BL100">
        <v>2</v>
      </c>
      <c r="BM100">
        <v>1</v>
      </c>
      <c r="BQ100">
        <v>8</v>
      </c>
      <c r="BR100">
        <v>5</v>
      </c>
      <c r="BS100">
        <v>9</v>
      </c>
      <c r="BT100">
        <v>9</v>
      </c>
    </row>
    <row r="101" spans="1:19" ht="12.75">
      <c r="A101" s="1" t="s">
        <v>49</v>
      </c>
      <c r="B101" s="36">
        <v>0.94</v>
      </c>
      <c r="C101" s="36">
        <v>0.41</v>
      </c>
      <c r="D101" s="36">
        <v>0.06</v>
      </c>
      <c r="E101" s="36">
        <v>0.09</v>
      </c>
      <c r="F101" s="37">
        <v>0.016999999999999998</v>
      </c>
      <c r="G101" s="27"/>
      <c r="H101" s="27">
        <v>0.06</v>
      </c>
      <c r="I101" s="61">
        <f t="shared" si="4"/>
        <v>0.05062436719541005</v>
      </c>
      <c r="J101" s="60">
        <f t="shared" si="5"/>
        <v>2</v>
      </c>
      <c r="K101" s="62">
        <f>SUM(L101:IV101)</f>
        <v>3</v>
      </c>
      <c r="L101" s="20"/>
      <c r="M101" s="20"/>
      <c r="N101" s="28"/>
      <c r="O101" s="21"/>
      <c r="P101" s="21">
        <v>2</v>
      </c>
      <c r="Q101" s="21"/>
      <c r="R101" s="21"/>
      <c r="S101" s="21">
        <v>1</v>
      </c>
    </row>
    <row r="102" spans="1:70" ht="12.75">
      <c r="A102" s="1" t="s">
        <v>50</v>
      </c>
      <c r="B102" s="36">
        <v>71.28</v>
      </c>
      <c r="C102" s="36">
        <v>61.92</v>
      </c>
      <c r="D102" s="36">
        <v>47.11</v>
      </c>
      <c r="E102" s="36">
        <v>19.04</v>
      </c>
      <c r="F102" s="37">
        <v>11.29979056950398</v>
      </c>
      <c r="G102" s="27">
        <v>13.03</v>
      </c>
      <c r="H102" s="27">
        <v>16.74</v>
      </c>
      <c r="I102" s="61">
        <f t="shared" si="4"/>
        <v>12.72359095511306</v>
      </c>
      <c r="J102" s="60">
        <f t="shared" si="5"/>
        <v>43</v>
      </c>
      <c r="K102" s="62">
        <f>SUM(L102:IV102)</f>
        <v>754</v>
      </c>
      <c r="L102" s="20">
        <v>26</v>
      </c>
      <c r="M102" s="20">
        <v>9</v>
      </c>
      <c r="N102" s="28"/>
      <c r="O102" s="20">
        <v>2</v>
      </c>
      <c r="P102" s="20">
        <v>8</v>
      </c>
      <c r="Q102" s="20">
        <v>2</v>
      </c>
      <c r="R102" s="20">
        <v>37</v>
      </c>
      <c r="S102" s="20"/>
      <c r="T102" s="20">
        <v>3</v>
      </c>
      <c r="V102">
        <v>2</v>
      </c>
      <c r="W102">
        <v>2</v>
      </c>
      <c r="Y102" s="20">
        <v>6</v>
      </c>
      <c r="Z102" s="20">
        <v>49</v>
      </c>
      <c r="AA102">
        <v>27</v>
      </c>
      <c r="AC102">
        <v>10</v>
      </c>
      <c r="AE102">
        <v>1</v>
      </c>
      <c r="AF102">
        <v>3</v>
      </c>
      <c r="AG102">
        <v>33</v>
      </c>
      <c r="AJ102">
        <v>15</v>
      </c>
      <c r="AL102">
        <v>4</v>
      </c>
      <c r="AM102">
        <v>34</v>
      </c>
      <c r="AN102">
        <v>6</v>
      </c>
      <c r="AP102">
        <v>5</v>
      </c>
      <c r="AR102">
        <v>6</v>
      </c>
      <c r="AS102">
        <v>59</v>
      </c>
      <c r="AT102">
        <v>17</v>
      </c>
      <c r="AU102">
        <v>51</v>
      </c>
      <c r="AV102">
        <v>12</v>
      </c>
      <c r="AW102">
        <v>11</v>
      </c>
      <c r="AX102">
        <v>8</v>
      </c>
      <c r="AY102">
        <v>4</v>
      </c>
      <c r="AZ102">
        <v>27</v>
      </c>
      <c r="BB102">
        <v>4</v>
      </c>
      <c r="BD102">
        <v>48</v>
      </c>
      <c r="BE102">
        <v>16</v>
      </c>
      <c r="BF102">
        <v>5</v>
      </c>
      <c r="BH102">
        <v>18</v>
      </c>
      <c r="BI102">
        <v>40</v>
      </c>
      <c r="BJ102">
        <v>34</v>
      </c>
      <c r="BK102">
        <v>2</v>
      </c>
      <c r="BL102">
        <v>59</v>
      </c>
      <c r="BM102">
        <v>15</v>
      </c>
      <c r="BN102">
        <v>1</v>
      </c>
      <c r="BP102">
        <v>21</v>
      </c>
      <c r="BR102">
        <v>12</v>
      </c>
    </row>
    <row r="103" spans="1:71" ht="12.75">
      <c r="A103" s="1" t="s">
        <v>51</v>
      </c>
      <c r="B103" s="36"/>
      <c r="C103" s="36">
        <v>0.01</v>
      </c>
      <c r="D103" s="36">
        <v>0.14</v>
      </c>
      <c r="E103" s="36">
        <v>0.16</v>
      </c>
      <c r="F103" s="37">
        <v>2.5362249438660953</v>
      </c>
      <c r="G103" s="27">
        <v>9.84</v>
      </c>
      <c r="H103" s="27">
        <v>19.92</v>
      </c>
      <c r="I103" s="61">
        <f t="shared" si="4"/>
        <v>24.94093823827202</v>
      </c>
      <c r="J103" s="60">
        <f t="shared" si="5"/>
        <v>48</v>
      </c>
      <c r="K103" s="62">
        <f>SUM(L103:IV103)</f>
        <v>1478</v>
      </c>
      <c r="L103" s="20">
        <v>64</v>
      </c>
      <c r="M103" s="20">
        <v>6</v>
      </c>
      <c r="N103" s="28"/>
      <c r="O103" s="20">
        <v>9</v>
      </c>
      <c r="P103" s="20">
        <v>23</v>
      </c>
      <c r="Q103" s="20">
        <v>8</v>
      </c>
      <c r="R103" s="20">
        <v>34</v>
      </c>
      <c r="S103" s="20">
        <v>5</v>
      </c>
      <c r="T103" s="20">
        <v>3</v>
      </c>
      <c r="U103" s="20"/>
      <c r="V103" s="20">
        <v>22</v>
      </c>
      <c r="W103" s="20">
        <v>4</v>
      </c>
      <c r="Y103" s="20">
        <v>13</v>
      </c>
      <c r="Z103" s="20">
        <v>54</v>
      </c>
      <c r="AA103">
        <v>36</v>
      </c>
      <c r="AB103">
        <v>52</v>
      </c>
      <c r="AC103">
        <v>139</v>
      </c>
      <c r="AD103">
        <v>5</v>
      </c>
      <c r="AE103">
        <v>21</v>
      </c>
      <c r="AF103">
        <v>22</v>
      </c>
      <c r="AG103">
        <v>108</v>
      </c>
      <c r="AH103">
        <v>12</v>
      </c>
      <c r="AI103">
        <v>2</v>
      </c>
      <c r="AL103">
        <v>51</v>
      </c>
      <c r="AM103">
        <v>69</v>
      </c>
      <c r="AN103">
        <v>2</v>
      </c>
      <c r="AS103">
        <v>40</v>
      </c>
      <c r="AT103">
        <v>54</v>
      </c>
      <c r="AU103">
        <v>40</v>
      </c>
      <c r="AV103">
        <v>58</v>
      </c>
      <c r="AW103">
        <v>43</v>
      </c>
      <c r="AX103">
        <v>32</v>
      </c>
      <c r="AZ103">
        <v>5</v>
      </c>
      <c r="BA103">
        <v>8</v>
      </c>
      <c r="BB103">
        <v>5</v>
      </c>
      <c r="BC103">
        <v>13</v>
      </c>
      <c r="BD103">
        <v>102</v>
      </c>
      <c r="BE103">
        <v>49</v>
      </c>
      <c r="BF103">
        <v>59</v>
      </c>
      <c r="BG103">
        <v>18</v>
      </c>
      <c r="BH103">
        <v>45</v>
      </c>
      <c r="BI103">
        <v>38</v>
      </c>
      <c r="BJ103">
        <v>9</v>
      </c>
      <c r="BK103">
        <v>19</v>
      </c>
      <c r="BL103">
        <v>21</v>
      </c>
      <c r="BM103">
        <v>14</v>
      </c>
      <c r="BN103">
        <v>6</v>
      </c>
      <c r="BP103">
        <v>2</v>
      </c>
      <c r="BR103">
        <v>31</v>
      </c>
      <c r="BS103">
        <v>3</v>
      </c>
    </row>
    <row r="104" spans="1:63" ht="12.75">
      <c r="A104" s="1" t="s">
        <v>52</v>
      </c>
      <c r="B104" s="36">
        <v>0.65</v>
      </c>
      <c r="C104" s="37">
        <v>0.5</v>
      </c>
      <c r="D104" s="36">
        <v>0.74</v>
      </c>
      <c r="E104" s="36">
        <v>0.23</v>
      </c>
      <c r="F104" s="37">
        <v>0.27015452133088386</v>
      </c>
      <c r="G104" s="27">
        <v>0.12</v>
      </c>
      <c r="H104" s="27">
        <v>0.59</v>
      </c>
      <c r="I104" s="61">
        <f t="shared" si="4"/>
        <v>0.28687141410732364</v>
      </c>
      <c r="J104" s="60">
        <f t="shared" si="5"/>
        <v>8</v>
      </c>
      <c r="K104" s="62">
        <f>SUM(L104:IV104)</f>
        <v>17</v>
      </c>
      <c r="L104" s="20"/>
      <c r="M104" s="20"/>
      <c r="N104" s="28"/>
      <c r="O104" s="21"/>
      <c r="P104" s="21"/>
      <c r="Q104" s="21"/>
      <c r="R104" s="21"/>
      <c r="S104" s="21">
        <v>5</v>
      </c>
      <c r="AG104">
        <v>2</v>
      </c>
      <c r="AM104">
        <v>3</v>
      </c>
      <c r="AS104">
        <v>1</v>
      </c>
      <c r="AX104">
        <v>1</v>
      </c>
      <c r="BC104">
        <v>1</v>
      </c>
      <c r="BH104">
        <v>3</v>
      </c>
      <c r="BK104">
        <v>1</v>
      </c>
    </row>
    <row r="105" spans="1:64" ht="12.75">
      <c r="A105" s="1" t="s">
        <v>53</v>
      </c>
      <c r="B105" s="37">
        <v>0.5</v>
      </c>
      <c r="C105" s="36">
        <v>0.89</v>
      </c>
      <c r="D105" s="36">
        <v>0.47</v>
      </c>
      <c r="E105" s="36">
        <v>1.01</v>
      </c>
      <c r="F105" s="37">
        <v>0.1862061645233721</v>
      </c>
      <c r="G105" s="27"/>
      <c r="H105" s="27">
        <v>0.02</v>
      </c>
      <c r="I105" s="61">
        <f t="shared" si="4"/>
        <v>0.1012487343908201</v>
      </c>
      <c r="J105" s="60">
        <f t="shared" si="5"/>
        <v>3</v>
      </c>
      <c r="K105" s="62">
        <f>SUM(L105:IV105)</f>
        <v>6</v>
      </c>
      <c r="L105" s="20"/>
      <c r="M105" s="20"/>
      <c r="N105" s="28"/>
      <c r="O105" s="21"/>
      <c r="P105" s="21"/>
      <c r="Q105" s="21"/>
      <c r="R105" s="21"/>
      <c r="S105" s="21"/>
      <c r="AF105">
        <v>2</v>
      </c>
      <c r="AG105">
        <v>3</v>
      </c>
      <c r="BL105">
        <v>1</v>
      </c>
    </row>
    <row r="106" spans="1:71" ht="12.75">
      <c r="A106" s="1" t="s">
        <v>54</v>
      </c>
      <c r="B106" s="36">
        <v>1.51</v>
      </c>
      <c r="C106" s="37">
        <v>8.53</v>
      </c>
      <c r="D106" s="36">
        <v>18.28</v>
      </c>
      <c r="E106" s="37">
        <v>38.79</v>
      </c>
      <c r="F106" s="37">
        <v>64.29853541539089</v>
      </c>
      <c r="G106" s="27">
        <v>28.24</v>
      </c>
      <c r="H106" s="27">
        <v>45.47</v>
      </c>
      <c r="I106" s="61">
        <f t="shared" si="4"/>
        <v>36.4326695916301</v>
      </c>
      <c r="J106" s="60">
        <f t="shared" si="5"/>
        <v>59</v>
      </c>
      <c r="K106" s="62">
        <f>SUM(L106:IV106)</f>
        <v>2159</v>
      </c>
      <c r="L106" s="20">
        <v>41</v>
      </c>
      <c r="M106" s="20">
        <v>8</v>
      </c>
      <c r="N106" s="28">
        <v>10</v>
      </c>
      <c r="O106" s="20">
        <v>34</v>
      </c>
      <c r="P106" s="20">
        <v>55</v>
      </c>
      <c r="Q106" s="20">
        <v>37</v>
      </c>
      <c r="R106" s="20">
        <v>34</v>
      </c>
      <c r="S106" s="20">
        <v>5</v>
      </c>
      <c r="T106" s="20">
        <v>11</v>
      </c>
      <c r="U106" s="20">
        <v>40</v>
      </c>
      <c r="V106" s="20">
        <v>52</v>
      </c>
      <c r="W106" s="20">
        <v>14</v>
      </c>
      <c r="X106" s="20">
        <v>12</v>
      </c>
      <c r="Y106" s="20">
        <v>9</v>
      </c>
      <c r="Z106" s="20">
        <v>61</v>
      </c>
      <c r="AA106">
        <v>50</v>
      </c>
      <c r="AB106" s="20">
        <v>42</v>
      </c>
      <c r="AC106">
        <v>140</v>
      </c>
      <c r="AD106" s="20">
        <v>8</v>
      </c>
      <c r="AE106" s="20">
        <v>13</v>
      </c>
      <c r="AF106" s="20">
        <v>31</v>
      </c>
      <c r="AG106" s="20">
        <v>43</v>
      </c>
      <c r="AH106" s="20">
        <v>9</v>
      </c>
      <c r="AI106" s="20">
        <v>19</v>
      </c>
      <c r="AJ106">
        <v>62</v>
      </c>
      <c r="AK106">
        <v>14</v>
      </c>
      <c r="AL106">
        <v>26</v>
      </c>
      <c r="AM106">
        <v>37</v>
      </c>
      <c r="AN106">
        <v>17</v>
      </c>
      <c r="AO106">
        <v>33</v>
      </c>
      <c r="AP106">
        <v>32</v>
      </c>
      <c r="AQ106">
        <v>42</v>
      </c>
      <c r="AR106">
        <v>16</v>
      </c>
      <c r="AS106">
        <v>77</v>
      </c>
      <c r="AT106">
        <v>94</v>
      </c>
      <c r="AU106">
        <v>70</v>
      </c>
      <c r="AV106">
        <v>66</v>
      </c>
      <c r="AW106">
        <v>46</v>
      </c>
      <c r="AX106">
        <v>116</v>
      </c>
      <c r="AZ106">
        <v>26</v>
      </c>
      <c r="BA106">
        <v>20</v>
      </c>
      <c r="BB106">
        <v>33</v>
      </c>
      <c r="BC106">
        <v>9</v>
      </c>
      <c r="BD106">
        <v>47</v>
      </c>
      <c r="BE106">
        <v>39</v>
      </c>
      <c r="BF106">
        <v>58</v>
      </c>
      <c r="BG106">
        <v>36</v>
      </c>
      <c r="BH106">
        <v>51</v>
      </c>
      <c r="BI106">
        <v>62</v>
      </c>
      <c r="BJ106">
        <v>29</v>
      </c>
      <c r="BK106">
        <v>21</v>
      </c>
      <c r="BL106">
        <v>35</v>
      </c>
      <c r="BM106">
        <v>16</v>
      </c>
      <c r="BN106">
        <v>62</v>
      </c>
      <c r="BO106">
        <v>25</v>
      </c>
      <c r="BP106">
        <v>4</v>
      </c>
      <c r="BQ106">
        <v>19</v>
      </c>
      <c r="BR106">
        <v>32</v>
      </c>
      <c r="BS106">
        <v>9</v>
      </c>
    </row>
    <row r="107" spans="1:68" ht="12.75">
      <c r="A107" s="1" t="s">
        <v>55</v>
      </c>
      <c r="B107" s="36">
        <v>0.04</v>
      </c>
      <c r="C107" s="36">
        <v>0.34</v>
      </c>
      <c r="D107" s="36">
        <v>0.12</v>
      </c>
      <c r="E107" s="36">
        <v>0.45</v>
      </c>
      <c r="F107" s="37">
        <v>1.1239683608899775</v>
      </c>
      <c r="G107" s="27">
        <v>1.32</v>
      </c>
      <c r="H107" s="27">
        <v>1.37</v>
      </c>
      <c r="I107" s="61">
        <f t="shared" si="4"/>
        <v>1.3668579142760715</v>
      </c>
      <c r="J107" s="60">
        <f t="shared" si="5"/>
        <v>16</v>
      </c>
      <c r="K107" s="62">
        <f>SUM(L107:IV107)</f>
        <v>81</v>
      </c>
      <c r="L107" s="20"/>
      <c r="M107" s="20">
        <v>3</v>
      </c>
      <c r="N107" s="28"/>
      <c r="O107" s="21"/>
      <c r="P107" s="21"/>
      <c r="Q107" s="21">
        <v>4</v>
      </c>
      <c r="R107" s="21"/>
      <c r="S107" s="21"/>
      <c r="V107">
        <v>6</v>
      </c>
      <c r="W107">
        <v>1</v>
      </c>
      <c r="Z107">
        <v>5</v>
      </c>
      <c r="AF107">
        <v>8</v>
      </c>
      <c r="AG107">
        <v>11</v>
      </c>
      <c r="AI107">
        <v>2</v>
      </c>
      <c r="AJ107">
        <v>2</v>
      </c>
      <c r="AM107">
        <v>6</v>
      </c>
      <c r="AT107">
        <v>23</v>
      </c>
      <c r="AU107">
        <v>2</v>
      </c>
      <c r="BA107">
        <v>3</v>
      </c>
      <c r="BF107">
        <v>1</v>
      </c>
      <c r="BM107">
        <v>3</v>
      </c>
      <c r="BP107">
        <v>1</v>
      </c>
    </row>
    <row r="108" spans="1:71" ht="12.75">
      <c r="A108" s="1" t="s">
        <v>56</v>
      </c>
      <c r="B108" s="36">
        <v>0.54</v>
      </c>
      <c r="C108" s="37">
        <v>3.8</v>
      </c>
      <c r="D108" s="36">
        <v>2.57</v>
      </c>
      <c r="E108" s="36">
        <v>5.43</v>
      </c>
      <c r="F108" s="37">
        <v>12.816740559297813</v>
      </c>
      <c r="G108" s="27">
        <v>9.56</v>
      </c>
      <c r="H108" s="27">
        <v>4.58</v>
      </c>
      <c r="I108" s="61">
        <f t="shared" si="4"/>
        <v>5.5349308133648325</v>
      </c>
      <c r="J108" s="60">
        <f t="shared" si="5"/>
        <v>34</v>
      </c>
      <c r="K108" s="62">
        <f>SUM(L108:IV108)</f>
        <v>328</v>
      </c>
      <c r="L108" s="20"/>
      <c r="M108" s="20">
        <v>6</v>
      </c>
      <c r="N108" s="28"/>
      <c r="O108" s="20">
        <v>6</v>
      </c>
      <c r="P108" s="20">
        <v>9</v>
      </c>
      <c r="Q108" s="20">
        <v>4</v>
      </c>
      <c r="R108" s="20">
        <v>9</v>
      </c>
      <c r="S108" s="20"/>
      <c r="U108">
        <v>12</v>
      </c>
      <c r="V108">
        <v>11</v>
      </c>
      <c r="W108">
        <v>16</v>
      </c>
      <c r="Y108">
        <v>2</v>
      </c>
      <c r="Z108">
        <v>17</v>
      </c>
      <c r="AA108">
        <v>26</v>
      </c>
      <c r="AE108">
        <v>11</v>
      </c>
      <c r="AF108">
        <v>17</v>
      </c>
      <c r="AG108">
        <v>23</v>
      </c>
      <c r="AH108">
        <v>15</v>
      </c>
      <c r="AI108">
        <v>12</v>
      </c>
      <c r="AJ108">
        <v>14</v>
      </c>
      <c r="AK108">
        <v>2</v>
      </c>
      <c r="AL108">
        <v>1</v>
      </c>
      <c r="AS108">
        <v>9</v>
      </c>
      <c r="AT108">
        <v>24</v>
      </c>
      <c r="AU108">
        <v>18</v>
      </c>
      <c r="AZ108">
        <v>19</v>
      </c>
      <c r="BA108">
        <v>1</v>
      </c>
      <c r="BD108">
        <v>1</v>
      </c>
      <c r="BE108">
        <v>2</v>
      </c>
      <c r="BG108">
        <v>1</v>
      </c>
      <c r="BI108">
        <v>12</v>
      </c>
      <c r="BJ108">
        <v>8</v>
      </c>
      <c r="BL108">
        <v>8</v>
      </c>
      <c r="BM108">
        <v>7</v>
      </c>
      <c r="BN108">
        <v>2</v>
      </c>
      <c r="BO108">
        <v>1</v>
      </c>
      <c r="BS108">
        <v>2</v>
      </c>
    </row>
    <row r="109" spans="1:43" ht="12.75">
      <c r="A109" s="1" t="s">
        <v>57</v>
      </c>
      <c r="B109" s="36"/>
      <c r="C109" s="36">
        <v>0.13</v>
      </c>
      <c r="D109" s="36">
        <v>0.17</v>
      </c>
      <c r="E109" s="36">
        <v>0.04</v>
      </c>
      <c r="F109" s="37">
        <v>0.029000000000000005</v>
      </c>
      <c r="G109" s="27"/>
      <c r="H109" s="27"/>
      <c r="I109" s="61">
        <f t="shared" si="4"/>
        <v>0.8606142423219709</v>
      </c>
      <c r="J109" s="60">
        <f t="shared" si="5"/>
        <v>1</v>
      </c>
      <c r="K109" s="62">
        <f>SUM(L109:IV109)</f>
        <v>51</v>
      </c>
      <c r="L109" s="20"/>
      <c r="M109" s="20"/>
      <c r="N109" s="28"/>
      <c r="O109" s="21"/>
      <c r="P109" s="21"/>
      <c r="Q109" s="21"/>
      <c r="R109" s="21"/>
      <c r="S109" s="21"/>
      <c r="AQ109">
        <v>51</v>
      </c>
    </row>
    <row r="110" spans="1:19" ht="12.75">
      <c r="A110" s="1" t="s">
        <v>237</v>
      </c>
      <c r="B110" s="36">
        <v>0.01</v>
      </c>
      <c r="C110" s="36">
        <v>0.02</v>
      </c>
      <c r="D110" s="36"/>
      <c r="E110" s="36">
        <v>0.02</v>
      </c>
      <c r="F110" s="37"/>
      <c r="G110" s="27"/>
      <c r="H110" s="27"/>
      <c r="I110" s="61">
        <f>K110*10/$I$4</f>
        <v>0</v>
      </c>
      <c r="J110" s="60">
        <f t="shared" si="5"/>
        <v>0</v>
      </c>
      <c r="K110" s="62">
        <f>SUM(L110:IV110)</f>
        <v>0</v>
      </c>
      <c r="L110" s="20"/>
      <c r="M110" s="20"/>
      <c r="N110" s="28"/>
      <c r="O110" s="21"/>
      <c r="P110" s="21"/>
      <c r="Q110" s="21"/>
      <c r="R110" s="21"/>
      <c r="S110" s="21"/>
    </row>
    <row r="111" spans="1:66" ht="12.75">
      <c r="A111" s="1" t="s">
        <v>58</v>
      </c>
      <c r="B111" s="36">
        <v>0.81</v>
      </c>
      <c r="C111" s="37">
        <v>8.3</v>
      </c>
      <c r="D111" s="37">
        <v>5.35</v>
      </c>
      <c r="E111" s="36">
        <v>12.55</v>
      </c>
      <c r="F111" s="37">
        <v>12.014049601959583</v>
      </c>
      <c r="G111" s="27">
        <v>4.02</v>
      </c>
      <c r="H111" s="27">
        <v>2.32</v>
      </c>
      <c r="I111" s="61">
        <f t="shared" si="4"/>
        <v>3.3074586567667903</v>
      </c>
      <c r="J111" s="60">
        <f t="shared" si="5"/>
        <v>20</v>
      </c>
      <c r="K111" s="62">
        <f>SUM(L111:IV111)</f>
        <v>196</v>
      </c>
      <c r="L111" s="20"/>
      <c r="M111" s="20">
        <v>26</v>
      </c>
      <c r="N111" s="28"/>
      <c r="O111" s="20"/>
      <c r="P111" s="20"/>
      <c r="Q111" s="20"/>
      <c r="R111" s="20">
        <v>1</v>
      </c>
      <c r="S111" s="20"/>
      <c r="U111">
        <v>1</v>
      </c>
      <c r="V111">
        <v>1</v>
      </c>
      <c r="W111">
        <v>1</v>
      </c>
      <c r="Y111">
        <v>2</v>
      </c>
      <c r="AA111">
        <v>1</v>
      </c>
      <c r="AC111">
        <v>1</v>
      </c>
      <c r="AF111">
        <v>2</v>
      </c>
      <c r="AG111">
        <v>9</v>
      </c>
      <c r="AI111">
        <v>1</v>
      </c>
      <c r="AN111">
        <v>1</v>
      </c>
      <c r="AO111">
        <v>26</v>
      </c>
      <c r="AQ111">
        <v>27</v>
      </c>
      <c r="AT111">
        <v>27</v>
      </c>
      <c r="AU111">
        <v>1</v>
      </c>
      <c r="AX111">
        <v>5</v>
      </c>
      <c r="BA111">
        <v>2</v>
      </c>
      <c r="BL111">
        <v>60</v>
      </c>
      <c r="BN111">
        <v>1</v>
      </c>
    </row>
    <row r="112" spans="1:43" ht="12.75">
      <c r="A112" s="1" t="s">
        <v>59</v>
      </c>
      <c r="B112" s="36"/>
      <c r="C112" s="36">
        <v>0.02</v>
      </c>
      <c r="D112" s="36">
        <v>0.01</v>
      </c>
      <c r="E112" s="36">
        <v>0.04</v>
      </c>
      <c r="F112" s="37">
        <v>0.035123698714023266</v>
      </c>
      <c r="G112" s="27"/>
      <c r="H112" s="27">
        <v>0.02</v>
      </c>
      <c r="I112" s="61">
        <f t="shared" si="4"/>
        <v>0.016874789065136685</v>
      </c>
      <c r="J112" s="60">
        <f t="shared" si="5"/>
        <v>1</v>
      </c>
      <c r="K112" s="62">
        <f>SUM(L112:IV112)</f>
        <v>1</v>
      </c>
      <c r="L112" s="20"/>
      <c r="M112" s="20"/>
      <c r="N112" s="86"/>
      <c r="O112" s="21"/>
      <c r="P112" s="21"/>
      <c r="Q112" s="21"/>
      <c r="R112" s="21"/>
      <c r="S112" s="21"/>
      <c r="AQ112">
        <v>1</v>
      </c>
    </row>
    <row r="113" spans="1:70" ht="12.75">
      <c r="A113" s="1" t="s">
        <v>60</v>
      </c>
      <c r="B113" s="36">
        <v>1.67</v>
      </c>
      <c r="C113" s="36">
        <v>1.03</v>
      </c>
      <c r="D113" s="36">
        <v>0.65</v>
      </c>
      <c r="E113" s="36">
        <v>1.08</v>
      </c>
      <c r="F113" s="37">
        <v>1.0915664421310471</v>
      </c>
      <c r="G113" s="27">
        <v>0.1</v>
      </c>
      <c r="H113" s="27">
        <v>0.53</v>
      </c>
      <c r="I113" s="61">
        <f t="shared" si="4"/>
        <v>0.2024974687816402</v>
      </c>
      <c r="J113" s="60">
        <f t="shared" si="5"/>
        <v>6</v>
      </c>
      <c r="K113" s="62">
        <f>SUM(L113:IV113)</f>
        <v>12</v>
      </c>
      <c r="L113" s="20"/>
      <c r="M113" s="20"/>
      <c r="N113" s="28"/>
      <c r="O113" s="21"/>
      <c r="P113" s="21"/>
      <c r="Q113" s="21"/>
      <c r="R113" s="21"/>
      <c r="S113" s="21"/>
      <c r="U113">
        <v>3</v>
      </c>
      <c r="W113">
        <v>1</v>
      </c>
      <c r="AP113">
        <v>2</v>
      </c>
      <c r="AZ113">
        <v>3</v>
      </c>
      <c r="BB113">
        <v>2</v>
      </c>
      <c r="BR113">
        <v>1</v>
      </c>
    </row>
    <row r="114" spans="1:41" ht="12.75">
      <c r="A114" s="1" t="s">
        <v>61</v>
      </c>
      <c r="B114" s="36">
        <v>1.78</v>
      </c>
      <c r="C114" s="36">
        <v>1.25</v>
      </c>
      <c r="D114" s="36">
        <v>1.32</v>
      </c>
      <c r="E114" s="36">
        <v>2.57</v>
      </c>
      <c r="F114" s="37">
        <v>1.7375460298020005</v>
      </c>
      <c r="G114" s="27">
        <v>0.23</v>
      </c>
      <c r="H114" s="27">
        <v>0.71</v>
      </c>
      <c r="I114" s="61">
        <f t="shared" si="4"/>
        <v>0.05062436719541005</v>
      </c>
      <c r="J114" s="60">
        <f t="shared" si="5"/>
        <v>3</v>
      </c>
      <c r="K114" s="62">
        <f>SUM(L114:IV114)</f>
        <v>3</v>
      </c>
      <c r="L114" s="20"/>
      <c r="M114" s="20"/>
      <c r="N114" s="28"/>
      <c r="O114" s="20"/>
      <c r="P114" s="20"/>
      <c r="Q114" s="20"/>
      <c r="R114" s="20"/>
      <c r="S114" s="20"/>
      <c r="AE114">
        <v>1</v>
      </c>
      <c r="AN114">
        <v>1</v>
      </c>
      <c r="AO114">
        <v>1</v>
      </c>
    </row>
    <row r="115" spans="1:50" ht="12.75">
      <c r="A115" s="1" t="s">
        <v>62</v>
      </c>
      <c r="B115" s="36"/>
      <c r="C115" s="36">
        <v>0.06</v>
      </c>
      <c r="D115" s="36">
        <v>0.17</v>
      </c>
      <c r="E115" s="36">
        <v>0.09</v>
      </c>
      <c r="F115" s="37">
        <v>0.07512369871402327</v>
      </c>
      <c r="G115" s="27">
        <v>0.3</v>
      </c>
      <c r="H115" s="27"/>
      <c r="I115" s="61">
        <f t="shared" si="4"/>
        <v>0.2193722578467769</v>
      </c>
      <c r="J115" s="60">
        <f t="shared" si="5"/>
        <v>3</v>
      </c>
      <c r="K115" s="62">
        <f>SUM(L115:IV115)</f>
        <v>13</v>
      </c>
      <c r="L115" s="20"/>
      <c r="M115" s="20"/>
      <c r="N115" s="28"/>
      <c r="O115" s="21"/>
      <c r="P115" s="21"/>
      <c r="Q115" s="21"/>
      <c r="R115" s="21"/>
      <c r="S115" s="21"/>
      <c r="AK115">
        <v>2</v>
      </c>
      <c r="AN115">
        <v>2</v>
      </c>
      <c r="AX115">
        <v>9</v>
      </c>
    </row>
    <row r="116" spans="1:72" ht="12.75">
      <c r="A116" s="1" t="s">
        <v>63</v>
      </c>
      <c r="B116" s="36">
        <v>5.43</v>
      </c>
      <c r="C116" s="36">
        <v>8.82</v>
      </c>
      <c r="D116" s="37">
        <v>9.37</v>
      </c>
      <c r="E116" s="36">
        <v>11.53</v>
      </c>
      <c r="F116" s="37">
        <v>8.355452337211677</v>
      </c>
      <c r="G116" s="27">
        <v>9.41</v>
      </c>
      <c r="H116" s="27">
        <v>11.51</v>
      </c>
      <c r="I116" s="61">
        <f t="shared" si="4"/>
        <v>5.788052649341883</v>
      </c>
      <c r="J116" s="60">
        <f t="shared" si="5"/>
        <v>47</v>
      </c>
      <c r="K116" s="62">
        <f>SUM(L116:IV116)</f>
        <v>343</v>
      </c>
      <c r="L116" s="20">
        <v>4</v>
      </c>
      <c r="M116" s="20">
        <v>3</v>
      </c>
      <c r="N116" s="28">
        <v>3</v>
      </c>
      <c r="O116" s="20">
        <v>16</v>
      </c>
      <c r="P116" s="20">
        <v>33</v>
      </c>
      <c r="Q116" s="20">
        <v>2</v>
      </c>
      <c r="R116" s="20">
        <v>4</v>
      </c>
      <c r="S116" s="20"/>
      <c r="T116" s="20"/>
      <c r="U116" s="20">
        <v>3</v>
      </c>
      <c r="V116" s="20"/>
      <c r="W116" s="20">
        <v>3</v>
      </c>
      <c r="X116" s="20">
        <v>3</v>
      </c>
      <c r="Y116" s="20">
        <v>7</v>
      </c>
      <c r="Z116" s="20">
        <v>11</v>
      </c>
      <c r="AA116">
        <v>53</v>
      </c>
      <c r="AB116" s="20">
        <v>4</v>
      </c>
      <c r="AC116">
        <v>1</v>
      </c>
      <c r="AD116" s="20">
        <v>2</v>
      </c>
      <c r="AE116" s="20">
        <v>2</v>
      </c>
      <c r="AF116" s="20">
        <v>9</v>
      </c>
      <c r="AG116" s="20">
        <v>11</v>
      </c>
      <c r="AH116" s="20">
        <v>12</v>
      </c>
      <c r="AJ116">
        <v>1</v>
      </c>
      <c r="AK116">
        <v>1</v>
      </c>
      <c r="AL116">
        <v>1</v>
      </c>
      <c r="AM116">
        <v>9</v>
      </c>
      <c r="AN116">
        <v>1</v>
      </c>
      <c r="AQ116">
        <v>2</v>
      </c>
      <c r="AS116">
        <v>7</v>
      </c>
      <c r="AT116">
        <v>9</v>
      </c>
      <c r="AU116">
        <v>5</v>
      </c>
      <c r="AV116">
        <v>2</v>
      </c>
      <c r="AW116">
        <v>9</v>
      </c>
      <c r="AX116">
        <v>6</v>
      </c>
      <c r="BA116">
        <v>4</v>
      </c>
      <c r="BD116">
        <v>1</v>
      </c>
      <c r="BF116">
        <v>1</v>
      </c>
      <c r="BG116">
        <v>1</v>
      </c>
      <c r="BH116">
        <v>23</v>
      </c>
      <c r="BI116">
        <v>9</v>
      </c>
      <c r="BJ116">
        <v>9</v>
      </c>
      <c r="BK116">
        <v>4</v>
      </c>
      <c r="BL116">
        <v>6</v>
      </c>
      <c r="BM116">
        <v>8</v>
      </c>
      <c r="BN116">
        <v>4</v>
      </c>
      <c r="BO116">
        <v>7</v>
      </c>
      <c r="BP116">
        <v>8</v>
      </c>
      <c r="BR116">
        <v>16</v>
      </c>
      <c r="BT116">
        <v>3</v>
      </c>
    </row>
    <row r="117" spans="1:25" ht="12.75">
      <c r="A117" s="1" t="s">
        <v>191</v>
      </c>
      <c r="B117" s="36"/>
      <c r="C117" s="85" t="s">
        <v>228</v>
      </c>
      <c r="D117" s="63"/>
      <c r="E117" s="36">
        <v>0.01</v>
      </c>
      <c r="F117" s="84" t="s">
        <v>228</v>
      </c>
      <c r="G117" s="27"/>
      <c r="H117" s="27"/>
      <c r="I117" s="61">
        <f>K117*10/$I$4</f>
        <v>0</v>
      </c>
      <c r="J117" s="60">
        <f t="shared" si="5"/>
        <v>0</v>
      </c>
      <c r="K117" s="62">
        <f>SUM(L117:IV117)</f>
        <v>0</v>
      </c>
      <c r="L117" s="20"/>
      <c r="M117" s="20"/>
      <c r="N117" s="28"/>
      <c r="O117" s="20"/>
      <c r="P117" s="20"/>
      <c r="Q117" s="20"/>
      <c r="R117" s="20"/>
      <c r="S117" s="20"/>
      <c r="X117" s="20"/>
      <c r="Y117" s="20"/>
    </row>
    <row r="118" spans="1:26" ht="12.75">
      <c r="A118" s="1" t="s">
        <v>84</v>
      </c>
      <c r="B118" s="36"/>
      <c r="C118" s="85" t="s">
        <v>228</v>
      </c>
      <c r="D118" s="85" t="s">
        <v>228</v>
      </c>
      <c r="E118" s="36">
        <v>0.04</v>
      </c>
      <c r="F118" s="84" t="s">
        <v>228</v>
      </c>
      <c r="G118" s="27"/>
      <c r="H118" s="27"/>
      <c r="I118" s="61">
        <f t="shared" si="4"/>
        <v>0.03374957813027337</v>
      </c>
      <c r="J118" s="60">
        <f t="shared" si="5"/>
        <v>1</v>
      </c>
      <c r="K118" s="62">
        <f>SUM(L118:IV118)</f>
        <v>2</v>
      </c>
      <c r="L118" s="20"/>
      <c r="M118" s="20"/>
      <c r="N118" s="28"/>
      <c r="O118" s="82"/>
      <c r="P118" s="82"/>
      <c r="Q118" s="82"/>
      <c r="R118" s="21"/>
      <c r="S118" s="21"/>
      <c r="Z118">
        <v>2</v>
      </c>
    </row>
    <row r="119" spans="1:19" ht="12.75">
      <c r="A119" s="1" t="s">
        <v>90</v>
      </c>
      <c r="B119" s="36">
        <v>0.13</v>
      </c>
      <c r="C119" s="36">
        <v>0.21</v>
      </c>
      <c r="D119" s="36">
        <v>0.02</v>
      </c>
      <c r="E119" s="36">
        <v>0.28</v>
      </c>
      <c r="F119" s="37">
        <v>0.008041232904674423</v>
      </c>
      <c r="G119" s="27"/>
      <c r="H119" s="27">
        <v>0.12</v>
      </c>
      <c r="I119" s="61">
        <f t="shared" si="4"/>
        <v>0</v>
      </c>
      <c r="J119" s="60">
        <f t="shared" si="5"/>
        <v>0</v>
      </c>
      <c r="K119" s="62">
        <f>SUM(L119:IV119)</f>
        <v>0</v>
      </c>
      <c r="L119" s="20"/>
      <c r="M119" s="20"/>
      <c r="N119" s="28"/>
      <c r="O119" s="21"/>
      <c r="P119" s="21"/>
      <c r="Q119" s="21"/>
      <c r="R119" s="21"/>
      <c r="S119" s="21"/>
    </row>
    <row r="120" spans="1:72" ht="12.75">
      <c r="A120" s="1" t="s">
        <v>64</v>
      </c>
      <c r="B120" s="36">
        <v>71.14</v>
      </c>
      <c r="C120" s="36">
        <v>68.17</v>
      </c>
      <c r="D120" s="36">
        <v>59.32</v>
      </c>
      <c r="E120" s="36">
        <v>35.38</v>
      </c>
      <c r="F120" s="37">
        <v>39.59990651153297</v>
      </c>
      <c r="G120" s="27">
        <v>41.56</v>
      </c>
      <c r="H120" s="27">
        <v>36.57</v>
      </c>
      <c r="I120" s="61">
        <f t="shared" si="4"/>
        <v>35.7408032399595</v>
      </c>
      <c r="J120" s="60">
        <f t="shared" si="5"/>
        <v>58</v>
      </c>
      <c r="K120" s="62">
        <f>SUM(L120:IV120)</f>
        <v>2118</v>
      </c>
      <c r="L120" s="20">
        <v>32</v>
      </c>
      <c r="M120" s="20">
        <v>30</v>
      </c>
      <c r="N120" s="28">
        <v>1</v>
      </c>
      <c r="O120" s="20">
        <v>49</v>
      </c>
      <c r="P120" s="20">
        <v>18</v>
      </c>
      <c r="Q120" s="20">
        <v>9</v>
      </c>
      <c r="R120" s="20">
        <v>27</v>
      </c>
      <c r="S120" s="20"/>
      <c r="T120" s="20">
        <v>70</v>
      </c>
      <c r="U120" s="20">
        <v>27</v>
      </c>
      <c r="V120" s="20">
        <v>116</v>
      </c>
      <c r="W120" s="20">
        <v>12</v>
      </c>
      <c r="X120" s="20">
        <v>81</v>
      </c>
      <c r="Y120" s="20">
        <v>6</v>
      </c>
      <c r="Z120" s="20">
        <v>39</v>
      </c>
      <c r="AA120">
        <v>16</v>
      </c>
      <c r="AB120" s="20">
        <v>86</v>
      </c>
      <c r="AC120">
        <v>132</v>
      </c>
      <c r="AD120" s="20">
        <v>50</v>
      </c>
      <c r="AE120" s="20">
        <v>25</v>
      </c>
      <c r="AF120" s="20">
        <v>61</v>
      </c>
      <c r="AG120" s="20">
        <v>67</v>
      </c>
      <c r="AH120" s="20">
        <v>39</v>
      </c>
      <c r="AJ120">
        <v>15</v>
      </c>
      <c r="AK120">
        <v>62</v>
      </c>
      <c r="AL120">
        <v>111</v>
      </c>
      <c r="AM120">
        <v>60</v>
      </c>
      <c r="AN120">
        <v>39</v>
      </c>
      <c r="AO120">
        <v>11</v>
      </c>
      <c r="AP120">
        <v>33</v>
      </c>
      <c r="AQ120">
        <v>16</v>
      </c>
      <c r="AR120">
        <v>9</v>
      </c>
      <c r="AS120">
        <v>9</v>
      </c>
      <c r="AT120">
        <v>26</v>
      </c>
      <c r="AU120">
        <v>7</v>
      </c>
      <c r="AV120">
        <v>45</v>
      </c>
      <c r="AW120">
        <v>3</v>
      </c>
      <c r="AX120">
        <v>146</v>
      </c>
      <c r="AY120">
        <v>10</v>
      </c>
      <c r="AZ120">
        <v>37</v>
      </c>
      <c r="BA120">
        <v>60</v>
      </c>
      <c r="BB120">
        <v>44</v>
      </c>
      <c r="BC120">
        <v>20</v>
      </c>
      <c r="BD120">
        <v>45</v>
      </c>
      <c r="BE120">
        <v>1</v>
      </c>
      <c r="BF120">
        <v>18</v>
      </c>
      <c r="BG120">
        <v>61</v>
      </c>
      <c r="BH120">
        <v>18</v>
      </c>
      <c r="BI120">
        <v>4</v>
      </c>
      <c r="BJ120">
        <v>38</v>
      </c>
      <c r="BL120">
        <v>9</v>
      </c>
      <c r="BM120">
        <v>9</v>
      </c>
      <c r="BN120">
        <v>98</v>
      </c>
      <c r="BO120">
        <v>7</v>
      </c>
      <c r="BP120">
        <v>3</v>
      </c>
      <c r="BQ120">
        <v>3</v>
      </c>
      <c r="BR120">
        <v>21</v>
      </c>
      <c r="BS120">
        <v>3</v>
      </c>
      <c r="BT120">
        <v>24</v>
      </c>
    </row>
    <row r="121" spans="1:14" ht="13.5" thickBot="1">
      <c r="A121" s="1" t="s">
        <v>87</v>
      </c>
      <c r="B121" s="46"/>
      <c r="C121" s="83" t="s">
        <v>228</v>
      </c>
      <c r="D121" s="47">
        <v>0.07</v>
      </c>
      <c r="E121" s="46">
        <v>0.35</v>
      </c>
      <c r="F121" s="47">
        <v>0.1742061645233721</v>
      </c>
      <c r="G121" s="27"/>
      <c r="H121" s="27"/>
      <c r="I121" s="61">
        <f t="shared" si="4"/>
        <v>0</v>
      </c>
      <c r="J121" s="60">
        <f t="shared" si="5"/>
        <v>0</v>
      </c>
      <c r="K121" s="76">
        <f>SUM(L121:IV121)</f>
        <v>0</v>
      </c>
      <c r="L121" s="20"/>
      <c r="M121" s="20"/>
      <c r="N121" s="28"/>
    </row>
    <row r="122" spans="1:14" ht="13.5" thickBot="1">
      <c r="A122" s="1" t="s">
        <v>126</v>
      </c>
      <c r="B122" s="48">
        <f>SUM(B5:B121)</f>
        <v>356.23999999999995</v>
      </c>
      <c r="C122" s="48">
        <f aca="true" t="shared" si="6" ref="C122:I122">SUM(C5:C121)</f>
        <v>322.36000000000007</v>
      </c>
      <c r="D122" s="48">
        <f t="shared" si="6"/>
        <v>350.39</v>
      </c>
      <c r="E122" s="48">
        <f t="shared" si="6"/>
        <v>346.9599999999999</v>
      </c>
      <c r="F122" s="48">
        <f t="shared" si="6"/>
        <v>422.3323324720295</v>
      </c>
      <c r="G122" s="48">
        <f t="shared" si="6"/>
        <v>371.0658555729985</v>
      </c>
      <c r="H122" s="48">
        <f t="shared" si="6"/>
        <v>425.04999999999984</v>
      </c>
      <c r="I122" s="48">
        <f t="shared" si="6"/>
        <v>453.42558218022265</v>
      </c>
      <c r="J122" s="53"/>
      <c r="K122" s="54"/>
      <c r="L122" s="74"/>
      <c r="M122" s="74"/>
      <c r="N122" s="54"/>
    </row>
    <row r="123" spans="1:14" ht="13.5" thickBot="1">
      <c r="A123" s="1" t="s">
        <v>161</v>
      </c>
      <c r="B123" s="1">
        <f aca="true" t="shared" si="7" ref="B123:I123">COUNTIF(B5:B121,"&gt;0")</f>
        <v>56</v>
      </c>
      <c r="C123" s="1">
        <f t="shared" si="7"/>
        <v>76</v>
      </c>
      <c r="D123" s="1">
        <f t="shared" si="7"/>
        <v>79</v>
      </c>
      <c r="E123" s="1">
        <f t="shared" si="7"/>
        <v>95</v>
      </c>
      <c r="F123" s="1">
        <f t="shared" si="7"/>
        <v>89</v>
      </c>
      <c r="G123" s="1">
        <f t="shared" si="7"/>
        <v>65</v>
      </c>
      <c r="H123" s="1">
        <f t="shared" si="7"/>
        <v>66</v>
      </c>
      <c r="I123" s="1">
        <f t="shared" si="7"/>
        <v>79</v>
      </c>
      <c r="J123" s="54"/>
      <c r="K123" s="54"/>
      <c r="L123" s="74"/>
      <c r="M123" s="74"/>
      <c r="N123" s="54"/>
    </row>
    <row r="124" spans="1:72" ht="13.5" thickBot="1">
      <c r="A124" s="1" t="s">
        <v>163</v>
      </c>
      <c r="L124" s="38">
        <f aca="true" t="shared" si="8" ref="L124:BT124">SUM(L5:L121)</f>
        <v>361</v>
      </c>
      <c r="M124" s="38">
        <f>SUM(M5:M121)</f>
        <v>406</v>
      </c>
      <c r="N124" s="38">
        <f t="shared" si="8"/>
        <v>131</v>
      </c>
      <c r="O124" s="38">
        <f t="shared" si="8"/>
        <v>400</v>
      </c>
      <c r="P124" s="38">
        <f>SUM(P5:P121)</f>
        <v>442</v>
      </c>
      <c r="Q124" s="38">
        <f>SUM(Q5:Q121)</f>
        <v>306</v>
      </c>
      <c r="R124" s="38">
        <f t="shared" si="8"/>
        <v>447</v>
      </c>
      <c r="S124" s="38">
        <f t="shared" si="8"/>
        <v>1343</v>
      </c>
      <c r="T124" s="38">
        <f t="shared" si="8"/>
        <v>174</v>
      </c>
      <c r="U124" s="38">
        <f t="shared" si="8"/>
        <v>406</v>
      </c>
      <c r="V124" s="38">
        <f t="shared" si="8"/>
        <v>621</v>
      </c>
      <c r="W124" s="38">
        <f>SUM(W5:W121)</f>
        <v>319</v>
      </c>
      <c r="X124" s="38">
        <f t="shared" si="8"/>
        <v>263</v>
      </c>
      <c r="Y124" s="38">
        <f t="shared" si="8"/>
        <v>306</v>
      </c>
      <c r="Z124" s="38">
        <f t="shared" si="8"/>
        <v>478</v>
      </c>
      <c r="AA124" s="38">
        <f t="shared" si="8"/>
        <v>560</v>
      </c>
      <c r="AB124" s="38">
        <f>SUM(AB5:AB121)</f>
        <v>737</v>
      </c>
      <c r="AC124" s="38">
        <f t="shared" si="8"/>
        <v>1098</v>
      </c>
      <c r="AD124" s="38">
        <f>SUM(AD5:AD121)</f>
        <v>130</v>
      </c>
      <c r="AE124" s="38">
        <f t="shared" si="8"/>
        <v>231</v>
      </c>
      <c r="AF124" s="38">
        <f t="shared" si="8"/>
        <v>439</v>
      </c>
      <c r="AG124" s="38">
        <f t="shared" si="8"/>
        <v>795</v>
      </c>
      <c r="AH124" s="38">
        <f t="shared" si="8"/>
        <v>228</v>
      </c>
      <c r="AI124" s="38">
        <f t="shared" si="8"/>
        <v>279</v>
      </c>
      <c r="AJ124" s="38">
        <f t="shared" si="8"/>
        <v>964</v>
      </c>
      <c r="AK124" s="38">
        <f>SUM(AK5:AK121)</f>
        <v>301</v>
      </c>
      <c r="AL124" s="38">
        <f t="shared" si="8"/>
        <v>373</v>
      </c>
      <c r="AM124" s="38">
        <f t="shared" si="8"/>
        <v>415</v>
      </c>
      <c r="AN124" s="38">
        <f>SUM(AN5:AN121)</f>
        <v>250</v>
      </c>
      <c r="AO124" s="38">
        <f>SUM(AO5:AO121)</f>
        <v>174</v>
      </c>
      <c r="AP124" s="38">
        <f t="shared" si="8"/>
        <v>295</v>
      </c>
      <c r="AQ124" s="38">
        <f t="shared" si="8"/>
        <v>353</v>
      </c>
      <c r="AR124" s="38">
        <f t="shared" si="8"/>
        <v>170</v>
      </c>
      <c r="AS124" s="38">
        <f t="shared" si="8"/>
        <v>708</v>
      </c>
      <c r="AT124" s="38">
        <f>SUM(AT5:AT121)</f>
        <v>889</v>
      </c>
      <c r="AU124" s="38">
        <f t="shared" si="8"/>
        <v>645</v>
      </c>
      <c r="AV124" s="38">
        <f t="shared" si="8"/>
        <v>517</v>
      </c>
      <c r="AW124" s="38">
        <f t="shared" si="8"/>
        <v>299</v>
      </c>
      <c r="AX124" s="38">
        <f t="shared" si="8"/>
        <v>701</v>
      </c>
      <c r="AY124" s="38">
        <f t="shared" si="8"/>
        <v>115</v>
      </c>
      <c r="AZ124" s="38">
        <f t="shared" si="8"/>
        <v>403</v>
      </c>
      <c r="BA124" s="38">
        <f t="shared" si="8"/>
        <v>333</v>
      </c>
      <c r="BB124" s="38">
        <f>SUM(BB5:BB121)</f>
        <v>182</v>
      </c>
      <c r="BC124" s="38">
        <f>SUM(BC5:BC121)</f>
        <v>977</v>
      </c>
      <c r="BD124" s="38">
        <f>SUM(BD5:BD121)</f>
        <v>671</v>
      </c>
      <c r="BE124" s="38">
        <f t="shared" si="8"/>
        <v>384</v>
      </c>
      <c r="BF124" s="38">
        <f t="shared" si="8"/>
        <v>476</v>
      </c>
      <c r="BG124" s="38">
        <f t="shared" si="8"/>
        <v>456</v>
      </c>
      <c r="BH124" s="38">
        <f t="shared" si="8"/>
        <v>352</v>
      </c>
      <c r="BI124" s="38">
        <f t="shared" si="8"/>
        <v>373</v>
      </c>
      <c r="BJ124" s="38">
        <f t="shared" si="8"/>
        <v>545</v>
      </c>
      <c r="BK124" s="38">
        <f>SUM(BK5:BK121)</f>
        <v>262</v>
      </c>
      <c r="BL124" s="38">
        <f t="shared" si="8"/>
        <v>583</v>
      </c>
      <c r="BM124" s="38">
        <f t="shared" si="8"/>
        <v>258</v>
      </c>
      <c r="BN124" s="38">
        <f t="shared" si="8"/>
        <v>610</v>
      </c>
      <c r="BO124" s="38">
        <f t="shared" si="8"/>
        <v>302</v>
      </c>
      <c r="BP124" s="38">
        <f t="shared" si="8"/>
        <v>260</v>
      </c>
      <c r="BQ124" s="38">
        <f t="shared" si="8"/>
        <v>165</v>
      </c>
      <c r="BR124" s="38">
        <f t="shared" si="8"/>
        <v>291</v>
      </c>
      <c r="BS124" s="38">
        <f t="shared" si="8"/>
        <v>812</v>
      </c>
      <c r="BT124" s="38">
        <f t="shared" si="8"/>
        <v>92</v>
      </c>
    </row>
    <row r="125" spans="1:72" ht="13.5" thickBot="1">
      <c r="A125" s="1" t="s">
        <v>162</v>
      </c>
      <c r="L125" s="38">
        <f aca="true" t="shared" si="9" ref="L125:BT125">COUNTIF(L5:L121,"&gt;0")</f>
        <v>19</v>
      </c>
      <c r="M125" s="38">
        <f>COUNTIF(M5:M121,"&gt;0")</f>
        <v>30</v>
      </c>
      <c r="N125" s="38">
        <f t="shared" si="9"/>
        <v>16</v>
      </c>
      <c r="O125" s="38">
        <f t="shared" si="9"/>
        <v>18</v>
      </c>
      <c r="P125" s="38">
        <f>COUNTIF(P5:P121,"&gt;0")</f>
        <v>21</v>
      </c>
      <c r="Q125" s="38">
        <f>COUNTIF(Q5:Q121,"&gt;0")</f>
        <v>21</v>
      </c>
      <c r="R125" s="38">
        <f t="shared" si="9"/>
        <v>21</v>
      </c>
      <c r="S125" s="38">
        <f t="shared" si="9"/>
        <v>29</v>
      </c>
      <c r="T125" s="38">
        <f t="shared" si="9"/>
        <v>15</v>
      </c>
      <c r="U125" s="38">
        <f t="shared" si="9"/>
        <v>23</v>
      </c>
      <c r="V125" s="38">
        <f t="shared" si="9"/>
        <v>26</v>
      </c>
      <c r="W125" s="38">
        <f>COUNTIF(W5:W121,"&gt;0")</f>
        <v>31</v>
      </c>
      <c r="X125" s="38">
        <f t="shared" si="9"/>
        <v>17</v>
      </c>
      <c r="Y125" s="38">
        <f t="shared" si="9"/>
        <v>32</v>
      </c>
      <c r="Z125" s="38">
        <f t="shared" si="9"/>
        <v>25</v>
      </c>
      <c r="AA125" s="38">
        <f t="shared" si="9"/>
        <v>23</v>
      </c>
      <c r="AB125" s="38">
        <f>COUNTIF(AB5:AB121,"&gt;0")</f>
        <v>24</v>
      </c>
      <c r="AC125" s="38">
        <f t="shared" si="9"/>
        <v>21</v>
      </c>
      <c r="AD125" s="38">
        <f>COUNTIF(AD5:AD121,"&gt;0")</f>
        <v>15</v>
      </c>
      <c r="AE125" s="38">
        <f t="shared" si="9"/>
        <v>21</v>
      </c>
      <c r="AF125" s="38">
        <f t="shared" si="9"/>
        <v>25</v>
      </c>
      <c r="AG125" s="38">
        <f t="shared" si="9"/>
        <v>27</v>
      </c>
      <c r="AH125" s="38">
        <f t="shared" si="9"/>
        <v>21</v>
      </c>
      <c r="AI125" s="38">
        <f t="shared" si="9"/>
        <v>19</v>
      </c>
      <c r="AJ125" s="38">
        <f t="shared" si="9"/>
        <v>25</v>
      </c>
      <c r="AK125" s="38">
        <f>COUNTIF(AK5:AK121,"&gt;0")</f>
        <v>28</v>
      </c>
      <c r="AL125" s="38">
        <f t="shared" si="9"/>
        <v>19</v>
      </c>
      <c r="AM125" s="38">
        <f t="shared" si="9"/>
        <v>16</v>
      </c>
      <c r="AN125" s="38">
        <f>COUNTIF(AN5:AN121,"&gt;0")</f>
        <v>27</v>
      </c>
      <c r="AO125" s="38">
        <f>COUNTIF(AO5:AO121,"&gt;0")</f>
        <v>16</v>
      </c>
      <c r="AP125" s="38">
        <f t="shared" si="9"/>
        <v>21</v>
      </c>
      <c r="AQ125" s="38">
        <f t="shared" si="9"/>
        <v>26</v>
      </c>
      <c r="AR125" s="38">
        <f t="shared" si="9"/>
        <v>20</v>
      </c>
      <c r="AS125" s="38">
        <f t="shared" si="9"/>
        <v>17</v>
      </c>
      <c r="AT125" s="38">
        <f>COUNTIF(AT5:AT121,"&gt;0")</f>
        <v>24</v>
      </c>
      <c r="AU125" s="38">
        <f t="shared" si="9"/>
        <v>20</v>
      </c>
      <c r="AV125" s="38">
        <f t="shared" si="9"/>
        <v>21</v>
      </c>
      <c r="AW125" s="38">
        <f t="shared" si="9"/>
        <v>17</v>
      </c>
      <c r="AX125" s="38">
        <f t="shared" si="9"/>
        <v>30</v>
      </c>
      <c r="AY125" s="38">
        <f t="shared" si="9"/>
        <v>11</v>
      </c>
      <c r="AZ125" s="38">
        <f t="shared" si="9"/>
        <v>24</v>
      </c>
      <c r="BA125" s="38">
        <f t="shared" si="9"/>
        <v>27</v>
      </c>
      <c r="BB125" s="38">
        <f>COUNTIF(BB5:BB121,"&gt;0")</f>
        <v>14</v>
      </c>
      <c r="BC125" s="38">
        <f>COUNTIF(BC5:BC121,"&gt;0")</f>
        <v>22</v>
      </c>
      <c r="BD125" s="38">
        <f>COUNTIF(BD5:BD121,"&gt;0")</f>
        <v>22</v>
      </c>
      <c r="BE125" s="38">
        <f t="shared" si="9"/>
        <v>19</v>
      </c>
      <c r="BF125" s="38">
        <f t="shared" si="9"/>
        <v>22</v>
      </c>
      <c r="BG125" s="38">
        <f t="shared" si="9"/>
        <v>23</v>
      </c>
      <c r="BH125" s="38">
        <f t="shared" si="9"/>
        <v>16</v>
      </c>
      <c r="BI125" s="38">
        <f t="shared" si="9"/>
        <v>17</v>
      </c>
      <c r="BJ125" s="38">
        <f t="shared" si="9"/>
        <v>18</v>
      </c>
      <c r="BK125" s="38">
        <f>COUNTIF(BK5:BK121,"&gt;0")</f>
        <v>18</v>
      </c>
      <c r="BL125" s="38">
        <f t="shared" si="9"/>
        <v>21</v>
      </c>
      <c r="BM125" s="38">
        <f t="shared" si="9"/>
        <v>22</v>
      </c>
      <c r="BN125" s="38">
        <f t="shared" si="9"/>
        <v>23</v>
      </c>
      <c r="BO125" s="38">
        <f t="shared" si="9"/>
        <v>19</v>
      </c>
      <c r="BP125" s="38">
        <f t="shared" si="9"/>
        <v>14</v>
      </c>
      <c r="BQ125" s="38">
        <f t="shared" si="9"/>
        <v>14</v>
      </c>
      <c r="BR125" s="38">
        <f t="shared" si="9"/>
        <v>21</v>
      </c>
      <c r="BS125" s="38">
        <f t="shared" si="9"/>
        <v>20</v>
      </c>
      <c r="BT125" s="38">
        <f t="shared" si="9"/>
        <v>11</v>
      </c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45"/>
  <sheetViews>
    <sheetView workbookViewId="0" topLeftCell="A1">
      <pane xSplit="1" ySplit="4" topLeftCell="B7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47" sqref="L47"/>
    </sheetView>
  </sheetViews>
  <sheetFormatPr defaultColWidth="5.7109375" defaultRowHeight="12.75"/>
  <cols>
    <col min="1" max="1" width="16.00390625" style="1" bestFit="1" customWidth="1"/>
    <col min="2" max="3" width="6.57421875" style="1" customWidth="1"/>
    <col min="4" max="4" width="6.57421875" style="0" customWidth="1"/>
    <col min="5" max="5" width="13.00390625" style="0" customWidth="1"/>
    <col min="6" max="6" width="13.140625" style="0" customWidth="1"/>
    <col min="7" max="7" width="6.57421875" style="0" customWidth="1"/>
    <col min="8" max="8" width="6.57421875" style="0" bestFit="1" customWidth="1"/>
  </cols>
  <sheetData>
    <row r="1" ht="12.75">
      <c r="A1" s="1" t="s">
        <v>86</v>
      </c>
    </row>
    <row r="2" spans="1:7" s="4" customFormat="1" ht="105.75" customHeight="1">
      <c r="A2" s="3"/>
      <c r="B2" s="29" t="s">
        <v>242</v>
      </c>
      <c r="C2" s="29" t="s">
        <v>239</v>
      </c>
      <c r="D2" s="29" t="s">
        <v>240</v>
      </c>
      <c r="E2" s="31" t="s">
        <v>140</v>
      </c>
      <c r="F2" s="31" t="s">
        <v>139</v>
      </c>
      <c r="G2" s="8"/>
    </row>
    <row r="3" spans="1:7" s="6" customFormat="1" ht="12.75">
      <c r="A3" s="5"/>
      <c r="B3" s="5"/>
      <c r="C3" s="5"/>
      <c r="D3" s="7"/>
      <c r="E3" s="26"/>
      <c r="F3" s="26"/>
      <c r="G3" s="9"/>
    </row>
    <row r="4" spans="1:39" ht="12.75">
      <c r="A4" s="13" t="s">
        <v>1</v>
      </c>
      <c r="B4" s="13">
        <v>520</v>
      </c>
      <c r="C4" s="13">
        <v>528</v>
      </c>
      <c r="D4" s="30">
        <f>Perustaulukko!I4</f>
        <v>592.6</v>
      </c>
      <c r="E4" s="14"/>
      <c r="F4" s="14"/>
      <c r="G4" s="17"/>
      <c r="H4" s="14"/>
      <c r="I4" s="14"/>
      <c r="J4" s="14"/>
      <c r="K4" s="15"/>
      <c r="L4" s="19"/>
      <c r="M4" s="13"/>
      <c r="N4" s="13"/>
      <c r="O4" s="13"/>
      <c r="P4" s="16"/>
      <c r="Q4" s="16"/>
      <c r="R4" s="16"/>
      <c r="S4" s="16"/>
      <c r="T4" s="16"/>
      <c r="U4" s="16"/>
      <c r="V4" s="16"/>
      <c r="W4" s="16"/>
      <c r="X4" s="16"/>
      <c r="Y4" s="15"/>
      <c r="Z4" s="15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8"/>
    </row>
    <row r="5" spans="1:39" ht="12.75">
      <c r="A5" s="69" t="s">
        <v>227</v>
      </c>
      <c r="B5" s="71">
        <v>0</v>
      </c>
      <c r="C5" s="71">
        <v>0</v>
      </c>
      <c r="D5" s="11">
        <f>Perustaulukko!I5</f>
        <v>0.016874789065136685</v>
      </c>
      <c r="E5" s="32">
        <f>IF(C5&gt;0,(D5/C5)*100,"")</f>
      </c>
      <c r="F5" s="32">
        <f>IF(B5&gt;0,(D5/B5)*100,"")</f>
      </c>
      <c r="G5" s="70"/>
      <c r="H5" s="65"/>
      <c r="I5" s="65"/>
      <c r="J5" s="65"/>
      <c r="K5" s="69"/>
      <c r="L5" s="66"/>
      <c r="M5" s="64"/>
      <c r="N5" s="64"/>
      <c r="O5" s="64"/>
      <c r="P5" s="68"/>
      <c r="Q5" s="68"/>
      <c r="R5" s="68"/>
      <c r="S5" s="68"/>
      <c r="T5" s="68"/>
      <c r="U5" s="68"/>
      <c r="V5" s="68"/>
      <c r="W5" s="68"/>
      <c r="X5" s="68"/>
      <c r="Y5" s="54"/>
      <c r="Z5" s="54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7"/>
    </row>
    <row r="6" spans="1:39" ht="12.75">
      <c r="A6" s="69" t="s">
        <v>238</v>
      </c>
      <c r="B6" s="64">
        <v>0.46</v>
      </c>
      <c r="C6" s="64">
        <v>0.02</v>
      </c>
      <c r="D6" s="11">
        <f>Perustaulukko!I6</f>
        <v>0</v>
      </c>
      <c r="E6" s="32">
        <f>IF(C6&gt;0,(D6/C6)*100,"")</f>
        <v>0</v>
      </c>
      <c r="F6" s="32">
        <f>IF(B6&gt;0,(D6/B6)*100,"")</f>
        <v>0</v>
      </c>
      <c r="G6" s="70"/>
      <c r="H6" s="65"/>
      <c r="I6" s="65"/>
      <c r="J6" s="65"/>
      <c r="K6" s="69"/>
      <c r="L6" s="66"/>
      <c r="M6" s="64"/>
      <c r="N6" s="64"/>
      <c r="O6" s="64"/>
      <c r="P6" s="68"/>
      <c r="Q6" s="68"/>
      <c r="R6" s="68"/>
      <c r="S6" s="68"/>
      <c r="T6" s="68"/>
      <c r="U6" s="68"/>
      <c r="V6" s="68"/>
      <c r="W6" s="68"/>
      <c r="X6" s="68"/>
      <c r="Y6" s="54"/>
      <c r="Z6" s="54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7"/>
    </row>
    <row r="7" spans="1:39" ht="12.75">
      <c r="A7" s="69" t="s">
        <v>196</v>
      </c>
      <c r="B7" s="71">
        <v>0.17</v>
      </c>
      <c r="C7" s="71">
        <v>0.25</v>
      </c>
      <c r="D7" s="11">
        <f>Perustaulukko!I7</f>
        <v>0</v>
      </c>
      <c r="E7" s="32">
        <f>IF(C7&gt;0,(D7/C7)*100,"")</f>
        <v>0</v>
      </c>
      <c r="F7" s="32">
        <f>IF(B7&gt;0,(D7/B7)*100,"")</f>
        <v>0</v>
      </c>
      <c r="G7" s="70"/>
      <c r="H7" s="65"/>
      <c r="I7" s="65"/>
      <c r="J7" s="65"/>
      <c r="K7" s="69"/>
      <c r="L7" s="66"/>
      <c r="M7" s="64"/>
      <c r="N7" s="64"/>
      <c r="O7" s="64"/>
      <c r="P7" s="68"/>
      <c r="Q7" s="68"/>
      <c r="R7" s="68"/>
      <c r="S7" s="68"/>
      <c r="T7" s="68"/>
      <c r="U7" s="68"/>
      <c r="V7" s="68"/>
      <c r="W7" s="68"/>
      <c r="X7" s="68"/>
      <c r="Y7" s="54"/>
      <c r="Z7" s="54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7"/>
    </row>
    <row r="8" spans="1:11" ht="12.75">
      <c r="A8" s="1" t="s">
        <v>2</v>
      </c>
      <c r="B8" s="12">
        <v>7.02</v>
      </c>
      <c r="C8" s="12">
        <v>0.4</v>
      </c>
      <c r="D8" s="11">
        <f>Perustaulukko!I8</f>
        <v>0.9281133985825177</v>
      </c>
      <c r="E8" s="32">
        <f>IF(C8&gt;0,(D8/C8)*100,"")</f>
        <v>232.02834964562942</v>
      </c>
      <c r="F8" s="32">
        <f>IF(B8&gt;0,(D8/B8)*100,"")</f>
        <v>13.22098858379655</v>
      </c>
      <c r="G8" s="10"/>
      <c r="K8" s="1"/>
    </row>
    <row r="9" spans="1:11" ht="12.75">
      <c r="A9" s="1" t="s">
        <v>3</v>
      </c>
      <c r="B9" s="12">
        <v>5.06</v>
      </c>
      <c r="C9" s="12">
        <v>3.75</v>
      </c>
      <c r="D9" s="11">
        <f>Perustaulukko!I9</f>
        <v>1.231859601754978</v>
      </c>
      <c r="E9" s="32">
        <f aca="true" t="shared" si="0" ref="E9:E97">IF(C9&gt;0,(D9/C9)*100,"")</f>
        <v>32.84958938013275</v>
      </c>
      <c r="F9" s="32">
        <f aca="true" t="shared" si="1" ref="F9:F97">IF(B9&gt;0,(D9/B9)*100,"")</f>
        <v>24.345051418082573</v>
      </c>
      <c r="G9" s="10"/>
      <c r="K9" s="1"/>
    </row>
    <row r="10" spans="1:11" ht="12.75">
      <c r="A10" s="1" t="s">
        <v>4</v>
      </c>
      <c r="B10" s="12">
        <v>5.23</v>
      </c>
      <c r="C10" s="12">
        <v>6.76</v>
      </c>
      <c r="D10" s="11">
        <f>Perustaulukko!I10</f>
        <v>0.28687141410732364</v>
      </c>
      <c r="E10" s="32">
        <f t="shared" si="0"/>
        <v>4.243659972001829</v>
      </c>
      <c r="F10" s="32">
        <f t="shared" si="1"/>
        <v>5.485113080445958</v>
      </c>
      <c r="G10" s="10"/>
      <c r="K10" s="1"/>
    </row>
    <row r="11" spans="1:11" ht="12.75">
      <c r="A11" s="1" t="s">
        <v>179</v>
      </c>
      <c r="B11" s="12">
        <v>1.62</v>
      </c>
      <c r="C11" s="12">
        <v>0</v>
      </c>
      <c r="D11" s="11">
        <f>Perustaulukko!I11</f>
        <v>0</v>
      </c>
      <c r="E11" s="32">
        <f>IF(C11&gt;0,(D11/C11)*100,"")</f>
      </c>
      <c r="F11" s="32">
        <f>IF(B11&gt;0,(D11/B11)*100,"")</f>
        <v>0</v>
      </c>
      <c r="G11" s="10"/>
      <c r="K11" s="59"/>
    </row>
    <row r="12" spans="1:11" ht="12.75">
      <c r="A12" s="1" t="s">
        <v>229</v>
      </c>
      <c r="B12" s="12">
        <v>2.31</v>
      </c>
      <c r="C12" s="12">
        <v>0</v>
      </c>
      <c r="D12" s="11">
        <f>Perustaulukko!I12</f>
        <v>0</v>
      </c>
      <c r="E12" s="32">
        <f>IF(C12&gt;0,(D12/C12)*100,"")</f>
      </c>
      <c r="F12" s="32">
        <f>IF(B12&gt;0,(D12/B12)*100,"")</f>
        <v>0</v>
      </c>
      <c r="G12" s="10"/>
      <c r="K12" s="59"/>
    </row>
    <row r="13" spans="1:11" ht="12.75">
      <c r="A13" s="1" t="s">
        <v>184</v>
      </c>
      <c r="B13" s="12">
        <v>0.96</v>
      </c>
      <c r="C13" s="12">
        <v>0.02</v>
      </c>
      <c r="D13" s="11">
        <f>Perustaulukko!I13</f>
        <v>0</v>
      </c>
      <c r="E13" s="32">
        <f>IF(C13&gt;0,(D13/C13)*100,"")</f>
        <v>0</v>
      </c>
      <c r="F13" s="32">
        <f>IF(B13&gt;0,(D13/B13)*100,"")</f>
        <v>0</v>
      </c>
      <c r="G13" s="10"/>
      <c r="K13" s="59"/>
    </row>
    <row r="14" spans="1:11" ht="12.75">
      <c r="A14" s="1" t="s">
        <v>5</v>
      </c>
      <c r="B14" s="12">
        <v>16.2</v>
      </c>
      <c r="C14" s="12">
        <v>19.74</v>
      </c>
      <c r="D14" s="11">
        <f>Perustaulukko!I14</f>
        <v>15.153560580492742</v>
      </c>
      <c r="E14" s="32">
        <f t="shared" si="0"/>
        <v>76.76575775325605</v>
      </c>
      <c r="F14" s="32">
        <f t="shared" si="1"/>
        <v>93.54049741044903</v>
      </c>
      <c r="G14" s="10"/>
      <c r="K14" s="59"/>
    </row>
    <row r="15" spans="1:11" ht="12.75">
      <c r="A15" s="1" t="s">
        <v>230</v>
      </c>
      <c r="B15" s="12">
        <v>0</v>
      </c>
      <c r="C15" s="12">
        <v>0</v>
      </c>
      <c r="D15" s="11">
        <f>Perustaulukko!I15</f>
        <v>0</v>
      </c>
      <c r="E15" s="32">
        <f>IF(C15&gt;0,(D15/C15)*100,"")</f>
      </c>
      <c r="F15" s="32">
        <f>IF(B15&gt;0,(D15/B15)*100,"")</f>
      </c>
      <c r="G15" s="10"/>
      <c r="K15" s="59"/>
    </row>
    <row r="16" spans="1:11" ht="12.75">
      <c r="A16" s="1" t="s">
        <v>116</v>
      </c>
      <c r="B16" s="12">
        <v>5.98</v>
      </c>
      <c r="C16" s="12">
        <v>11.35</v>
      </c>
      <c r="D16" s="11">
        <f>Perustaulukko!I16</f>
        <v>0.16874789065136686</v>
      </c>
      <c r="E16" s="32">
        <f t="shared" si="0"/>
        <v>1.486765556399708</v>
      </c>
      <c r="F16" s="32">
        <f t="shared" si="1"/>
        <v>2.821871081126536</v>
      </c>
      <c r="G16" s="10"/>
      <c r="K16" s="1"/>
    </row>
    <row r="17" spans="1:11" ht="12.75">
      <c r="A17" s="1" t="s">
        <v>213</v>
      </c>
      <c r="B17" s="12">
        <v>0</v>
      </c>
      <c r="C17" s="12">
        <v>0</v>
      </c>
      <c r="D17" s="11">
        <f>Perustaulukko!I17</f>
        <v>0.016874789065136685</v>
      </c>
      <c r="E17" s="32">
        <f>IF(C17&gt;0,(D17/C17)*100,"")</f>
      </c>
      <c r="F17" s="32">
        <f>IF(B17&gt;0,(D17/B17)*100,"")</f>
      </c>
      <c r="G17" s="10"/>
      <c r="K17" s="1"/>
    </row>
    <row r="18" spans="1:11" ht="12.75">
      <c r="A18" s="1" t="s">
        <v>231</v>
      </c>
      <c r="B18" s="12">
        <v>0.38</v>
      </c>
      <c r="C18" s="12">
        <v>0.04</v>
      </c>
      <c r="D18" s="11">
        <f>Perustaulukko!I18</f>
        <v>0.1012487343908201</v>
      </c>
      <c r="E18" s="32">
        <f>IF(C18&gt;0,(D18/C18)*100,"")</f>
        <v>253.12183597705027</v>
      </c>
      <c r="F18" s="32">
        <f>IF(B18&gt;0,(D18/B18)*100,"")</f>
        <v>26.644403787057925</v>
      </c>
      <c r="G18" s="10"/>
      <c r="K18" s="1"/>
    </row>
    <row r="19" spans="1:11" ht="12.75">
      <c r="A19" s="1" t="s">
        <v>65</v>
      </c>
      <c r="B19" s="12">
        <v>0.13</v>
      </c>
      <c r="C19" s="12">
        <v>0.06</v>
      </c>
      <c r="D19" s="11">
        <f>Perustaulukko!I19</f>
        <v>10.12487343908201</v>
      </c>
      <c r="E19" s="32">
        <f t="shared" si="0"/>
        <v>16874.789065136683</v>
      </c>
      <c r="F19" s="32">
        <f t="shared" si="1"/>
        <v>7788.364183909239</v>
      </c>
      <c r="G19" s="10"/>
      <c r="K19" s="1"/>
    </row>
    <row r="20" spans="1:11" ht="12.75">
      <c r="A20" s="1" t="s">
        <v>232</v>
      </c>
      <c r="B20" s="12">
        <v>0.15</v>
      </c>
      <c r="C20" s="12">
        <v>0</v>
      </c>
      <c r="D20" s="11">
        <f>Perustaulukko!I20</f>
        <v>0.016874789065136685</v>
      </c>
      <c r="E20" s="32">
        <f>IF(C20&gt;0,(D20/C20)*100,"")</f>
      </c>
      <c r="F20" s="32">
        <f>IF(B20&gt;0,(D20/B20)*100,"")</f>
        <v>11.249859376757792</v>
      </c>
      <c r="G20" s="10"/>
      <c r="K20" s="1"/>
    </row>
    <row r="21" spans="1:11" ht="12.75">
      <c r="A21" s="1" t="s">
        <v>244</v>
      </c>
      <c r="B21" s="12">
        <v>0.06</v>
      </c>
      <c r="C21" s="12">
        <v>0.23</v>
      </c>
      <c r="D21" s="11">
        <f>Perustaulukko!I21</f>
        <v>0.2193722578467769</v>
      </c>
      <c r="E21" s="32">
        <f>IF(C21&gt;0,(D21/C21)*100,"")</f>
        <v>95.37924254207691</v>
      </c>
      <c r="F21" s="32">
        <f>IF(B21&gt;0,(D21/B21)*100,"")</f>
        <v>365.6204297446282</v>
      </c>
      <c r="G21" s="10"/>
      <c r="K21" s="1"/>
    </row>
    <row r="22" spans="1:11" ht="12.75">
      <c r="A22" s="1" t="s">
        <v>6</v>
      </c>
      <c r="B22" s="12">
        <v>13.53</v>
      </c>
      <c r="C22" s="12">
        <v>5.4</v>
      </c>
      <c r="D22" s="11">
        <f>Perustaulukko!I22</f>
        <v>1.771852851839352</v>
      </c>
      <c r="E22" s="32">
        <f t="shared" si="0"/>
        <v>32.81208984887689</v>
      </c>
      <c r="F22" s="32">
        <f t="shared" si="1"/>
        <v>13.095734307755743</v>
      </c>
      <c r="G22" s="10"/>
      <c r="K22" s="1"/>
    </row>
    <row r="23" spans="1:11" ht="12.75">
      <c r="A23" s="1" t="s">
        <v>89</v>
      </c>
      <c r="B23" s="12">
        <v>0.31</v>
      </c>
      <c r="C23" s="12">
        <v>0.15</v>
      </c>
      <c r="D23" s="11">
        <f>Perustaulukko!I23</f>
        <v>0</v>
      </c>
      <c r="E23" s="32">
        <f t="shared" si="0"/>
        <v>0</v>
      </c>
      <c r="F23" s="32">
        <f t="shared" si="1"/>
        <v>0</v>
      </c>
      <c r="G23" s="10"/>
      <c r="K23" s="1"/>
    </row>
    <row r="24" spans="1:11" ht="12.75">
      <c r="A24" s="1" t="s">
        <v>66</v>
      </c>
      <c r="B24" s="12">
        <v>0.02</v>
      </c>
      <c r="C24" s="12">
        <v>0.38</v>
      </c>
      <c r="D24" s="11">
        <f>Perustaulukko!I24</f>
        <v>0.37124535943300707</v>
      </c>
      <c r="E24" s="32">
        <f t="shared" si="0"/>
        <v>97.69614721921238</v>
      </c>
      <c r="F24" s="32">
        <f t="shared" si="1"/>
        <v>1856.2267971650354</v>
      </c>
      <c r="G24" s="10"/>
      <c r="K24" s="1"/>
    </row>
    <row r="25" spans="1:11" ht="12.75">
      <c r="A25" s="1" t="s">
        <v>7</v>
      </c>
      <c r="B25" s="12">
        <v>16.45</v>
      </c>
      <c r="C25" s="12">
        <v>19.28</v>
      </c>
      <c r="D25" s="11">
        <f>Perustaulukko!I25</f>
        <v>2.362470469119136</v>
      </c>
      <c r="E25" s="32">
        <f t="shared" si="0"/>
        <v>12.253477536924978</v>
      </c>
      <c r="F25" s="32">
        <f t="shared" si="1"/>
        <v>14.361522608626967</v>
      </c>
      <c r="G25" s="10"/>
      <c r="K25" s="1"/>
    </row>
    <row r="26" spans="1:11" ht="12.75">
      <c r="A26" s="1" t="s">
        <v>8</v>
      </c>
      <c r="B26" s="12">
        <v>0.5</v>
      </c>
      <c r="C26" s="12">
        <v>1.69</v>
      </c>
      <c r="D26" s="11">
        <f>Perustaulukko!I26</f>
        <v>1.9237259534255822</v>
      </c>
      <c r="E26" s="32">
        <f t="shared" si="0"/>
        <v>113.82993807251967</v>
      </c>
      <c r="F26" s="32">
        <f t="shared" si="1"/>
        <v>384.7451906851164</v>
      </c>
      <c r="G26" s="10"/>
      <c r="K26" s="1"/>
    </row>
    <row r="27" spans="1:11" ht="12.75">
      <c r="A27" s="1" t="s">
        <v>9</v>
      </c>
      <c r="B27" s="12">
        <v>0.23</v>
      </c>
      <c r="C27" s="12">
        <v>0.11</v>
      </c>
      <c r="D27" s="11">
        <f>Perustaulukko!I27</f>
        <v>0.16874789065136686</v>
      </c>
      <c r="E27" s="32">
        <f t="shared" si="0"/>
        <v>153.40717331942443</v>
      </c>
      <c r="F27" s="32">
        <f t="shared" si="1"/>
        <v>73.36864810928994</v>
      </c>
      <c r="G27" s="10"/>
      <c r="K27" s="1"/>
    </row>
    <row r="28" spans="1:11" ht="12.75">
      <c r="A28" s="1" t="s">
        <v>10</v>
      </c>
      <c r="B28" s="12">
        <v>0.27</v>
      </c>
      <c r="C28" s="12">
        <v>0.19</v>
      </c>
      <c r="D28" s="11">
        <f>Perustaulukko!I28</f>
        <v>0.2531218359770503</v>
      </c>
      <c r="E28" s="32">
        <f t="shared" si="0"/>
        <v>133.2220189352896</v>
      </c>
      <c r="F28" s="32">
        <f t="shared" si="1"/>
        <v>93.74882813964825</v>
      </c>
      <c r="G28" s="10"/>
      <c r="K28" s="1"/>
    </row>
    <row r="29" spans="1:11" ht="12.75">
      <c r="A29" s="1" t="s">
        <v>190</v>
      </c>
      <c r="B29" s="12">
        <v>0.04</v>
      </c>
      <c r="C29" s="12">
        <v>0</v>
      </c>
      <c r="D29" s="11">
        <f>Perustaulukko!I29</f>
        <v>0</v>
      </c>
      <c r="E29" s="32">
        <f>IF(C29&gt;0,(D29/C29)*100,"")</f>
      </c>
      <c r="F29" s="32">
        <f>IF(B29&gt;0,(D29/B29)*100,"")</f>
        <v>0</v>
      </c>
      <c r="G29" s="10"/>
      <c r="K29" s="1"/>
    </row>
    <row r="30" spans="1:11" ht="12.75">
      <c r="A30" s="1" t="s">
        <v>11</v>
      </c>
      <c r="B30" s="12">
        <v>0.1</v>
      </c>
      <c r="C30" s="12">
        <v>0.08</v>
      </c>
      <c r="D30" s="11">
        <f>Perustaulukko!I30</f>
        <v>0.13499831252109348</v>
      </c>
      <c r="E30" s="32">
        <f t="shared" si="0"/>
        <v>168.74789065136687</v>
      </c>
      <c r="F30" s="32">
        <f t="shared" si="1"/>
        <v>134.99831252109345</v>
      </c>
      <c r="G30" s="10"/>
      <c r="K30" s="1"/>
    </row>
    <row r="31" spans="1:11" ht="12.75">
      <c r="A31" s="1" t="s">
        <v>76</v>
      </c>
      <c r="B31" s="12">
        <v>0</v>
      </c>
      <c r="C31" s="12">
        <v>0.04</v>
      </c>
      <c r="D31" s="11">
        <f>Perustaulukko!I31</f>
        <v>0</v>
      </c>
      <c r="E31" s="32">
        <f t="shared" si="0"/>
        <v>0</v>
      </c>
      <c r="F31" s="32">
        <f t="shared" si="1"/>
      </c>
      <c r="G31" s="10"/>
      <c r="K31" s="1"/>
    </row>
    <row r="32" spans="1:11" ht="12.75">
      <c r="A32" s="1" t="s">
        <v>12</v>
      </c>
      <c r="B32" s="12">
        <v>0.02</v>
      </c>
      <c r="C32" s="12">
        <v>0.02</v>
      </c>
      <c r="D32" s="11">
        <f>Perustaulukko!I32</f>
        <v>0.03374957813027337</v>
      </c>
      <c r="E32" s="32">
        <f t="shared" si="0"/>
        <v>168.74789065136687</v>
      </c>
      <c r="F32" s="32">
        <f t="shared" si="1"/>
        <v>168.74789065136687</v>
      </c>
      <c r="G32" s="10"/>
      <c r="K32" s="1"/>
    </row>
    <row r="33" spans="1:11" ht="12.75">
      <c r="A33" s="1" t="s">
        <v>222</v>
      </c>
      <c r="B33" s="12">
        <v>0</v>
      </c>
      <c r="C33" s="12">
        <v>0</v>
      </c>
      <c r="D33" s="11">
        <f>Perustaulukko!I33</f>
        <v>0</v>
      </c>
      <c r="E33" s="32">
        <f>IF(C33&gt;0,(D33/C33)*100,"")</f>
      </c>
      <c r="F33" s="32">
        <f>IF(B33&gt;0,(D33/B33)*100,"")</f>
      </c>
      <c r="G33" s="10"/>
      <c r="K33" s="1"/>
    </row>
    <row r="34" spans="1:11" ht="12.75">
      <c r="A34" s="1" t="s">
        <v>103</v>
      </c>
      <c r="B34" s="12">
        <v>0.04</v>
      </c>
      <c r="C34" s="12">
        <v>0.04</v>
      </c>
      <c r="D34" s="11">
        <f>Perustaulukko!I34</f>
        <v>0</v>
      </c>
      <c r="E34" s="32">
        <f t="shared" si="0"/>
        <v>0</v>
      </c>
      <c r="F34" s="32">
        <f t="shared" si="1"/>
        <v>0</v>
      </c>
      <c r="G34" s="10"/>
      <c r="K34" s="1"/>
    </row>
    <row r="35" spans="1:11" ht="12.75">
      <c r="A35" s="1" t="s">
        <v>198</v>
      </c>
      <c r="B35" s="12">
        <v>0</v>
      </c>
      <c r="C35" s="12">
        <v>0</v>
      </c>
      <c r="D35" s="11">
        <f>Perustaulukko!I35</f>
        <v>0</v>
      </c>
      <c r="E35" s="32">
        <f>IF(C35&gt;0,(D35/C35)*100,"")</f>
      </c>
      <c r="F35" s="32">
        <f>IF(B35&gt;0,(D35/B35)*100,"")</f>
      </c>
      <c r="G35" s="10"/>
      <c r="K35" s="1"/>
    </row>
    <row r="36" spans="1:11" ht="12.75">
      <c r="A36" s="1" t="s">
        <v>13</v>
      </c>
      <c r="B36" s="12">
        <v>0.4</v>
      </c>
      <c r="C36" s="12">
        <v>0.44</v>
      </c>
      <c r="D36" s="11">
        <f>Perustaulukko!I36</f>
        <v>0.2024974687816402</v>
      </c>
      <c r="E36" s="32">
        <f t="shared" si="0"/>
        <v>46.02215199582732</v>
      </c>
      <c r="F36" s="32">
        <f t="shared" si="1"/>
        <v>50.624367195410045</v>
      </c>
      <c r="G36" s="10"/>
      <c r="H36" s="20"/>
      <c r="K36" s="1"/>
    </row>
    <row r="37" spans="1:11" ht="12.75">
      <c r="A37" s="1" t="s">
        <v>14</v>
      </c>
      <c r="B37" s="12">
        <v>0.63</v>
      </c>
      <c r="C37" s="12">
        <v>0.66</v>
      </c>
      <c r="D37" s="11">
        <f>Perustaulukko!I37</f>
        <v>0.4724940938238272</v>
      </c>
      <c r="E37" s="32">
        <f t="shared" si="0"/>
        <v>71.59001421573139</v>
      </c>
      <c r="F37" s="32">
        <f t="shared" si="1"/>
        <v>74.99906251171859</v>
      </c>
      <c r="G37" s="10"/>
      <c r="K37" s="1"/>
    </row>
    <row r="38" spans="1:11" ht="12.75">
      <c r="A38" s="1" t="s">
        <v>67</v>
      </c>
      <c r="B38" s="12">
        <v>0.02</v>
      </c>
      <c r="C38" s="12">
        <v>0</v>
      </c>
      <c r="D38" s="11">
        <f>Perustaulukko!I38</f>
        <v>0.08437394532568343</v>
      </c>
      <c r="E38" s="32">
        <f t="shared" si="0"/>
      </c>
      <c r="F38" s="32">
        <f t="shared" si="1"/>
        <v>421.86972662841714</v>
      </c>
      <c r="G38" s="10"/>
      <c r="K38" s="1"/>
    </row>
    <row r="39" spans="1:11" ht="12.75">
      <c r="A39" s="1" t="s">
        <v>149</v>
      </c>
      <c r="B39" s="12">
        <v>0</v>
      </c>
      <c r="C39" s="12">
        <v>0</v>
      </c>
      <c r="D39" s="11">
        <f>Perustaulukko!I39</f>
        <v>0</v>
      </c>
      <c r="E39" s="32">
        <f>IF(C39&gt;0,(D39/C39)*100,"")</f>
      </c>
      <c r="F39" s="32">
        <f>IF(B39&gt;0,(D39/B39)*100,"")</f>
      </c>
      <c r="G39" s="10"/>
      <c r="K39" s="1"/>
    </row>
    <row r="40" spans="1:11" ht="12.75">
      <c r="A40" s="1" t="s">
        <v>15</v>
      </c>
      <c r="B40" s="12">
        <v>0.89</v>
      </c>
      <c r="C40" s="12">
        <v>0.93</v>
      </c>
      <c r="D40" s="11">
        <f>Perustaulukko!I40</f>
        <v>0.37124535943300707</v>
      </c>
      <c r="E40" s="32">
        <f t="shared" si="0"/>
        <v>39.91885585301151</v>
      </c>
      <c r="F40" s="32">
        <f t="shared" si="1"/>
        <v>41.71296173404574</v>
      </c>
      <c r="G40" s="10"/>
      <c r="K40" s="1"/>
    </row>
    <row r="41" spans="1:11" ht="12.75">
      <c r="A41" s="1" t="s">
        <v>16</v>
      </c>
      <c r="B41" s="12">
        <v>0.17</v>
      </c>
      <c r="C41" s="12">
        <v>0</v>
      </c>
      <c r="D41" s="11">
        <f>Perustaulukko!I41</f>
        <v>0</v>
      </c>
      <c r="E41" s="32">
        <f t="shared" si="0"/>
      </c>
      <c r="F41" s="32">
        <f t="shared" si="1"/>
        <v>0</v>
      </c>
      <c r="G41" s="10"/>
      <c r="K41" s="1"/>
    </row>
    <row r="42" spans="1:11" ht="12.75">
      <c r="A42" s="1" t="s">
        <v>119</v>
      </c>
      <c r="B42" s="12">
        <v>0</v>
      </c>
      <c r="C42" s="12">
        <v>0</v>
      </c>
      <c r="D42" s="11">
        <f>Perustaulukko!I42</f>
        <v>0</v>
      </c>
      <c r="E42" s="32">
        <f t="shared" si="0"/>
      </c>
      <c r="F42" s="32">
        <f t="shared" si="1"/>
      </c>
      <c r="G42" s="10"/>
      <c r="K42" s="59"/>
    </row>
    <row r="43" spans="1:11" ht="12.75">
      <c r="A43" s="1" t="s">
        <v>155</v>
      </c>
      <c r="B43" s="12">
        <v>3.35</v>
      </c>
      <c r="C43" s="12">
        <v>0</v>
      </c>
      <c r="D43" s="11">
        <f>Perustaulukko!I43</f>
        <v>0</v>
      </c>
      <c r="E43" s="32">
        <f>IF(C43&gt;0,(D43/C43)*100,"")</f>
      </c>
      <c r="F43" s="32">
        <f>IF(B43&gt;0,(D43/B43)*100,"")</f>
        <v>0</v>
      </c>
      <c r="G43" s="10"/>
      <c r="K43" s="1"/>
    </row>
    <row r="44" spans="1:11" ht="12.75">
      <c r="A44" s="1" t="s">
        <v>241</v>
      </c>
      <c r="B44" s="12">
        <v>0</v>
      </c>
      <c r="C44" s="12">
        <v>0</v>
      </c>
      <c r="D44" s="11">
        <f>Perustaulukko!I44</f>
        <v>0.016874789065136685</v>
      </c>
      <c r="E44" s="32">
        <f>IF(C44&gt;0,(D44/C44)*100,"")</f>
      </c>
      <c r="F44" s="32">
        <f>IF(B44&gt;0,(D44/B44)*100,"")</f>
      </c>
      <c r="G44" s="10"/>
      <c r="K44" s="1"/>
    </row>
    <row r="45" spans="1:11" ht="12.75">
      <c r="A45" s="1" t="s">
        <v>174</v>
      </c>
      <c r="B45" s="12">
        <v>0.13</v>
      </c>
      <c r="C45" s="12">
        <v>0</v>
      </c>
      <c r="D45" s="11">
        <f>Perustaulukko!I45</f>
        <v>0.016874789065136685</v>
      </c>
      <c r="E45" s="32">
        <f>IF(C45&gt;0,(D45/C45)*100,"")</f>
      </c>
      <c r="F45" s="32">
        <f>IF(B45&gt;0,(D45/B45)*100,"")</f>
        <v>12.980606973182066</v>
      </c>
      <c r="G45" s="10"/>
      <c r="K45" s="1"/>
    </row>
    <row r="46" spans="1:11" ht="12.75">
      <c r="A46" s="1" t="s">
        <v>210</v>
      </c>
      <c r="B46" s="12">
        <v>0.4</v>
      </c>
      <c r="C46" s="12">
        <v>0.49</v>
      </c>
      <c r="D46" s="11">
        <f>Perustaulukko!I46</f>
        <v>0.05062436719541005</v>
      </c>
      <c r="E46" s="32">
        <f>IF(C46&gt;0,(D46/C46)*100,"")</f>
        <v>10.331503509267357</v>
      </c>
      <c r="F46" s="32">
        <f>IF(B46&gt;0,(D46/B46)*100,"")</f>
        <v>12.656091798852511</v>
      </c>
      <c r="G46" s="10"/>
      <c r="K46" s="1"/>
    </row>
    <row r="47" spans="1:11" ht="12.75">
      <c r="A47" s="1" t="s">
        <v>68</v>
      </c>
      <c r="B47" s="12">
        <v>4.18</v>
      </c>
      <c r="C47" s="12">
        <v>5.7</v>
      </c>
      <c r="D47" s="11">
        <f>Perustaulukko!I47</f>
        <v>2.5312183597705027</v>
      </c>
      <c r="E47" s="32">
        <f t="shared" si="0"/>
        <v>44.40733964509654</v>
      </c>
      <c r="F47" s="32">
        <f t="shared" si="1"/>
        <v>60.55546315240438</v>
      </c>
      <c r="G47" s="10"/>
      <c r="K47" s="1"/>
    </row>
    <row r="48" spans="1:11" ht="12.75">
      <c r="A48" s="1" t="s">
        <v>17</v>
      </c>
      <c r="B48" s="12">
        <v>13.3</v>
      </c>
      <c r="C48" s="12">
        <v>17.56</v>
      </c>
      <c r="D48" s="11">
        <f>Perustaulukko!I48</f>
        <v>10.850489368882888</v>
      </c>
      <c r="E48" s="32">
        <f t="shared" si="0"/>
        <v>61.790941736235126</v>
      </c>
      <c r="F48" s="32">
        <f t="shared" si="1"/>
        <v>81.58262683370592</v>
      </c>
      <c r="G48" s="10"/>
      <c r="K48" s="1"/>
    </row>
    <row r="49" spans="1:11" ht="12.75">
      <c r="A49" s="1" t="s">
        <v>256</v>
      </c>
      <c r="B49" s="12">
        <v>0.02</v>
      </c>
      <c r="C49" s="12">
        <v>0</v>
      </c>
      <c r="D49" s="11">
        <f>Perustaulukko!I49</f>
        <v>0.016874789065136685</v>
      </c>
      <c r="E49" s="32">
        <f>IF(C49&gt;0,(D49/C49)*100,"")</f>
      </c>
      <c r="F49" s="32">
        <f>IF(B49&gt;0,(D49/B49)*100,"")</f>
        <v>84.37394532568344</v>
      </c>
      <c r="G49" s="10"/>
      <c r="K49" s="1"/>
    </row>
    <row r="50" spans="1:11" ht="12.75">
      <c r="A50" s="1" t="s">
        <v>18</v>
      </c>
      <c r="B50" s="12">
        <v>3.08</v>
      </c>
      <c r="C50" s="12">
        <v>4.38</v>
      </c>
      <c r="D50" s="11">
        <f>Perustaulukko!I50</f>
        <v>2.0249746878164023</v>
      </c>
      <c r="E50" s="32">
        <f t="shared" si="0"/>
        <v>46.23229880859366</v>
      </c>
      <c r="F50" s="32">
        <f t="shared" si="1"/>
        <v>65.74593142261045</v>
      </c>
      <c r="G50" s="10"/>
      <c r="K50" s="1"/>
    </row>
    <row r="51" spans="1:11" ht="12.75">
      <c r="A51" s="1" t="s">
        <v>88</v>
      </c>
      <c r="B51" s="12">
        <v>0</v>
      </c>
      <c r="C51" s="12">
        <v>0</v>
      </c>
      <c r="D51" s="11">
        <f>Perustaulukko!I51</f>
        <v>0.016874789065136685</v>
      </c>
      <c r="E51" s="32">
        <f t="shared" si="0"/>
      </c>
      <c r="F51" s="32">
        <f t="shared" si="1"/>
      </c>
      <c r="G51" s="10"/>
      <c r="K51" s="1"/>
    </row>
    <row r="52" spans="1:11" ht="12.75">
      <c r="A52" s="1" t="s">
        <v>245</v>
      </c>
      <c r="B52" s="12">
        <v>0</v>
      </c>
      <c r="C52" s="12">
        <v>0</v>
      </c>
      <c r="D52" s="11">
        <f>Perustaulukko!I52</f>
        <v>0.13499831252109348</v>
      </c>
      <c r="E52" s="32">
        <f>IF(C52&gt;0,(D52/C52)*100,"")</f>
      </c>
      <c r="F52" s="32">
        <f>IF(B52&gt;0,(D52/B52)*100,"")</f>
      </c>
      <c r="G52" s="10"/>
      <c r="K52" s="1"/>
    </row>
    <row r="53" spans="1:11" ht="12.75">
      <c r="A53" s="1" t="s">
        <v>214</v>
      </c>
      <c r="B53" s="12">
        <v>0.02</v>
      </c>
      <c r="C53" s="12">
        <v>0.02</v>
      </c>
      <c r="D53" s="11">
        <f>Perustaulukko!I53</f>
        <v>0.3037462031724603</v>
      </c>
      <c r="E53" s="32">
        <f>IF(C53&gt;0,(D53/C53)*100,"")</f>
        <v>1518.7310158623015</v>
      </c>
      <c r="F53" s="32">
        <f>IF(B53&gt;0,(D53/B53)*100,"")</f>
        <v>1518.7310158623015</v>
      </c>
      <c r="G53" s="10"/>
      <c r="K53" s="1"/>
    </row>
    <row r="54" spans="1:11" ht="12.75">
      <c r="A54" s="1" t="s">
        <v>19</v>
      </c>
      <c r="B54" s="12">
        <v>4</v>
      </c>
      <c r="C54" s="12">
        <v>6.95</v>
      </c>
      <c r="D54" s="11">
        <f>Perustaulukko!I54</f>
        <v>4.404319946000675</v>
      </c>
      <c r="E54" s="32">
        <f t="shared" si="0"/>
        <v>63.371510014398204</v>
      </c>
      <c r="F54" s="32">
        <f t="shared" si="1"/>
        <v>110.10799865001688</v>
      </c>
      <c r="G54" s="10"/>
      <c r="K54" s="1"/>
    </row>
    <row r="55" spans="1:11" ht="12.75">
      <c r="A55" s="1" t="s">
        <v>20</v>
      </c>
      <c r="B55" s="12">
        <v>0.15</v>
      </c>
      <c r="C55" s="12">
        <v>0.38</v>
      </c>
      <c r="D55" s="11">
        <f>Perustaulukko!I55</f>
        <v>0.08437394532568343</v>
      </c>
      <c r="E55" s="32">
        <f t="shared" si="0"/>
        <v>22.20366982254827</v>
      </c>
      <c r="F55" s="32">
        <f t="shared" si="1"/>
        <v>56.24929688378896</v>
      </c>
      <c r="G55" s="10"/>
      <c r="K55" s="1"/>
    </row>
    <row r="56" spans="1:11" ht="12.75">
      <c r="A56" s="1" t="s">
        <v>69</v>
      </c>
      <c r="B56" s="12">
        <v>0.17</v>
      </c>
      <c r="C56" s="12">
        <v>0.02</v>
      </c>
      <c r="D56" s="11">
        <f>Perustaulukko!I56</f>
        <v>0.08437394532568343</v>
      </c>
      <c r="E56" s="32">
        <f t="shared" si="0"/>
        <v>421.86972662841714</v>
      </c>
      <c r="F56" s="32">
        <f t="shared" si="1"/>
        <v>49.631732544519664</v>
      </c>
      <c r="G56" s="10"/>
      <c r="K56" s="1"/>
    </row>
    <row r="57" spans="1:11" ht="12.75">
      <c r="A57" s="1" t="s">
        <v>21</v>
      </c>
      <c r="B57" s="12">
        <v>0.04</v>
      </c>
      <c r="C57" s="12">
        <v>0</v>
      </c>
      <c r="D57" s="11">
        <f>Perustaulukko!I57</f>
        <v>0.06749915626054674</v>
      </c>
      <c r="E57" s="32">
        <f t="shared" si="0"/>
      </c>
      <c r="F57" s="32">
        <f t="shared" si="1"/>
        <v>168.74789065136687</v>
      </c>
      <c r="G57" s="10"/>
      <c r="K57" s="1"/>
    </row>
    <row r="58" spans="1:11" ht="12.75">
      <c r="A58" s="1" t="s">
        <v>80</v>
      </c>
      <c r="B58" s="12">
        <v>0.04</v>
      </c>
      <c r="C58" s="12">
        <v>0</v>
      </c>
      <c r="D58" s="11">
        <f>Perustaulukko!I58</f>
        <v>0.03374957813027337</v>
      </c>
      <c r="E58" s="32">
        <f t="shared" si="0"/>
      </c>
      <c r="F58" s="32">
        <f t="shared" si="1"/>
        <v>84.37394532568344</v>
      </c>
      <c r="G58" s="10"/>
      <c r="K58" s="1"/>
    </row>
    <row r="59" spans="1:11" ht="12.75">
      <c r="A59" s="1" t="s">
        <v>22</v>
      </c>
      <c r="B59" s="12">
        <v>0</v>
      </c>
      <c r="C59" s="12">
        <v>0</v>
      </c>
      <c r="D59" s="11">
        <f>Perustaulukko!I59</f>
        <v>0</v>
      </c>
      <c r="E59" s="32">
        <f t="shared" si="0"/>
      </c>
      <c r="F59" s="32">
        <f t="shared" si="1"/>
      </c>
      <c r="G59" s="10"/>
      <c r="K59" s="1"/>
    </row>
    <row r="60" spans="1:11" ht="12.75">
      <c r="A60" s="1" t="s">
        <v>70</v>
      </c>
      <c r="B60" s="12">
        <v>0.15</v>
      </c>
      <c r="C60" s="12">
        <v>0.09</v>
      </c>
      <c r="D60" s="11">
        <f>Perustaulukko!I60</f>
        <v>0.016874789065136685</v>
      </c>
      <c r="E60" s="32">
        <f t="shared" si="0"/>
        <v>18.74976562792965</v>
      </c>
      <c r="F60" s="32">
        <f t="shared" si="1"/>
        <v>11.249859376757792</v>
      </c>
      <c r="G60" s="10"/>
      <c r="K60" s="1"/>
    </row>
    <row r="61" spans="1:11" ht="12.75">
      <c r="A61" s="1" t="s">
        <v>23</v>
      </c>
      <c r="B61" s="12">
        <v>0</v>
      </c>
      <c r="C61" s="12">
        <v>0</v>
      </c>
      <c r="D61" s="11">
        <f>Perustaulukko!I61</f>
        <v>0</v>
      </c>
      <c r="E61" s="32">
        <f t="shared" si="0"/>
      </c>
      <c r="F61" s="32">
        <f t="shared" si="1"/>
      </c>
      <c r="G61" s="10"/>
      <c r="K61" s="1"/>
    </row>
    <row r="62" spans="1:11" ht="12.75">
      <c r="A62" s="1" t="s">
        <v>223</v>
      </c>
      <c r="B62" s="12">
        <v>0</v>
      </c>
      <c r="C62" s="12">
        <v>0</v>
      </c>
      <c r="D62" s="11">
        <f>Perustaulukko!I62</f>
        <v>0</v>
      </c>
      <c r="E62" s="32">
        <f>IF(C62&gt;0,(D62/C62)*100,"")</f>
      </c>
      <c r="F62" s="32">
        <f>IF(B62&gt;0,(D62/B62)*100,"")</f>
      </c>
      <c r="G62" s="10"/>
      <c r="K62" s="1"/>
    </row>
    <row r="63" spans="1:11" ht="12.75">
      <c r="A63" s="1" t="s">
        <v>159</v>
      </c>
      <c r="B63" s="12">
        <v>0</v>
      </c>
      <c r="C63" s="12">
        <v>0</v>
      </c>
      <c r="D63" s="11">
        <f>Perustaulukko!I63</f>
        <v>0</v>
      </c>
      <c r="E63" s="32">
        <f>IF(C63&gt;0,(D63/C63)*100,"")</f>
      </c>
      <c r="F63" s="32">
        <f>IF(B63&gt;0,(D63/B63)*100,"")</f>
      </c>
      <c r="G63" s="10"/>
      <c r="K63" s="1"/>
    </row>
    <row r="64" spans="1:11" ht="12.75">
      <c r="A64" s="1" t="s">
        <v>24</v>
      </c>
      <c r="B64" s="12">
        <v>0.42</v>
      </c>
      <c r="C64" s="12">
        <v>0.17</v>
      </c>
      <c r="D64" s="11">
        <f>Perustaulukko!I64</f>
        <v>0.7087411407357408</v>
      </c>
      <c r="E64" s="32">
        <f t="shared" si="0"/>
        <v>416.90655337396515</v>
      </c>
      <c r="F64" s="32">
        <f t="shared" si="1"/>
        <v>168.74789065136687</v>
      </c>
      <c r="G64" s="10"/>
      <c r="H64" s="20"/>
      <c r="K64" s="1"/>
    </row>
    <row r="65" spans="1:11" ht="12.75">
      <c r="A65" s="1" t="s">
        <v>25</v>
      </c>
      <c r="B65" s="12">
        <v>0.73</v>
      </c>
      <c r="C65" s="12">
        <v>0.63</v>
      </c>
      <c r="D65" s="11">
        <f>Perustaulukko!I65</f>
        <v>0.7256159298008774</v>
      </c>
      <c r="E65" s="32">
        <f t="shared" si="0"/>
        <v>115.17713171442499</v>
      </c>
      <c r="F65" s="32">
        <f t="shared" si="1"/>
        <v>99.39944243847636</v>
      </c>
      <c r="G65" s="10"/>
      <c r="H65" s="20"/>
      <c r="K65" s="1"/>
    </row>
    <row r="66" spans="1:11" ht="12.75">
      <c r="A66" s="1" t="s">
        <v>26</v>
      </c>
      <c r="B66" s="12">
        <v>8.06</v>
      </c>
      <c r="C66" s="12">
        <v>6.16</v>
      </c>
      <c r="D66" s="11">
        <f>Perustaulukko!I66</f>
        <v>8.015524805939926</v>
      </c>
      <c r="E66" s="32">
        <f t="shared" si="0"/>
        <v>130.1221559405832</v>
      </c>
      <c r="F66" s="32">
        <f t="shared" si="1"/>
        <v>99.4481985848626</v>
      </c>
      <c r="G66" s="10"/>
      <c r="H66" s="20"/>
      <c r="K66" s="1"/>
    </row>
    <row r="67" spans="1:11" ht="12.75">
      <c r="A67" s="1" t="s">
        <v>183</v>
      </c>
      <c r="B67" s="12">
        <v>0</v>
      </c>
      <c r="C67" s="12">
        <v>0</v>
      </c>
      <c r="D67" s="11">
        <f>Perustaulukko!I67</f>
        <v>0</v>
      </c>
      <c r="E67" s="32">
        <f>IF(C67&gt;0,(D67/C67)*100,"")</f>
      </c>
      <c r="F67" s="32">
        <f>IF(B67&gt;0,(D67/B67)*100,"")</f>
      </c>
      <c r="G67" s="10"/>
      <c r="H67" s="20"/>
      <c r="K67" s="1"/>
    </row>
    <row r="68" spans="1:11" ht="12.75">
      <c r="A68" s="1" t="s">
        <v>79</v>
      </c>
      <c r="B68" s="12">
        <v>0.1</v>
      </c>
      <c r="C68" s="12">
        <v>0.06</v>
      </c>
      <c r="D68" s="11">
        <f>Perustaulukko!I68</f>
        <v>0.08437394532568343</v>
      </c>
      <c r="E68" s="32">
        <f t="shared" si="0"/>
        <v>140.6232422094724</v>
      </c>
      <c r="F68" s="32">
        <f t="shared" si="1"/>
        <v>84.37394532568344</v>
      </c>
      <c r="G68" s="10"/>
      <c r="K68" s="1"/>
    </row>
    <row r="69" spans="1:11" ht="12.75">
      <c r="A69" s="1" t="s">
        <v>92</v>
      </c>
      <c r="B69" s="12">
        <v>0</v>
      </c>
      <c r="C69" s="12">
        <v>0</v>
      </c>
      <c r="D69" s="11">
        <f>Perustaulukko!I69</f>
        <v>0</v>
      </c>
      <c r="E69" s="32">
        <f t="shared" si="0"/>
      </c>
      <c r="F69" s="32">
        <f t="shared" si="1"/>
      </c>
      <c r="G69" s="10"/>
      <c r="K69" s="1"/>
    </row>
    <row r="70" spans="1:11" ht="12.75">
      <c r="A70" s="1" t="s">
        <v>71</v>
      </c>
      <c r="B70" s="12">
        <v>0.13</v>
      </c>
      <c r="C70" s="12">
        <v>0.02</v>
      </c>
      <c r="D70" s="11">
        <f>Perustaulukko!I70</f>
        <v>0</v>
      </c>
      <c r="E70" s="32">
        <f t="shared" si="0"/>
        <v>0</v>
      </c>
      <c r="F70" s="32">
        <f t="shared" si="1"/>
        <v>0</v>
      </c>
      <c r="G70" s="10"/>
      <c r="K70" s="1"/>
    </row>
    <row r="71" spans="1:11" ht="12.75">
      <c r="A71" s="1" t="s">
        <v>99</v>
      </c>
      <c r="B71" s="12">
        <v>0</v>
      </c>
      <c r="C71" s="12">
        <v>0</v>
      </c>
      <c r="D71" s="11">
        <f>Perustaulukko!I71</f>
        <v>0</v>
      </c>
      <c r="E71" s="32">
        <f t="shared" si="0"/>
      </c>
      <c r="F71" s="32">
        <f t="shared" si="1"/>
      </c>
      <c r="G71" s="10"/>
      <c r="H71" s="21"/>
      <c r="K71" s="1"/>
    </row>
    <row r="72" spans="1:11" ht="12.75">
      <c r="A72" s="1" t="s">
        <v>234</v>
      </c>
      <c r="B72" s="12">
        <v>0.33</v>
      </c>
      <c r="C72" s="12">
        <v>0</v>
      </c>
      <c r="D72" s="11">
        <f>Perustaulukko!I72</f>
        <v>0</v>
      </c>
      <c r="E72" s="32">
        <f>IF(C72&gt;0,(D72/C72)*100,"")</f>
      </c>
      <c r="F72" s="32">
        <f>IF(B72&gt;0,(D72/B72)*100,"")</f>
        <v>0</v>
      </c>
      <c r="G72" s="10"/>
      <c r="H72" s="21"/>
      <c r="K72" s="1"/>
    </row>
    <row r="73" spans="1:11" ht="12.75">
      <c r="A73" s="1" t="s">
        <v>27</v>
      </c>
      <c r="B73" s="12">
        <v>11.1</v>
      </c>
      <c r="C73" s="12">
        <v>1.36</v>
      </c>
      <c r="D73" s="11">
        <f>Perustaulukko!I73</f>
        <v>0</v>
      </c>
      <c r="E73" s="32">
        <f t="shared" si="0"/>
        <v>0</v>
      </c>
      <c r="F73" s="32">
        <f t="shared" si="1"/>
        <v>0</v>
      </c>
      <c r="G73" s="10"/>
      <c r="H73" s="20"/>
      <c r="K73" s="1"/>
    </row>
    <row r="74" spans="1:11" ht="12.75">
      <c r="A74" s="1" t="s">
        <v>28</v>
      </c>
      <c r="B74" s="12">
        <v>0.02</v>
      </c>
      <c r="C74" s="12">
        <v>0</v>
      </c>
      <c r="D74" s="11">
        <f>Perustaulukko!I74</f>
        <v>0.05062436719541005</v>
      </c>
      <c r="E74" s="32">
        <f t="shared" si="0"/>
      </c>
      <c r="F74" s="32">
        <f t="shared" si="1"/>
        <v>253.12183597705027</v>
      </c>
      <c r="G74" s="10"/>
      <c r="H74" s="21"/>
      <c r="K74" s="1"/>
    </row>
    <row r="75" spans="1:11" ht="12.75">
      <c r="A75" s="1" t="s">
        <v>29</v>
      </c>
      <c r="B75" s="12">
        <v>0.13</v>
      </c>
      <c r="C75" s="12">
        <v>0.06</v>
      </c>
      <c r="D75" s="11">
        <f>Perustaulukko!I75</f>
        <v>0</v>
      </c>
      <c r="E75" s="32">
        <f t="shared" si="0"/>
        <v>0</v>
      </c>
      <c r="F75" s="32">
        <f t="shared" si="1"/>
        <v>0</v>
      </c>
      <c r="G75" s="10"/>
      <c r="H75" s="21"/>
      <c r="K75" s="1"/>
    </row>
    <row r="76" spans="1:11" ht="12.75">
      <c r="A76" s="1" t="s">
        <v>235</v>
      </c>
      <c r="B76" s="12">
        <v>0.08</v>
      </c>
      <c r="C76" s="12">
        <v>0</v>
      </c>
      <c r="D76" s="11">
        <f>Perustaulukko!I76</f>
        <v>0</v>
      </c>
      <c r="E76" s="32">
        <f t="shared" si="0"/>
      </c>
      <c r="F76" s="32">
        <f t="shared" si="1"/>
        <v>0</v>
      </c>
      <c r="G76" s="10"/>
      <c r="H76" s="21"/>
      <c r="K76" s="1"/>
    </row>
    <row r="77" spans="1:11" ht="12.75">
      <c r="A77" s="1" t="s">
        <v>30</v>
      </c>
      <c r="B77" s="12">
        <v>0.27</v>
      </c>
      <c r="C77" s="12">
        <v>0.04</v>
      </c>
      <c r="D77" s="11">
        <f>Perustaulukko!I77</f>
        <v>0.016874789065136685</v>
      </c>
      <c r="E77" s="32">
        <f t="shared" si="0"/>
        <v>42.18697266284172</v>
      </c>
      <c r="F77" s="32">
        <f t="shared" si="1"/>
        <v>6.24992187597655</v>
      </c>
      <c r="G77" s="10"/>
      <c r="H77" s="21"/>
      <c r="K77" s="1"/>
    </row>
    <row r="78" spans="1:11" ht="12.75">
      <c r="A78" s="1" t="s">
        <v>31</v>
      </c>
      <c r="B78" s="12">
        <v>8.29</v>
      </c>
      <c r="C78" s="12">
        <v>5.11</v>
      </c>
      <c r="D78" s="11">
        <f>Perustaulukko!I78</f>
        <v>5.568680391495106</v>
      </c>
      <c r="E78" s="32">
        <f t="shared" si="0"/>
        <v>108.97613290597077</v>
      </c>
      <c r="F78" s="32">
        <f t="shared" si="1"/>
        <v>67.17346672491081</v>
      </c>
      <c r="G78" s="10"/>
      <c r="H78" s="20"/>
      <c r="K78" s="1"/>
    </row>
    <row r="79" spans="1:11" ht="12.75">
      <c r="A79" s="1" t="s">
        <v>32</v>
      </c>
      <c r="B79" s="12">
        <v>37.21</v>
      </c>
      <c r="C79" s="12">
        <v>2.78</v>
      </c>
      <c r="D79" s="11">
        <f>Perustaulukko!I79</f>
        <v>0.5568680391495107</v>
      </c>
      <c r="E79" s="32">
        <f t="shared" si="0"/>
        <v>20.031224429838517</v>
      </c>
      <c r="F79" s="32">
        <f t="shared" si="1"/>
        <v>1.4965547948119071</v>
      </c>
      <c r="G79" s="10"/>
      <c r="H79" s="20"/>
      <c r="K79" s="1"/>
    </row>
    <row r="80" spans="1:11" ht="12.75">
      <c r="A80" s="1" t="s">
        <v>33</v>
      </c>
      <c r="B80" s="12">
        <v>0.92</v>
      </c>
      <c r="C80" s="12">
        <v>0.02</v>
      </c>
      <c r="D80" s="11">
        <f>Perustaulukko!I80</f>
        <v>0</v>
      </c>
      <c r="E80" s="32">
        <f t="shared" si="0"/>
        <v>0</v>
      </c>
      <c r="F80" s="32">
        <f t="shared" si="1"/>
        <v>0</v>
      </c>
      <c r="G80" s="10"/>
      <c r="H80" s="21"/>
      <c r="K80" s="1"/>
    </row>
    <row r="81" spans="1:11" ht="12.75">
      <c r="A81" s="1" t="s">
        <v>236</v>
      </c>
      <c r="B81" s="12">
        <v>0.1</v>
      </c>
      <c r="C81" s="12">
        <v>0.02</v>
      </c>
      <c r="D81" s="11">
        <f>Perustaulukko!I81</f>
        <v>0</v>
      </c>
      <c r="E81" s="32">
        <f>IF(C81&gt;0,(D81/C81)*100,"")</f>
        <v>0</v>
      </c>
      <c r="F81" s="32">
        <f>IF(B81&gt;0,(D81/B81)*100,"")</f>
        <v>0</v>
      </c>
      <c r="G81" s="10"/>
      <c r="H81" s="21"/>
      <c r="K81" s="1"/>
    </row>
    <row r="82" spans="1:11" ht="12.75">
      <c r="A82" s="1" t="s">
        <v>120</v>
      </c>
      <c r="B82" s="12">
        <v>0.04</v>
      </c>
      <c r="C82" s="12">
        <v>0.02</v>
      </c>
      <c r="D82" s="11">
        <f>Perustaulukko!I82</f>
        <v>0</v>
      </c>
      <c r="E82" s="32">
        <f t="shared" si="0"/>
        <v>0</v>
      </c>
      <c r="F82" s="32">
        <f t="shared" si="1"/>
        <v>0</v>
      </c>
      <c r="G82" s="10"/>
      <c r="H82" s="21"/>
      <c r="K82" s="1"/>
    </row>
    <row r="83" spans="1:11" ht="12.75">
      <c r="A83" s="1" t="s">
        <v>34</v>
      </c>
      <c r="B83" s="12">
        <v>7.85</v>
      </c>
      <c r="C83" s="12">
        <v>3.18</v>
      </c>
      <c r="D83" s="11">
        <f>Perustaulukko!I83</f>
        <v>1.7549780627742153</v>
      </c>
      <c r="E83" s="32">
        <f t="shared" si="0"/>
        <v>55.18798939541557</v>
      </c>
      <c r="F83" s="32">
        <f t="shared" si="1"/>
        <v>22.356408442983636</v>
      </c>
      <c r="G83" s="10"/>
      <c r="H83" s="21"/>
      <c r="K83" s="1"/>
    </row>
    <row r="84" spans="1:11" ht="12.75">
      <c r="A84" s="1" t="s">
        <v>35</v>
      </c>
      <c r="B84" s="12">
        <v>0.1</v>
      </c>
      <c r="C84" s="12">
        <v>0.04</v>
      </c>
      <c r="D84" s="11">
        <f>Perustaulukko!I84</f>
        <v>0</v>
      </c>
      <c r="E84" s="32">
        <f t="shared" si="0"/>
        <v>0</v>
      </c>
      <c r="F84" s="32">
        <f t="shared" si="1"/>
        <v>0</v>
      </c>
      <c r="G84" s="10"/>
      <c r="H84" s="21"/>
      <c r="K84" s="1"/>
    </row>
    <row r="85" spans="1:11" ht="12.75">
      <c r="A85" s="1" t="s">
        <v>36</v>
      </c>
      <c r="B85" s="12">
        <v>0.38</v>
      </c>
      <c r="C85" s="12">
        <v>0.93</v>
      </c>
      <c r="D85" s="11">
        <f>Perustaulukko!I85</f>
        <v>0.37124535943300707</v>
      </c>
      <c r="E85" s="32">
        <f t="shared" si="0"/>
        <v>39.91885585301151</v>
      </c>
      <c r="F85" s="32">
        <f t="shared" si="1"/>
        <v>97.69614721921238</v>
      </c>
      <c r="G85" s="10"/>
      <c r="H85" s="21"/>
      <c r="K85" s="1"/>
    </row>
    <row r="86" spans="1:11" ht="12.75">
      <c r="A86" s="1" t="s">
        <v>37</v>
      </c>
      <c r="B86" s="12">
        <v>4.43</v>
      </c>
      <c r="C86" s="12">
        <v>2.22</v>
      </c>
      <c r="D86" s="11">
        <f>Perustaulukko!I86</f>
        <v>2.413094836314546</v>
      </c>
      <c r="E86" s="32">
        <f t="shared" si="0"/>
        <v>108.69796559975433</v>
      </c>
      <c r="F86" s="32">
        <f t="shared" si="1"/>
        <v>54.471666733962664</v>
      </c>
      <c r="G86" s="10"/>
      <c r="H86" s="20"/>
      <c r="K86" s="1"/>
    </row>
    <row r="87" spans="1:11" ht="12.75">
      <c r="A87" s="1" t="s">
        <v>38</v>
      </c>
      <c r="B87" s="12">
        <v>4.06</v>
      </c>
      <c r="C87" s="12">
        <v>2.75</v>
      </c>
      <c r="D87" s="11">
        <f>Perustaulukko!I87</f>
        <v>2.3287208909888624</v>
      </c>
      <c r="E87" s="32">
        <f t="shared" si="0"/>
        <v>84.68075967232227</v>
      </c>
      <c r="F87" s="32">
        <f t="shared" si="1"/>
        <v>57.35765741351878</v>
      </c>
      <c r="G87" s="10"/>
      <c r="H87" s="20"/>
      <c r="K87" s="1"/>
    </row>
    <row r="88" spans="1:11" ht="12.75">
      <c r="A88" s="1" t="s">
        <v>39</v>
      </c>
      <c r="B88" s="12">
        <v>2.52</v>
      </c>
      <c r="C88" s="12">
        <v>2.01</v>
      </c>
      <c r="D88" s="11">
        <f>Perustaulukko!I88</f>
        <v>2.413094836314546</v>
      </c>
      <c r="E88" s="32">
        <f t="shared" si="0"/>
        <v>120.05446946838538</v>
      </c>
      <c r="F88" s="32">
        <f t="shared" si="1"/>
        <v>95.75773159978358</v>
      </c>
      <c r="G88" s="10"/>
      <c r="H88" s="20"/>
      <c r="K88" s="1"/>
    </row>
    <row r="89" spans="1:11" ht="12.75">
      <c r="A89" s="1" t="s">
        <v>40</v>
      </c>
      <c r="B89" s="12">
        <v>58.94</v>
      </c>
      <c r="C89" s="12">
        <v>60.2</v>
      </c>
      <c r="D89" s="11">
        <f>Perustaulukko!I89</f>
        <v>62.08234897063787</v>
      </c>
      <c r="E89" s="32">
        <f t="shared" si="0"/>
        <v>103.12682553262104</v>
      </c>
      <c r="F89" s="32">
        <f t="shared" si="1"/>
        <v>105.33143700481484</v>
      </c>
      <c r="G89" s="10"/>
      <c r="H89" s="20"/>
      <c r="K89" s="1"/>
    </row>
    <row r="90" spans="1:11" ht="12.75">
      <c r="A90" s="1" t="s">
        <v>41</v>
      </c>
      <c r="B90" s="12">
        <v>88.51</v>
      </c>
      <c r="C90" s="12">
        <v>70.66</v>
      </c>
      <c r="D90" s="11">
        <f>Perustaulukko!I90</f>
        <v>83.47958150523118</v>
      </c>
      <c r="E90" s="32">
        <f t="shared" si="0"/>
        <v>118.14262879313782</v>
      </c>
      <c r="F90" s="32">
        <f t="shared" si="1"/>
        <v>94.3165535026903</v>
      </c>
      <c r="G90" s="10"/>
      <c r="H90" s="20"/>
      <c r="K90" s="1"/>
    </row>
    <row r="91" spans="1:11" ht="12.75">
      <c r="A91" s="1" t="s">
        <v>72</v>
      </c>
      <c r="B91" s="12">
        <v>0.04</v>
      </c>
      <c r="C91" s="12">
        <v>0</v>
      </c>
      <c r="D91" s="11">
        <f>Perustaulukko!I91</f>
        <v>0</v>
      </c>
      <c r="E91" s="32">
        <f t="shared" si="0"/>
      </c>
      <c r="F91" s="32">
        <f t="shared" si="1"/>
        <v>0</v>
      </c>
      <c r="G91" s="10"/>
      <c r="H91" s="21"/>
      <c r="K91" s="1"/>
    </row>
    <row r="92" spans="1:11" ht="12.75">
      <c r="A92" s="1" t="s">
        <v>42</v>
      </c>
      <c r="B92" s="12">
        <v>2.04</v>
      </c>
      <c r="C92" s="12">
        <v>0.72</v>
      </c>
      <c r="D92" s="11">
        <f>Perustaulukko!I92</f>
        <v>0.6918663516706041</v>
      </c>
      <c r="E92" s="32">
        <f t="shared" si="0"/>
        <v>96.09254884313945</v>
      </c>
      <c r="F92" s="32">
        <f t="shared" si="1"/>
        <v>33.915017238755105</v>
      </c>
      <c r="G92" s="10"/>
      <c r="H92" s="20"/>
      <c r="K92" s="1"/>
    </row>
    <row r="93" spans="1:11" ht="12.75">
      <c r="A93" s="1" t="s">
        <v>43</v>
      </c>
      <c r="B93" s="12">
        <v>0.31</v>
      </c>
      <c r="C93" s="12">
        <v>0.27</v>
      </c>
      <c r="D93" s="11">
        <f>Perustaulukko!I93</f>
        <v>0.2024974687816402</v>
      </c>
      <c r="E93" s="32">
        <f t="shared" si="0"/>
        <v>74.99906251171859</v>
      </c>
      <c r="F93" s="32">
        <f t="shared" si="1"/>
        <v>65.32176412310974</v>
      </c>
      <c r="G93" s="10"/>
      <c r="H93" s="21"/>
      <c r="K93" s="1"/>
    </row>
    <row r="94" spans="1:11" ht="12.75">
      <c r="A94" s="1" t="s">
        <v>44</v>
      </c>
      <c r="B94" s="12">
        <v>4.31</v>
      </c>
      <c r="C94" s="12">
        <v>1.63</v>
      </c>
      <c r="D94" s="11">
        <f>Perustaulukko!I94</f>
        <v>3.0374620317246035</v>
      </c>
      <c r="E94" s="32">
        <f t="shared" si="0"/>
        <v>186.3473639094849</v>
      </c>
      <c r="F94" s="32">
        <f t="shared" si="1"/>
        <v>70.47475711658014</v>
      </c>
      <c r="G94" s="10"/>
      <c r="H94" s="20"/>
      <c r="K94" s="1"/>
    </row>
    <row r="95" spans="1:11" ht="12.75">
      <c r="A95" s="1" t="s">
        <v>45</v>
      </c>
      <c r="B95" s="12">
        <v>15.2</v>
      </c>
      <c r="C95" s="12">
        <v>17.2</v>
      </c>
      <c r="D95" s="11">
        <f>Perustaulukko!I95</f>
        <v>16.638542018224772</v>
      </c>
      <c r="E95" s="32">
        <f t="shared" si="0"/>
        <v>96.73570940828357</v>
      </c>
      <c r="F95" s="32">
        <f t="shared" si="1"/>
        <v>109.46409222516297</v>
      </c>
      <c r="G95" s="10"/>
      <c r="H95" s="20"/>
      <c r="K95" s="1"/>
    </row>
    <row r="96" spans="1:11" ht="12.75">
      <c r="A96" s="1" t="s">
        <v>197</v>
      </c>
      <c r="B96" s="12">
        <v>0</v>
      </c>
      <c r="C96" s="12">
        <v>0</v>
      </c>
      <c r="D96" s="11">
        <f>Perustaulukko!I96</f>
        <v>0</v>
      </c>
      <c r="E96" s="32">
        <f>IF(C96&gt;0,(D96/C96)*100,"")</f>
      </c>
      <c r="F96" s="32">
        <f>IF(B96&gt;0,(D96/B96)*100,"")</f>
      </c>
      <c r="G96" s="10"/>
      <c r="H96" s="20"/>
      <c r="K96" s="1"/>
    </row>
    <row r="97" spans="1:11" ht="12.75">
      <c r="A97" s="1" t="s">
        <v>46</v>
      </c>
      <c r="B97" s="12">
        <v>46.39</v>
      </c>
      <c r="C97" s="12">
        <v>35.31</v>
      </c>
      <c r="D97" s="11">
        <f>Perustaulukko!I97</f>
        <v>40.56699291258859</v>
      </c>
      <c r="E97" s="32">
        <f t="shared" si="0"/>
        <v>114.88811360121377</v>
      </c>
      <c r="F97" s="32">
        <f t="shared" si="1"/>
        <v>87.44771052508857</v>
      </c>
      <c r="G97" s="10"/>
      <c r="H97" s="20"/>
      <c r="K97" s="1"/>
    </row>
    <row r="98" spans="1:11" ht="12.75">
      <c r="A98" s="1" t="s">
        <v>107</v>
      </c>
      <c r="B98" s="12">
        <v>0</v>
      </c>
      <c r="C98" s="12">
        <v>0</v>
      </c>
      <c r="D98" s="11">
        <f>Perustaulukko!I98</f>
        <v>0.18562267971650354</v>
      </c>
      <c r="E98" s="32">
        <f aca="true" t="shared" si="2" ref="E98:E123">IF(C98&gt;0,(D98/C98)*100,"")</f>
      </c>
      <c r="F98" s="32">
        <f aca="true" t="shared" si="3" ref="F98:F123">IF(B98&gt;0,(D98/B98)*100,"")</f>
      </c>
      <c r="G98" s="10"/>
      <c r="H98" s="21"/>
      <c r="K98" s="1"/>
    </row>
    <row r="99" spans="1:11" ht="12.75">
      <c r="A99" s="1" t="s">
        <v>47</v>
      </c>
      <c r="B99" s="12">
        <v>29.04</v>
      </c>
      <c r="C99" s="12">
        <v>32.62</v>
      </c>
      <c r="D99" s="11">
        <f>Perustaulukko!I99</f>
        <v>28.56901788727641</v>
      </c>
      <c r="E99" s="32">
        <f t="shared" si="2"/>
        <v>87.58129333929004</v>
      </c>
      <c r="F99" s="32">
        <f t="shared" si="3"/>
        <v>98.37816076885815</v>
      </c>
      <c r="G99" s="10"/>
      <c r="H99" s="20"/>
      <c r="K99" s="1"/>
    </row>
    <row r="100" spans="1:11" ht="12.75">
      <c r="A100" s="1" t="s">
        <v>48</v>
      </c>
      <c r="B100" s="12">
        <v>5.39</v>
      </c>
      <c r="C100" s="12">
        <v>6.12</v>
      </c>
      <c r="D100" s="11">
        <f>Perustaulukko!I100</f>
        <v>8.234897063786702</v>
      </c>
      <c r="E100" s="32">
        <f t="shared" si="2"/>
        <v>134.5571415651422</v>
      </c>
      <c r="F100" s="32">
        <f t="shared" si="3"/>
        <v>152.78102159159005</v>
      </c>
      <c r="G100" s="10"/>
      <c r="H100" s="20"/>
      <c r="K100" s="1"/>
    </row>
    <row r="101" spans="1:11" ht="12.75">
      <c r="A101" s="1" t="s">
        <v>49</v>
      </c>
      <c r="B101" s="12">
        <v>1.58</v>
      </c>
      <c r="C101" s="12">
        <v>0.89</v>
      </c>
      <c r="D101" s="11">
        <f>Perustaulukko!I101</f>
        <v>0.05062436719541005</v>
      </c>
      <c r="E101" s="32">
        <f t="shared" si="2"/>
        <v>5.688131145551691</v>
      </c>
      <c r="F101" s="32">
        <f t="shared" si="3"/>
        <v>3.2040738731272183</v>
      </c>
      <c r="G101" s="10"/>
      <c r="H101" s="21"/>
      <c r="K101" s="1"/>
    </row>
    <row r="102" spans="1:11" ht="12.75">
      <c r="A102" s="1" t="s">
        <v>50</v>
      </c>
      <c r="B102" s="12">
        <v>13.43</v>
      </c>
      <c r="C102" s="12">
        <v>14.68</v>
      </c>
      <c r="D102" s="11">
        <f>Perustaulukko!I102</f>
        <v>12.72359095511306</v>
      </c>
      <c r="E102" s="32">
        <f t="shared" si="2"/>
        <v>86.67296290948951</v>
      </c>
      <c r="F102" s="32">
        <f t="shared" si="3"/>
        <v>94.74006667991854</v>
      </c>
      <c r="G102" s="10"/>
      <c r="H102" s="20"/>
      <c r="I102" s="20"/>
      <c r="K102" s="1"/>
    </row>
    <row r="103" spans="1:11" ht="12.75">
      <c r="A103" s="1" t="s">
        <v>51</v>
      </c>
      <c r="B103" s="12">
        <v>28.46</v>
      </c>
      <c r="C103" s="12">
        <v>25.35</v>
      </c>
      <c r="D103" s="11">
        <f>Perustaulukko!I103</f>
        <v>24.94093823827202</v>
      </c>
      <c r="E103" s="32">
        <f t="shared" si="2"/>
        <v>98.38634413519534</v>
      </c>
      <c r="F103" s="32">
        <f t="shared" si="3"/>
        <v>87.63506057017577</v>
      </c>
      <c r="G103" s="10"/>
      <c r="H103" s="20"/>
      <c r="K103" s="1"/>
    </row>
    <row r="104" spans="1:11" ht="12.75">
      <c r="A104" s="1" t="s">
        <v>52</v>
      </c>
      <c r="B104" s="12">
        <v>3</v>
      </c>
      <c r="C104" s="12">
        <v>0.55</v>
      </c>
      <c r="D104" s="11">
        <f>Perustaulukko!I104</f>
        <v>0.28687141410732364</v>
      </c>
      <c r="E104" s="32">
        <f t="shared" si="2"/>
        <v>52.15843892860429</v>
      </c>
      <c r="F104" s="32">
        <f t="shared" si="3"/>
        <v>9.56238047024412</v>
      </c>
      <c r="G104" s="10"/>
      <c r="H104" s="21"/>
      <c r="K104" s="1"/>
    </row>
    <row r="105" spans="1:11" ht="12.75">
      <c r="A105" s="1" t="s">
        <v>53</v>
      </c>
      <c r="B105" s="12">
        <v>1.42</v>
      </c>
      <c r="C105" s="12">
        <v>0.45</v>
      </c>
      <c r="D105" s="11">
        <f>Perustaulukko!I105</f>
        <v>0.1012487343908201</v>
      </c>
      <c r="E105" s="32">
        <f t="shared" si="2"/>
        <v>22.49971875351558</v>
      </c>
      <c r="F105" s="32">
        <f t="shared" si="3"/>
        <v>7.13019256273381</v>
      </c>
      <c r="G105" s="10"/>
      <c r="H105" s="21"/>
      <c r="K105" s="1"/>
    </row>
    <row r="106" spans="1:11" ht="12.75">
      <c r="A106" s="1" t="s">
        <v>54</v>
      </c>
      <c r="B106" s="12">
        <v>51.9</v>
      </c>
      <c r="C106" s="12">
        <v>39.99</v>
      </c>
      <c r="D106" s="11">
        <f>Perustaulukko!I106</f>
        <v>36.4326695916301</v>
      </c>
      <c r="E106" s="32">
        <f t="shared" si="2"/>
        <v>91.10445009159815</v>
      </c>
      <c r="F106" s="32">
        <f t="shared" si="3"/>
        <v>70.19782194919095</v>
      </c>
      <c r="G106" s="10"/>
      <c r="H106" s="20"/>
      <c r="K106" s="1"/>
    </row>
    <row r="107" spans="1:11" ht="12.75">
      <c r="A107" s="1" t="s">
        <v>55</v>
      </c>
      <c r="B107" s="12">
        <v>4.62</v>
      </c>
      <c r="C107" s="12">
        <v>2.35</v>
      </c>
      <c r="D107" s="11">
        <f>Perustaulukko!I107</f>
        <v>1.3668579142760715</v>
      </c>
      <c r="E107" s="32">
        <f t="shared" si="2"/>
        <v>58.164166564939215</v>
      </c>
      <c r="F107" s="32">
        <f t="shared" si="3"/>
        <v>29.58566914017471</v>
      </c>
      <c r="G107" s="10"/>
      <c r="H107" s="21"/>
      <c r="K107" s="1"/>
    </row>
    <row r="108" spans="1:11" ht="12.75">
      <c r="A108" s="1" t="s">
        <v>56</v>
      </c>
      <c r="B108" s="12">
        <v>11.47</v>
      </c>
      <c r="C108" s="12">
        <v>23.45</v>
      </c>
      <c r="D108" s="11">
        <f>Perustaulukko!I108</f>
        <v>5.5349308133648325</v>
      </c>
      <c r="E108" s="32">
        <f t="shared" si="2"/>
        <v>23.603116474903338</v>
      </c>
      <c r="F108" s="32">
        <f t="shared" si="3"/>
        <v>48.25571764049549</v>
      </c>
      <c r="G108" s="10"/>
      <c r="H108" s="20"/>
      <c r="K108" s="1"/>
    </row>
    <row r="109" spans="1:11" ht="12.75">
      <c r="A109" s="1" t="s">
        <v>57</v>
      </c>
      <c r="B109" s="12">
        <v>2.79</v>
      </c>
      <c r="C109" s="12">
        <v>0.02</v>
      </c>
      <c r="D109" s="11">
        <f>Perustaulukko!I109</f>
        <v>0.8606142423219709</v>
      </c>
      <c r="E109" s="32">
        <f t="shared" si="2"/>
        <v>4303.071211609854</v>
      </c>
      <c r="F109" s="32">
        <f t="shared" si="3"/>
        <v>30.846388613690713</v>
      </c>
      <c r="G109" s="10"/>
      <c r="H109" s="21"/>
      <c r="K109" s="1"/>
    </row>
    <row r="110" spans="1:11" ht="12.75">
      <c r="A110" s="1" t="s">
        <v>237</v>
      </c>
      <c r="B110" s="12">
        <v>0</v>
      </c>
      <c r="C110" s="12">
        <v>0</v>
      </c>
      <c r="D110" s="11">
        <f>Perustaulukko!I110</f>
        <v>0</v>
      </c>
      <c r="E110" s="32">
        <f>IF(C110&gt;0,(D110/C110)*100,"")</f>
      </c>
      <c r="F110" s="32">
        <f>IF(B110&gt;0,(D110/B110)*100,"")</f>
      </c>
      <c r="G110" s="10"/>
      <c r="H110" s="21"/>
      <c r="K110" s="1"/>
    </row>
    <row r="111" spans="1:11" ht="12.75">
      <c r="A111" s="1" t="s">
        <v>58</v>
      </c>
      <c r="B111" s="12">
        <v>20.38</v>
      </c>
      <c r="C111" s="12">
        <v>15.4</v>
      </c>
      <c r="D111" s="11">
        <f>Perustaulukko!I111</f>
        <v>3.3074586567667903</v>
      </c>
      <c r="E111" s="32">
        <f t="shared" si="2"/>
        <v>21.47700426471942</v>
      </c>
      <c r="F111" s="32">
        <f t="shared" si="3"/>
        <v>16.228943359994066</v>
      </c>
      <c r="G111" s="10"/>
      <c r="H111" s="20"/>
      <c r="K111" s="1"/>
    </row>
    <row r="112" spans="1:11" ht="12.75">
      <c r="A112" s="1" t="s">
        <v>59</v>
      </c>
      <c r="B112" s="12">
        <v>0.04</v>
      </c>
      <c r="C112" s="12">
        <v>0.25</v>
      </c>
      <c r="D112" s="11">
        <f>Perustaulukko!I112</f>
        <v>0.016874789065136685</v>
      </c>
      <c r="E112" s="32">
        <f t="shared" si="2"/>
        <v>6.749915626054674</v>
      </c>
      <c r="F112" s="32">
        <f t="shared" si="3"/>
        <v>42.18697266284172</v>
      </c>
      <c r="G112" s="10"/>
      <c r="H112" s="21"/>
      <c r="K112" s="1"/>
    </row>
    <row r="113" spans="1:11" ht="12.75">
      <c r="A113" s="1" t="s">
        <v>60</v>
      </c>
      <c r="B113" s="12">
        <v>0.71</v>
      </c>
      <c r="C113" s="12">
        <v>0</v>
      </c>
      <c r="D113" s="11">
        <f>Perustaulukko!I113</f>
        <v>0.2024974687816402</v>
      </c>
      <c r="E113" s="32">
        <f t="shared" si="2"/>
      </c>
      <c r="F113" s="32">
        <f t="shared" si="3"/>
        <v>28.52077025093524</v>
      </c>
      <c r="G113" s="10"/>
      <c r="H113" s="21"/>
      <c r="K113" s="1"/>
    </row>
    <row r="114" spans="1:11" ht="12.75">
      <c r="A114" s="1" t="s">
        <v>61</v>
      </c>
      <c r="B114" s="12">
        <v>0.15</v>
      </c>
      <c r="C114" s="12">
        <v>0.13</v>
      </c>
      <c r="D114" s="11">
        <f>Perustaulukko!I114</f>
        <v>0.05062436719541005</v>
      </c>
      <c r="E114" s="32">
        <f t="shared" si="2"/>
        <v>38.941820919546196</v>
      </c>
      <c r="F114" s="32">
        <f t="shared" si="3"/>
        <v>33.74957813027337</v>
      </c>
      <c r="G114" s="10"/>
      <c r="H114" s="20"/>
      <c r="K114" s="1"/>
    </row>
    <row r="115" spans="1:11" ht="12.75">
      <c r="A115" s="1" t="s">
        <v>62</v>
      </c>
      <c r="B115" s="12">
        <v>4.58</v>
      </c>
      <c r="C115" s="12">
        <v>0.02</v>
      </c>
      <c r="D115" s="11">
        <f>Perustaulukko!I115</f>
        <v>0.2193722578467769</v>
      </c>
      <c r="E115" s="32">
        <f t="shared" si="2"/>
        <v>1096.8612892338845</v>
      </c>
      <c r="F115" s="32">
        <f t="shared" si="3"/>
        <v>4.7897872892309366</v>
      </c>
      <c r="G115" s="10"/>
      <c r="H115" s="21"/>
      <c r="K115" s="1"/>
    </row>
    <row r="116" spans="1:11" ht="12.75">
      <c r="A116" s="1" t="s">
        <v>63</v>
      </c>
      <c r="B116" s="12">
        <v>16.32</v>
      </c>
      <c r="C116" s="12">
        <v>10.74</v>
      </c>
      <c r="D116" s="11">
        <f>Perustaulukko!I116</f>
        <v>5.788052649341883</v>
      </c>
      <c r="E116" s="32">
        <f t="shared" si="2"/>
        <v>53.89248276854639</v>
      </c>
      <c r="F116" s="32">
        <f t="shared" si="3"/>
        <v>35.46600888077134</v>
      </c>
      <c r="G116" s="10"/>
      <c r="H116" s="20"/>
      <c r="K116" s="1"/>
    </row>
    <row r="117" spans="1:11" ht="12.75">
      <c r="A117" s="1" t="s">
        <v>191</v>
      </c>
      <c r="B117" s="12">
        <v>0</v>
      </c>
      <c r="C117" s="12">
        <v>0</v>
      </c>
      <c r="D117" s="11">
        <f>Perustaulukko!I117</f>
        <v>0</v>
      </c>
      <c r="E117" s="32">
        <f>IF(C117&gt;0,(D117/C117)*100,"")</f>
      </c>
      <c r="F117" s="32">
        <f>IF(B117&gt;0,(D117/B117)*100,"")</f>
      </c>
      <c r="G117" s="10"/>
      <c r="H117" s="20"/>
      <c r="K117" s="1"/>
    </row>
    <row r="118" spans="1:11" ht="12.75">
      <c r="A118" s="1" t="s">
        <v>84</v>
      </c>
      <c r="B118" s="12">
        <v>0</v>
      </c>
      <c r="C118" s="12">
        <v>0.02</v>
      </c>
      <c r="D118" s="11">
        <f>Perustaulukko!I118</f>
        <v>0.03374957813027337</v>
      </c>
      <c r="E118" s="32">
        <f t="shared" si="2"/>
        <v>168.74789065136687</v>
      </c>
      <c r="F118" s="32">
        <f t="shared" si="3"/>
      </c>
      <c r="G118" s="10"/>
      <c r="H118" s="21"/>
      <c r="K118" s="1"/>
    </row>
    <row r="119" spans="1:11" ht="12.75">
      <c r="A119" s="1" t="s">
        <v>90</v>
      </c>
      <c r="B119" s="12">
        <v>0</v>
      </c>
      <c r="C119" s="12">
        <v>0</v>
      </c>
      <c r="D119" s="11">
        <f>Perustaulukko!I119</f>
        <v>0</v>
      </c>
      <c r="E119" s="32">
        <f t="shared" si="2"/>
      </c>
      <c r="F119" s="32">
        <f t="shared" si="3"/>
      </c>
      <c r="G119" s="10"/>
      <c r="H119" s="21"/>
      <c r="K119" s="1"/>
    </row>
    <row r="120" spans="1:11" ht="12.75">
      <c r="A120" s="1" t="s">
        <v>64</v>
      </c>
      <c r="B120" s="12">
        <v>41.47</v>
      </c>
      <c r="C120" s="12">
        <v>66.24</v>
      </c>
      <c r="D120" s="11">
        <f>Perustaulukko!I120</f>
        <v>35.7408032399595</v>
      </c>
      <c r="E120" s="32">
        <f t="shared" si="2"/>
        <v>53.956526630373645</v>
      </c>
      <c r="F120" s="32">
        <f t="shared" si="3"/>
        <v>86.18471965266336</v>
      </c>
      <c r="G120" s="10"/>
      <c r="H120" s="20"/>
      <c r="K120" s="1"/>
    </row>
    <row r="121" spans="1:11" ht="13.5" thickBot="1">
      <c r="A121" s="33" t="s">
        <v>87</v>
      </c>
      <c r="B121" s="34">
        <v>0.19</v>
      </c>
      <c r="C121" s="34">
        <v>0</v>
      </c>
      <c r="D121" s="50">
        <f>Perustaulukko!I121</f>
        <v>0</v>
      </c>
      <c r="E121" s="51">
        <f t="shared" si="2"/>
      </c>
      <c r="F121" s="35">
        <f t="shared" si="3"/>
        <v>0</v>
      </c>
      <c r="G121" s="10"/>
      <c r="K121" s="1"/>
    </row>
    <row r="122" spans="1:11" ht="12.75">
      <c r="A122" s="1" t="s">
        <v>126</v>
      </c>
      <c r="B122" s="78">
        <v>611</v>
      </c>
      <c r="C122" s="24">
        <v>598</v>
      </c>
      <c r="D122" s="30">
        <f>Perustaulukko!I122</f>
        <v>453.42558218022265</v>
      </c>
      <c r="E122" s="32">
        <f t="shared" si="2"/>
        <v>75.82367594987001</v>
      </c>
      <c r="F122" s="32">
        <f t="shared" si="3"/>
        <v>74.21040624880895</v>
      </c>
      <c r="G122" s="52"/>
      <c r="K122" s="1"/>
    </row>
    <row r="123" spans="1:11" ht="12.75">
      <c r="A123" s="1" t="s">
        <v>138</v>
      </c>
      <c r="B123" s="78">
        <v>89</v>
      </c>
      <c r="C123" s="24">
        <v>72</v>
      </c>
      <c r="D123" s="30">
        <f>Perustaulukko!I123</f>
        <v>79</v>
      </c>
      <c r="E123" s="32">
        <f t="shared" si="2"/>
        <v>109.72222222222223</v>
      </c>
      <c r="F123" s="32">
        <f t="shared" si="3"/>
        <v>88.76404494382022</v>
      </c>
      <c r="G123" s="52"/>
      <c r="K123" s="1"/>
    </row>
    <row r="124" spans="3:11" ht="12.75">
      <c r="C124" s="23"/>
      <c r="K124" s="1"/>
    </row>
    <row r="125" spans="3:11" ht="12.75">
      <c r="C125" s="23"/>
      <c r="K125" s="1"/>
    </row>
    <row r="126" spans="3:11" ht="12.75">
      <c r="C126" s="23"/>
      <c r="K126" s="1"/>
    </row>
    <row r="127" spans="3:11" ht="12.75">
      <c r="C127" s="23"/>
      <c r="K127" s="1"/>
    </row>
    <row r="128" spans="3:11" ht="12.75">
      <c r="C128" s="23"/>
      <c r="K128" s="1"/>
    </row>
    <row r="129" spans="3:11" ht="12.75">
      <c r="C129" s="23"/>
      <c r="K129" s="1"/>
    </row>
    <row r="130" ht="12.75">
      <c r="C130" s="23"/>
    </row>
    <row r="131" ht="12.75">
      <c r="C131" s="23"/>
    </row>
    <row r="132" ht="12.75">
      <c r="C132" s="23"/>
    </row>
    <row r="133" ht="12.75">
      <c r="C133" s="23"/>
    </row>
    <row r="134" ht="12.75">
      <c r="C134" s="23"/>
    </row>
    <row r="135" ht="12.75">
      <c r="C135" s="23"/>
    </row>
    <row r="136" ht="12.75">
      <c r="C136" s="23"/>
    </row>
    <row r="137" ht="12.75">
      <c r="C137" s="23"/>
    </row>
    <row r="138" ht="12.75">
      <c r="C138" s="23"/>
    </row>
    <row r="139" ht="12.75">
      <c r="C139" s="23"/>
    </row>
    <row r="140" ht="12.75">
      <c r="C140" s="23"/>
    </row>
    <row r="141" ht="12.75">
      <c r="C141" s="23"/>
    </row>
    <row r="142" ht="12.75">
      <c r="C142" s="23"/>
    </row>
    <row r="143" ht="12.75">
      <c r="C143" s="23"/>
    </row>
    <row r="144" ht="12.75">
      <c r="C144" s="25"/>
    </row>
    <row r="145" ht="12.75">
      <c r="C145" s="2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22">
      <selection activeCell="I41" sqref="I41"/>
    </sheetView>
  </sheetViews>
  <sheetFormatPr defaultColWidth="9.140625" defaultRowHeight="12.75"/>
  <cols>
    <col min="3" max="3" width="15.7109375" style="0" customWidth="1"/>
  </cols>
  <sheetData>
    <row r="1" ht="12.75">
      <c r="A1" t="s">
        <v>217</v>
      </c>
    </row>
    <row r="2" ht="12.75">
      <c r="G2" s="2" t="s">
        <v>144</v>
      </c>
    </row>
    <row r="3" spans="1:7" ht="12.75">
      <c r="A3" s="1" t="s">
        <v>280</v>
      </c>
      <c r="B3" s="1" t="s">
        <v>281</v>
      </c>
      <c r="C3" s="1"/>
      <c r="D3" s="1" t="s">
        <v>279</v>
      </c>
      <c r="G3" s="2"/>
    </row>
    <row r="4" spans="1:4" s="1" customFormat="1" ht="12.75">
      <c r="A4" s="1" t="s">
        <v>225</v>
      </c>
      <c r="B4" s="1" t="s">
        <v>226</v>
      </c>
      <c r="D4" s="1" t="s">
        <v>186</v>
      </c>
    </row>
    <row r="5" spans="1:4" s="1" customFormat="1" ht="12.75">
      <c r="A5" s="1" t="s">
        <v>168</v>
      </c>
      <c r="B5" s="1" t="s">
        <v>169</v>
      </c>
      <c r="D5" s="1" t="s">
        <v>249</v>
      </c>
    </row>
    <row r="6" spans="1:4" s="1" customFormat="1" ht="12.75">
      <c r="A6" s="1" t="s">
        <v>75</v>
      </c>
      <c r="B6" s="1" t="s">
        <v>143</v>
      </c>
      <c r="D6" s="1" t="s">
        <v>117</v>
      </c>
    </row>
    <row r="7" spans="1:4" s="1" customFormat="1" ht="12.75">
      <c r="A7" s="1" t="s">
        <v>75</v>
      </c>
      <c r="B7" s="1" t="s">
        <v>282</v>
      </c>
      <c r="D7" s="1" t="s">
        <v>283</v>
      </c>
    </row>
    <row r="8" spans="1:4" s="1" customFormat="1" ht="12.75">
      <c r="A8" s="1" t="s">
        <v>75</v>
      </c>
      <c r="B8" s="1" t="s">
        <v>271</v>
      </c>
      <c r="D8" s="1" t="s">
        <v>272</v>
      </c>
    </row>
    <row r="9" spans="1:4" s="1" customFormat="1" ht="12.75">
      <c r="A9" s="1" t="s">
        <v>75</v>
      </c>
      <c r="B9" s="1" t="s">
        <v>185</v>
      </c>
      <c r="D9" s="1" t="s">
        <v>186</v>
      </c>
    </row>
    <row r="10" spans="1:4" s="1" customFormat="1" ht="12.75">
      <c r="A10" s="1" t="s">
        <v>220</v>
      </c>
      <c r="B10" s="1" t="s">
        <v>221</v>
      </c>
      <c r="D10" s="1" t="s">
        <v>243</v>
      </c>
    </row>
    <row r="11" spans="1:4" s="1" customFormat="1" ht="12.75">
      <c r="A11" s="1" t="s">
        <v>95</v>
      </c>
      <c r="B11" s="1" t="s">
        <v>96</v>
      </c>
      <c r="D11" s="1" t="s">
        <v>160</v>
      </c>
    </row>
    <row r="12" spans="1:4" s="1" customFormat="1" ht="12.75">
      <c r="A12" s="1" t="s">
        <v>73</v>
      </c>
      <c r="B12" s="1" t="s">
        <v>194</v>
      </c>
      <c r="D12" s="1" t="s">
        <v>218</v>
      </c>
    </row>
    <row r="13" spans="1:4" s="1" customFormat="1" ht="12.75">
      <c r="A13" s="1" t="s">
        <v>73</v>
      </c>
      <c r="B13" s="1" t="s">
        <v>74</v>
      </c>
      <c r="D13" s="1" t="s">
        <v>170</v>
      </c>
    </row>
    <row r="14" spans="1:7" s="1" customFormat="1" ht="12.75">
      <c r="A14" s="1" t="s">
        <v>73</v>
      </c>
      <c r="B14" s="1" t="s">
        <v>258</v>
      </c>
      <c r="C14" s="2"/>
      <c r="D14" s="1" t="s">
        <v>259</v>
      </c>
      <c r="E14" s="2"/>
      <c r="F14" s="2"/>
      <c r="G14" s="2"/>
    </row>
    <row r="15" spans="1:4" s="1" customFormat="1" ht="12.75">
      <c r="A15" s="1" t="s">
        <v>0</v>
      </c>
      <c r="B15" s="1" t="s">
        <v>82</v>
      </c>
      <c r="D15" s="1" t="s">
        <v>170</v>
      </c>
    </row>
    <row r="16" spans="1:4" s="1" customFormat="1" ht="12.75">
      <c r="A16" s="1" t="s">
        <v>0</v>
      </c>
      <c r="B16" s="1" t="s">
        <v>83</v>
      </c>
      <c r="D16" s="1" t="s">
        <v>265</v>
      </c>
    </row>
    <row r="17" spans="1:4" s="1" customFormat="1" ht="12.75">
      <c r="A17" s="1" t="s">
        <v>108</v>
      </c>
      <c r="B17" s="1" t="s">
        <v>127</v>
      </c>
      <c r="D17" s="1" t="s">
        <v>128</v>
      </c>
    </row>
    <row r="18" spans="1:4" s="1" customFormat="1" ht="12.75">
      <c r="A18" s="1" t="s">
        <v>108</v>
      </c>
      <c r="B18" s="1" t="s">
        <v>109</v>
      </c>
      <c r="D18" s="1" t="s">
        <v>117</v>
      </c>
    </row>
    <row r="19" spans="1:4" s="1" customFormat="1" ht="12.75">
      <c r="A19" s="1" t="s">
        <v>167</v>
      </c>
      <c r="B19" s="1" t="s">
        <v>151</v>
      </c>
      <c r="D19" s="1" t="s">
        <v>211</v>
      </c>
    </row>
    <row r="20" spans="1:4" s="1" customFormat="1" ht="12.75">
      <c r="A20" s="1" t="s">
        <v>167</v>
      </c>
      <c r="B20" s="1" t="s">
        <v>215</v>
      </c>
      <c r="D20" s="1" t="s">
        <v>211</v>
      </c>
    </row>
    <row r="21" spans="1:4" s="1" customFormat="1" ht="12.75">
      <c r="A21" s="1" t="s">
        <v>277</v>
      </c>
      <c r="B21" s="1" t="s">
        <v>278</v>
      </c>
      <c r="D21" s="1" t="s">
        <v>279</v>
      </c>
    </row>
    <row r="22" spans="1:4" s="1" customFormat="1" ht="12.75">
      <c r="A22" s="1" t="s">
        <v>97</v>
      </c>
      <c r="B22" s="1" t="s">
        <v>98</v>
      </c>
      <c r="D22" s="1" t="s">
        <v>122</v>
      </c>
    </row>
    <row r="23" spans="1:4" s="1" customFormat="1" ht="12.75">
      <c r="A23" s="1" t="s">
        <v>97</v>
      </c>
      <c r="B23" s="1" t="s">
        <v>125</v>
      </c>
      <c r="D23" s="1" t="s">
        <v>250</v>
      </c>
    </row>
    <row r="24" spans="1:4" s="1" customFormat="1" ht="12.75">
      <c r="A24" s="1" t="s">
        <v>85</v>
      </c>
      <c r="B24" s="1" t="s">
        <v>203</v>
      </c>
      <c r="D24" s="1" t="s">
        <v>263</v>
      </c>
    </row>
    <row r="25" spans="1:4" s="1" customFormat="1" ht="12.75">
      <c r="A25" s="1" t="s">
        <v>85</v>
      </c>
      <c r="B25" s="1" t="s">
        <v>123</v>
      </c>
      <c r="D25" s="1" t="s">
        <v>262</v>
      </c>
    </row>
    <row r="26" spans="1:4" s="1" customFormat="1" ht="12.75">
      <c r="A26" s="1" t="s">
        <v>171</v>
      </c>
      <c r="B26" s="1" t="s">
        <v>195</v>
      </c>
      <c r="D26" s="1" t="s">
        <v>268</v>
      </c>
    </row>
    <row r="27" spans="1:4" s="1" customFormat="1" ht="12.75">
      <c r="A27" s="1" t="s">
        <v>171</v>
      </c>
      <c r="B27" s="1" t="s">
        <v>172</v>
      </c>
      <c r="D27" s="1" t="s">
        <v>224</v>
      </c>
    </row>
    <row r="28" spans="1:4" s="1" customFormat="1" ht="12.75">
      <c r="A28" s="1" t="s">
        <v>253</v>
      </c>
      <c r="B28" s="1" t="s">
        <v>254</v>
      </c>
      <c r="D28" s="1" t="s">
        <v>255</v>
      </c>
    </row>
    <row r="29" spans="1:4" s="1" customFormat="1" ht="12.75">
      <c r="A29" s="1" t="s">
        <v>114</v>
      </c>
      <c r="B29" s="1" t="s">
        <v>146</v>
      </c>
      <c r="D29" s="1" t="s">
        <v>252</v>
      </c>
    </row>
    <row r="30" spans="1:4" s="1" customFormat="1" ht="12.75">
      <c r="A30" s="1" t="s">
        <v>114</v>
      </c>
      <c r="B30" s="1" t="s">
        <v>115</v>
      </c>
      <c r="D30" s="1" t="s">
        <v>206</v>
      </c>
    </row>
    <row r="31" spans="1:4" s="1" customFormat="1" ht="12.75">
      <c r="A31" s="1" t="s">
        <v>106</v>
      </c>
      <c r="B31" s="1" t="s">
        <v>286</v>
      </c>
      <c r="D31" s="1" t="s">
        <v>287</v>
      </c>
    </row>
    <row r="32" spans="1:4" s="1" customFormat="1" ht="12.75">
      <c r="A32" s="1" t="s">
        <v>106</v>
      </c>
      <c r="B32" s="1" t="s">
        <v>273</v>
      </c>
      <c r="D32" s="1" t="s">
        <v>274</v>
      </c>
    </row>
    <row r="33" spans="1:4" s="1" customFormat="1" ht="12.75">
      <c r="A33" s="1" t="s">
        <v>106</v>
      </c>
      <c r="B33" s="1" t="s">
        <v>199</v>
      </c>
      <c r="D33" s="1" t="s">
        <v>200</v>
      </c>
    </row>
    <row r="34" spans="1:4" s="1" customFormat="1" ht="12.75">
      <c r="A34" s="1" t="s">
        <v>157</v>
      </c>
      <c r="B34" s="1" t="s">
        <v>158</v>
      </c>
      <c r="D34" s="1" t="s">
        <v>248</v>
      </c>
    </row>
    <row r="35" spans="1:4" s="1" customFormat="1" ht="12.75">
      <c r="A35" s="1" t="s">
        <v>93</v>
      </c>
      <c r="B35" s="1" t="s">
        <v>94</v>
      </c>
      <c r="D35" s="1" t="s">
        <v>261</v>
      </c>
    </row>
    <row r="36" spans="1:4" s="1" customFormat="1" ht="12.75">
      <c r="A36" s="1" t="s">
        <v>113</v>
      </c>
      <c r="B36" s="1" t="s">
        <v>173</v>
      </c>
      <c r="D36" s="1" t="s">
        <v>153</v>
      </c>
    </row>
    <row r="37" spans="1:4" s="1" customFormat="1" ht="12.75">
      <c r="A37" s="1" t="s">
        <v>113</v>
      </c>
      <c r="B37" s="1" t="s">
        <v>288</v>
      </c>
      <c r="D37" s="1" t="s">
        <v>289</v>
      </c>
    </row>
    <row r="38" spans="1:4" s="1" customFormat="1" ht="12.75">
      <c r="A38" s="1" t="s">
        <v>113</v>
      </c>
      <c r="B38" s="1" t="s">
        <v>152</v>
      </c>
      <c r="D38" s="1" t="s">
        <v>153</v>
      </c>
    </row>
    <row r="39" spans="1:4" s="1" customFormat="1" ht="12.75">
      <c r="A39" s="1" t="s">
        <v>147</v>
      </c>
      <c r="B39" s="1" t="s">
        <v>148</v>
      </c>
      <c r="D39" s="1" t="s">
        <v>246</v>
      </c>
    </row>
    <row r="40" spans="1:4" s="1" customFormat="1" ht="12.75">
      <c r="A40" s="1" t="s">
        <v>147</v>
      </c>
      <c r="B40" s="1" t="s">
        <v>207</v>
      </c>
      <c r="D40" s="1" t="s">
        <v>260</v>
      </c>
    </row>
    <row r="41" spans="1:4" s="1" customFormat="1" ht="12.75">
      <c r="A41" s="1" t="s">
        <v>110</v>
      </c>
      <c r="B41" s="1" t="s">
        <v>78</v>
      </c>
      <c r="D41" s="1" t="s">
        <v>111</v>
      </c>
    </row>
    <row r="42" spans="1:4" s="1" customFormat="1" ht="12.75">
      <c r="A42" s="1" t="s">
        <v>110</v>
      </c>
      <c r="B42" s="1" t="s">
        <v>112</v>
      </c>
      <c r="D42" s="1" t="s">
        <v>160</v>
      </c>
    </row>
    <row r="43" spans="1:4" s="1" customFormat="1" ht="12.75">
      <c r="A43" s="1" t="s">
        <v>110</v>
      </c>
      <c r="B43" s="1" t="s">
        <v>154</v>
      </c>
      <c r="D43" s="1" t="s">
        <v>264</v>
      </c>
    </row>
    <row r="44" spans="1:4" s="1" customFormat="1" ht="12.75">
      <c r="A44" s="1" t="s">
        <v>110</v>
      </c>
      <c r="B44" s="1" t="s">
        <v>180</v>
      </c>
      <c r="D44" s="1" t="s">
        <v>257</v>
      </c>
    </row>
    <row r="45" spans="1:4" s="1" customFormat="1" ht="12.75">
      <c r="A45" s="1" t="s">
        <v>110</v>
      </c>
      <c r="B45" s="1" t="s">
        <v>275</v>
      </c>
      <c r="D45" s="1" t="s">
        <v>276</v>
      </c>
    </row>
    <row r="46" spans="1:4" s="1" customFormat="1" ht="12.75">
      <c r="A46" s="1" t="s">
        <v>165</v>
      </c>
      <c r="B46" s="1" t="s">
        <v>284</v>
      </c>
      <c r="D46" s="1" t="s">
        <v>285</v>
      </c>
    </row>
    <row r="47" spans="1:4" s="1" customFormat="1" ht="12.75">
      <c r="A47" s="1" t="s">
        <v>165</v>
      </c>
      <c r="B47" s="1" t="s">
        <v>151</v>
      </c>
      <c r="D47" s="1" t="s">
        <v>270</v>
      </c>
    </row>
    <row r="48" spans="1:4" s="1" customFormat="1" ht="12.75">
      <c r="A48" s="1" t="s">
        <v>165</v>
      </c>
      <c r="B48" s="1" t="s">
        <v>166</v>
      </c>
      <c r="D48" s="1" t="s">
        <v>219</v>
      </c>
    </row>
    <row r="49" spans="1:4" s="1" customFormat="1" ht="12.75">
      <c r="A49" s="1" t="s">
        <v>150</v>
      </c>
      <c r="B49" s="1" t="s">
        <v>151</v>
      </c>
      <c r="D49" s="1" t="s">
        <v>189</v>
      </c>
    </row>
    <row r="50" spans="1:4" s="1" customFormat="1" ht="12.75">
      <c r="A50" s="1" t="s">
        <v>192</v>
      </c>
      <c r="B50" s="1" t="s">
        <v>193</v>
      </c>
      <c r="D50" s="1" t="s">
        <v>251</v>
      </c>
    </row>
    <row r="51" spans="1:4" s="1" customFormat="1" ht="12.75">
      <c r="A51" s="1" t="s">
        <v>208</v>
      </c>
      <c r="B51" s="1" t="s">
        <v>209</v>
      </c>
      <c r="D51" s="1" t="s">
        <v>205</v>
      </c>
    </row>
    <row r="52" spans="1:4" s="1" customFormat="1" ht="12.75">
      <c r="A52" s="1" t="s">
        <v>81</v>
      </c>
      <c r="B52" s="1" t="s">
        <v>91</v>
      </c>
      <c r="D52" s="1" t="s">
        <v>216</v>
      </c>
    </row>
    <row r="53" spans="1:4" s="1" customFormat="1" ht="12.75">
      <c r="A53" s="1" t="s">
        <v>81</v>
      </c>
      <c r="B53" s="1" t="s">
        <v>181</v>
      </c>
      <c r="D53" s="1" t="s">
        <v>182</v>
      </c>
    </row>
    <row r="54" spans="1:4" s="1" customFormat="1" ht="12.75">
      <c r="A54" s="1" t="s">
        <v>81</v>
      </c>
      <c r="B54" s="1" t="s">
        <v>266</v>
      </c>
      <c r="D54" s="1" t="s">
        <v>267</v>
      </c>
    </row>
    <row r="55" spans="1:4" s="1" customFormat="1" ht="12.75">
      <c r="A55" s="1" t="s">
        <v>81</v>
      </c>
      <c r="B55" s="1" t="s">
        <v>187</v>
      </c>
      <c r="D55" s="1" t="s">
        <v>188</v>
      </c>
    </row>
    <row r="56" spans="1:4" s="1" customFormat="1" ht="12.75">
      <c r="A56" s="1" t="s">
        <v>81</v>
      </c>
      <c r="B56" s="1" t="s">
        <v>118</v>
      </c>
      <c r="D56" s="1" t="s">
        <v>186</v>
      </c>
    </row>
    <row r="57" spans="1:4" s="1" customFormat="1" ht="12.75">
      <c r="A57" s="1" t="s">
        <v>81</v>
      </c>
      <c r="B57" s="1" t="s">
        <v>176</v>
      </c>
      <c r="D57" s="1" t="s">
        <v>269</v>
      </c>
    </row>
    <row r="58" spans="1:4" s="1" customFormat="1" ht="12.75">
      <c r="A58" s="1" t="s">
        <v>81</v>
      </c>
      <c r="B58" s="1" t="s">
        <v>178</v>
      </c>
      <c r="D58" s="1" t="s">
        <v>269</v>
      </c>
    </row>
    <row r="59" spans="1:4" s="1" customFormat="1" ht="12.75">
      <c r="A59" s="1" t="s">
        <v>81</v>
      </c>
      <c r="B59" s="1" t="s">
        <v>121</v>
      </c>
      <c r="D59" s="1" t="s">
        <v>145</v>
      </c>
    </row>
    <row r="60" spans="1:4" s="1" customFormat="1" ht="12.75">
      <c r="A60" s="1" t="s">
        <v>101</v>
      </c>
      <c r="B60" s="1" t="s">
        <v>124</v>
      </c>
      <c r="D60" s="1" t="s">
        <v>247</v>
      </c>
    </row>
    <row r="61" spans="1:4" s="1" customFormat="1" ht="12.75">
      <c r="A61" s="1" t="s">
        <v>101</v>
      </c>
      <c r="B61" s="1" t="s">
        <v>204</v>
      </c>
      <c r="D61" s="1" t="s">
        <v>205</v>
      </c>
    </row>
    <row r="62" spans="1:4" s="1" customFormat="1" ht="12.75">
      <c r="A62" s="1" t="s">
        <v>101</v>
      </c>
      <c r="B62" s="1" t="s">
        <v>102</v>
      </c>
      <c r="D62" s="1" t="s">
        <v>164</v>
      </c>
    </row>
    <row r="63" spans="1:4" s="1" customFormat="1" ht="12.75">
      <c r="A63" s="1" t="s">
        <v>104</v>
      </c>
      <c r="B63" s="1" t="s">
        <v>105</v>
      </c>
      <c r="D63" s="1" t="s">
        <v>201</v>
      </c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Ympäristöhallinto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gustafssone</dc:creator>
  <cp:keywords/>
  <dc:description/>
  <cp:lastModifiedBy>LENOVO</cp:lastModifiedBy>
  <cp:lastPrinted>2003-03-12T06:00:03Z</cp:lastPrinted>
  <dcterms:created xsi:type="dcterms:W3CDTF">2003-02-25T10:48:46Z</dcterms:created>
  <dcterms:modified xsi:type="dcterms:W3CDTF">2020-04-04T14:20:38Z</dcterms:modified>
  <cp:category/>
  <cp:version/>
  <cp:contentType/>
  <cp:contentStatus/>
</cp:coreProperties>
</file>