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521" windowWidth="11775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sharedStrings.xml><?xml version="1.0" encoding="utf-8"?>
<sst xmlns="http://schemas.openxmlformats.org/spreadsheetml/2006/main" count="632" uniqueCount="296">
  <si>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</si>
  <si>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</si>
  <si>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</si>
  <si>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</si>
  <si>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</si>
  <si>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</si>
  <si>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</si>
  <si>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</si>
  <si>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</si>
  <si>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</si>
  <si>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</si>
  <si>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</si>
  <si>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</si>
  <si>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</si>
  <si>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</si>
  <si>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</si>
  <si>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</si>
  <si>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</si>
  <si>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</si>
  <si>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</si>
  <si>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</si>
  <si>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</si>
  <si>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</si>
  <si>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</si>
  <si>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</si>
  <si>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</si>
  <si>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</si>
  <si>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</si>
  <si>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</si>
  <si>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</si>
  <si>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</si>
  <si>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</si>
  <si>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</si>
  <si>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</si>
  <si>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</si>
  <si>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</si>
  <si>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</si>
  <si>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</si>
  <si>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</si>
  <si>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</si>
  <si>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</si>
  <si>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</si>
  <si>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</si>
  <si>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</si>
  <si>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</si>
  <si>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</si>
  <si>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</si>
  <si>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</si>
  <si>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</si>
  <si>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</si>
  <si>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</si>
  <si>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</si>
  <si>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</si>
  <si>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</si>
  <si>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</si>
  <si>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</si>
  <si>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</si>
  <si>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</si>
  <si>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</si>
  <si>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</si>
  <si>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</si>
  <si>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</si>
  <si>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</si>
  <si>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</si>
  <si>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</si>
  <si>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</si>
  <si>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</si>
  <si>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</si>
  <si>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</si>
  <si>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</si>
  <si>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</si>
  <si>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</si>
  <si>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</si>
  <si>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</si>
  <si>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Laupunen</t>
  </si>
  <si>
    <t>KAA</t>
  </si>
  <si>
    <t>Piekana</t>
  </si>
  <si>
    <t>RYM</t>
  </si>
  <si>
    <t>Aasla</t>
  </si>
  <si>
    <t>Pikkutikka</t>
  </si>
  <si>
    <t>Sarvipöllö</t>
  </si>
  <si>
    <t>TUR</t>
  </si>
  <si>
    <t>Pehtjärvi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</si>
  <si>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</si>
  <si>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</si>
  <si>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</si>
  <si>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</si>
  <si>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</si>
  <si>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</si>
  <si>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</si>
  <si>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</si>
  <si>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</si>
  <si>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</si>
  <si>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</si>
  <si>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</si>
  <si>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</si>
  <si>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</si>
  <si>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</si>
  <si>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</si>
  <si>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</si>
  <si>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</si>
  <si>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</si>
  <si>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</si>
  <si>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</si>
  <si>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</si>
  <si>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</si>
  <si>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</si>
  <si>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</si>
  <si>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 xml:space="preserve">RYM </t>
  </si>
  <si>
    <t>Lennart Saari</t>
  </si>
  <si>
    <t>Brunnila</t>
  </si>
  <si>
    <t>RAI</t>
  </si>
  <si>
    <t>PAI</t>
  </si>
  <si>
    <t>Tukkasotka</t>
  </si>
  <si>
    <t>Esko Gustafsson, Veijo Peltola</t>
  </si>
  <si>
    <t>Rauvolanlahti</t>
  </si>
  <si>
    <t>Luhtakana</t>
  </si>
  <si>
    <t>Mustapääkerttu</t>
  </si>
  <si>
    <t>Takakirves</t>
  </si>
  <si>
    <t>Suorsala</t>
  </si>
  <si>
    <t>Golfkentän kierto</t>
  </si>
  <si>
    <t>Mynälahti</t>
  </si>
  <si>
    <t>Yht. yks/10km</t>
  </si>
  <si>
    <t>Littoinen</t>
  </si>
  <si>
    <t>Hannu Klemola</t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</si>
  <si>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</si>
  <si>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</si>
  <si>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</si>
  <si>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</si>
  <si>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</si>
  <si>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</si>
  <si>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</si>
  <si>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</si>
  <si>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</si>
  <si>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</si>
  <si>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</si>
  <si>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</si>
  <si>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</si>
  <si>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</si>
  <si>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</si>
  <si>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 olen saanut tiedot Luonnontieteellisen keskusmuseon sivuilta</t>
  </si>
  <si>
    <t>*Rainer Grönholm</t>
  </si>
  <si>
    <t>Kevola</t>
  </si>
  <si>
    <t>RUS</t>
  </si>
  <si>
    <t>Keskusta-Merttelä</t>
  </si>
  <si>
    <t>Peltopyy</t>
  </si>
  <si>
    <t>SAU</t>
  </si>
  <si>
    <t>Keskusta</t>
  </si>
  <si>
    <t>Krookila-Metsäaro</t>
  </si>
  <si>
    <t>*Kai Norrdahl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</si>
  <si>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</si>
  <si>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</si>
  <si>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</si>
  <si>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</si>
  <si>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</si>
  <si>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</si>
  <si>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</si>
  <si>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</si>
  <si>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</si>
  <si>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</si>
  <si>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SAL</t>
  </si>
  <si>
    <t>Ollikkala</t>
  </si>
  <si>
    <t>MAR</t>
  </si>
  <si>
    <t>HAL</t>
  </si>
  <si>
    <t>Angelniemi</t>
  </si>
  <si>
    <t>*Asko Suoranta</t>
  </si>
  <si>
    <t>NAA</t>
  </si>
  <si>
    <t>Järämäki-Ihala</t>
  </si>
  <si>
    <t>Lehtokurppa</t>
  </si>
  <si>
    <t>Ruissalo Kuuva</t>
  </si>
  <si>
    <t>Ruissalo, Kuuva</t>
  </si>
  <si>
    <t>Ruissalo Keski</t>
  </si>
  <si>
    <t>Ruissalo, Keski</t>
  </si>
  <si>
    <t>Kanadanhanhi</t>
  </si>
  <si>
    <t>Ruokorauma</t>
  </si>
  <si>
    <t>Kohmo-Pääskyvuori</t>
  </si>
  <si>
    <t>*Petri Vainio</t>
  </si>
  <si>
    <t>Valkoselkätikka</t>
  </si>
  <si>
    <t>Tavi</t>
  </si>
  <si>
    <t>Pohjanpelto</t>
  </si>
  <si>
    <t>*Kim Kuntze</t>
  </si>
  <si>
    <t>*Jari Kårlund ja Raino Suni</t>
  </si>
  <si>
    <t>Sinisuohaukka</t>
  </si>
  <si>
    <t>Taviokuurna</t>
  </si>
  <si>
    <t>Kiparluoto</t>
  </si>
  <si>
    <t>Luolalanjärvi</t>
  </si>
  <si>
    <t>Harmaahaikara</t>
  </si>
  <si>
    <t>Pähkinähakki</t>
  </si>
  <si>
    <t>Tuulihaukka</t>
  </si>
  <si>
    <t>Stortervo-Mågby</t>
  </si>
  <si>
    <t>*Tom Ahlström</t>
  </si>
  <si>
    <t>*Raimo Hyvönen</t>
  </si>
  <si>
    <t>Uusintalaskentojen 1999/00-08/09 yks./10km keskiarvo</t>
  </si>
  <si>
    <t>Kalanti kk</t>
  </si>
  <si>
    <t>*Rauno Laine</t>
  </si>
  <si>
    <t>Vahto</t>
  </si>
  <si>
    <t>TAI</t>
  </si>
  <si>
    <t>Keskusta-Kolkanaukko</t>
  </si>
  <si>
    <t>Naurulokki</t>
  </si>
  <si>
    <t>Jorma Kirjonen</t>
  </si>
  <si>
    <t>Lajikohtainen yksilömäärä/ 10 havainnointikilometriä</t>
  </si>
  <si>
    <t>Lapasotka</t>
  </si>
  <si>
    <t>Riskilä</t>
  </si>
  <si>
    <t>Prunkila</t>
  </si>
  <si>
    <t>Ensimmäisenä minulle havainnot ilmoittaneen henkilön nimi. Varmasti muitakin laskijoita on ollut mukana joillakin reiteillä</t>
  </si>
  <si>
    <t>*Timo Kurki</t>
  </si>
  <si>
    <t>*Olli Kanerva, Ville Räihä</t>
  </si>
  <si>
    <t>KOR</t>
  </si>
  <si>
    <t>Utö</t>
  </si>
  <si>
    <t>Muuttohaukka</t>
  </si>
  <si>
    <t>Hiiripöllö</t>
  </si>
  <si>
    <t>ASK</t>
  </si>
  <si>
    <t>Louhisaari</t>
  </si>
  <si>
    <t>Pikku-uikku</t>
  </si>
  <si>
    <t>+</t>
  </si>
  <si>
    <t>Valkoposkihanhi</t>
  </si>
  <si>
    <t>Punasotka</t>
  </si>
  <si>
    <t>Haahka</t>
  </si>
  <si>
    <t>Mustalintu</t>
  </si>
  <si>
    <t>Jänkäkurppa</t>
  </si>
  <si>
    <t>Niittykirvinen</t>
  </si>
  <si>
    <t>Rautiainen</t>
  </si>
  <si>
    <t>Kulorastas</t>
  </si>
  <si>
    <t>Vuorihemppo</t>
  </si>
  <si>
    <t>Silkkiuikku</t>
  </si>
  <si>
    <t>Jänkakurppa</t>
  </si>
  <si>
    <t>Pilkkasiipi</t>
  </si>
  <si>
    <t>Ruokki</t>
  </si>
  <si>
    <t>*Kari Airikkala, Aira Lukin</t>
  </si>
  <si>
    <t>*Rainer Grönholm ja kaksi muuta laskijaa</t>
  </si>
  <si>
    <t>NAU</t>
  </si>
  <si>
    <t>Ängsö</t>
  </si>
  <si>
    <t>Selkälokki</t>
  </si>
  <si>
    <t>*Heikki Lehtonen</t>
  </si>
  <si>
    <t>Vartsala</t>
  </si>
  <si>
    <t>*Arvi Uotila, Tuomas Uotila</t>
  </si>
  <si>
    <t>*Juha Kylänpää</t>
  </si>
  <si>
    <t>Muhkuri</t>
  </si>
  <si>
    <t>Esa Lehikoinen</t>
  </si>
  <si>
    <t>*Markus Rantala, Markku Salonen</t>
  </si>
  <si>
    <t>Jarmo Laine, Emma Kosonen</t>
  </si>
  <si>
    <t>Uusintalaskentojen 2009/10-11/12 yks./10km keskiarvo</t>
  </si>
  <si>
    <t>2010-l</t>
  </si>
  <si>
    <t>Yks/10 reittikm laskennassa
 syksyllä 2012</t>
  </si>
  <si>
    <t>Yks/10 reittikm 
vuodenvaihteessa 2012/13</t>
  </si>
  <si>
    <t>Yks/10 reittikm 
kevätlaskennassa 2013</t>
  </si>
  <si>
    <t>Kaanaa-Pirilä</t>
  </si>
  <si>
    <t>*Harri Päivärinta</t>
  </si>
  <si>
    <t>*Koskinen Ari, Koskinen Kaija, Holmström Jukka, Kankare Kai</t>
  </si>
  <si>
    <t>*Kai Kankare, Koskinen Ari, Koskinen Kaija, Tiihonen Kirsi</t>
  </si>
  <si>
    <t>*Seppo Kallio, Sirpa Kallio</t>
  </si>
  <si>
    <t>MEL</t>
  </si>
  <si>
    <t>Tuohimaa</t>
  </si>
  <si>
    <t>Erkki Kallio</t>
  </si>
  <si>
    <t>ALA</t>
  </si>
  <si>
    <t>Koskenkylä</t>
  </si>
  <si>
    <t>*Ilona Heiskari, Hilkka Tuominen</t>
  </si>
  <si>
    <t>*Pekka Salmi, Laine Petri, Juhani Salmi</t>
  </si>
  <si>
    <t>*Markku Hyvönen, Reko Leino, Raimo Hyvönen</t>
  </si>
  <si>
    <t>*Pekka Alho</t>
  </si>
  <si>
    <t>*Arvi Uotila, Jarmo Boman</t>
  </si>
  <si>
    <t>*Raimo Uusitalo</t>
  </si>
  <si>
    <t>*Päivi Sirkiä, Sami Sirkiä</t>
  </si>
  <si>
    <t>*Kim Kuntze, Elmeri Juuti, Jyri Juuti</t>
  </si>
  <si>
    <t>*Kim Kuntze, Mikael Nyman</t>
  </si>
  <si>
    <t>Osmo Kivivuori</t>
  </si>
  <si>
    <t>Attu</t>
  </si>
  <si>
    <t>*Pettersson Kaj-Ove, Blomqvist Bertil, Duncker Marcus</t>
  </si>
  <si>
    <t>*Jorma Tenovuo</t>
  </si>
  <si>
    <t>Merisirri</t>
  </si>
  <si>
    <t>Luotokirvinen</t>
  </si>
  <si>
    <t>Kettusirkku</t>
  </si>
  <si>
    <t>Röölä</t>
  </si>
  <si>
    <t>*Timo Nurmi</t>
  </si>
  <si>
    <t>Ala-Lemu</t>
  </si>
  <si>
    <t>*Lehtonen Raimo, Lehtonen Tommi</t>
  </si>
  <si>
    <t>Pansio-Perno</t>
  </si>
  <si>
    <t>*Markus Ahola</t>
  </si>
  <si>
    <t>Satama</t>
  </si>
  <si>
    <t>*Kari Saari</t>
  </si>
  <si>
    <t>Halinen-Lonttinen</t>
  </si>
  <si>
    <t>*Timo Leino</t>
  </si>
  <si>
    <t>Sirkkula</t>
  </si>
  <si>
    <t>*Jari Lähteenoja, Seppo Sällylä</t>
  </si>
  <si>
    <t>SÄR</t>
  </si>
  <si>
    <t>Förby-Finby</t>
  </si>
  <si>
    <t>*Hannu Ekblom, Raija Ekblom, Timo Helle, Aino Loivaranta, Pekka Loivaranta</t>
  </si>
  <si>
    <t>Kaarnisto-Vepsä</t>
  </si>
  <si>
    <t>*Eloranta Hannu, Eloranta Antero</t>
  </si>
  <si>
    <t>SUO</t>
  </si>
  <si>
    <t>Laidike</t>
  </si>
  <si>
    <t>*Timo Leino, Liisa Leino</t>
  </si>
  <si>
    <t>Halikonlahti</t>
  </si>
  <si>
    <t>OAR</t>
  </si>
  <si>
    <t>Heisala</t>
  </si>
  <si>
    <t>*Tapio Koskela, Talja Kristiina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</si>
</sst>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1" fontId="1" fillId="0" borderId="15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 textRotation="90"/>
    </xf>
    <xf numFmtId="0" fontId="1" fillId="0" borderId="0" xfId="0" applyFont="1" applyFill="1" applyAlignment="1">
      <alignment/>
    </xf>
    <xf numFmtId="2" fontId="0" fillId="2" borderId="2" xfId="0" applyNumberForma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0" fontId="0" fillId="0" borderId="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 textRotation="90" wrapText="1"/>
    </xf>
    <xf numFmtId="1" fontId="0" fillId="0" borderId="0" xfId="0" applyNumberFormat="1" applyFont="1" applyFill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13" xfId="0" applyFont="1" applyBorder="1" applyAlignment="1" quotePrefix="1">
      <alignment/>
    </xf>
    <xf numFmtId="0" fontId="0" fillId="0" borderId="7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0" fontId="0" fillId="0" borderId="12" xfId="0" applyFont="1" applyBorder="1" applyAlignment="1" quotePrefix="1">
      <alignment horizontal="center"/>
    </xf>
    <xf numFmtId="2" fontId="0" fillId="0" borderId="7" xfId="0" applyNumberFormat="1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1" fontId="0" fillId="2" borderId="13" xfId="0" applyNumberFormat="1" applyFill="1" applyBorder="1" applyAlignment="1">
      <alignment/>
    </xf>
    <xf numFmtId="1" fontId="0" fillId="2" borderId="12" xfId="0" applyNumberFormat="1" applyFill="1" applyBorder="1" applyAlignment="1">
      <alignment/>
    </xf>
    <xf numFmtId="1" fontId="0" fillId="2" borderId="16" xfId="0" applyNumberFormat="1" applyFill="1" applyBorder="1" applyAlignment="1">
      <alignment/>
    </xf>
    <xf numFmtId="1" fontId="0" fillId="2" borderId="17" xfId="0" applyNumberFormat="1" applyFill="1" applyBorder="1" applyAlignment="1">
      <alignment/>
    </xf>
    <xf numFmtId="1" fontId="0" fillId="3" borderId="16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2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5.7109375" defaultRowHeight="12.75"/>
  <cols>
    <col min="1" max="1" width="17.140625" style="1" customWidth="1"/>
    <col min="2" max="7" width="5.7109375" style="1" customWidth="1"/>
    <col min="8" max="14" width="6.57421875" style="0" customWidth="1"/>
    <col min="15" max="15" width="6.57421875" style="67" customWidth="1"/>
    <col min="16" max="17" width="6.57421875" style="0" customWidth="1"/>
    <col min="18" max="18" width="6.57421875" style="0" bestFit="1" customWidth="1"/>
    <col min="19" max="20" width="6.57421875" style="0" customWidth="1"/>
  </cols>
  <sheetData>
    <row r="1" ht="12.75">
      <c r="A1" s="1" t="s">
        <v>86</v>
      </c>
    </row>
    <row r="2" spans="1:74" s="4" customFormat="1" ht="129.75" customHeight="1">
      <c r="A2" s="3"/>
      <c r="B2" s="22" t="s">
        <v>125</v>
      </c>
      <c r="C2" s="22" t="s">
        <v>126</v>
      </c>
      <c r="D2" s="22" t="s">
        <v>127</v>
      </c>
      <c r="E2" s="22" t="s">
        <v>128</v>
      </c>
      <c r="F2" s="22" t="s">
        <v>192</v>
      </c>
      <c r="G2" s="22" t="s">
        <v>241</v>
      </c>
      <c r="H2" s="71" t="s">
        <v>200</v>
      </c>
      <c r="I2" s="71" t="s">
        <v>200</v>
      </c>
      <c r="J2" s="71" t="s">
        <v>200</v>
      </c>
      <c r="K2" s="84" t="s">
        <v>137</v>
      </c>
      <c r="L2" s="84" t="s">
        <v>138</v>
      </c>
      <c r="M2" s="84" t="s">
        <v>152</v>
      </c>
      <c r="N2" s="54" t="s">
        <v>255</v>
      </c>
      <c r="O2" s="70" t="s">
        <v>212</v>
      </c>
      <c r="P2" s="54" t="s">
        <v>164</v>
      </c>
      <c r="Q2" s="54" t="s">
        <v>274</v>
      </c>
      <c r="R2" s="53" t="s">
        <v>139</v>
      </c>
      <c r="S2" s="53" t="s">
        <v>179</v>
      </c>
      <c r="T2" s="53" t="s">
        <v>208</v>
      </c>
      <c r="U2" s="53" t="s">
        <v>94</v>
      </c>
      <c r="V2" s="53" t="s">
        <v>184</v>
      </c>
      <c r="W2" s="54" t="s">
        <v>74</v>
      </c>
      <c r="X2" s="54" t="s">
        <v>234</v>
      </c>
      <c r="Y2" s="55" t="s">
        <v>82</v>
      </c>
      <c r="Z2" s="52" t="s">
        <v>83</v>
      </c>
      <c r="AA2" s="52" t="s">
        <v>123</v>
      </c>
      <c r="AB2" s="52" t="s">
        <v>107</v>
      </c>
      <c r="AC2" s="52" t="s">
        <v>203</v>
      </c>
      <c r="AD2" s="52" t="s">
        <v>147</v>
      </c>
      <c r="AE2" s="52" t="s">
        <v>252</v>
      </c>
      <c r="AF2" s="52" t="s">
        <v>96</v>
      </c>
      <c r="AG2" s="52" t="s">
        <v>121</v>
      </c>
      <c r="AH2" s="52" t="s">
        <v>119</v>
      </c>
      <c r="AI2" s="52" t="s">
        <v>185</v>
      </c>
      <c r="AJ2" s="52" t="s">
        <v>278</v>
      </c>
      <c r="AK2" s="52" t="s">
        <v>231</v>
      </c>
      <c r="AL2" s="52" t="s">
        <v>142</v>
      </c>
      <c r="AM2" s="52" t="s">
        <v>266</v>
      </c>
      <c r="AN2" s="52" t="s">
        <v>294</v>
      </c>
      <c r="AO2" s="52" t="s">
        <v>189</v>
      </c>
      <c r="AP2" s="52" t="s">
        <v>154</v>
      </c>
      <c r="AQ2" s="52" t="s">
        <v>167</v>
      </c>
      <c r="AR2" s="52" t="s">
        <v>246</v>
      </c>
      <c r="AS2" s="52" t="s">
        <v>148</v>
      </c>
      <c r="AT2" s="52" t="s">
        <v>144</v>
      </c>
      <c r="AU2" s="52" t="s">
        <v>195</v>
      </c>
      <c r="AV2" s="52" t="s">
        <v>78</v>
      </c>
      <c r="AW2" s="52" t="s">
        <v>98</v>
      </c>
      <c r="AX2" s="52" t="s">
        <v>150</v>
      </c>
      <c r="AY2" s="52" t="s">
        <v>287</v>
      </c>
      <c r="AZ2" s="52" t="s">
        <v>174</v>
      </c>
      <c r="BA2" s="52" t="s">
        <v>272</v>
      </c>
      <c r="BB2" s="52" t="s">
        <v>292</v>
      </c>
      <c r="BC2" s="52" t="s">
        <v>147</v>
      </c>
      <c r="BD2" s="52" t="s">
        <v>161</v>
      </c>
      <c r="BE2" s="52" t="s">
        <v>282</v>
      </c>
      <c r="BF2" s="52" t="s">
        <v>147</v>
      </c>
      <c r="BG2" s="52" t="s">
        <v>290</v>
      </c>
      <c r="BH2" s="52" t="s">
        <v>285</v>
      </c>
      <c r="BI2" s="52" t="s">
        <v>197</v>
      </c>
      <c r="BJ2" s="52" t="s">
        <v>280</v>
      </c>
      <c r="BK2" s="52" t="s">
        <v>91</v>
      </c>
      <c r="BL2" s="52" t="s">
        <v>175</v>
      </c>
      <c r="BM2" s="52" t="s">
        <v>237</v>
      </c>
      <c r="BN2" s="52" t="s">
        <v>276</v>
      </c>
      <c r="BO2" s="52" t="s">
        <v>115</v>
      </c>
      <c r="BP2" s="52" t="s">
        <v>171</v>
      </c>
      <c r="BQ2" s="52" t="s">
        <v>169</v>
      </c>
      <c r="BR2" s="52" t="s">
        <v>118</v>
      </c>
      <c r="BS2" s="52" t="s">
        <v>120</v>
      </c>
      <c r="BT2" s="52" t="s">
        <v>193</v>
      </c>
      <c r="BU2" s="52" t="s">
        <v>100</v>
      </c>
      <c r="BV2" s="52" t="s">
        <v>103</v>
      </c>
    </row>
    <row r="3" spans="1:74" s="6" customFormat="1" ht="12.75">
      <c r="A3" s="5"/>
      <c r="B3" s="39" t="s">
        <v>129</v>
      </c>
      <c r="C3" s="43" t="s">
        <v>130</v>
      </c>
      <c r="D3" s="40" t="s">
        <v>131</v>
      </c>
      <c r="E3" s="43" t="s">
        <v>132</v>
      </c>
      <c r="F3" s="41" t="s">
        <v>133</v>
      </c>
      <c r="G3" s="83" t="s">
        <v>242</v>
      </c>
      <c r="H3" s="26">
        <v>2010</v>
      </c>
      <c r="I3" s="26">
        <v>2011</v>
      </c>
      <c r="J3" s="26">
        <v>2012</v>
      </c>
      <c r="K3" s="85">
        <v>2013</v>
      </c>
      <c r="L3" s="85">
        <v>2013</v>
      </c>
      <c r="M3" s="85">
        <v>2013</v>
      </c>
      <c r="N3" s="26" t="s">
        <v>254</v>
      </c>
      <c r="O3" s="68" t="s">
        <v>211</v>
      </c>
      <c r="P3" s="26" t="s">
        <v>163</v>
      </c>
      <c r="Q3" s="26" t="s">
        <v>75</v>
      </c>
      <c r="R3" s="6" t="s">
        <v>75</v>
      </c>
      <c r="S3" s="6" t="s">
        <v>75</v>
      </c>
      <c r="T3" s="6" t="s">
        <v>207</v>
      </c>
      <c r="U3" s="6" t="s">
        <v>93</v>
      </c>
      <c r="V3" s="6" t="s">
        <v>73</v>
      </c>
      <c r="W3" s="6" t="s">
        <v>73</v>
      </c>
      <c r="X3" s="6" t="s">
        <v>73</v>
      </c>
      <c r="Y3" s="6" t="s">
        <v>0</v>
      </c>
      <c r="Z3" s="6" t="s">
        <v>0</v>
      </c>
      <c r="AA3" s="6" t="s">
        <v>106</v>
      </c>
      <c r="AB3" s="6" t="s">
        <v>106</v>
      </c>
      <c r="AC3" s="6" t="s">
        <v>162</v>
      </c>
      <c r="AD3" s="6" t="s">
        <v>162</v>
      </c>
      <c r="AE3" s="6" t="s">
        <v>251</v>
      </c>
      <c r="AF3" s="6" t="s">
        <v>95</v>
      </c>
      <c r="AG3" s="6" t="s">
        <v>95</v>
      </c>
      <c r="AH3" s="6" t="s">
        <v>85</v>
      </c>
      <c r="AI3" s="6" t="s">
        <v>166</v>
      </c>
      <c r="AJ3" s="6" t="s">
        <v>166</v>
      </c>
      <c r="AK3" s="6" t="s">
        <v>230</v>
      </c>
      <c r="AL3" s="6" t="s">
        <v>112</v>
      </c>
      <c r="AM3" s="6" t="s">
        <v>104</v>
      </c>
      <c r="AN3" s="6" t="s">
        <v>104</v>
      </c>
      <c r="AO3" s="6" t="s">
        <v>104</v>
      </c>
      <c r="AP3" s="6" t="s">
        <v>153</v>
      </c>
      <c r="AQ3" s="6" t="s">
        <v>111</v>
      </c>
      <c r="AR3" s="6" t="s">
        <v>111</v>
      </c>
      <c r="AS3" s="6" t="s">
        <v>111</v>
      </c>
      <c r="AT3" s="6" t="s">
        <v>143</v>
      </c>
      <c r="AU3" s="6" t="s">
        <v>143</v>
      </c>
      <c r="AV3" s="6" t="s">
        <v>77</v>
      </c>
      <c r="AW3" s="6" t="s">
        <v>77</v>
      </c>
      <c r="AX3" s="6" t="s">
        <v>77</v>
      </c>
      <c r="AY3" s="6" t="s">
        <v>77</v>
      </c>
      <c r="AZ3" s="6" t="s">
        <v>77</v>
      </c>
      <c r="BA3" s="6" t="s">
        <v>77</v>
      </c>
      <c r="BB3" s="6" t="s">
        <v>160</v>
      </c>
      <c r="BC3" s="6" t="s">
        <v>160</v>
      </c>
      <c r="BD3" s="6" t="s">
        <v>160</v>
      </c>
      <c r="BE3" s="6" t="s">
        <v>160</v>
      </c>
      <c r="BF3" s="6" t="s">
        <v>146</v>
      </c>
      <c r="BG3" s="6" t="s">
        <v>289</v>
      </c>
      <c r="BH3" s="6" t="s">
        <v>284</v>
      </c>
      <c r="BI3" s="6" t="s">
        <v>196</v>
      </c>
      <c r="BJ3" s="6" t="s">
        <v>81</v>
      </c>
      <c r="BK3" s="6" t="s">
        <v>81</v>
      </c>
      <c r="BL3" s="6" t="s">
        <v>81</v>
      </c>
      <c r="BM3" s="6" t="s">
        <v>81</v>
      </c>
      <c r="BN3" s="6" t="s">
        <v>81</v>
      </c>
      <c r="BO3" s="6" t="s">
        <v>81</v>
      </c>
      <c r="BP3" s="6" t="s">
        <v>81</v>
      </c>
      <c r="BQ3" s="6" t="s">
        <v>81</v>
      </c>
      <c r="BR3" s="6" t="s">
        <v>81</v>
      </c>
      <c r="BS3" s="6" t="s">
        <v>99</v>
      </c>
      <c r="BT3" s="6" t="s">
        <v>99</v>
      </c>
      <c r="BU3" s="6" t="s">
        <v>99</v>
      </c>
      <c r="BV3" s="6" t="s">
        <v>102</v>
      </c>
    </row>
    <row r="4" spans="1:74" ht="12.75">
      <c r="A4" s="13" t="s">
        <v>1</v>
      </c>
      <c r="B4" s="42">
        <v>253</v>
      </c>
      <c r="C4" s="44">
        <v>380</v>
      </c>
      <c r="D4" s="13">
        <v>384</v>
      </c>
      <c r="E4" s="44">
        <v>411</v>
      </c>
      <c r="F4" s="58">
        <v>479.7</v>
      </c>
      <c r="G4" s="58">
        <f>(H4+I4+J4)/3</f>
        <v>537.0666666666667</v>
      </c>
      <c r="H4" s="28">
        <v>607</v>
      </c>
      <c r="I4" s="28">
        <v>509</v>
      </c>
      <c r="J4" s="28">
        <v>495.2</v>
      </c>
      <c r="K4" s="86">
        <f>SUM(M4)</f>
        <v>593.9000000000002</v>
      </c>
      <c r="L4" s="86">
        <f>COUNT(N4:BV4)</f>
        <v>61</v>
      </c>
      <c r="M4" s="86">
        <f>SUM(N4:IV4)</f>
        <v>593.9000000000002</v>
      </c>
      <c r="N4" s="63">
        <v>10</v>
      </c>
      <c r="O4" s="16">
        <v>13.2</v>
      </c>
      <c r="P4" s="14">
        <v>11</v>
      </c>
      <c r="Q4" s="14">
        <v>9.5</v>
      </c>
      <c r="R4" s="14">
        <v>12</v>
      </c>
      <c r="S4" s="14">
        <v>10.2</v>
      </c>
      <c r="T4" s="14">
        <v>7</v>
      </c>
      <c r="U4" s="14">
        <v>11</v>
      </c>
      <c r="V4" s="14">
        <v>10.6</v>
      </c>
      <c r="W4" s="15">
        <v>10.4</v>
      </c>
      <c r="X4" s="15">
        <v>9.5</v>
      </c>
      <c r="Y4" s="19">
        <v>6.6</v>
      </c>
      <c r="Z4" s="13">
        <v>11.6</v>
      </c>
      <c r="AA4" s="18">
        <v>8.2</v>
      </c>
      <c r="AB4" s="13">
        <v>8.3</v>
      </c>
      <c r="AC4" s="18">
        <v>12</v>
      </c>
      <c r="AD4" s="18">
        <v>11</v>
      </c>
      <c r="AE4" s="18">
        <v>10.6</v>
      </c>
      <c r="AF4" s="16">
        <v>11.3</v>
      </c>
      <c r="AG4" s="16">
        <v>7.3</v>
      </c>
      <c r="AH4" s="16">
        <v>9.8</v>
      </c>
      <c r="AI4" s="16">
        <v>5.5</v>
      </c>
      <c r="AJ4" s="16">
        <v>13</v>
      </c>
      <c r="AK4" s="16">
        <v>3.8</v>
      </c>
      <c r="AL4" s="16">
        <v>12.4</v>
      </c>
      <c r="AM4" s="16">
        <v>10.2</v>
      </c>
      <c r="AN4" s="16">
        <v>11.5</v>
      </c>
      <c r="AO4" s="16">
        <v>11.5</v>
      </c>
      <c r="AP4" s="16">
        <v>10.7</v>
      </c>
      <c r="AQ4" s="14">
        <v>9.3</v>
      </c>
      <c r="AR4" s="14">
        <v>12</v>
      </c>
      <c r="AS4" s="14">
        <v>6.2</v>
      </c>
      <c r="AT4" s="14">
        <v>11</v>
      </c>
      <c r="AU4" s="14">
        <v>9.3</v>
      </c>
      <c r="AV4" s="14">
        <v>31</v>
      </c>
      <c r="AW4" s="14">
        <v>10.7</v>
      </c>
      <c r="AX4" s="14">
        <v>10.4</v>
      </c>
      <c r="AY4" s="14">
        <v>14</v>
      </c>
      <c r="AZ4" s="14">
        <v>10.5</v>
      </c>
      <c r="BA4" s="14">
        <v>7</v>
      </c>
      <c r="BB4" s="14">
        <v>6</v>
      </c>
      <c r="BC4" s="14">
        <v>10</v>
      </c>
      <c r="BD4" s="14">
        <v>6</v>
      </c>
      <c r="BE4" s="14">
        <v>5.7</v>
      </c>
      <c r="BF4" s="14">
        <v>7.6</v>
      </c>
      <c r="BG4" s="14">
        <v>15</v>
      </c>
      <c r="BH4" s="14">
        <v>7.1</v>
      </c>
      <c r="BI4" s="14">
        <v>8</v>
      </c>
      <c r="BJ4" s="14">
        <v>10</v>
      </c>
      <c r="BK4" s="14">
        <v>7.6</v>
      </c>
      <c r="BL4" s="14">
        <v>9.4</v>
      </c>
      <c r="BM4" s="14">
        <v>8.7</v>
      </c>
      <c r="BN4" s="14">
        <v>9.9</v>
      </c>
      <c r="BO4" s="14">
        <v>6.2</v>
      </c>
      <c r="BP4" s="14">
        <v>8</v>
      </c>
      <c r="BQ4" s="14">
        <v>8.3</v>
      </c>
      <c r="BR4" s="14">
        <v>7.5</v>
      </c>
      <c r="BS4" s="14">
        <v>11</v>
      </c>
      <c r="BT4" s="14">
        <v>8</v>
      </c>
      <c r="BU4" s="14">
        <v>4.7</v>
      </c>
      <c r="BV4" s="18">
        <v>8.1</v>
      </c>
    </row>
    <row r="5" spans="1:74" ht="12.75">
      <c r="A5" s="64" t="s">
        <v>213</v>
      </c>
      <c r="B5" s="42"/>
      <c r="C5" s="44"/>
      <c r="D5" s="82" t="s">
        <v>214</v>
      </c>
      <c r="E5" s="81" t="s">
        <v>214</v>
      </c>
      <c r="F5" s="58"/>
      <c r="G5" s="37">
        <f aca="true" t="shared" si="0" ref="G5:G69">(H5+I5+J5)/3</f>
        <v>0.00673128702207862</v>
      </c>
      <c r="H5" s="28"/>
      <c r="I5" s="28"/>
      <c r="J5" s="27">
        <v>0.02019386106623586</v>
      </c>
      <c r="K5" s="57">
        <f>M5*10/$K$4</f>
        <v>0</v>
      </c>
      <c r="L5" s="87">
        <f>COUNT(N5:BV5)</f>
        <v>0</v>
      </c>
      <c r="M5" s="87">
        <f>SUM(N5:IV5)</f>
        <v>0</v>
      </c>
      <c r="N5" s="20"/>
      <c r="O5" s="63"/>
      <c r="P5" s="60"/>
      <c r="Q5" s="60"/>
      <c r="R5" s="60"/>
      <c r="S5" s="60"/>
      <c r="T5" s="60"/>
      <c r="U5" s="60"/>
      <c r="V5" s="60"/>
      <c r="W5" s="51"/>
      <c r="X5" s="51"/>
      <c r="Y5" s="61"/>
      <c r="Z5" s="59"/>
      <c r="AA5" s="62"/>
      <c r="AB5" s="59"/>
      <c r="AC5" s="59"/>
      <c r="AD5" s="62"/>
      <c r="AE5" s="62"/>
      <c r="AF5" s="63"/>
      <c r="AG5" s="63"/>
      <c r="AH5" s="63"/>
      <c r="AI5" s="63"/>
      <c r="AJ5" s="63"/>
      <c r="AK5" s="20"/>
      <c r="AL5" s="63"/>
      <c r="AM5" s="63"/>
      <c r="AN5" s="63"/>
      <c r="AO5" s="63"/>
      <c r="AP5" s="63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2"/>
    </row>
    <row r="6" spans="1:74" ht="12.75">
      <c r="A6" s="64" t="s">
        <v>224</v>
      </c>
      <c r="B6" s="42"/>
      <c r="C6" s="81" t="s">
        <v>214</v>
      </c>
      <c r="D6" s="73"/>
      <c r="E6" s="74"/>
      <c r="F6" s="58"/>
      <c r="G6" s="37">
        <f t="shared" si="0"/>
        <v>0</v>
      </c>
      <c r="H6" s="28"/>
      <c r="I6" s="28"/>
      <c r="J6" s="27"/>
      <c r="K6" s="57">
        <f>M6*10/$K$4</f>
        <v>0</v>
      </c>
      <c r="L6" s="88">
        <f aca="true" t="shared" si="1" ref="L6:L70">COUNT(N6:BV6)</f>
        <v>0</v>
      </c>
      <c r="M6" s="88">
        <f>SUM(N6:IV6)</f>
        <v>0</v>
      </c>
      <c r="N6" s="20"/>
      <c r="O6" s="63"/>
      <c r="P6" s="60"/>
      <c r="Q6" s="60"/>
      <c r="R6" s="60"/>
      <c r="S6" s="60"/>
      <c r="T6" s="60"/>
      <c r="U6" s="60"/>
      <c r="V6" s="60"/>
      <c r="W6" s="51"/>
      <c r="X6" s="51"/>
      <c r="Y6" s="61"/>
      <c r="Z6" s="59"/>
      <c r="AA6" s="62"/>
      <c r="AB6" s="59"/>
      <c r="AC6" s="59"/>
      <c r="AD6" s="62"/>
      <c r="AE6" s="62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2"/>
    </row>
    <row r="7" spans="1:74" ht="12.75">
      <c r="A7" s="64" t="s">
        <v>186</v>
      </c>
      <c r="B7" s="42"/>
      <c r="C7" s="44"/>
      <c r="D7" s="13"/>
      <c r="E7" s="44">
        <v>0.01</v>
      </c>
      <c r="F7" s="37">
        <v>0.01</v>
      </c>
      <c r="G7" s="37">
        <f t="shared" si="0"/>
        <v>0</v>
      </c>
      <c r="H7" s="27"/>
      <c r="I7" s="27"/>
      <c r="J7" s="27"/>
      <c r="K7" s="57">
        <f>M7*10/$K$4</f>
        <v>0.016837851490149852</v>
      </c>
      <c r="L7" s="90">
        <f t="shared" si="1"/>
        <v>1</v>
      </c>
      <c r="M7" s="90">
        <f>SUM(N7:IV7)</f>
        <v>1</v>
      </c>
      <c r="N7" s="20"/>
      <c r="O7" s="20"/>
      <c r="P7" s="60"/>
      <c r="Q7" s="60"/>
      <c r="R7" s="60"/>
      <c r="S7" s="60"/>
      <c r="T7" s="60"/>
      <c r="U7" s="60"/>
      <c r="V7" s="60"/>
      <c r="W7" s="51"/>
      <c r="X7" s="51"/>
      <c r="Y7" s="61"/>
      <c r="Z7" s="59"/>
      <c r="AA7" s="62"/>
      <c r="AB7" s="59"/>
      <c r="AC7" s="59"/>
      <c r="AD7" s="59"/>
      <c r="AE7" s="59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28">
        <v>1</v>
      </c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2"/>
    </row>
    <row r="8" spans="1:20" ht="12.75">
      <c r="A8" s="1" t="s">
        <v>2</v>
      </c>
      <c r="B8" s="36"/>
      <c r="C8" s="79" t="s">
        <v>214</v>
      </c>
      <c r="D8" s="79" t="s">
        <v>214</v>
      </c>
      <c r="E8" s="36">
        <v>0.34</v>
      </c>
      <c r="F8" s="37">
        <v>0.031</v>
      </c>
      <c r="G8" s="37">
        <f t="shared" si="0"/>
        <v>0.40355411954765746</v>
      </c>
      <c r="H8" s="27"/>
      <c r="I8" s="27">
        <v>0.1</v>
      </c>
      <c r="J8" s="27">
        <v>1.1106623586429722</v>
      </c>
      <c r="K8" s="57">
        <f>M8*10/$K$4</f>
        <v>0.15154066341134867</v>
      </c>
      <c r="L8" s="88">
        <f t="shared" si="1"/>
        <v>1</v>
      </c>
      <c r="M8" s="88">
        <f>SUM(N8:IV8)</f>
        <v>9</v>
      </c>
      <c r="N8" s="20"/>
      <c r="O8" s="20"/>
      <c r="P8" s="28"/>
      <c r="Q8" s="28"/>
      <c r="T8">
        <v>9</v>
      </c>
    </row>
    <row r="9" spans="1:66" ht="12.75">
      <c r="A9" s="1" t="s">
        <v>3</v>
      </c>
      <c r="B9" s="36"/>
      <c r="C9" s="36">
        <v>0.25</v>
      </c>
      <c r="D9" s="36">
        <v>0.61</v>
      </c>
      <c r="E9" s="37">
        <v>3.85</v>
      </c>
      <c r="F9" s="37">
        <v>1.4087521943253727</v>
      </c>
      <c r="G9" s="37">
        <f t="shared" si="0"/>
        <v>1.018050619278406</v>
      </c>
      <c r="H9" s="27">
        <v>0.46</v>
      </c>
      <c r="I9" s="27">
        <v>1.12</v>
      </c>
      <c r="J9" s="27">
        <v>1.4741518578352177</v>
      </c>
      <c r="K9" s="57">
        <f aca="true" t="shared" si="2" ref="K9:K99">M9*10/$K$4</f>
        <v>1.3638659707021379</v>
      </c>
      <c r="L9" s="88">
        <f t="shared" si="1"/>
        <v>6</v>
      </c>
      <c r="M9" s="88">
        <f>SUM(N9:IV9)</f>
        <v>81</v>
      </c>
      <c r="N9" s="20"/>
      <c r="O9" s="20"/>
      <c r="P9" s="28"/>
      <c r="Q9" s="28"/>
      <c r="T9">
        <v>52</v>
      </c>
      <c r="V9">
        <v>2</v>
      </c>
      <c r="X9">
        <v>3</v>
      </c>
      <c r="AJ9">
        <v>4</v>
      </c>
      <c r="AK9">
        <v>18</v>
      </c>
      <c r="BN9">
        <v>2</v>
      </c>
    </row>
    <row r="10" spans="1:68" ht="12.75">
      <c r="A10" s="1" t="s">
        <v>4</v>
      </c>
      <c r="B10" s="36"/>
      <c r="C10" s="36"/>
      <c r="D10" s="36">
        <v>0.01</v>
      </c>
      <c r="E10" s="36">
        <v>0.06</v>
      </c>
      <c r="F10" s="37">
        <v>0.19932986323739538</v>
      </c>
      <c r="G10" s="37">
        <f t="shared" si="0"/>
        <v>0.12430263866451263</v>
      </c>
      <c r="H10" s="27">
        <v>0.07</v>
      </c>
      <c r="I10" s="27"/>
      <c r="J10" s="27">
        <v>0.3029079159935379</v>
      </c>
      <c r="K10" s="57">
        <f t="shared" si="2"/>
        <v>0.08418925745074926</v>
      </c>
      <c r="L10" s="88">
        <f t="shared" si="1"/>
        <v>3</v>
      </c>
      <c r="M10" s="88">
        <f>SUM(N10:IV10)</f>
        <v>5</v>
      </c>
      <c r="N10" s="20"/>
      <c r="O10" s="20"/>
      <c r="P10" s="28"/>
      <c r="Q10" s="28"/>
      <c r="Z10">
        <v>2</v>
      </c>
      <c r="AP10">
        <v>2</v>
      </c>
      <c r="BP10">
        <v>1</v>
      </c>
    </row>
    <row r="11" spans="1:17" ht="12.75">
      <c r="A11" s="56" t="s">
        <v>173</v>
      </c>
      <c r="B11" s="36"/>
      <c r="C11" s="36"/>
      <c r="D11" s="36">
        <v>0.72</v>
      </c>
      <c r="E11" s="36">
        <v>0.12</v>
      </c>
      <c r="F11" s="37">
        <v>0.02</v>
      </c>
      <c r="G11" s="37">
        <f t="shared" si="0"/>
        <v>0</v>
      </c>
      <c r="H11" s="27"/>
      <c r="I11" s="27"/>
      <c r="J11" s="27"/>
      <c r="K11" s="57">
        <f>M11*10/$K$4</f>
        <v>0</v>
      </c>
      <c r="L11" s="88">
        <f t="shared" si="1"/>
        <v>0</v>
      </c>
      <c r="M11" s="88">
        <f>SUM(N11:IV11)</f>
        <v>0</v>
      </c>
      <c r="N11" s="20"/>
      <c r="O11" s="20"/>
      <c r="P11" s="28"/>
      <c r="Q11" s="28"/>
    </row>
    <row r="12" spans="1:17" ht="12.75">
      <c r="A12" s="56" t="s">
        <v>215</v>
      </c>
      <c r="B12" s="36"/>
      <c r="C12" s="36"/>
      <c r="D12" s="79" t="s">
        <v>214</v>
      </c>
      <c r="E12" s="79" t="s">
        <v>214</v>
      </c>
      <c r="F12" s="37"/>
      <c r="G12" s="37">
        <f t="shared" si="0"/>
        <v>0</v>
      </c>
      <c r="H12" s="27"/>
      <c r="I12" s="27"/>
      <c r="J12" s="27"/>
      <c r="K12" s="57">
        <f>M12*10/$K$4</f>
        <v>0</v>
      </c>
      <c r="L12" s="88">
        <f t="shared" si="1"/>
        <v>0</v>
      </c>
      <c r="M12" s="88">
        <f>SUM(N12:IV12)</f>
        <v>0</v>
      </c>
      <c r="N12" s="20"/>
      <c r="O12" s="20"/>
      <c r="P12" s="28"/>
      <c r="Q12" s="28"/>
    </row>
    <row r="13" spans="1:17" ht="12.75">
      <c r="A13" s="56" t="s">
        <v>178</v>
      </c>
      <c r="B13" s="36"/>
      <c r="C13" s="36"/>
      <c r="D13" s="36"/>
      <c r="E13" s="36">
        <v>0.01</v>
      </c>
      <c r="F13" s="37">
        <v>0.01</v>
      </c>
      <c r="G13" s="37">
        <f t="shared" si="0"/>
        <v>0</v>
      </c>
      <c r="H13" s="27"/>
      <c r="I13" s="27"/>
      <c r="J13" s="27"/>
      <c r="K13" s="57">
        <f>M13*10/$K$4</f>
        <v>0</v>
      </c>
      <c r="L13" s="88">
        <f t="shared" si="1"/>
        <v>0</v>
      </c>
      <c r="M13" s="88">
        <f>SUM(N13:IV13)</f>
        <v>0</v>
      </c>
      <c r="N13" s="20"/>
      <c r="O13" s="20"/>
      <c r="P13" s="28"/>
      <c r="Q13" s="28"/>
    </row>
    <row r="14" spans="1:73" ht="12.75">
      <c r="A14" s="1" t="s">
        <v>5</v>
      </c>
      <c r="B14" s="37">
        <v>28.8</v>
      </c>
      <c r="C14" s="37">
        <v>5.07</v>
      </c>
      <c r="D14" s="36">
        <v>23.77</v>
      </c>
      <c r="E14" s="36">
        <v>10.72</v>
      </c>
      <c r="F14" s="37">
        <v>20.578687283119006</v>
      </c>
      <c r="G14" s="37">
        <f t="shared" si="0"/>
        <v>14.351917070543886</v>
      </c>
      <c r="H14" s="27">
        <v>16.3</v>
      </c>
      <c r="I14" s="27">
        <v>9.49</v>
      </c>
      <c r="J14" s="27">
        <v>17.26575121163166</v>
      </c>
      <c r="K14" s="57">
        <f t="shared" si="2"/>
        <v>14.093281697255426</v>
      </c>
      <c r="L14" s="88">
        <f t="shared" si="1"/>
        <v>8</v>
      </c>
      <c r="M14" s="88">
        <f>SUM(N14:IV14)</f>
        <v>837</v>
      </c>
      <c r="N14" s="20"/>
      <c r="O14" s="20"/>
      <c r="P14" s="28"/>
      <c r="Q14" s="28"/>
      <c r="T14">
        <v>88</v>
      </c>
      <c r="AJ14">
        <v>502</v>
      </c>
      <c r="BC14">
        <v>46</v>
      </c>
      <c r="BD14">
        <v>36</v>
      </c>
      <c r="BM14">
        <v>150</v>
      </c>
      <c r="BR14">
        <v>1</v>
      </c>
      <c r="BS14">
        <v>3</v>
      </c>
      <c r="BU14">
        <v>11</v>
      </c>
    </row>
    <row r="15" spans="1:17" ht="12.75">
      <c r="A15" s="1" t="s">
        <v>216</v>
      </c>
      <c r="B15" s="78" t="s">
        <v>214</v>
      </c>
      <c r="C15" s="78" t="s">
        <v>214</v>
      </c>
      <c r="D15" s="36"/>
      <c r="E15" s="79" t="s">
        <v>214</v>
      </c>
      <c r="F15" s="37"/>
      <c r="G15" s="37">
        <f t="shared" si="0"/>
        <v>0</v>
      </c>
      <c r="H15" s="27"/>
      <c r="I15" s="27"/>
      <c r="J15" s="27"/>
      <c r="K15" s="57">
        <f>M15*10/$K$4</f>
        <v>0</v>
      </c>
      <c r="L15" s="88">
        <f t="shared" si="1"/>
        <v>0</v>
      </c>
      <c r="M15" s="88">
        <f>SUM(N15:IV15)</f>
        <v>0</v>
      </c>
      <c r="N15" s="20"/>
      <c r="O15" s="20"/>
      <c r="P15" s="28"/>
      <c r="Q15" s="28"/>
    </row>
    <row r="16" spans="1:20" ht="12.75">
      <c r="A16" s="1" t="s">
        <v>113</v>
      </c>
      <c r="B16" s="36">
        <v>0.01</v>
      </c>
      <c r="C16" s="36">
        <v>0.11</v>
      </c>
      <c r="D16" s="36">
        <v>0.03</v>
      </c>
      <c r="E16" s="36">
        <v>0.41</v>
      </c>
      <c r="F16" s="37">
        <v>1.6286276791181877</v>
      </c>
      <c r="G16" s="37">
        <f t="shared" si="0"/>
        <v>0.18064620355411953</v>
      </c>
      <c r="H16" s="27">
        <v>0.2</v>
      </c>
      <c r="I16" s="27">
        <v>0.14</v>
      </c>
      <c r="J16" s="27">
        <v>0.2019386106623586</v>
      </c>
      <c r="K16" s="57">
        <f t="shared" si="2"/>
        <v>0.033675702980299704</v>
      </c>
      <c r="L16" s="88">
        <f t="shared" si="1"/>
        <v>1</v>
      </c>
      <c r="M16" s="88">
        <f>SUM(N16:IV16)</f>
        <v>2</v>
      </c>
      <c r="N16" s="20"/>
      <c r="O16" s="20"/>
      <c r="P16" s="28"/>
      <c r="Q16" s="28"/>
      <c r="T16">
        <v>2</v>
      </c>
    </row>
    <row r="17" spans="1:17" ht="12.75">
      <c r="A17" s="1" t="s">
        <v>201</v>
      </c>
      <c r="B17" s="36"/>
      <c r="C17" s="36"/>
      <c r="D17" s="36"/>
      <c r="E17" s="36">
        <v>0.01</v>
      </c>
      <c r="F17" s="37">
        <v>0.01</v>
      </c>
      <c r="G17" s="37">
        <f t="shared" si="0"/>
        <v>0.00673128702207862</v>
      </c>
      <c r="H17" s="27"/>
      <c r="I17" s="27"/>
      <c r="J17" s="27">
        <v>0.02019386106623586</v>
      </c>
      <c r="K17" s="57">
        <f>M17*10/$K$4</f>
        <v>0</v>
      </c>
      <c r="L17" s="88">
        <f t="shared" si="1"/>
        <v>0</v>
      </c>
      <c r="M17" s="88">
        <f>SUM(N17:IV17)</f>
        <v>0</v>
      </c>
      <c r="N17" s="20"/>
      <c r="O17" s="20"/>
      <c r="P17" s="28"/>
      <c r="Q17" s="28"/>
    </row>
    <row r="18" spans="1:17" ht="12.75">
      <c r="A18" s="1" t="s">
        <v>217</v>
      </c>
      <c r="B18" s="36"/>
      <c r="C18" s="79" t="s">
        <v>214</v>
      </c>
      <c r="D18" s="36">
        <v>0.03</v>
      </c>
      <c r="E18" s="36">
        <v>0.06</v>
      </c>
      <c r="F18" s="37"/>
      <c r="G18" s="37">
        <f t="shared" si="0"/>
        <v>0.04038772213247172</v>
      </c>
      <c r="H18" s="27"/>
      <c r="I18" s="27"/>
      <c r="J18" s="27">
        <v>0.12116316639741516</v>
      </c>
      <c r="K18" s="57">
        <f>M18*10/$K$4</f>
        <v>0</v>
      </c>
      <c r="L18" s="88">
        <f t="shared" si="1"/>
        <v>0</v>
      </c>
      <c r="M18" s="88">
        <f>SUM(N18:IV18)</f>
        <v>0</v>
      </c>
      <c r="N18" s="20"/>
      <c r="O18" s="20"/>
      <c r="P18" s="28"/>
      <c r="Q18" s="28"/>
    </row>
    <row r="19" spans="1:17" ht="12.75">
      <c r="A19" s="1" t="s">
        <v>65</v>
      </c>
      <c r="B19" s="36"/>
      <c r="C19" s="79" t="s">
        <v>214</v>
      </c>
      <c r="D19" s="36">
        <v>0.63</v>
      </c>
      <c r="E19" s="37">
        <v>0.2</v>
      </c>
      <c r="F19" s="78" t="s">
        <v>214</v>
      </c>
      <c r="G19" s="37">
        <f t="shared" si="0"/>
        <v>4.058772213247172</v>
      </c>
      <c r="H19" s="27"/>
      <c r="I19" s="27">
        <v>0.06</v>
      </c>
      <c r="J19" s="27">
        <v>12.116316639741516</v>
      </c>
      <c r="K19" s="57">
        <f t="shared" si="2"/>
        <v>0</v>
      </c>
      <c r="L19" s="88">
        <f t="shared" si="1"/>
        <v>0</v>
      </c>
      <c r="M19" s="88">
        <f>SUM(N19:IV19)</f>
        <v>0</v>
      </c>
      <c r="N19" s="20"/>
      <c r="O19" s="20"/>
      <c r="P19" s="28"/>
      <c r="Q19" s="28"/>
    </row>
    <row r="20" spans="1:20" ht="12.75">
      <c r="A20" s="1" t="s">
        <v>218</v>
      </c>
      <c r="B20" s="36"/>
      <c r="C20" s="75"/>
      <c r="D20" s="36"/>
      <c r="E20" s="78" t="s">
        <v>214</v>
      </c>
      <c r="F20" s="37"/>
      <c r="G20" s="37">
        <f t="shared" si="0"/>
        <v>0.00673128702207862</v>
      </c>
      <c r="H20" s="27"/>
      <c r="I20" s="27"/>
      <c r="J20" s="27">
        <v>0.02019386106623586</v>
      </c>
      <c r="K20" s="57">
        <f>M20*10/$K$4</f>
        <v>0.016837851490149852</v>
      </c>
      <c r="L20" s="88">
        <f t="shared" si="1"/>
        <v>1</v>
      </c>
      <c r="M20" s="88">
        <f>SUM(N20:IV20)</f>
        <v>1</v>
      </c>
      <c r="N20" s="20"/>
      <c r="O20" s="20"/>
      <c r="P20" s="28"/>
      <c r="Q20" s="28"/>
      <c r="T20">
        <v>1</v>
      </c>
    </row>
    <row r="21" spans="1:17" ht="12.75">
      <c r="A21" s="1" t="s">
        <v>226</v>
      </c>
      <c r="B21" s="36"/>
      <c r="C21" s="75"/>
      <c r="D21" s="36"/>
      <c r="E21" s="78"/>
      <c r="F21" s="37"/>
      <c r="G21" s="37">
        <f t="shared" si="0"/>
        <v>0.08750673128702206</v>
      </c>
      <c r="H21" s="27"/>
      <c r="I21" s="27"/>
      <c r="J21" s="27">
        <v>0.2625201938610662</v>
      </c>
      <c r="K21" s="57">
        <f>M21*10/$K$4</f>
        <v>0</v>
      </c>
      <c r="L21" s="88">
        <f t="shared" si="1"/>
        <v>0</v>
      </c>
      <c r="M21" s="88">
        <f>SUM(N21:IV21)</f>
        <v>0</v>
      </c>
      <c r="N21" s="20"/>
      <c r="O21" s="20"/>
      <c r="P21" s="28"/>
      <c r="Q21" s="28"/>
    </row>
    <row r="22" spans="1:69" ht="12.75">
      <c r="A22" s="1" t="s">
        <v>6</v>
      </c>
      <c r="B22" s="36">
        <v>0.04</v>
      </c>
      <c r="C22" s="36">
        <v>0.12</v>
      </c>
      <c r="D22" s="36">
        <v>0.29</v>
      </c>
      <c r="E22" s="36">
        <v>1.44</v>
      </c>
      <c r="F22" s="37">
        <v>1.3879375382731172</v>
      </c>
      <c r="G22" s="37">
        <f t="shared" si="0"/>
        <v>2.5134518039849216</v>
      </c>
      <c r="H22" s="27">
        <v>0.08</v>
      </c>
      <c r="I22" s="27">
        <v>5.34</v>
      </c>
      <c r="J22" s="27">
        <v>2.1203554119547654</v>
      </c>
      <c r="K22" s="57">
        <f t="shared" si="2"/>
        <v>2.862434753325475</v>
      </c>
      <c r="L22" s="88">
        <f t="shared" si="1"/>
        <v>4</v>
      </c>
      <c r="M22" s="88">
        <f>SUM(N22:IV22)</f>
        <v>170</v>
      </c>
      <c r="N22" s="20"/>
      <c r="O22" s="20"/>
      <c r="P22" s="28"/>
      <c r="Q22" s="28"/>
      <c r="T22">
        <v>132</v>
      </c>
      <c r="AJ22">
        <v>5</v>
      </c>
      <c r="AK22">
        <v>28</v>
      </c>
      <c r="BQ22">
        <v>5</v>
      </c>
    </row>
    <row r="23" spans="1:17" ht="12.75">
      <c r="A23" s="1" t="s">
        <v>89</v>
      </c>
      <c r="B23" s="36"/>
      <c r="C23" s="36">
        <v>0.01</v>
      </c>
      <c r="D23" s="36">
        <v>0.01</v>
      </c>
      <c r="E23" s="36">
        <v>0.01</v>
      </c>
      <c r="F23" s="37">
        <v>0.026082465809348847</v>
      </c>
      <c r="G23" s="37">
        <f t="shared" si="0"/>
        <v>0.013207744636316065</v>
      </c>
      <c r="H23" s="27">
        <v>0.019623233908948195</v>
      </c>
      <c r="I23" s="27">
        <v>0.02</v>
      </c>
      <c r="J23" s="27"/>
      <c r="K23" s="57">
        <f t="shared" si="2"/>
        <v>0</v>
      </c>
      <c r="L23" s="88">
        <f t="shared" si="1"/>
        <v>0</v>
      </c>
      <c r="M23" s="88">
        <f>SUM(N23:IV23)</f>
        <v>0</v>
      </c>
      <c r="N23" s="20"/>
      <c r="O23" s="20"/>
      <c r="P23" s="28"/>
      <c r="Q23" s="28"/>
    </row>
    <row r="24" spans="1:20" ht="12.75">
      <c r="A24" s="1" t="s">
        <v>66</v>
      </c>
      <c r="B24" s="36"/>
      <c r="C24" s="36">
        <v>0.03</v>
      </c>
      <c r="D24" s="36">
        <v>0.08</v>
      </c>
      <c r="E24" s="36">
        <v>0.03</v>
      </c>
      <c r="F24" s="37">
        <v>0.017041232904674426</v>
      </c>
      <c r="G24" s="37">
        <f t="shared" si="0"/>
        <v>0.1547549811523963</v>
      </c>
      <c r="H24" s="27"/>
      <c r="I24" s="27">
        <v>0.02</v>
      </c>
      <c r="J24" s="27">
        <v>0.4442649434571889</v>
      </c>
      <c r="K24" s="57">
        <f t="shared" si="2"/>
        <v>0.050513554470449556</v>
      </c>
      <c r="L24" s="88">
        <f t="shared" si="1"/>
        <v>1</v>
      </c>
      <c r="M24" s="88">
        <f>SUM(N24:IV24)</f>
        <v>3</v>
      </c>
      <c r="N24" s="20"/>
      <c r="O24" s="20"/>
      <c r="P24" s="28"/>
      <c r="Q24" s="28"/>
      <c r="T24">
        <v>3</v>
      </c>
    </row>
    <row r="25" spans="1:69" ht="12.75">
      <c r="A25" s="1" t="s">
        <v>7</v>
      </c>
      <c r="B25" s="36">
        <v>0.04</v>
      </c>
      <c r="C25" s="36">
        <v>0.58</v>
      </c>
      <c r="D25" s="37">
        <v>2.2</v>
      </c>
      <c r="E25" s="36">
        <v>4.42</v>
      </c>
      <c r="F25" s="37">
        <v>4.020936313533374</v>
      </c>
      <c r="G25" s="37">
        <f t="shared" si="0"/>
        <v>1.6687883683360256</v>
      </c>
      <c r="H25" s="27">
        <v>0.96</v>
      </c>
      <c r="I25" s="27">
        <v>1.3</v>
      </c>
      <c r="J25" s="27">
        <v>2.746365105008077</v>
      </c>
      <c r="K25" s="57">
        <f t="shared" si="2"/>
        <v>0.909243980468092</v>
      </c>
      <c r="L25" s="88">
        <f t="shared" si="1"/>
        <v>8</v>
      </c>
      <c r="M25" s="88">
        <f>SUM(N25:IV25)</f>
        <v>54</v>
      </c>
      <c r="N25" s="20"/>
      <c r="O25" s="20"/>
      <c r="P25" s="28"/>
      <c r="Q25" s="28"/>
      <c r="T25">
        <v>17</v>
      </c>
      <c r="V25">
        <v>2</v>
      </c>
      <c r="X25">
        <v>2</v>
      </c>
      <c r="AJ25">
        <v>8</v>
      </c>
      <c r="AK25">
        <v>10</v>
      </c>
      <c r="AR25">
        <v>6</v>
      </c>
      <c r="BN25">
        <v>6</v>
      </c>
      <c r="BQ25">
        <v>3</v>
      </c>
    </row>
    <row r="26" spans="1:73" ht="12.75">
      <c r="A26" s="1" t="s">
        <v>8</v>
      </c>
      <c r="B26" s="36"/>
      <c r="C26" s="36">
        <v>0.01</v>
      </c>
      <c r="D26" s="36">
        <v>0.01</v>
      </c>
      <c r="E26" s="36">
        <v>0.19</v>
      </c>
      <c r="F26" s="37">
        <v>0.5755256174729537</v>
      </c>
      <c r="G26" s="37">
        <f t="shared" si="0"/>
        <v>1.2801830910070005</v>
      </c>
      <c r="H26" s="27">
        <v>0.58</v>
      </c>
      <c r="I26" s="27">
        <v>1.12</v>
      </c>
      <c r="J26" s="27">
        <v>2.140549273021001</v>
      </c>
      <c r="K26" s="57">
        <f t="shared" si="2"/>
        <v>1.3470281192119882</v>
      </c>
      <c r="L26" s="90">
        <v>24</v>
      </c>
      <c r="M26" s="90">
        <v>80</v>
      </c>
      <c r="N26" s="20"/>
      <c r="O26" s="20">
        <v>2</v>
      </c>
      <c r="P26" s="28"/>
      <c r="Q26" s="28"/>
      <c r="T26">
        <v>3</v>
      </c>
      <c r="V26">
        <v>4</v>
      </c>
      <c r="W26">
        <v>8</v>
      </c>
      <c r="X26">
        <v>8</v>
      </c>
      <c r="Y26">
        <v>1</v>
      </c>
      <c r="AC26">
        <v>3</v>
      </c>
      <c r="AD26">
        <v>4</v>
      </c>
      <c r="AG26">
        <v>9</v>
      </c>
      <c r="AH26">
        <v>3</v>
      </c>
      <c r="AI26">
        <v>3</v>
      </c>
      <c r="AK26">
        <v>3</v>
      </c>
      <c r="AM26">
        <v>9</v>
      </c>
      <c r="AP26">
        <v>1</v>
      </c>
      <c r="AV26">
        <v>3</v>
      </c>
      <c r="AZ26">
        <v>2</v>
      </c>
      <c r="BI26">
        <v>1</v>
      </c>
      <c r="BL26">
        <v>1</v>
      </c>
      <c r="BP26">
        <v>1</v>
      </c>
      <c r="BU26">
        <v>4</v>
      </c>
    </row>
    <row r="27" spans="1:69" ht="12.75">
      <c r="A27" s="1" t="s">
        <v>9</v>
      </c>
      <c r="B27" s="37">
        <v>0.1</v>
      </c>
      <c r="C27" s="36">
        <v>0.16</v>
      </c>
      <c r="D27" s="36">
        <v>0.14</v>
      </c>
      <c r="E27" s="36">
        <v>0.15</v>
      </c>
      <c r="F27" s="37">
        <v>0.15061849357011636</v>
      </c>
      <c r="G27" s="37">
        <f t="shared" si="0"/>
        <v>0.1571836295099623</v>
      </c>
      <c r="H27" s="27">
        <v>0.15</v>
      </c>
      <c r="I27" s="27">
        <v>0.16</v>
      </c>
      <c r="J27" s="27">
        <v>0.1615508885298869</v>
      </c>
      <c r="K27" s="57">
        <f t="shared" si="2"/>
        <v>0.16837851490149852</v>
      </c>
      <c r="L27" s="90">
        <v>9</v>
      </c>
      <c r="M27" s="90">
        <v>10</v>
      </c>
      <c r="N27" s="20"/>
      <c r="O27" s="20"/>
      <c r="P27" s="28"/>
      <c r="Q27" s="28"/>
      <c r="X27">
        <v>1</v>
      </c>
      <c r="AC27">
        <v>1</v>
      </c>
      <c r="AD27">
        <v>1</v>
      </c>
      <c r="AR27">
        <v>1</v>
      </c>
      <c r="AX27">
        <v>1</v>
      </c>
      <c r="BL27">
        <v>1</v>
      </c>
      <c r="BO27">
        <v>1</v>
      </c>
      <c r="BQ27">
        <v>2</v>
      </c>
    </row>
    <row r="28" spans="1:69" ht="12.75">
      <c r="A28" s="1" t="s">
        <v>10</v>
      </c>
      <c r="B28" s="36">
        <v>0.26</v>
      </c>
      <c r="C28" s="36">
        <v>0.17</v>
      </c>
      <c r="D28" s="36">
        <v>0.15</v>
      </c>
      <c r="E28" s="36">
        <v>0.16</v>
      </c>
      <c r="F28" s="37">
        <v>0.18445356195141865</v>
      </c>
      <c r="G28" s="37">
        <f t="shared" si="0"/>
        <v>0.15744211093161012</v>
      </c>
      <c r="H28" s="27">
        <v>0.13</v>
      </c>
      <c r="I28" s="27">
        <v>0.1</v>
      </c>
      <c r="J28" s="27">
        <v>0.24232633279483032</v>
      </c>
      <c r="K28" s="57">
        <f t="shared" si="2"/>
        <v>0.20205421788179823</v>
      </c>
      <c r="L28" s="88">
        <f t="shared" si="1"/>
        <v>10</v>
      </c>
      <c r="M28" s="88">
        <f>SUM(N28:IV28)</f>
        <v>12</v>
      </c>
      <c r="N28" s="20"/>
      <c r="O28" s="20"/>
      <c r="P28" s="28"/>
      <c r="Q28" s="28"/>
      <c r="AA28">
        <v>1</v>
      </c>
      <c r="AC28">
        <v>1</v>
      </c>
      <c r="AD28">
        <v>1</v>
      </c>
      <c r="AP28">
        <v>1</v>
      </c>
      <c r="AQ28">
        <v>1</v>
      </c>
      <c r="AR28">
        <v>1</v>
      </c>
      <c r="BC28">
        <v>2</v>
      </c>
      <c r="BG28">
        <v>1</v>
      </c>
      <c r="BP28">
        <v>2</v>
      </c>
      <c r="BQ28">
        <v>1</v>
      </c>
    </row>
    <row r="29" spans="1:17" ht="12.75">
      <c r="A29" s="1" t="s">
        <v>182</v>
      </c>
      <c r="B29" s="36"/>
      <c r="C29" s="36"/>
      <c r="D29" s="36"/>
      <c r="E29" s="36"/>
      <c r="F29" s="78" t="s">
        <v>214</v>
      </c>
      <c r="G29" s="37">
        <f t="shared" si="0"/>
        <v>0</v>
      </c>
      <c r="H29" s="27"/>
      <c r="I29" s="27"/>
      <c r="J29" s="27"/>
      <c r="K29" s="57">
        <f>M29*10/$K$4</f>
        <v>0</v>
      </c>
      <c r="L29" s="88">
        <f t="shared" si="1"/>
        <v>0</v>
      </c>
      <c r="M29" s="88">
        <f>SUM(N29:IV29)</f>
        <v>0</v>
      </c>
      <c r="N29" s="20"/>
      <c r="O29" s="20"/>
      <c r="P29" s="28"/>
      <c r="Q29" s="28"/>
    </row>
    <row r="30" spans="1:42" ht="12.75">
      <c r="A30" s="1" t="s">
        <v>11</v>
      </c>
      <c r="B30" s="36"/>
      <c r="C30" s="79" t="s">
        <v>214</v>
      </c>
      <c r="D30" s="36">
        <v>0.01</v>
      </c>
      <c r="E30" s="36">
        <v>0.02</v>
      </c>
      <c r="F30" s="37">
        <v>0.07582465809348847</v>
      </c>
      <c r="G30" s="37">
        <f t="shared" si="0"/>
        <v>0.0771836295099623</v>
      </c>
      <c r="H30" s="27">
        <v>0.05</v>
      </c>
      <c r="I30" s="27">
        <v>0.02</v>
      </c>
      <c r="J30" s="27">
        <v>0.1615508885298869</v>
      </c>
      <c r="K30" s="57">
        <f t="shared" si="2"/>
        <v>0.06735140596059941</v>
      </c>
      <c r="L30" s="88">
        <f t="shared" si="1"/>
        <v>3</v>
      </c>
      <c r="M30" s="88">
        <f>SUM(N30:IV30)</f>
        <v>4</v>
      </c>
      <c r="N30" s="20"/>
      <c r="O30" s="20"/>
      <c r="P30" s="28"/>
      <c r="Q30" s="28"/>
      <c r="W30">
        <v>2</v>
      </c>
      <c r="X30">
        <v>1</v>
      </c>
      <c r="AP30">
        <v>1</v>
      </c>
    </row>
    <row r="31" spans="1:17" ht="12.75">
      <c r="A31" s="1" t="s">
        <v>76</v>
      </c>
      <c r="B31" s="36"/>
      <c r="C31" s="79" t="s">
        <v>214</v>
      </c>
      <c r="D31" s="36">
        <v>0.01</v>
      </c>
      <c r="E31" s="79" t="s">
        <v>214</v>
      </c>
      <c r="F31" s="37">
        <v>0.01</v>
      </c>
      <c r="G31" s="37">
        <f t="shared" si="0"/>
        <v>0</v>
      </c>
      <c r="H31" s="27"/>
      <c r="I31" s="27"/>
      <c r="J31" s="27"/>
      <c r="K31" s="57">
        <f t="shared" si="2"/>
        <v>0</v>
      </c>
      <c r="L31" s="88">
        <f t="shared" si="1"/>
        <v>0</v>
      </c>
      <c r="M31" s="88">
        <f>SUM(N31:IV31)</f>
        <v>0</v>
      </c>
      <c r="N31" s="20"/>
      <c r="O31" s="20"/>
      <c r="P31" s="28"/>
      <c r="Q31" s="28"/>
    </row>
    <row r="32" spans="1:30" ht="12.75">
      <c r="A32" s="1" t="s">
        <v>12</v>
      </c>
      <c r="B32" s="36"/>
      <c r="C32" s="79" t="s">
        <v>214</v>
      </c>
      <c r="D32" s="79" t="s">
        <v>214</v>
      </c>
      <c r="E32" s="36">
        <v>0.01</v>
      </c>
      <c r="F32" s="37">
        <v>0.021041232904674422</v>
      </c>
      <c r="G32" s="37">
        <f t="shared" si="0"/>
        <v>0.04346257404415724</v>
      </c>
      <c r="H32" s="27">
        <v>0.05</v>
      </c>
      <c r="I32" s="27">
        <v>0.04</v>
      </c>
      <c r="J32" s="27">
        <v>0.04038772213247172</v>
      </c>
      <c r="K32" s="57">
        <f t="shared" si="2"/>
        <v>0.016837851490149852</v>
      </c>
      <c r="L32" s="90">
        <f t="shared" si="1"/>
        <v>1</v>
      </c>
      <c r="M32" s="90">
        <f>SUM(N32:IV32)</f>
        <v>1</v>
      </c>
      <c r="N32" s="20"/>
      <c r="O32" s="20"/>
      <c r="P32" s="28"/>
      <c r="Q32" s="28"/>
      <c r="AD32">
        <v>1</v>
      </c>
    </row>
    <row r="33" spans="1:20" ht="12.75">
      <c r="A33" s="1" t="s">
        <v>209</v>
      </c>
      <c r="B33" s="36"/>
      <c r="C33" s="75"/>
      <c r="D33" s="75"/>
      <c r="E33" s="36"/>
      <c r="F33" s="78" t="s">
        <v>214</v>
      </c>
      <c r="G33" s="37">
        <f t="shared" si="0"/>
        <v>0</v>
      </c>
      <c r="H33" s="27"/>
      <c r="I33" s="27"/>
      <c r="J33" s="27"/>
      <c r="K33" s="57">
        <f>M33*10/$K$4</f>
        <v>0.016837851490149852</v>
      </c>
      <c r="L33" s="90">
        <f t="shared" si="1"/>
        <v>1</v>
      </c>
      <c r="M33" s="90">
        <f>SUM(N33:IV33)</f>
        <v>1</v>
      </c>
      <c r="N33" s="20"/>
      <c r="O33" s="20"/>
      <c r="P33" s="28"/>
      <c r="Q33" s="28"/>
      <c r="T33">
        <v>1</v>
      </c>
    </row>
    <row r="34" spans="1:17" ht="12.75">
      <c r="A34" s="1" t="s">
        <v>101</v>
      </c>
      <c r="B34" s="36">
        <v>0.06</v>
      </c>
      <c r="C34" s="36">
        <v>0.02</v>
      </c>
      <c r="D34" s="36">
        <v>0.02</v>
      </c>
      <c r="E34" s="36">
        <v>0.01</v>
      </c>
      <c r="F34" s="37">
        <v>0.010041232904674425</v>
      </c>
      <c r="G34" s="37">
        <f t="shared" si="0"/>
        <v>0.006666666666666667</v>
      </c>
      <c r="H34" s="27"/>
      <c r="I34" s="27">
        <v>0.02</v>
      </c>
      <c r="J34" s="27"/>
      <c r="K34" s="57">
        <f t="shared" si="2"/>
        <v>0</v>
      </c>
      <c r="L34" s="88">
        <f t="shared" si="1"/>
        <v>0</v>
      </c>
      <c r="M34" s="88">
        <f>SUM(N34:IV34)</f>
        <v>0</v>
      </c>
      <c r="N34" s="20"/>
      <c r="O34" s="20"/>
      <c r="P34" s="28"/>
      <c r="Q34" s="28"/>
    </row>
    <row r="35" spans="1:17" ht="12.75">
      <c r="A35" s="1" t="s">
        <v>188</v>
      </c>
      <c r="B35" s="36"/>
      <c r="C35" s="36">
        <v>0.01</v>
      </c>
      <c r="D35" s="79" t="s">
        <v>214</v>
      </c>
      <c r="E35" s="79" t="s">
        <v>214</v>
      </c>
      <c r="F35" s="78" t="s">
        <v>214</v>
      </c>
      <c r="G35" s="37">
        <f t="shared" si="0"/>
        <v>0</v>
      </c>
      <c r="H35" s="27"/>
      <c r="I35" s="27"/>
      <c r="J35" s="27"/>
      <c r="K35" s="57">
        <f>M35*10/$K$4</f>
        <v>0</v>
      </c>
      <c r="L35" s="88">
        <f t="shared" si="1"/>
        <v>0</v>
      </c>
      <c r="M35" s="88">
        <f>SUM(N35:IV35)</f>
        <v>0</v>
      </c>
      <c r="N35" s="20"/>
      <c r="O35" s="20"/>
      <c r="P35" s="28"/>
      <c r="Q35" s="28"/>
    </row>
    <row r="36" spans="1:72" ht="12.75">
      <c r="A36" s="1" t="s">
        <v>13</v>
      </c>
      <c r="B36" s="36">
        <v>0.13</v>
      </c>
      <c r="C36" s="36">
        <v>0.35</v>
      </c>
      <c r="D36" s="36">
        <v>0.23</v>
      </c>
      <c r="E36" s="36">
        <v>0.17</v>
      </c>
      <c r="F36" s="37">
        <v>0.20645356195141867</v>
      </c>
      <c r="G36" s="37">
        <f t="shared" si="0"/>
        <v>0.1674421109316101</v>
      </c>
      <c r="H36" s="27">
        <v>0.1</v>
      </c>
      <c r="I36" s="27">
        <v>0.16</v>
      </c>
      <c r="J36" s="27">
        <v>0.24232633279483032</v>
      </c>
      <c r="K36" s="57">
        <f t="shared" si="2"/>
        <v>0.33675702980299704</v>
      </c>
      <c r="L36" s="90">
        <v>11</v>
      </c>
      <c r="M36" s="90">
        <v>20</v>
      </c>
      <c r="N36" s="20"/>
      <c r="O36" s="20">
        <v>2</v>
      </c>
      <c r="P36" s="28"/>
      <c r="Q36" s="28"/>
      <c r="R36" s="20"/>
      <c r="S36" s="20"/>
      <c r="T36" s="20"/>
      <c r="Y36">
        <v>3</v>
      </c>
      <c r="Z36">
        <v>1</v>
      </c>
      <c r="AC36">
        <v>4</v>
      </c>
      <c r="AE36">
        <v>3</v>
      </c>
      <c r="AO36">
        <v>1</v>
      </c>
      <c r="AU36">
        <v>1</v>
      </c>
      <c r="AZ36">
        <v>2</v>
      </c>
      <c r="BF36">
        <v>1</v>
      </c>
      <c r="BT36">
        <v>1</v>
      </c>
    </row>
    <row r="37" spans="1:31" ht="12.75">
      <c r="A37" s="1" t="s">
        <v>14</v>
      </c>
      <c r="B37" s="36">
        <v>3.33</v>
      </c>
      <c r="C37" s="37">
        <v>1.5</v>
      </c>
      <c r="D37" s="36">
        <v>1.33</v>
      </c>
      <c r="E37" s="36">
        <v>0.56</v>
      </c>
      <c r="F37" s="37">
        <v>0.16608246580934888</v>
      </c>
      <c r="G37" s="37">
        <f t="shared" si="0"/>
        <v>0.4050780829294561</v>
      </c>
      <c r="H37" s="27">
        <v>0.3</v>
      </c>
      <c r="I37" s="27">
        <v>0.37</v>
      </c>
      <c r="J37" s="27">
        <v>0.5452342487883682</v>
      </c>
      <c r="K37" s="57">
        <f t="shared" si="2"/>
        <v>0.20205421788179823</v>
      </c>
      <c r="L37" s="90">
        <f t="shared" si="1"/>
        <v>2</v>
      </c>
      <c r="M37" s="90">
        <f>SUM(N37:IV37)</f>
        <v>12</v>
      </c>
      <c r="N37" s="20"/>
      <c r="O37" s="20"/>
      <c r="P37" s="28"/>
      <c r="Q37" s="28"/>
      <c r="AC37">
        <v>10</v>
      </c>
      <c r="AE37">
        <v>2</v>
      </c>
    </row>
    <row r="38" spans="1:31" ht="12.75">
      <c r="A38" s="1" t="s">
        <v>67</v>
      </c>
      <c r="B38" s="36">
        <v>0.01</v>
      </c>
      <c r="C38" s="36">
        <v>0.05</v>
      </c>
      <c r="D38" s="36">
        <v>0.01</v>
      </c>
      <c r="E38" s="36">
        <v>0.02</v>
      </c>
      <c r="F38" s="37">
        <v>0.006041232904674424</v>
      </c>
      <c r="G38" s="37">
        <f t="shared" si="0"/>
        <v>0.03333698534713997</v>
      </c>
      <c r="H38" s="27">
        <v>0.019623233908948195</v>
      </c>
      <c r="I38" s="27">
        <v>0.04</v>
      </c>
      <c r="J38" s="27">
        <v>0.04038772213247172</v>
      </c>
      <c r="K38" s="57">
        <f t="shared" si="2"/>
        <v>0.016837851490149852</v>
      </c>
      <c r="L38" s="90">
        <f t="shared" si="1"/>
        <v>1</v>
      </c>
      <c r="M38" s="90">
        <f>SUM(N38:IV38)</f>
        <v>1</v>
      </c>
      <c r="N38" s="20"/>
      <c r="O38" s="20"/>
      <c r="P38" s="28"/>
      <c r="Q38" s="28"/>
      <c r="AE38">
        <v>1</v>
      </c>
    </row>
    <row r="39" spans="1:17" ht="12.75">
      <c r="A39" s="1" t="s">
        <v>145</v>
      </c>
      <c r="B39" s="36">
        <v>0.63</v>
      </c>
      <c r="C39" s="36">
        <v>0.32</v>
      </c>
      <c r="D39" s="36">
        <v>0.02</v>
      </c>
      <c r="E39" s="36">
        <v>0.06</v>
      </c>
      <c r="F39" s="37">
        <v>0.02624739742804654</v>
      </c>
      <c r="G39" s="37">
        <f t="shared" si="0"/>
        <v>0.05333333333333334</v>
      </c>
      <c r="H39" s="27">
        <v>0.16</v>
      </c>
      <c r="I39" s="27"/>
      <c r="J39" s="27"/>
      <c r="K39" s="57">
        <f>M39*10/$K$4</f>
        <v>0</v>
      </c>
      <c r="L39" s="88">
        <f t="shared" si="1"/>
        <v>0</v>
      </c>
      <c r="M39" s="88">
        <f>SUM(N39:IV39)</f>
        <v>0</v>
      </c>
      <c r="N39" s="20"/>
      <c r="O39" s="20"/>
      <c r="P39" s="28"/>
      <c r="Q39" s="28"/>
    </row>
    <row r="40" spans="1:57" ht="12.75">
      <c r="A40" s="1" t="s">
        <v>15</v>
      </c>
      <c r="B40" s="36">
        <v>2.93</v>
      </c>
      <c r="C40" s="36">
        <v>2.12</v>
      </c>
      <c r="D40" s="36">
        <v>1.99</v>
      </c>
      <c r="E40" s="36">
        <v>0.65</v>
      </c>
      <c r="F40" s="37">
        <v>0.8988142478056748</v>
      </c>
      <c r="G40" s="37">
        <f t="shared" si="0"/>
        <v>0.3805169628432956</v>
      </c>
      <c r="H40" s="27">
        <v>0.86</v>
      </c>
      <c r="I40" s="27">
        <v>0.12</v>
      </c>
      <c r="J40" s="27">
        <v>0.1615508885298869</v>
      </c>
      <c r="K40" s="57">
        <f t="shared" si="2"/>
        <v>0.4882976932143457</v>
      </c>
      <c r="L40" s="88">
        <f t="shared" si="1"/>
        <v>7</v>
      </c>
      <c r="M40" s="88">
        <f>SUM(N40:IV40)</f>
        <v>29</v>
      </c>
      <c r="N40" s="20">
        <v>6</v>
      </c>
      <c r="O40" s="20"/>
      <c r="P40" s="28"/>
      <c r="Q40" s="28"/>
      <c r="Z40">
        <v>2</v>
      </c>
      <c r="AD40">
        <v>8</v>
      </c>
      <c r="AU40">
        <v>2</v>
      </c>
      <c r="BC40">
        <v>4</v>
      </c>
      <c r="BD40">
        <v>5</v>
      </c>
      <c r="BE40">
        <v>2</v>
      </c>
    </row>
    <row r="41" spans="1:17" ht="12.75">
      <c r="A41" s="1" t="s">
        <v>16</v>
      </c>
      <c r="B41" s="36"/>
      <c r="C41" s="36">
        <v>0.41</v>
      </c>
      <c r="D41" s="36">
        <v>0.19</v>
      </c>
      <c r="E41" s="36">
        <v>0.16</v>
      </c>
      <c r="F41" s="37">
        <v>0.2924019187589304</v>
      </c>
      <c r="G41" s="37">
        <f t="shared" si="0"/>
        <v>0.023333333333333334</v>
      </c>
      <c r="H41" s="27">
        <v>0.07</v>
      </c>
      <c r="I41" s="27"/>
      <c r="J41" s="27"/>
      <c r="K41" s="57">
        <f t="shared" si="2"/>
        <v>0</v>
      </c>
      <c r="L41" s="88">
        <f t="shared" si="1"/>
        <v>0</v>
      </c>
      <c r="M41" s="88">
        <f>SUM(N41:IV41)</f>
        <v>0</v>
      </c>
      <c r="N41" s="20"/>
      <c r="O41" s="20"/>
      <c r="P41" s="28"/>
      <c r="Q41" s="28"/>
    </row>
    <row r="42" spans="1:17" ht="12.75">
      <c r="A42" s="56" t="s">
        <v>116</v>
      </c>
      <c r="B42" s="36"/>
      <c r="C42" s="36"/>
      <c r="D42" s="36"/>
      <c r="E42" s="36"/>
      <c r="F42" s="37">
        <v>0.0113145091798816</v>
      </c>
      <c r="G42" s="37">
        <f t="shared" si="0"/>
        <v>0</v>
      </c>
      <c r="H42" s="27"/>
      <c r="I42" s="27"/>
      <c r="J42" s="27"/>
      <c r="K42" s="57">
        <f t="shared" si="2"/>
        <v>0</v>
      </c>
      <c r="L42" s="88">
        <f t="shared" si="1"/>
        <v>0</v>
      </c>
      <c r="M42" s="88">
        <f>SUM(N42:IV42)</f>
        <v>0</v>
      </c>
      <c r="N42" s="20"/>
      <c r="O42" s="20"/>
      <c r="P42" s="28"/>
      <c r="Q42" s="28"/>
    </row>
    <row r="43" spans="1:17" ht="12.75">
      <c r="A43" s="1" t="s">
        <v>151</v>
      </c>
      <c r="B43" s="36"/>
      <c r="C43" s="36">
        <v>0.05</v>
      </c>
      <c r="D43" s="79" t="s">
        <v>214</v>
      </c>
      <c r="E43" s="36">
        <v>0.03</v>
      </c>
      <c r="F43" s="37">
        <v>0.015</v>
      </c>
      <c r="G43" s="37">
        <f t="shared" si="0"/>
        <v>0</v>
      </c>
      <c r="H43" s="27"/>
      <c r="I43" s="27"/>
      <c r="J43" s="27"/>
      <c r="K43" s="57">
        <f>M43*10/$K$4</f>
        <v>0</v>
      </c>
      <c r="L43" s="88">
        <f t="shared" si="1"/>
        <v>0</v>
      </c>
      <c r="M43" s="88">
        <f>SUM(N43:IV43)</f>
        <v>0</v>
      </c>
      <c r="N43" s="20"/>
      <c r="O43" s="20"/>
      <c r="P43" s="28"/>
      <c r="Q43" s="28"/>
    </row>
    <row r="44" spans="1:20" ht="12.75">
      <c r="A44" s="1" t="s">
        <v>269</v>
      </c>
      <c r="B44" s="36"/>
      <c r="C44" s="36"/>
      <c r="D44" s="79"/>
      <c r="E44" s="36"/>
      <c r="F44" s="37"/>
      <c r="G44" s="37">
        <f t="shared" si="0"/>
        <v>0</v>
      </c>
      <c r="H44" s="27"/>
      <c r="I44" s="27"/>
      <c r="J44" s="27"/>
      <c r="K44" s="57">
        <f>M44*10/$K$4</f>
        <v>0.050513554470449556</v>
      </c>
      <c r="L44" s="88">
        <f>COUNT(N44:BV44)</f>
        <v>1</v>
      </c>
      <c r="M44" s="88">
        <f>SUM(N44:IV44)</f>
        <v>3</v>
      </c>
      <c r="N44" s="20"/>
      <c r="O44" s="20"/>
      <c r="P44" s="28"/>
      <c r="Q44" s="28"/>
      <c r="T44">
        <v>3</v>
      </c>
    </row>
    <row r="45" spans="1:17" ht="12.75">
      <c r="A45" s="1" t="s">
        <v>219</v>
      </c>
      <c r="B45" s="36"/>
      <c r="C45" s="79" t="s">
        <v>214</v>
      </c>
      <c r="D45" s="75"/>
      <c r="E45" s="36"/>
      <c r="F45" s="37"/>
      <c r="G45" s="37">
        <f t="shared" si="0"/>
        <v>0.00673128702207862</v>
      </c>
      <c r="H45" s="27"/>
      <c r="I45" s="27"/>
      <c r="J45" s="27">
        <v>0.02019386106623586</v>
      </c>
      <c r="K45" s="57">
        <f>M45*10/$K$4</f>
        <v>0</v>
      </c>
      <c r="L45" s="88">
        <f t="shared" si="1"/>
        <v>0</v>
      </c>
      <c r="M45" s="88">
        <f>SUM(N45:IV45)</f>
        <v>0</v>
      </c>
      <c r="N45" s="20"/>
      <c r="O45" s="20"/>
      <c r="P45" s="28"/>
      <c r="Q45" s="28"/>
    </row>
    <row r="46" spans="1:17" ht="12.75">
      <c r="A46" s="1" t="s">
        <v>168</v>
      </c>
      <c r="B46" s="36"/>
      <c r="C46" s="36"/>
      <c r="D46" s="36"/>
      <c r="E46" s="36"/>
      <c r="F46" s="37">
        <v>0.01</v>
      </c>
      <c r="G46" s="37">
        <f t="shared" si="0"/>
        <v>0.00673128702207862</v>
      </c>
      <c r="H46" s="27"/>
      <c r="I46" s="27"/>
      <c r="J46" s="27">
        <v>0.02019386106623586</v>
      </c>
      <c r="K46" s="57">
        <f>M46*10/$K$4</f>
        <v>0</v>
      </c>
      <c r="L46" s="88">
        <f t="shared" si="1"/>
        <v>0</v>
      </c>
      <c r="M46" s="88">
        <f>SUM(N46:IV46)</f>
        <v>0</v>
      </c>
      <c r="N46" s="20"/>
      <c r="O46" s="20"/>
      <c r="P46" s="28"/>
      <c r="Q46" s="28"/>
    </row>
    <row r="47" spans="1:17" ht="12.75">
      <c r="A47" s="1" t="s">
        <v>198</v>
      </c>
      <c r="B47" s="36"/>
      <c r="C47" s="36"/>
      <c r="D47" s="36"/>
      <c r="E47" s="36">
        <v>0.03</v>
      </c>
      <c r="F47" s="78" t="s">
        <v>214</v>
      </c>
      <c r="G47" s="37">
        <f t="shared" si="0"/>
        <v>0.026734939035885256</v>
      </c>
      <c r="H47" s="27">
        <v>0.019623233908948195</v>
      </c>
      <c r="I47" s="27"/>
      <c r="J47" s="27">
        <v>0.06058158319870758</v>
      </c>
      <c r="K47" s="57">
        <f>M47*10/$K$4</f>
        <v>0</v>
      </c>
      <c r="L47" s="88">
        <f t="shared" si="1"/>
        <v>0</v>
      </c>
      <c r="M47" s="88">
        <f>SUM(N47:IV47)</f>
        <v>0</v>
      </c>
      <c r="N47" s="20"/>
      <c r="O47" s="20"/>
      <c r="P47" s="28"/>
      <c r="Q47" s="28"/>
    </row>
    <row r="48" spans="1:20" ht="12.75">
      <c r="A48" s="1" t="s">
        <v>68</v>
      </c>
      <c r="B48" s="36"/>
      <c r="C48" s="36">
        <v>0.12</v>
      </c>
      <c r="D48" s="36">
        <v>0.04</v>
      </c>
      <c r="E48" s="36">
        <v>1.22</v>
      </c>
      <c r="F48" s="37">
        <v>0.10904123290467442</v>
      </c>
      <c r="G48" s="37">
        <f t="shared" si="0"/>
        <v>1.0263597199784595</v>
      </c>
      <c r="H48" s="27">
        <v>0.03</v>
      </c>
      <c r="I48" s="27">
        <v>0.02</v>
      </c>
      <c r="J48" s="27">
        <v>3.029079159935379</v>
      </c>
      <c r="K48" s="57">
        <f t="shared" si="2"/>
        <v>0.21889206937194805</v>
      </c>
      <c r="L48" s="88">
        <f t="shared" si="1"/>
        <v>1</v>
      </c>
      <c r="M48" s="88">
        <f>SUM(N48:IV48)</f>
        <v>13</v>
      </c>
      <c r="N48" s="20"/>
      <c r="O48" s="20"/>
      <c r="P48" s="28"/>
      <c r="Q48" s="28"/>
      <c r="T48">
        <v>13</v>
      </c>
    </row>
    <row r="49" spans="1:73" ht="12.75">
      <c r="A49" s="1" t="s">
        <v>17</v>
      </c>
      <c r="B49" s="36">
        <v>0.55</v>
      </c>
      <c r="C49" s="36">
        <v>0.55</v>
      </c>
      <c r="D49" s="36">
        <v>2.13</v>
      </c>
      <c r="E49" s="36">
        <v>12.34</v>
      </c>
      <c r="F49" s="37">
        <v>13.391224535619514</v>
      </c>
      <c r="G49" s="37">
        <f t="shared" si="0"/>
        <v>4.533462574044156</v>
      </c>
      <c r="H49" s="27">
        <v>0.63</v>
      </c>
      <c r="I49" s="27">
        <v>0.43</v>
      </c>
      <c r="J49" s="27">
        <v>12.540387722132468</v>
      </c>
      <c r="K49" s="57">
        <f t="shared" si="2"/>
        <v>13.739686815962278</v>
      </c>
      <c r="L49" s="88">
        <f t="shared" si="1"/>
        <v>23</v>
      </c>
      <c r="M49" s="88">
        <f>SUM(N49:IV49)</f>
        <v>816</v>
      </c>
      <c r="N49" s="20"/>
      <c r="O49" s="20">
        <v>2</v>
      </c>
      <c r="P49" s="28">
        <v>25</v>
      </c>
      <c r="Q49" s="28"/>
      <c r="R49">
        <v>1</v>
      </c>
      <c r="T49" s="20">
        <v>8</v>
      </c>
      <c r="V49">
        <v>2</v>
      </c>
      <c r="X49">
        <v>8</v>
      </c>
      <c r="AG49">
        <v>1</v>
      </c>
      <c r="AI49">
        <v>11</v>
      </c>
      <c r="AJ49">
        <v>178</v>
      </c>
      <c r="AK49">
        <v>12</v>
      </c>
      <c r="AO49">
        <v>1</v>
      </c>
      <c r="AP49">
        <v>1</v>
      </c>
      <c r="AR49">
        <v>2</v>
      </c>
      <c r="AV49">
        <v>4</v>
      </c>
      <c r="BE49">
        <v>4</v>
      </c>
      <c r="BH49">
        <v>6</v>
      </c>
      <c r="BJ49">
        <v>67</v>
      </c>
      <c r="BM49">
        <v>3</v>
      </c>
      <c r="BN49">
        <v>47</v>
      </c>
      <c r="BP49">
        <v>1</v>
      </c>
      <c r="BQ49">
        <v>52</v>
      </c>
      <c r="BS49">
        <v>130</v>
      </c>
      <c r="BU49">
        <v>250</v>
      </c>
    </row>
    <row r="50" spans="1:17" ht="12.75">
      <c r="A50" s="1" t="s">
        <v>232</v>
      </c>
      <c r="B50" s="36"/>
      <c r="C50" s="36"/>
      <c r="D50" s="36"/>
      <c r="E50" s="36"/>
      <c r="F50" s="37"/>
      <c r="G50" s="37">
        <f t="shared" si="0"/>
        <v>0.00673128702207862</v>
      </c>
      <c r="H50" s="27"/>
      <c r="I50" s="27"/>
      <c r="J50" s="27">
        <v>0.02019386106623586</v>
      </c>
      <c r="K50" s="57">
        <f>M50*10/$K$4</f>
        <v>0</v>
      </c>
      <c r="L50" s="88">
        <f t="shared" si="1"/>
        <v>0</v>
      </c>
      <c r="M50" s="88">
        <f>SUM(N50:IV50)</f>
        <v>0</v>
      </c>
      <c r="N50" s="20"/>
      <c r="O50" s="20"/>
      <c r="P50" s="28"/>
      <c r="Q50" s="28"/>
    </row>
    <row r="51" spans="1:73" ht="12.75">
      <c r="A51" s="1" t="s">
        <v>18</v>
      </c>
      <c r="B51" s="36"/>
      <c r="C51" s="36">
        <v>0.08</v>
      </c>
      <c r="D51" s="36">
        <v>0.23</v>
      </c>
      <c r="E51" s="37">
        <v>2.92</v>
      </c>
      <c r="F51" s="37">
        <v>2.382092467850582</v>
      </c>
      <c r="G51" s="37">
        <f t="shared" si="0"/>
        <v>0.9702477113624123</v>
      </c>
      <c r="H51" s="27">
        <v>0.26</v>
      </c>
      <c r="I51" s="27">
        <v>0.49</v>
      </c>
      <c r="J51" s="27">
        <v>2.160743134087237</v>
      </c>
      <c r="K51" s="57">
        <f t="shared" si="2"/>
        <v>1.801650109446034</v>
      </c>
      <c r="L51" s="88">
        <f t="shared" si="1"/>
        <v>15</v>
      </c>
      <c r="M51" s="88">
        <f>SUM(N51:IV51)</f>
        <v>107</v>
      </c>
      <c r="N51" s="20"/>
      <c r="O51" s="20">
        <v>3</v>
      </c>
      <c r="P51" s="28"/>
      <c r="Q51" s="28"/>
      <c r="T51">
        <v>6</v>
      </c>
      <c r="V51">
        <v>8</v>
      </c>
      <c r="W51">
        <v>1</v>
      </c>
      <c r="X51">
        <v>6</v>
      </c>
      <c r="AI51">
        <v>4</v>
      </c>
      <c r="AJ51">
        <v>36</v>
      </c>
      <c r="AK51">
        <v>9</v>
      </c>
      <c r="AM51">
        <v>3</v>
      </c>
      <c r="AP51">
        <v>3</v>
      </c>
      <c r="BH51">
        <v>5</v>
      </c>
      <c r="BN51">
        <v>4</v>
      </c>
      <c r="BP51">
        <v>1</v>
      </c>
      <c r="BQ51">
        <v>3</v>
      </c>
      <c r="BU51">
        <v>15</v>
      </c>
    </row>
    <row r="52" spans="1:17" ht="12.75">
      <c r="A52" s="1" t="s">
        <v>88</v>
      </c>
      <c r="B52" s="36"/>
      <c r="C52" s="36"/>
      <c r="D52" s="79" t="s">
        <v>214</v>
      </c>
      <c r="E52" s="36">
        <v>0.01</v>
      </c>
      <c r="F52" s="78" t="s">
        <v>214</v>
      </c>
      <c r="G52" s="37">
        <f t="shared" si="0"/>
        <v>0.00673128702207862</v>
      </c>
      <c r="H52" s="27"/>
      <c r="I52" s="27"/>
      <c r="J52" s="27">
        <v>0.02019386106623586</v>
      </c>
      <c r="K52" s="57">
        <f t="shared" si="2"/>
        <v>0</v>
      </c>
      <c r="L52" s="88">
        <f t="shared" si="1"/>
        <v>0</v>
      </c>
      <c r="M52" s="88">
        <f>SUM(N52:IV52)</f>
        <v>0</v>
      </c>
      <c r="N52" s="20"/>
      <c r="O52" s="20"/>
      <c r="P52" s="28"/>
      <c r="Q52" s="28"/>
    </row>
    <row r="53" spans="1:17" ht="12.75">
      <c r="A53" s="1" t="s">
        <v>227</v>
      </c>
      <c r="B53" s="36"/>
      <c r="C53" s="36"/>
      <c r="D53" s="79"/>
      <c r="E53" s="36"/>
      <c r="F53" s="78"/>
      <c r="G53" s="37">
        <f t="shared" si="0"/>
        <v>0.05385029617662896</v>
      </c>
      <c r="H53" s="27"/>
      <c r="I53" s="27"/>
      <c r="J53" s="27">
        <v>0.1615508885298869</v>
      </c>
      <c r="K53" s="57">
        <f>M53*10/$K$4</f>
        <v>0</v>
      </c>
      <c r="L53" s="88">
        <f t="shared" si="1"/>
        <v>0</v>
      </c>
      <c r="M53" s="88">
        <f>SUM(N53:IV53)</f>
        <v>0</v>
      </c>
      <c r="N53" s="20"/>
      <c r="O53" s="20"/>
      <c r="P53" s="28"/>
      <c r="Q53" s="28"/>
    </row>
    <row r="54" spans="1:20" ht="12.75">
      <c r="A54" s="1" t="s">
        <v>202</v>
      </c>
      <c r="B54" s="36"/>
      <c r="C54" s="36"/>
      <c r="D54" s="36">
        <v>0.01</v>
      </c>
      <c r="E54" s="36">
        <v>0.01</v>
      </c>
      <c r="F54" s="37">
        <v>0.01</v>
      </c>
      <c r="G54" s="37">
        <f t="shared" si="0"/>
        <v>0.12116316639741516</v>
      </c>
      <c r="H54" s="27"/>
      <c r="I54" s="27"/>
      <c r="J54" s="27">
        <v>0.3634894991922455</v>
      </c>
      <c r="K54" s="57">
        <f>M54*10/$K$4</f>
        <v>0.033675702980299704</v>
      </c>
      <c r="L54" s="88">
        <f t="shared" si="1"/>
        <v>1</v>
      </c>
      <c r="M54" s="88">
        <f>SUM(N54:IV54)</f>
        <v>2</v>
      </c>
      <c r="N54" s="20"/>
      <c r="O54" s="20"/>
      <c r="P54" s="28"/>
      <c r="Q54" s="28"/>
      <c r="T54">
        <v>2</v>
      </c>
    </row>
    <row r="55" spans="1:73" ht="12.75">
      <c r="A55" s="1" t="s">
        <v>19</v>
      </c>
      <c r="B55" s="36">
        <v>19.13</v>
      </c>
      <c r="C55" s="36">
        <v>10.51</v>
      </c>
      <c r="D55" s="36">
        <v>20.61</v>
      </c>
      <c r="E55" s="36">
        <v>11.49</v>
      </c>
      <c r="F55" s="37">
        <v>6.232607675035721</v>
      </c>
      <c r="G55" s="37">
        <f t="shared" si="0"/>
        <v>3.295519655358104</v>
      </c>
      <c r="H55" s="27">
        <v>5.47</v>
      </c>
      <c r="I55" s="27">
        <v>1.65</v>
      </c>
      <c r="J55" s="27">
        <v>2.766558966074313</v>
      </c>
      <c r="K55" s="57">
        <f t="shared" si="2"/>
        <v>6.044788684963796</v>
      </c>
      <c r="L55" s="88">
        <f t="shared" si="1"/>
        <v>24</v>
      </c>
      <c r="M55" s="88">
        <f>SUM(N55:IV55)</f>
        <v>359</v>
      </c>
      <c r="N55" s="20">
        <v>3</v>
      </c>
      <c r="O55" s="20"/>
      <c r="P55" s="28"/>
      <c r="Q55" s="28">
        <v>2</v>
      </c>
      <c r="S55">
        <v>7</v>
      </c>
      <c r="AA55">
        <v>8</v>
      </c>
      <c r="AB55">
        <v>4</v>
      </c>
      <c r="AC55">
        <v>3</v>
      </c>
      <c r="AD55">
        <v>7</v>
      </c>
      <c r="AF55">
        <v>3</v>
      </c>
      <c r="AI55">
        <v>8</v>
      </c>
      <c r="AJ55">
        <v>25</v>
      </c>
      <c r="AL55">
        <v>5</v>
      </c>
      <c r="AQ55">
        <v>40</v>
      </c>
      <c r="AR55">
        <v>3</v>
      </c>
      <c r="BB55">
        <v>18</v>
      </c>
      <c r="BC55">
        <v>113</v>
      </c>
      <c r="BD55">
        <v>64</v>
      </c>
      <c r="BE55">
        <v>1</v>
      </c>
      <c r="BF55">
        <v>8</v>
      </c>
      <c r="BJ55">
        <v>6</v>
      </c>
      <c r="BM55">
        <v>4</v>
      </c>
      <c r="BR55">
        <v>4</v>
      </c>
      <c r="BS55">
        <v>3</v>
      </c>
      <c r="BT55">
        <v>9</v>
      </c>
      <c r="BU55">
        <v>11</v>
      </c>
    </row>
    <row r="56" spans="1:67" ht="12.75">
      <c r="A56" s="1" t="s">
        <v>20</v>
      </c>
      <c r="B56" s="36">
        <v>0.02</v>
      </c>
      <c r="C56" s="36">
        <v>0.12</v>
      </c>
      <c r="D56" s="36">
        <v>0.09</v>
      </c>
      <c r="E56" s="36">
        <v>0.25</v>
      </c>
      <c r="F56" s="37">
        <v>0.1982061645233721</v>
      </c>
      <c r="G56" s="37">
        <f t="shared" si="0"/>
        <v>0.0836564351103931</v>
      </c>
      <c r="H56" s="27">
        <v>0.03</v>
      </c>
      <c r="I56" s="27">
        <v>0.12</v>
      </c>
      <c r="J56" s="27">
        <v>0.1009693053311793</v>
      </c>
      <c r="K56" s="57">
        <f t="shared" si="2"/>
        <v>0.4714598417241958</v>
      </c>
      <c r="L56" s="88">
        <f t="shared" si="1"/>
        <v>7</v>
      </c>
      <c r="M56" s="88">
        <f>SUM(N56:IV56)</f>
        <v>28</v>
      </c>
      <c r="N56" s="20"/>
      <c r="O56" s="20"/>
      <c r="P56" s="28"/>
      <c r="Q56" s="28"/>
      <c r="AF56">
        <v>1</v>
      </c>
      <c r="AI56">
        <v>2</v>
      </c>
      <c r="AK56">
        <v>3</v>
      </c>
      <c r="AM56">
        <v>2</v>
      </c>
      <c r="AS56">
        <v>10</v>
      </c>
      <c r="AV56">
        <v>4</v>
      </c>
      <c r="BO56">
        <v>6</v>
      </c>
    </row>
    <row r="57" spans="1:17" ht="12.75">
      <c r="A57" s="1" t="s">
        <v>69</v>
      </c>
      <c r="B57" s="36">
        <v>0.11</v>
      </c>
      <c r="C57" s="36">
        <v>0.01</v>
      </c>
      <c r="D57" s="79" t="s">
        <v>214</v>
      </c>
      <c r="E57" s="36">
        <v>0.02</v>
      </c>
      <c r="F57" s="37">
        <v>0.027206164523372118</v>
      </c>
      <c r="G57" s="37">
        <f t="shared" si="0"/>
        <v>0.0336564351103931</v>
      </c>
      <c r="H57" s="27"/>
      <c r="I57" s="27"/>
      <c r="J57" s="27">
        <v>0.1009693053311793</v>
      </c>
      <c r="K57" s="57">
        <f t="shared" si="2"/>
        <v>0</v>
      </c>
      <c r="L57" s="88">
        <f t="shared" si="1"/>
        <v>0</v>
      </c>
      <c r="M57" s="88">
        <f>SUM(N57:IV57)</f>
        <v>0</v>
      </c>
      <c r="N57" s="20"/>
      <c r="O57" s="20"/>
      <c r="P57" s="28"/>
      <c r="Q57" s="28"/>
    </row>
    <row r="58" spans="1:55" ht="12.75">
      <c r="A58" s="1" t="s">
        <v>21</v>
      </c>
      <c r="B58" s="36">
        <v>0.02</v>
      </c>
      <c r="C58" s="36">
        <v>0.07</v>
      </c>
      <c r="D58" s="37">
        <v>0.2</v>
      </c>
      <c r="E58" s="36">
        <v>0.24</v>
      </c>
      <c r="F58" s="37">
        <v>0.11100000000000003</v>
      </c>
      <c r="G58" s="37">
        <f t="shared" si="0"/>
        <v>0.023333333333333334</v>
      </c>
      <c r="H58" s="27">
        <v>0.07</v>
      </c>
      <c r="I58" s="27"/>
      <c r="J58" s="27"/>
      <c r="K58" s="57">
        <f t="shared" si="2"/>
        <v>0.13470281192119882</v>
      </c>
      <c r="L58" s="88">
        <f t="shared" si="1"/>
        <v>2</v>
      </c>
      <c r="M58" s="88">
        <f>SUM(N58:IV58)</f>
        <v>8</v>
      </c>
      <c r="N58" s="20">
        <v>2</v>
      </c>
      <c r="O58" s="20"/>
      <c r="P58" s="28"/>
      <c r="Q58" s="28"/>
      <c r="BC58">
        <v>6</v>
      </c>
    </row>
    <row r="59" spans="1:17" ht="12.75">
      <c r="A59" s="1" t="s">
        <v>80</v>
      </c>
      <c r="B59" s="36"/>
      <c r="C59" s="36">
        <v>0.03</v>
      </c>
      <c r="D59" s="79" t="s">
        <v>214</v>
      </c>
      <c r="E59" s="36">
        <v>0.01</v>
      </c>
      <c r="F59" s="78" t="s">
        <v>214</v>
      </c>
      <c r="G59" s="37">
        <f t="shared" si="0"/>
        <v>0.01346257404415724</v>
      </c>
      <c r="H59" s="27"/>
      <c r="I59" s="27"/>
      <c r="J59" s="27">
        <v>0.04038772213247172</v>
      </c>
      <c r="K59" s="57">
        <f t="shared" si="2"/>
        <v>0</v>
      </c>
      <c r="L59" s="88">
        <f t="shared" si="1"/>
        <v>0</v>
      </c>
      <c r="M59" s="88">
        <f>SUM(N59:IV59)</f>
        <v>0</v>
      </c>
      <c r="N59" s="20"/>
      <c r="O59" s="20"/>
      <c r="P59" s="28"/>
      <c r="Q59" s="28"/>
    </row>
    <row r="60" spans="1:67" ht="12.75">
      <c r="A60" s="1" t="s">
        <v>22</v>
      </c>
      <c r="B60" s="36">
        <v>0.01</v>
      </c>
      <c r="C60" s="36">
        <v>0.02</v>
      </c>
      <c r="D60" s="36">
        <v>0.02</v>
      </c>
      <c r="E60" s="36">
        <v>0.02</v>
      </c>
      <c r="F60" s="37">
        <v>0.011000000000000001</v>
      </c>
      <c r="G60" s="37">
        <f t="shared" si="0"/>
        <v>0</v>
      </c>
      <c r="H60" s="27"/>
      <c r="I60" s="27"/>
      <c r="J60" s="27"/>
      <c r="K60" s="57">
        <f t="shared" si="2"/>
        <v>0.016837851490149852</v>
      </c>
      <c r="L60" s="90">
        <f t="shared" si="1"/>
        <v>1</v>
      </c>
      <c r="M60" s="90">
        <f>SUM(N60:IV60)</f>
        <v>1</v>
      </c>
      <c r="N60" s="20"/>
      <c r="O60" s="20"/>
      <c r="P60" s="28"/>
      <c r="Q60" s="28"/>
      <c r="BO60">
        <v>1</v>
      </c>
    </row>
    <row r="61" spans="1:17" ht="12.75">
      <c r="A61" s="1" t="s">
        <v>70</v>
      </c>
      <c r="B61" s="36"/>
      <c r="C61" s="36">
        <v>0.01</v>
      </c>
      <c r="D61" s="36">
        <v>0.01</v>
      </c>
      <c r="E61" s="36">
        <v>0.01</v>
      </c>
      <c r="F61" s="37">
        <v>0.030041232904674427</v>
      </c>
      <c r="G61" s="37">
        <f t="shared" si="0"/>
        <v>0.06339795368874528</v>
      </c>
      <c r="H61" s="27">
        <v>0.15</v>
      </c>
      <c r="I61" s="27">
        <v>0.02</v>
      </c>
      <c r="J61" s="27">
        <v>0.02019386106623586</v>
      </c>
      <c r="K61" s="57">
        <f t="shared" si="2"/>
        <v>0</v>
      </c>
      <c r="L61" s="88">
        <f t="shared" si="1"/>
        <v>0</v>
      </c>
      <c r="M61" s="88">
        <f>SUM(N61:IV61)</f>
        <v>0</v>
      </c>
      <c r="N61" s="20"/>
      <c r="O61" s="20"/>
      <c r="P61" s="28"/>
      <c r="Q61" s="28"/>
    </row>
    <row r="62" spans="1:17" ht="12.75">
      <c r="A62" s="1" t="s">
        <v>23</v>
      </c>
      <c r="B62" s="36"/>
      <c r="C62" s="36">
        <v>0.01</v>
      </c>
      <c r="D62" s="36">
        <v>0.01</v>
      </c>
      <c r="E62" s="36">
        <v>0.02</v>
      </c>
      <c r="F62" s="37">
        <v>0.01</v>
      </c>
      <c r="G62" s="37">
        <f t="shared" si="0"/>
        <v>0.006541077969649398</v>
      </c>
      <c r="H62" s="27">
        <v>0.019623233908948195</v>
      </c>
      <c r="I62" s="27"/>
      <c r="J62" s="27"/>
      <c r="K62" s="57">
        <f t="shared" si="2"/>
        <v>0.016837851490149852</v>
      </c>
      <c r="L62" s="88">
        <f t="shared" si="1"/>
        <v>1</v>
      </c>
      <c r="M62" s="88">
        <f>SUM(N62:IV62)</f>
        <v>1</v>
      </c>
      <c r="N62" s="20"/>
      <c r="O62" s="20"/>
      <c r="P62" s="28">
        <v>1</v>
      </c>
      <c r="Q62" s="28"/>
    </row>
    <row r="63" spans="1:44" ht="12.75">
      <c r="A63" s="1" t="s">
        <v>210</v>
      </c>
      <c r="B63" s="36"/>
      <c r="C63" s="79" t="s">
        <v>214</v>
      </c>
      <c r="D63" s="36">
        <v>0.01</v>
      </c>
      <c r="E63" s="36">
        <v>0.01</v>
      </c>
      <c r="F63" s="37"/>
      <c r="G63" s="37">
        <f t="shared" si="0"/>
        <v>0.006666666666666667</v>
      </c>
      <c r="H63" s="27"/>
      <c r="I63" s="27">
        <v>0.02</v>
      </c>
      <c r="J63" s="27"/>
      <c r="K63" s="57">
        <f>M63*10/$K$4</f>
        <v>0.016837851490149852</v>
      </c>
      <c r="L63" s="88">
        <f t="shared" si="1"/>
        <v>1</v>
      </c>
      <c r="M63" s="88">
        <f>SUM(N63:IV63)</f>
        <v>1</v>
      </c>
      <c r="N63" s="20"/>
      <c r="O63" s="20"/>
      <c r="P63" s="80"/>
      <c r="Q63" s="80"/>
      <c r="AR63">
        <v>1</v>
      </c>
    </row>
    <row r="64" spans="1:17" ht="12.75">
      <c r="A64" s="1" t="s">
        <v>155</v>
      </c>
      <c r="B64" s="36"/>
      <c r="C64" s="36"/>
      <c r="D64" s="79" t="s">
        <v>214</v>
      </c>
      <c r="E64" s="36"/>
      <c r="F64" s="78" t="s">
        <v>214</v>
      </c>
      <c r="G64" s="37">
        <f t="shared" si="0"/>
        <v>0</v>
      </c>
      <c r="H64" s="27"/>
      <c r="I64" s="27"/>
      <c r="J64" s="27"/>
      <c r="K64" s="57">
        <f>M64*10/$K$4</f>
        <v>0.016837851490149852</v>
      </c>
      <c r="L64" s="88">
        <f t="shared" si="1"/>
        <v>1</v>
      </c>
      <c r="M64" s="88">
        <f>SUM(N64:IV64)</f>
        <v>1</v>
      </c>
      <c r="N64" s="20">
        <v>1</v>
      </c>
      <c r="O64" s="20"/>
      <c r="P64" s="28"/>
      <c r="Q64" s="28"/>
    </row>
    <row r="65" spans="1:74" ht="12.75">
      <c r="A65" s="1" t="s">
        <v>24</v>
      </c>
      <c r="B65" s="36">
        <v>0.06</v>
      </c>
      <c r="C65" s="36">
        <v>0.12</v>
      </c>
      <c r="D65" s="37">
        <v>0.3</v>
      </c>
      <c r="E65" s="36">
        <v>0.56</v>
      </c>
      <c r="F65" s="37">
        <v>0.5142369871402328</v>
      </c>
      <c r="G65" s="37">
        <f t="shared" si="0"/>
        <v>0.6356596661281637</v>
      </c>
      <c r="H65" s="27">
        <v>0.53</v>
      </c>
      <c r="I65" s="27">
        <v>0.65</v>
      </c>
      <c r="J65" s="27">
        <v>0.726978998384491</v>
      </c>
      <c r="K65" s="57">
        <f t="shared" si="2"/>
        <v>0.6061626536453947</v>
      </c>
      <c r="L65" s="88">
        <f t="shared" si="1"/>
        <v>21</v>
      </c>
      <c r="M65" s="88">
        <f>SUM(N65:IV65)</f>
        <v>36</v>
      </c>
      <c r="N65" s="20"/>
      <c r="O65" s="20">
        <v>1</v>
      </c>
      <c r="P65" s="28"/>
      <c r="Q65" s="28"/>
      <c r="R65" s="20">
        <v>3</v>
      </c>
      <c r="S65" s="20"/>
      <c r="T65" s="20"/>
      <c r="U65">
        <v>1</v>
      </c>
      <c r="V65">
        <v>1</v>
      </c>
      <c r="W65">
        <v>2</v>
      </c>
      <c r="X65">
        <v>3</v>
      </c>
      <c r="Y65">
        <v>1</v>
      </c>
      <c r="AC65">
        <v>2</v>
      </c>
      <c r="AD65">
        <v>1</v>
      </c>
      <c r="AG65">
        <v>2</v>
      </c>
      <c r="AK65">
        <v>3</v>
      </c>
      <c r="AP65">
        <v>4</v>
      </c>
      <c r="AR65">
        <v>1</v>
      </c>
      <c r="AT65">
        <v>1</v>
      </c>
      <c r="AX65">
        <v>1</v>
      </c>
      <c r="BF65">
        <v>1</v>
      </c>
      <c r="BG65">
        <v>1</v>
      </c>
      <c r="BN65">
        <v>2</v>
      </c>
      <c r="BO65">
        <v>1</v>
      </c>
      <c r="BP65">
        <v>3</v>
      </c>
      <c r="BV65">
        <v>1</v>
      </c>
    </row>
    <row r="66" spans="1:66" ht="12.75">
      <c r="A66" s="1" t="s">
        <v>25</v>
      </c>
      <c r="B66" s="36">
        <v>0.17</v>
      </c>
      <c r="C66" s="36">
        <v>0.34</v>
      </c>
      <c r="D66" s="36">
        <v>0.28</v>
      </c>
      <c r="E66" s="36">
        <v>0.57</v>
      </c>
      <c r="F66" s="37">
        <v>0.629566850377628</v>
      </c>
      <c r="G66" s="37">
        <f t="shared" si="0"/>
        <v>0.4322617124394184</v>
      </c>
      <c r="H66" s="27">
        <v>0.28</v>
      </c>
      <c r="I66" s="27">
        <v>0.31</v>
      </c>
      <c r="J66" s="27">
        <v>0.7067851373182551</v>
      </c>
      <c r="K66" s="57">
        <f t="shared" si="2"/>
        <v>0.6230005051355445</v>
      </c>
      <c r="L66" s="88">
        <f t="shared" si="1"/>
        <v>23</v>
      </c>
      <c r="M66" s="88">
        <f>SUM(N66:IV66)</f>
        <v>37</v>
      </c>
      <c r="N66" s="20">
        <v>2</v>
      </c>
      <c r="O66" s="20">
        <v>2</v>
      </c>
      <c r="P66" s="28">
        <v>2</v>
      </c>
      <c r="Q66" s="28">
        <v>1</v>
      </c>
      <c r="R66" s="20">
        <v>1</v>
      </c>
      <c r="S66" s="20"/>
      <c r="T66" s="20"/>
      <c r="U66">
        <v>2</v>
      </c>
      <c r="V66">
        <v>1</v>
      </c>
      <c r="W66">
        <v>1</v>
      </c>
      <c r="X66">
        <v>2</v>
      </c>
      <c r="AD66">
        <v>1</v>
      </c>
      <c r="AF66">
        <v>1</v>
      </c>
      <c r="AK66">
        <v>1</v>
      </c>
      <c r="AM66">
        <v>3</v>
      </c>
      <c r="AN66">
        <v>1</v>
      </c>
      <c r="AO66">
        <v>1</v>
      </c>
      <c r="AP66">
        <v>2</v>
      </c>
      <c r="AV66">
        <v>4</v>
      </c>
      <c r="AZ66">
        <v>1</v>
      </c>
      <c r="BB66">
        <v>2</v>
      </c>
      <c r="BF66">
        <v>2</v>
      </c>
      <c r="BG66">
        <v>2</v>
      </c>
      <c r="BI66">
        <v>1</v>
      </c>
      <c r="BN66">
        <v>1</v>
      </c>
    </row>
    <row r="67" spans="1:74" ht="12.75">
      <c r="A67" s="1" t="s">
        <v>26</v>
      </c>
      <c r="B67" s="36">
        <v>1.45</v>
      </c>
      <c r="C67" s="36">
        <v>1.53</v>
      </c>
      <c r="D67" s="36">
        <v>1.79</v>
      </c>
      <c r="E67" s="37">
        <v>2.7</v>
      </c>
      <c r="F67" s="37">
        <v>4.996884262094305</v>
      </c>
      <c r="G67" s="37">
        <f t="shared" si="0"/>
        <v>7.684453419493806</v>
      </c>
      <c r="H67" s="27">
        <v>6.57</v>
      </c>
      <c r="I67" s="27">
        <v>7.8</v>
      </c>
      <c r="J67" s="27">
        <v>8.68336025848142</v>
      </c>
      <c r="K67" s="57">
        <f t="shared" si="2"/>
        <v>11.096144132008751</v>
      </c>
      <c r="L67" s="88">
        <f t="shared" si="1"/>
        <v>58</v>
      </c>
      <c r="M67" s="88">
        <f>SUM(N67:IV67)</f>
        <v>659</v>
      </c>
      <c r="N67" s="20">
        <v>8</v>
      </c>
      <c r="O67" s="20">
        <v>30</v>
      </c>
      <c r="P67" s="28">
        <v>7</v>
      </c>
      <c r="Q67" s="28">
        <v>8</v>
      </c>
      <c r="R67" s="20">
        <v>25</v>
      </c>
      <c r="S67" s="20">
        <v>8</v>
      </c>
      <c r="T67" s="20">
        <v>1</v>
      </c>
      <c r="U67" s="20">
        <v>5</v>
      </c>
      <c r="V67" s="20">
        <v>8</v>
      </c>
      <c r="W67" s="20">
        <v>31</v>
      </c>
      <c r="X67" s="20">
        <v>14</v>
      </c>
      <c r="Y67" s="20">
        <v>23</v>
      </c>
      <c r="Z67" s="20">
        <v>27</v>
      </c>
      <c r="AA67" s="20">
        <v>10</v>
      </c>
      <c r="AB67">
        <v>13</v>
      </c>
      <c r="AC67" s="20">
        <v>14</v>
      </c>
      <c r="AD67">
        <v>17</v>
      </c>
      <c r="AE67">
        <v>9</v>
      </c>
      <c r="AF67" s="20">
        <v>2</v>
      </c>
      <c r="AG67" s="20">
        <v>18</v>
      </c>
      <c r="AH67" s="20">
        <v>11</v>
      </c>
      <c r="AI67" s="20">
        <v>3</v>
      </c>
      <c r="AJ67" s="20"/>
      <c r="AK67">
        <v>5</v>
      </c>
      <c r="AL67">
        <v>11</v>
      </c>
      <c r="AM67">
        <v>14</v>
      </c>
      <c r="AN67">
        <v>6</v>
      </c>
      <c r="AO67">
        <v>9</v>
      </c>
      <c r="AP67">
        <v>14</v>
      </c>
      <c r="AQ67">
        <v>10</v>
      </c>
      <c r="AR67">
        <v>16</v>
      </c>
      <c r="AS67">
        <v>7</v>
      </c>
      <c r="AT67">
        <v>22</v>
      </c>
      <c r="AU67">
        <v>8</v>
      </c>
      <c r="AV67">
        <v>16</v>
      </c>
      <c r="AW67">
        <v>5</v>
      </c>
      <c r="AX67">
        <v>8</v>
      </c>
      <c r="AY67">
        <v>2</v>
      </c>
      <c r="AZ67">
        <v>18</v>
      </c>
      <c r="BA67">
        <v>2</v>
      </c>
      <c r="BB67">
        <v>9</v>
      </c>
      <c r="BC67">
        <v>4</v>
      </c>
      <c r="BD67">
        <v>6</v>
      </c>
      <c r="BE67">
        <v>4</v>
      </c>
      <c r="BF67">
        <v>10</v>
      </c>
      <c r="BG67">
        <v>21</v>
      </c>
      <c r="BH67">
        <v>18</v>
      </c>
      <c r="BI67">
        <v>3</v>
      </c>
      <c r="BK67">
        <v>3</v>
      </c>
      <c r="BL67">
        <v>7</v>
      </c>
      <c r="BM67">
        <v>1</v>
      </c>
      <c r="BN67">
        <v>13</v>
      </c>
      <c r="BO67">
        <v>5</v>
      </c>
      <c r="BP67">
        <v>29</v>
      </c>
      <c r="BQ67">
        <v>40</v>
      </c>
      <c r="BS67">
        <v>10</v>
      </c>
      <c r="BT67">
        <v>4</v>
      </c>
      <c r="BU67">
        <v>3</v>
      </c>
      <c r="BV67">
        <v>4</v>
      </c>
    </row>
    <row r="68" spans="1:26" ht="12.75">
      <c r="A68" s="1" t="s">
        <v>177</v>
      </c>
      <c r="B68" s="36"/>
      <c r="C68" s="79" t="s">
        <v>214</v>
      </c>
      <c r="D68" s="79" t="s">
        <v>214</v>
      </c>
      <c r="E68" s="37"/>
      <c r="F68" s="78" t="s">
        <v>214</v>
      </c>
      <c r="G68" s="37">
        <f t="shared" si="0"/>
        <v>0</v>
      </c>
      <c r="H68" s="27"/>
      <c r="I68" s="27"/>
      <c r="J68" s="27"/>
      <c r="K68" s="57">
        <f>M68*10/$K$4</f>
        <v>0.016837851490149852</v>
      </c>
      <c r="L68" s="90">
        <f t="shared" si="1"/>
        <v>1</v>
      </c>
      <c r="M68" s="90">
        <f>SUM(N68:IV68)</f>
        <v>1</v>
      </c>
      <c r="N68" s="20"/>
      <c r="O68" s="20"/>
      <c r="P68" s="28"/>
      <c r="Q68" s="28"/>
      <c r="R68" s="20"/>
      <c r="S68" s="20"/>
      <c r="T68" s="20"/>
      <c r="V68">
        <v>1</v>
      </c>
      <c r="Y68" s="20"/>
      <c r="Z68" s="20"/>
    </row>
    <row r="69" spans="1:68" ht="12.75">
      <c r="A69" s="1" t="s">
        <v>79</v>
      </c>
      <c r="B69" s="36">
        <v>0.02</v>
      </c>
      <c r="C69" s="36">
        <v>0.04</v>
      </c>
      <c r="D69" s="36">
        <v>0.02</v>
      </c>
      <c r="E69" s="36">
        <v>0.04</v>
      </c>
      <c r="F69" s="37">
        <v>0.06612369871402328</v>
      </c>
      <c r="G69" s="37">
        <f t="shared" si="0"/>
        <v>0.09283828257287753</v>
      </c>
      <c r="H69" s="27">
        <v>0.11773940345368916</v>
      </c>
      <c r="I69" s="27">
        <v>0.08</v>
      </c>
      <c r="J69" s="27">
        <v>0.08077544426494344</v>
      </c>
      <c r="K69" s="57">
        <f t="shared" si="2"/>
        <v>0.08418925745074926</v>
      </c>
      <c r="L69" s="88">
        <f t="shared" si="1"/>
        <v>3</v>
      </c>
      <c r="M69" s="88">
        <f>SUM(N69:IV69)</f>
        <v>5</v>
      </c>
      <c r="N69" s="20"/>
      <c r="O69" s="20"/>
      <c r="P69" s="28"/>
      <c r="Q69" s="28">
        <v>3</v>
      </c>
      <c r="BC69">
        <v>1</v>
      </c>
      <c r="BP69">
        <v>1</v>
      </c>
    </row>
    <row r="70" spans="1:17" ht="12.75">
      <c r="A70" s="1" t="s">
        <v>92</v>
      </c>
      <c r="B70" s="36"/>
      <c r="C70" s="36">
        <v>0.02</v>
      </c>
      <c r="D70" s="36">
        <v>0.01</v>
      </c>
      <c r="E70" s="36">
        <v>0.01</v>
      </c>
      <c r="F70" s="37">
        <v>0.012041232904674423</v>
      </c>
      <c r="G70" s="37">
        <f aca="true" t="shared" si="3" ref="G70:G124">(H70+I70+J70)/3</f>
        <v>0.01987441130298273</v>
      </c>
      <c r="H70" s="27">
        <v>0.019623233908948195</v>
      </c>
      <c r="I70" s="27">
        <v>0.04</v>
      </c>
      <c r="J70" s="27"/>
      <c r="K70" s="57">
        <f t="shared" si="2"/>
        <v>0</v>
      </c>
      <c r="L70" s="88">
        <f t="shared" si="1"/>
        <v>0</v>
      </c>
      <c r="M70" s="88">
        <f>SUM(N70:IV70)</f>
        <v>0</v>
      </c>
      <c r="N70" s="20"/>
      <c r="O70" s="20"/>
      <c r="P70" s="28"/>
      <c r="Q70" s="28"/>
    </row>
    <row r="71" spans="1:45" ht="12.75">
      <c r="A71" s="1" t="s">
        <v>71</v>
      </c>
      <c r="B71" s="36">
        <v>0.41</v>
      </c>
      <c r="C71" s="36">
        <v>1.35</v>
      </c>
      <c r="D71" s="37">
        <v>0.09</v>
      </c>
      <c r="E71" s="36">
        <v>0.65</v>
      </c>
      <c r="F71" s="37">
        <v>0.127</v>
      </c>
      <c r="G71" s="37">
        <f t="shared" si="3"/>
        <v>0.02666666666666667</v>
      </c>
      <c r="H71" s="27"/>
      <c r="I71" s="27">
        <v>0.08</v>
      </c>
      <c r="J71" s="27"/>
      <c r="K71" s="57">
        <f t="shared" si="2"/>
        <v>0.016837851490149852</v>
      </c>
      <c r="L71" s="88">
        <f aca="true" t="shared" si="4" ref="L71:L124">COUNT(N71:BV71)</f>
        <v>1</v>
      </c>
      <c r="M71" s="88">
        <f>SUM(N71:IV71)</f>
        <v>1</v>
      </c>
      <c r="N71" s="20"/>
      <c r="O71" s="20"/>
      <c r="P71" s="28"/>
      <c r="Q71" s="28"/>
      <c r="AS71">
        <v>1</v>
      </c>
    </row>
    <row r="72" spans="1:20" ht="12.75">
      <c r="A72" s="1" t="s">
        <v>97</v>
      </c>
      <c r="B72" s="36"/>
      <c r="C72" s="36">
        <v>0.01</v>
      </c>
      <c r="D72" s="79" t="s">
        <v>214</v>
      </c>
      <c r="E72" s="36">
        <v>0.04</v>
      </c>
      <c r="F72" s="37">
        <v>0.008</v>
      </c>
      <c r="G72" s="37">
        <f t="shared" si="3"/>
        <v>0</v>
      </c>
      <c r="H72" s="27"/>
      <c r="I72" s="27"/>
      <c r="J72" s="27"/>
      <c r="K72" s="57">
        <f t="shared" si="2"/>
        <v>0</v>
      </c>
      <c r="L72" s="88">
        <f t="shared" si="4"/>
        <v>0</v>
      </c>
      <c r="M72" s="88">
        <f>SUM(N72:IV72)</f>
        <v>0</v>
      </c>
      <c r="N72" s="20"/>
      <c r="O72" s="20"/>
      <c r="P72" s="28"/>
      <c r="Q72" s="28"/>
      <c r="R72" s="21"/>
      <c r="S72" s="21"/>
      <c r="T72" s="21"/>
    </row>
    <row r="73" spans="1:20" ht="12.75">
      <c r="A73" s="1" t="s">
        <v>270</v>
      </c>
      <c r="B73" s="36"/>
      <c r="C73" s="36"/>
      <c r="D73" s="79"/>
      <c r="E73" s="36"/>
      <c r="F73" s="37"/>
      <c r="G73" s="37">
        <f t="shared" si="3"/>
        <v>0</v>
      </c>
      <c r="H73" s="27"/>
      <c r="I73" s="27"/>
      <c r="J73" s="27"/>
      <c r="K73" s="57">
        <f>M73*10/$K$4</f>
        <v>0.050513554470449556</v>
      </c>
      <c r="L73" s="88">
        <f>COUNT(N73:BV73)</f>
        <v>1</v>
      </c>
      <c r="M73" s="88">
        <f>SUM(N73:IV73)</f>
        <v>3</v>
      </c>
      <c r="N73" s="20"/>
      <c r="O73" s="20"/>
      <c r="P73" s="28"/>
      <c r="Q73" s="28"/>
      <c r="R73" s="21"/>
      <c r="S73" s="21"/>
      <c r="T73" s="21">
        <v>3</v>
      </c>
    </row>
    <row r="74" spans="1:20" ht="12.75">
      <c r="A74" s="1" t="s">
        <v>220</v>
      </c>
      <c r="B74" s="36"/>
      <c r="C74" s="36"/>
      <c r="D74" s="75"/>
      <c r="E74" s="36"/>
      <c r="F74" s="78" t="s">
        <v>214</v>
      </c>
      <c r="G74" s="37">
        <f t="shared" si="3"/>
        <v>0</v>
      </c>
      <c r="H74" s="27"/>
      <c r="I74" s="27"/>
      <c r="J74" s="27"/>
      <c r="K74" s="57">
        <f>M74*10/$K$4</f>
        <v>0</v>
      </c>
      <c r="L74" s="88">
        <f t="shared" si="4"/>
        <v>0</v>
      </c>
      <c r="M74" s="88">
        <f>SUM(N74:IV74)</f>
        <v>0</v>
      </c>
      <c r="N74" s="20"/>
      <c r="O74" s="20"/>
      <c r="P74" s="28"/>
      <c r="Q74" s="28"/>
      <c r="R74" s="21"/>
      <c r="S74" s="21"/>
      <c r="T74" s="21"/>
    </row>
    <row r="75" spans="1:66" ht="12.75">
      <c r="A75" s="1" t="s">
        <v>27</v>
      </c>
      <c r="B75" s="36">
        <v>0.01</v>
      </c>
      <c r="C75" s="37">
        <v>0.84</v>
      </c>
      <c r="D75" s="36">
        <v>1.51</v>
      </c>
      <c r="E75" s="36">
        <v>4.52</v>
      </c>
      <c r="F75" s="37">
        <v>5.670865890998162</v>
      </c>
      <c r="G75" s="37">
        <f t="shared" si="3"/>
        <v>4.666666666666667</v>
      </c>
      <c r="H75" s="27">
        <v>12.92</v>
      </c>
      <c r="I75" s="27">
        <v>1.08</v>
      </c>
      <c r="J75" s="27"/>
      <c r="K75" s="57">
        <f t="shared" si="2"/>
        <v>0.9597575349385415</v>
      </c>
      <c r="L75" s="88">
        <f t="shared" si="4"/>
        <v>7</v>
      </c>
      <c r="M75" s="88">
        <f>SUM(N75:IV75)</f>
        <v>57</v>
      </c>
      <c r="N75" s="20"/>
      <c r="O75" s="20"/>
      <c r="P75" s="28"/>
      <c r="Q75" s="28"/>
      <c r="R75" s="20">
        <v>21</v>
      </c>
      <c r="S75" s="20"/>
      <c r="T75" s="20"/>
      <c r="W75">
        <v>3</v>
      </c>
      <c r="AB75">
        <v>1</v>
      </c>
      <c r="AC75">
        <v>6</v>
      </c>
      <c r="AW75">
        <v>3</v>
      </c>
      <c r="BM75">
        <v>20</v>
      </c>
      <c r="BN75">
        <v>3</v>
      </c>
    </row>
    <row r="76" spans="1:26" ht="12.75">
      <c r="A76" s="1" t="s">
        <v>28</v>
      </c>
      <c r="B76" s="36">
        <v>0.16</v>
      </c>
      <c r="C76" s="37">
        <v>0.1</v>
      </c>
      <c r="D76" s="36">
        <v>0.16</v>
      </c>
      <c r="E76" s="36">
        <v>0.09</v>
      </c>
      <c r="F76" s="37">
        <v>0.11157726066544194</v>
      </c>
      <c r="G76" s="37">
        <f t="shared" si="3"/>
        <v>0.04686052773290253</v>
      </c>
      <c r="H76" s="27">
        <v>0.02</v>
      </c>
      <c r="I76" s="27">
        <v>0.06</v>
      </c>
      <c r="J76" s="27">
        <v>0.06058158319870758</v>
      </c>
      <c r="K76" s="57">
        <f t="shared" si="2"/>
        <v>0.033675702980299704</v>
      </c>
      <c r="L76" s="88">
        <f t="shared" si="4"/>
        <v>2</v>
      </c>
      <c r="M76" s="88">
        <f>SUM(N76:IV76)</f>
        <v>2</v>
      </c>
      <c r="N76" s="20"/>
      <c r="O76" s="20"/>
      <c r="P76" s="28"/>
      <c r="Q76" s="28"/>
      <c r="R76" s="21"/>
      <c r="S76" s="21"/>
      <c r="T76" s="21"/>
      <c r="Y76">
        <v>1</v>
      </c>
      <c r="Z76">
        <v>1</v>
      </c>
    </row>
    <row r="77" spans="1:54" ht="12.75">
      <c r="A77" s="1" t="s">
        <v>29</v>
      </c>
      <c r="B77" s="36"/>
      <c r="C77" s="79" t="s">
        <v>214</v>
      </c>
      <c r="D77" s="36"/>
      <c r="E77" s="36">
        <v>0.01</v>
      </c>
      <c r="F77" s="37">
        <v>0.011082465809348848</v>
      </c>
      <c r="G77" s="37">
        <f t="shared" si="3"/>
        <v>0.006666666666666667</v>
      </c>
      <c r="H77" s="27">
        <v>0.02</v>
      </c>
      <c r="I77" s="27"/>
      <c r="J77" s="27"/>
      <c r="K77" s="57">
        <f t="shared" si="2"/>
        <v>0.033675702980299704</v>
      </c>
      <c r="L77" s="88">
        <f t="shared" si="4"/>
        <v>2</v>
      </c>
      <c r="M77" s="88">
        <f>SUM(N77:IV77)</f>
        <v>2</v>
      </c>
      <c r="N77" s="20"/>
      <c r="O77" s="20"/>
      <c r="P77" s="80"/>
      <c r="Q77" s="80"/>
      <c r="R77" s="21"/>
      <c r="S77" s="21"/>
      <c r="T77" s="21">
        <v>1</v>
      </c>
      <c r="BB77">
        <v>1</v>
      </c>
    </row>
    <row r="78" spans="1:20" ht="12.75">
      <c r="A78" s="1" t="s">
        <v>221</v>
      </c>
      <c r="B78" s="36"/>
      <c r="C78" s="75"/>
      <c r="D78" s="36">
        <v>0.01</v>
      </c>
      <c r="E78" s="79" t="s">
        <v>214</v>
      </c>
      <c r="F78" s="37"/>
      <c r="G78" s="37">
        <f t="shared" si="3"/>
        <v>0</v>
      </c>
      <c r="H78" s="27"/>
      <c r="I78" s="27"/>
      <c r="J78" s="27"/>
      <c r="K78" s="57">
        <f>M78*10/$K$4</f>
        <v>0</v>
      </c>
      <c r="L78" s="88">
        <f t="shared" si="4"/>
        <v>0</v>
      </c>
      <c r="M78" s="88">
        <f>SUM(N78:IV78)</f>
        <v>0</v>
      </c>
      <c r="N78" s="20"/>
      <c r="O78" s="20"/>
      <c r="P78" s="28"/>
      <c r="Q78" s="28"/>
      <c r="R78" s="21"/>
      <c r="S78" s="21"/>
      <c r="T78" s="21"/>
    </row>
    <row r="79" spans="1:20" ht="12.75">
      <c r="A79" s="1" t="s">
        <v>30</v>
      </c>
      <c r="B79" s="36"/>
      <c r="C79" s="36"/>
      <c r="D79" s="79" t="s">
        <v>214</v>
      </c>
      <c r="E79" s="36">
        <v>0.01</v>
      </c>
      <c r="F79" s="37">
        <v>0.01508246580934885</v>
      </c>
      <c r="G79" s="37">
        <f t="shared" si="3"/>
        <v>0.016731287022078618</v>
      </c>
      <c r="H79" s="27">
        <v>0.03</v>
      </c>
      <c r="I79" s="27"/>
      <c r="J79" s="27">
        <v>0.02019386106623586</v>
      </c>
      <c r="K79" s="57">
        <f t="shared" si="2"/>
        <v>0</v>
      </c>
      <c r="L79" s="88">
        <f t="shared" si="4"/>
        <v>0</v>
      </c>
      <c r="M79" s="88">
        <f>SUM(N79:IV79)</f>
        <v>0</v>
      </c>
      <c r="N79" s="20"/>
      <c r="O79" s="20"/>
      <c r="P79" s="28"/>
      <c r="Q79" s="28"/>
      <c r="R79" s="21"/>
      <c r="S79" s="21"/>
      <c r="T79" s="21"/>
    </row>
    <row r="80" spans="1:74" ht="12.75">
      <c r="A80" s="1" t="s">
        <v>31</v>
      </c>
      <c r="B80" s="37">
        <v>0.7</v>
      </c>
      <c r="C80" s="36">
        <v>0.29</v>
      </c>
      <c r="D80" s="37">
        <v>0.3</v>
      </c>
      <c r="E80" s="36">
        <v>1.14</v>
      </c>
      <c r="F80" s="37">
        <v>2.8976276791181874</v>
      </c>
      <c r="G80" s="37">
        <f t="shared" si="3"/>
        <v>4.4715562735595045</v>
      </c>
      <c r="H80" s="27">
        <v>4.5</v>
      </c>
      <c r="I80" s="27">
        <v>3.22</v>
      </c>
      <c r="J80" s="27">
        <v>5.694668820678513</v>
      </c>
      <c r="K80" s="57">
        <f t="shared" si="2"/>
        <v>5.741707358141099</v>
      </c>
      <c r="L80" s="88">
        <f t="shared" si="4"/>
        <v>50</v>
      </c>
      <c r="M80" s="88">
        <f>SUM(N80:IV80)</f>
        <v>341</v>
      </c>
      <c r="N80" s="20">
        <v>2</v>
      </c>
      <c r="O80" s="20">
        <v>6</v>
      </c>
      <c r="P80" s="28">
        <v>1</v>
      </c>
      <c r="Q80" s="28">
        <v>4</v>
      </c>
      <c r="R80" s="20">
        <v>12</v>
      </c>
      <c r="S80" s="20">
        <v>15</v>
      </c>
      <c r="T80" s="20">
        <v>4</v>
      </c>
      <c r="U80" s="20"/>
      <c r="V80" s="20"/>
      <c r="X80" s="20"/>
      <c r="Y80" s="20"/>
      <c r="Z80" s="20">
        <v>1</v>
      </c>
      <c r="AA80">
        <v>7</v>
      </c>
      <c r="AB80">
        <v>8</v>
      </c>
      <c r="AC80" s="20">
        <v>6</v>
      </c>
      <c r="AD80">
        <v>2</v>
      </c>
      <c r="AE80">
        <v>1</v>
      </c>
      <c r="AF80">
        <v>5</v>
      </c>
      <c r="AG80">
        <v>4</v>
      </c>
      <c r="AH80">
        <v>1</v>
      </c>
      <c r="AI80">
        <v>4</v>
      </c>
      <c r="AJ80">
        <v>7</v>
      </c>
      <c r="AK80">
        <v>4</v>
      </c>
      <c r="AL80">
        <v>1</v>
      </c>
      <c r="AM80">
        <v>1</v>
      </c>
      <c r="AN80">
        <v>1</v>
      </c>
      <c r="AO80">
        <v>2</v>
      </c>
      <c r="AP80">
        <v>3</v>
      </c>
      <c r="AQ80">
        <v>25</v>
      </c>
      <c r="AR80">
        <v>34</v>
      </c>
      <c r="AS80">
        <v>22</v>
      </c>
      <c r="AT80">
        <v>13</v>
      </c>
      <c r="AU80">
        <v>7</v>
      </c>
      <c r="AV80">
        <v>6</v>
      </c>
      <c r="AW80">
        <v>4</v>
      </c>
      <c r="AX80">
        <v>5</v>
      </c>
      <c r="AZ80">
        <v>1</v>
      </c>
      <c r="BA80">
        <v>3</v>
      </c>
      <c r="BC80">
        <v>6</v>
      </c>
      <c r="BD80">
        <v>3</v>
      </c>
      <c r="BE80">
        <v>7</v>
      </c>
      <c r="BF80">
        <v>1</v>
      </c>
      <c r="BH80">
        <v>3</v>
      </c>
      <c r="BI80">
        <v>1</v>
      </c>
      <c r="BJ80">
        <v>1</v>
      </c>
      <c r="BK80">
        <v>6</v>
      </c>
      <c r="BL80">
        <v>27</v>
      </c>
      <c r="BM80">
        <v>7</v>
      </c>
      <c r="BN80">
        <v>15</v>
      </c>
      <c r="BO80">
        <v>9</v>
      </c>
      <c r="BP80">
        <v>12</v>
      </c>
      <c r="BQ80">
        <v>14</v>
      </c>
      <c r="BR80">
        <v>5</v>
      </c>
      <c r="BV80">
        <v>2</v>
      </c>
    </row>
    <row r="81" spans="1:74" ht="12.75">
      <c r="A81" s="1" t="s">
        <v>32</v>
      </c>
      <c r="B81" s="36">
        <v>0.04</v>
      </c>
      <c r="C81" s="36">
        <v>0.17</v>
      </c>
      <c r="D81" s="36">
        <v>0.21</v>
      </c>
      <c r="E81" s="36">
        <v>1.77</v>
      </c>
      <c r="F81" s="37">
        <v>8.240525617472954</v>
      </c>
      <c r="G81" s="37">
        <f t="shared" si="3"/>
        <v>0.44533656435110386</v>
      </c>
      <c r="H81" s="27">
        <v>0.61</v>
      </c>
      <c r="I81" s="27">
        <v>0.1</v>
      </c>
      <c r="J81" s="27">
        <v>0.6260096930533117</v>
      </c>
      <c r="K81" s="57">
        <f t="shared" si="2"/>
        <v>0.16837851490149852</v>
      </c>
      <c r="L81" s="88">
        <f t="shared" si="4"/>
        <v>8</v>
      </c>
      <c r="M81" s="88">
        <f>SUM(N81:IV81)</f>
        <v>10</v>
      </c>
      <c r="N81" s="20"/>
      <c r="O81" s="20"/>
      <c r="P81" s="28"/>
      <c r="Q81" s="28"/>
      <c r="R81" s="20"/>
      <c r="S81" s="20"/>
      <c r="T81" s="20">
        <v>2</v>
      </c>
      <c r="W81">
        <v>1</v>
      </c>
      <c r="AD81">
        <v>1</v>
      </c>
      <c r="AF81">
        <v>1</v>
      </c>
      <c r="AN81">
        <v>1</v>
      </c>
      <c r="BN81">
        <v>1</v>
      </c>
      <c r="BU81">
        <v>2</v>
      </c>
      <c r="BV81">
        <v>1</v>
      </c>
    </row>
    <row r="82" spans="1:20" ht="12.75">
      <c r="A82" s="1" t="s">
        <v>33</v>
      </c>
      <c r="B82" s="36"/>
      <c r="C82" s="36"/>
      <c r="D82" s="36"/>
      <c r="E82" s="36"/>
      <c r="F82" s="78" t="s">
        <v>214</v>
      </c>
      <c r="G82" s="37">
        <f t="shared" si="3"/>
        <v>0</v>
      </c>
      <c r="H82" s="27"/>
      <c r="I82" s="27"/>
      <c r="J82" s="27"/>
      <c r="K82" s="57">
        <f t="shared" si="2"/>
        <v>0</v>
      </c>
      <c r="L82" s="88">
        <f t="shared" si="4"/>
        <v>0</v>
      </c>
      <c r="M82" s="88">
        <f>SUM(N82:IV82)</f>
        <v>0</v>
      </c>
      <c r="N82" s="20"/>
      <c r="O82" s="20"/>
      <c r="P82" s="28"/>
      <c r="Q82" s="28"/>
      <c r="R82" s="21"/>
      <c r="S82" s="21"/>
      <c r="T82" s="21"/>
    </row>
    <row r="83" spans="1:20" ht="12.75">
      <c r="A83" s="1" t="s">
        <v>222</v>
      </c>
      <c r="B83" s="36"/>
      <c r="C83" s="36"/>
      <c r="D83" s="36"/>
      <c r="E83" s="36"/>
      <c r="F83" s="78" t="s">
        <v>214</v>
      </c>
      <c r="G83" s="37">
        <f t="shared" si="3"/>
        <v>0</v>
      </c>
      <c r="H83" s="27"/>
      <c r="I83" s="27"/>
      <c r="J83" s="27"/>
      <c r="K83" s="57">
        <f>M83*10/$K$4</f>
        <v>0</v>
      </c>
      <c r="L83" s="88">
        <f t="shared" si="4"/>
        <v>0</v>
      </c>
      <c r="M83" s="88">
        <f>SUM(N83:IV83)</f>
        <v>0</v>
      </c>
      <c r="N83" s="20"/>
      <c r="O83" s="20"/>
      <c r="P83" s="28"/>
      <c r="Q83" s="28"/>
      <c r="R83" s="21"/>
      <c r="S83" s="21"/>
      <c r="T83" s="21"/>
    </row>
    <row r="84" spans="1:20" ht="12.75">
      <c r="A84" s="1" t="s">
        <v>117</v>
      </c>
      <c r="B84" s="36"/>
      <c r="C84" s="36"/>
      <c r="D84" s="36"/>
      <c r="E84" s="36"/>
      <c r="F84" s="78" t="s">
        <v>214</v>
      </c>
      <c r="G84" s="37">
        <f t="shared" si="3"/>
        <v>0</v>
      </c>
      <c r="H84" s="27"/>
      <c r="I84" s="27"/>
      <c r="J84" s="27"/>
      <c r="K84" s="57">
        <f t="shared" si="2"/>
        <v>0.016837851490149852</v>
      </c>
      <c r="L84" s="88">
        <f t="shared" si="4"/>
        <v>1</v>
      </c>
      <c r="M84" s="88">
        <f>SUM(N84:IV84)</f>
        <v>1</v>
      </c>
      <c r="N84" s="20">
        <v>1</v>
      </c>
      <c r="O84" s="20"/>
      <c r="P84" s="28"/>
      <c r="Q84" s="28"/>
      <c r="R84" s="21"/>
      <c r="S84" s="21"/>
      <c r="T84" s="21"/>
    </row>
    <row r="85" spans="1:74" ht="12.75">
      <c r="A85" s="1" t="s">
        <v>34</v>
      </c>
      <c r="B85" s="36">
        <v>3.61</v>
      </c>
      <c r="C85" s="36">
        <v>7.22</v>
      </c>
      <c r="D85" s="37">
        <v>5.45</v>
      </c>
      <c r="E85" s="36">
        <v>6.21</v>
      </c>
      <c r="F85" s="37">
        <v>3.34846315574607</v>
      </c>
      <c r="G85" s="37">
        <f t="shared" si="3"/>
        <v>1.479213785675821</v>
      </c>
      <c r="H85" s="27">
        <v>0.46</v>
      </c>
      <c r="I85" s="27">
        <v>2.14</v>
      </c>
      <c r="J85" s="27">
        <v>1.8376413570274632</v>
      </c>
      <c r="K85" s="57">
        <f t="shared" si="2"/>
        <v>1.7342987034854347</v>
      </c>
      <c r="L85" s="88">
        <f t="shared" si="4"/>
        <v>33</v>
      </c>
      <c r="M85" s="88">
        <f>SUM(N85:IV85)</f>
        <v>103</v>
      </c>
      <c r="N85" s="20"/>
      <c r="O85" s="20">
        <v>8</v>
      </c>
      <c r="P85" s="28"/>
      <c r="Q85" s="28"/>
      <c r="R85" s="21"/>
      <c r="S85" s="21"/>
      <c r="T85" s="21"/>
      <c r="V85" s="21">
        <v>2</v>
      </c>
      <c r="W85">
        <v>3</v>
      </c>
      <c r="X85">
        <v>3</v>
      </c>
      <c r="Y85" s="20">
        <v>2</v>
      </c>
      <c r="Z85" s="20">
        <v>3</v>
      </c>
      <c r="AA85" s="20">
        <v>2</v>
      </c>
      <c r="AC85" s="20">
        <v>2</v>
      </c>
      <c r="AE85">
        <v>1</v>
      </c>
      <c r="AH85">
        <v>2</v>
      </c>
      <c r="AI85">
        <v>10</v>
      </c>
      <c r="AL85">
        <v>4</v>
      </c>
      <c r="AM85">
        <v>2</v>
      </c>
      <c r="AN85">
        <v>5</v>
      </c>
      <c r="AO85">
        <v>9</v>
      </c>
      <c r="AP85">
        <v>2</v>
      </c>
      <c r="AQ85">
        <v>2</v>
      </c>
      <c r="AR85">
        <v>1</v>
      </c>
      <c r="AS85">
        <v>2</v>
      </c>
      <c r="AV85">
        <v>2</v>
      </c>
      <c r="AX85">
        <v>9</v>
      </c>
      <c r="AY85">
        <v>3</v>
      </c>
      <c r="AZ85">
        <v>4</v>
      </c>
      <c r="BC85">
        <v>1</v>
      </c>
      <c r="BD85">
        <v>3</v>
      </c>
      <c r="BF85">
        <v>4</v>
      </c>
      <c r="BK85">
        <v>1</v>
      </c>
      <c r="BL85">
        <v>3</v>
      </c>
      <c r="BN85">
        <v>1</v>
      </c>
      <c r="BQ85">
        <v>2</v>
      </c>
      <c r="BS85">
        <v>1</v>
      </c>
      <c r="BT85">
        <v>3</v>
      </c>
      <c r="BV85">
        <v>1</v>
      </c>
    </row>
    <row r="86" spans="1:20" ht="12.75">
      <c r="A86" s="1" t="s">
        <v>35</v>
      </c>
      <c r="B86" s="36"/>
      <c r="C86" s="36"/>
      <c r="D86" s="36"/>
      <c r="E86" s="36">
        <v>0.03</v>
      </c>
      <c r="F86" s="37">
        <v>0.04208246580934885</v>
      </c>
      <c r="G86" s="37">
        <f t="shared" si="3"/>
        <v>0</v>
      </c>
      <c r="H86" s="27"/>
      <c r="I86" s="27"/>
      <c r="J86" s="27"/>
      <c r="K86" s="57">
        <f t="shared" si="2"/>
        <v>0</v>
      </c>
      <c r="L86" s="88">
        <f t="shared" si="4"/>
        <v>0</v>
      </c>
      <c r="M86" s="88">
        <f>SUM(N86:IV86)</f>
        <v>0</v>
      </c>
      <c r="N86" s="20"/>
      <c r="O86" s="20"/>
      <c r="P86" s="28"/>
      <c r="Q86" s="28"/>
      <c r="R86" s="21"/>
      <c r="S86" s="21"/>
      <c r="T86" s="21"/>
    </row>
    <row r="87" spans="1:74" ht="12.75">
      <c r="A87" s="1" t="s">
        <v>36</v>
      </c>
      <c r="B87" s="36">
        <v>0.11</v>
      </c>
      <c r="C87" s="37">
        <v>0.9</v>
      </c>
      <c r="D87" s="37">
        <v>0.09</v>
      </c>
      <c r="E87" s="37">
        <v>0.44</v>
      </c>
      <c r="F87" s="37">
        <v>0.5787834251888141</v>
      </c>
      <c r="G87" s="37">
        <f t="shared" si="3"/>
        <v>0.5247549811523963</v>
      </c>
      <c r="H87" s="27">
        <v>0.31</v>
      </c>
      <c r="I87" s="27">
        <v>0.82</v>
      </c>
      <c r="J87" s="27">
        <v>0.4442649434571889</v>
      </c>
      <c r="K87" s="57">
        <f t="shared" si="2"/>
        <v>0.18521636639164837</v>
      </c>
      <c r="L87" s="88">
        <f t="shared" si="4"/>
        <v>2</v>
      </c>
      <c r="M87" s="88">
        <f>SUM(N87:IV87)</f>
        <v>11</v>
      </c>
      <c r="N87" s="20"/>
      <c r="O87" s="20"/>
      <c r="P87" s="28"/>
      <c r="Q87" s="28"/>
      <c r="R87" s="21"/>
      <c r="S87" s="21"/>
      <c r="T87" s="21"/>
      <c r="Y87">
        <v>8</v>
      </c>
      <c r="BV87">
        <v>3</v>
      </c>
    </row>
    <row r="88" spans="1:74" ht="12.75">
      <c r="A88" s="1" t="s">
        <v>37</v>
      </c>
      <c r="B88" s="36">
        <v>7.73</v>
      </c>
      <c r="C88" s="37">
        <v>7.9</v>
      </c>
      <c r="D88" s="36">
        <v>7.69</v>
      </c>
      <c r="E88" s="36">
        <v>4.32</v>
      </c>
      <c r="F88" s="37">
        <v>3.0151953459889773</v>
      </c>
      <c r="G88" s="37">
        <f t="shared" si="3"/>
        <v>2.8515401184706515</v>
      </c>
      <c r="H88" s="27">
        <v>2.22</v>
      </c>
      <c r="I88" s="27">
        <v>3.77</v>
      </c>
      <c r="J88" s="27">
        <v>2.564620355411954</v>
      </c>
      <c r="K88" s="57">
        <f t="shared" si="2"/>
        <v>1.7679744064657343</v>
      </c>
      <c r="L88" s="88">
        <f t="shared" si="4"/>
        <v>28</v>
      </c>
      <c r="M88" s="88">
        <f>SUM(N88:IV88)</f>
        <v>105</v>
      </c>
      <c r="N88" s="20">
        <v>2</v>
      </c>
      <c r="O88" s="20">
        <v>1</v>
      </c>
      <c r="P88" s="28">
        <v>4</v>
      </c>
      <c r="Q88" s="28"/>
      <c r="R88" s="20">
        <v>1</v>
      </c>
      <c r="S88" s="20"/>
      <c r="T88" s="20"/>
      <c r="U88" s="20"/>
      <c r="V88" s="20"/>
      <c r="W88" s="20">
        <v>6</v>
      </c>
      <c r="X88" s="20">
        <v>1</v>
      </c>
      <c r="Y88" s="20">
        <v>13</v>
      </c>
      <c r="Z88" s="20">
        <v>5</v>
      </c>
      <c r="AC88" s="20">
        <v>17</v>
      </c>
      <c r="AD88">
        <v>3</v>
      </c>
      <c r="AE88">
        <v>3</v>
      </c>
      <c r="AG88">
        <v>3</v>
      </c>
      <c r="AH88">
        <v>5</v>
      </c>
      <c r="AI88">
        <v>1</v>
      </c>
      <c r="AK88">
        <v>1</v>
      </c>
      <c r="AL88">
        <v>4</v>
      </c>
      <c r="AM88">
        <v>2</v>
      </c>
      <c r="AN88">
        <v>3</v>
      </c>
      <c r="AO88">
        <v>8</v>
      </c>
      <c r="AP88">
        <v>1</v>
      </c>
      <c r="AU88">
        <v>2</v>
      </c>
      <c r="AV88">
        <v>1</v>
      </c>
      <c r="AX88">
        <v>3</v>
      </c>
      <c r="BF88">
        <v>2</v>
      </c>
      <c r="BI88">
        <v>3</v>
      </c>
      <c r="BK88">
        <v>2</v>
      </c>
      <c r="BT88">
        <v>5</v>
      </c>
      <c r="BV88">
        <v>3</v>
      </c>
    </row>
    <row r="89" spans="1:74" ht="12.75">
      <c r="A89" s="1" t="s">
        <v>38</v>
      </c>
      <c r="B89" s="36">
        <v>3.95</v>
      </c>
      <c r="C89" s="36">
        <v>4.73</v>
      </c>
      <c r="D89" s="36">
        <v>4.15</v>
      </c>
      <c r="E89" s="36">
        <v>3.32</v>
      </c>
      <c r="F89" s="37">
        <v>2.9394735660338847</v>
      </c>
      <c r="G89" s="37">
        <f t="shared" si="3"/>
        <v>2.87115239633818</v>
      </c>
      <c r="H89" s="27">
        <v>2.54</v>
      </c>
      <c r="I89" s="27">
        <v>3.63</v>
      </c>
      <c r="J89" s="27">
        <v>2.443457189014539</v>
      </c>
      <c r="K89" s="57">
        <f t="shared" si="2"/>
        <v>2.27310995117023</v>
      </c>
      <c r="L89" s="88">
        <f t="shared" si="4"/>
        <v>34</v>
      </c>
      <c r="M89" s="88">
        <f>SUM(N89:IV89)</f>
        <v>135</v>
      </c>
      <c r="N89" s="20"/>
      <c r="O89" s="20">
        <v>6</v>
      </c>
      <c r="P89" s="28">
        <v>4</v>
      </c>
      <c r="Q89" s="28"/>
      <c r="R89" s="20">
        <v>1</v>
      </c>
      <c r="S89" s="20"/>
      <c r="T89" s="20"/>
      <c r="V89" s="20">
        <v>10</v>
      </c>
      <c r="X89">
        <v>5</v>
      </c>
      <c r="Y89" s="20">
        <v>13</v>
      </c>
      <c r="Z89" s="20">
        <v>5</v>
      </c>
      <c r="AC89">
        <v>18</v>
      </c>
      <c r="AD89">
        <v>4</v>
      </c>
      <c r="AE89">
        <v>1</v>
      </c>
      <c r="AF89">
        <v>3</v>
      </c>
      <c r="AG89">
        <v>6</v>
      </c>
      <c r="AH89">
        <v>2</v>
      </c>
      <c r="AI89">
        <v>2</v>
      </c>
      <c r="AJ89">
        <v>1</v>
      </c>
      <c r="AK89">
        <v>2</v>
      </c>
      <c r="AL89">
        <v>2</v>
      </c>
      <c r="AM89">
        <v>5</v>
      </c>
      <c r="AN89">
        <v>6</v>
      </c>
      <c r="AO89">
        <v>3</v>
      </c>
      <c r="AP89">
        <v>2</v>
      </c>
      <c r="AV89">
        <v>8</v>
      </c>
      <c r="AW89">
        <v>2</v>
      </c>
      <c r="AX89">
        <v>1</v>
      </c>
      <c r="AZ89">
        <v>4</v>
      </c>
      <c r="BA89">
        <v>2</v>
      </c>
      <c r="BB89">
        <v>1</v>
      </c>
      <c r="BG89">
        <v>1</v>
      </c>
      <c r="BI89">
        <v>1</v>
      </c>
      <c r="BN89">
        <v>1</v>
      </c>
      <c r="BQ89">
        <v>5</v>
      </c>
      <c r="BS89">
        <v>1</v>
      </c>
      <c r="BT89">
        <v>3</v>
      </c>
      <c r="BV89">
        <v>4</v>
      </c>
    </row>
    <row r="90" spans="1:72" ht="12.75">
      <c r="A90" s="1" t="s">
        <v>39</v>
      </c>
      <c r="B90" s="36">
        <v>0.55</v>
      </c>
      <c r="C90" s="36">
        <v>1.51</v>
      </c>
      <c r="D90" s="36">
        <v>2.07</v>
      </c>
      <c r="E90" s="36">
        <v>2.83</v>
      </c>
      <c r="F90" s="37">
        <v>2.394102469891815</v>
      </c>
      <c r="G90" s="37">
        <f t="shared" si="3"/>
        <v>2.79115239633818</v>
      </c>
      <c r="H90" s="27">
        <v>2.67</v>
      </c>
      <c r="I90" s="27">
        <v>3.26</v>
      </c>
      <c r="J90" s="27">
        <v>2.443457189014539</v>
      </c>
      <c r="K90" s="57">
        <f t="shared" si="2"/>
        <v>2.7277319414042758</v>
      </c>
      <c r="L90" s="88">
        <f t="shared" si="4"/>
        <v>45</v>
      </c>
      <c r="M90" s="88">
        <f>SUM(N90:IV90)</f>
        <v>162</v>
      </c>
      <c r="N90" s="20">
        <v>2</v>
      </c>
      <c r="O90" s="20">
        <v>4</v>
      </c>
      <c r="P90" s="28">
        <v>3</v>
      </c>
      <c r="Q90" s="28">
        <v>2</v>
      </c>
      <c r="R90" s="20">
        <v>2</v>
      </c>
      <c r="S90" s="20">
        <v>2</v>
      </c>
      <c r="T90" s="20"/>
      <c r="U90">
        <v>2</v>
      </c>
      <c r="V90">
        <v>1</v>
      </c>
      <c r="W90" s="20">
        <v>4</v>
      </c>
      <c r="X90">
        <v>1</v>
      </c>
      <c r="Y90" s="20">
        <v>5</v>
      </c>
      <c r="Z90" s="20">
        <v>3</v>
      </c>
      <c r="AA90" s="20">
        <v>5</v>
      </c>
      <c r="AB90">
        <v>1</v>
      </c>
      <c r="AC90" s="20">
        <v>12</v>
      </c>
      <c r="AD90">
        <v>9</v>
      </c>
      <c r="AE90">
        <v>3</v>
      </c>
      <c r="AF90">
        <v>2</v>
      </c>
      <c r="AG90">
        <v>7</v>
      </c>
      <c r="AH90">
        <v>3</v>
      </c>
      <c r="AI90">
        <v>3</v>
      </c>
      <c r="AJ90">
        <v>2</v>
      </c>
      <c r="AL90">
        <v>1</v>
      </c>
      <c r="AM90">
        <v>1</v>
      </c>
      <c r="AN90">
        <v>1</v>
      </c>
      <c r="AO90">
        <v>7</v>
      </c>
      <c r="AP90">
        <v>2</v>
      </c>
      <c r="AQ90">
        <v>8</v>
      </c>
      <c r="AR90">
        <v>8</v>
      </c>
      <c r="AS90">
        <v>3</v>
      </c>
      <c r="AT90">
        <v>11</v>
      </c>
      <c r="AU90">
        <v>3</v>
      </c>
      <c r="AX90">
        <v>2</v>
      </c>
      <c r="AZ90">
        <v>5</v>
      </c>
      <c r="BB90">
        <v>1</v>
      </c>
      <c r="BD90">
        <v>1</v>
      </c>
      <c r="BE90">
        <v>1</v>
      </c>
      <c r="BF90">
        <v>2</v>
      </c>
      <c r="BG90">
        <v>1</v>
      </c>
      <c r="BH90">
        <v>5</v>
      </c>
      <c r="BK90">
        <v>1</v>
      </c>
      <c r="BN90">
        <v>3</v>
      </c>
      <c r="BO90">
        <v>3</v>
      </c>
      <c r="BQ90">
        <v>11</v>
      </c>
      <c r="BT90">
        <v>3</v>
      </c>
    </row>
    <row r="91" spans="1:74" ht="12.75">
      <c r="A91" s="1" t="s">
        <v>40</v>
      </c>
      <c r="B91" s="36">
        <v>4.75</v>
      </c>
      <c r="C91" s="36">
        <v>5.88</v>
      </c>
      <c r="D91" s="36">
        <v>14.95</v>
      </c>
      <c r="E91" s="36">
        <v>28.77</v>
      </c>
      <c r="F91" s="37">
        <v>41.880914472341296</v>
      </c>
      <c r="G91" s="37">
        <f t="shared" si="3"/>
        <v>61.59568659127624</v>
      </c>
      <c r="H91" s="27">
        <v>44.08</v>
      </c>
      <c r="I91" s="27">
        <v>76.43</v>
      </c>
      <c r="J91" s="27">
        <v>64.27705977382874</v>
      </c>
      <c r="K91" s="57">
        <f t="shared" si="2"/>
        <v>69.22040747600603</v>
      </c>
      <c r="L91" s="88">
        <f t="shared" si="4"/>
        <v>61</v>
      </c>
      <c r="M91" s="88">
        <f>SUM(N91:IV91)</f>
        <v>4111</v>
      </c>
      <c r="N91" s="20">
        <v>34</v>
      </c>
      <c r="O91" s="20">
        <v>66</v>
      </c>
      <c r="P91" s="28">
        <v>25</v>
      </c>
      <c r="Q91" s="28">
        <v>47</v>
      </c>
      <c r="R91" s="20">
        <v>72</v>
      </c>
      <c r="S91" s="20">
        <v>83</v>
      </c>
      <c r="T91" s="20">
        <v>13</v>
      </c>
      <c r="U91" s="20">
        <v>10</v>
      </c>
      <c r="V91" s="20">
        <v>109</v>
      </c>
      <c r="W91" s="20">
        <v>115</v>
      </c>
      <c r="X91" s="20">
        <v>47</v>
      </c>
      <c r="Y91" s="20">
        <v>73</v>
      </c>
      <c r="Z91" s="20">
        <v>68</v>
      </c>
      <c r="AA91" s="20">
        <v>65</v>
      </c>
      <c r="AB91">
        <v>102</v>
      </c>
      <c r="AC91" s="20">
        <v>183</v>
      </c>
      <c r="AD91">
        <v>225</v>
      </c>
      <c r="AE91">
        <v>9</v>
      </c>
      <c r="AF91" s="20">
        <v>69</v>
      </c>
      <c r="AG91" s="20">
        <v>72</v>
      </c>
      <c r="AH91" s="20">
        <v>59</v>
      </c>
      <c r="AI91" s="20">
        <v>28</v>
      </c>
      <c r="AJ91" s="20">
        <v>57</v>
      </c>
      <c r="AK91">
        <v>15</v>
      </c>
      <c r="AL91">
        <v>59</v>
      </c>
      <c r="AM91">
        <v>19</v>
      </c>
      <c r="AN91">
        <v>25</v>
      </c>
      <c r="AO91">
        <v>71</v>
      </c>
      <c r="AP91">
        <v>67</v>
      </c>
      <c r="AQ91">
        <v>172</v>
      </c>
      <c r="AR91">
        <v>209</v>
      </c>
      <c r="AS91">
        <v>119</v>
      </c>
      <c r="AT91">
        <v>85</v>
      </c>
      <c r="AU91">
        <v>63</v>
      </c>
      <c r="AV91">
        <v>154</v>
      </c>
      <c r="AW91">
        <v>39</v>
      </c>
      <c r="AX91">
        <v>102</v>
      </c>
      <c r="AY91">
        <v>13</v>
      </c>
      <c r="AZ91">
        <v>80</v>
      </c>
      <c r="BA91">
        <v>46</v>
      </c>
      <c r="BB91">
        <v>18</v>
      </c>
      <c r="BC91">
        <v>43</v>
      </c>
      <c r="BD91">
        <v>60</v>
      </c>
      <c r="BE91">
        <v>42</v>
      </c>
      <c r="BF91">
        <v>50</v>
      </c>
      <c r="BG91">
        <v>60</v>
      </c>
      <c r="BH91">
        <v>77</v>
      </c>
      <c r="BI91">
        <v>43</v>
      </c>
      <c r="BJ91">
        <v>2</v>
      </c>
      <c r="BK91">
        <v>48</v>
      </c>
      <c r="BL91">
        <v>98</v>
      </c>
      <c r="BM91">
        <v>48</v>
      </c>
      <c r="BN91">
        <v>113</v>
      </c>
      <c r="BO91">
        <v>77</v>
      </c>
      <c r="BP91">
        <v>168</v>
      </c>
      <c r="BQ91">
        <v>95</v>
      </c>
      <c r="BR91">
        <v>16</v>
      </c>
      <c r="BS91">
        <v>32</v>
      </c>
      <c r="BT91">
        <v>31</v>
      </c>
      <c r="BU91">
        <v>11</v>
      </c>
      <c r="BV91">
        <v>10</v>
      </c>
    </row>
    <row r="92" spans="1:74" ht="12.75">
      <c r="A92" s="1" t="s">
        <v>41</v>
      </c>
      <c r="B92" s="36">
        <v>45.66</v>
      </c>
      <c r="C92" s="37">
        <v>52.4</v>
      </c>
      <c r="D92" s="36">
        <v>45.85</v>
      </c>
      <c r="E92" s="36">
        <v>53.01</v>
      </c>
      <c r="F92" s="37">
        <v>66.60965931822821</v>
      </c>
      <c r="G92" s="37">
        <f t="shared" si="3"/>
        <v>84.65631663974152</v>
      </c>
      <c r="H92" s="27">
        <v>67.29</v>
      </c>
      <c r="I92" s="27">
        <v>100.33</v>
      </c>
      <c r="J92" s="27">
        <v>86.34894991922454</v>
      </c>
      <c r="K92" s="57">
        <f t="shared" si="2"/>
        <v>85.83936689678394</v>
      </c>
      <c r="L92" s="88">
        <f t="shared" si="4"/>
        <v>60</v>
      </c>
      <c r="M92" s="88">
        <f>SUM(N92:IV92)</f>
        <v>5098</v>
      </c>
      <c r="N92" s="20">
        <v>62</v>
      </c>
      <c r="O92" s="20">
        <v>77</v>
      </c>
      <c r="P92" s="28">
        <v>31</v>
      </c>
      <c r="Q92" s="28">
        <v>137</v>
      </c>
      <c r="R92" s="20">
        <v>98</v>
      </c>
      <c r="S92" s="20">
        <v>124</v>
      </c>
      <c r="T92" s="20">
        <v>32</v>
      </c>
      <c r="U92" s="20">
        <v>19</v>
      </c>
      <c r="V92" s="20">
        <v>107</v>
      </c>
      <c r="W92" s="20">
        <v>111</v>
      </c>
      <c r="X92" s="20">
        <v>31</v>
      </c>
      <c r="Y92" s="20">
        <v>72</v>
      </c>
      <c r="Z92" s="20">
        <v>63</v>
      </c>
      <c r="AA92" s="20">
        <v>40</v>
      </c>
      <c r="AB92">
        <v>116</v>
      </c>
      <c r="AC92" s="20">
        <v>148</v>
      </c>
      <c r="AD92">
        <v>203</v>
      </c>
      <c r="AE92">
        <v>26</v>
      </c>
      <c r="AF92" s="20">
        <v>75</v>
      </c>
      <c r="AG92" s="20">
        <v>50</v>
      </c>
      <c r="AH92" s="20">
        <v>64</v>
      </c>
      <c r="AI92" s="20">
        <v>77</v>
      </c>
      <c r="AJ92" s="20">
        <v>99</v>
      </c>
      <c r="AK92">
        <v>52</v>
      </c>
      <c r="AL92">
        <v>58</v>
      </c>
      <c r="AM92">
        <v>47</v>
      </c>
      <c r="AN92">
        <v>35</v>
      </c>
      <c r="AO92">
        <v>75</v>
      </c>
      <c r="AP92">
        <v>80</v>
      </c>
      <c r="AQ92">
        <v>294</v>
      </c>
      <c r="AR92">
        <v>233</v>
      </c>
      <c r="AS92">
        <v>195</v>
      </c>
      <c r="AT92">
        <v>111</v>
      </c>
      <c r="AU92">
        <v>118</v>
      </c>
      <c r="AV92">
        <v>226</v>
      </c>
      <c r="AW92">
        <v>28</v>
      </c>
      <c r="AX92">
        <v>111</v>
      </c>
      <c r="AZ92">
        <v>75</v>
      </c>
      <c r="BA92">
        <v>35</v>
      </c>
      <c r="BB92">
        <v>28</v>
      </c>
      <c r="BC92">
        <v>90</v>
      </c>
      <c r="BD92">
        <v>87</v>
      </c>
      <c r="BE92">
        <v>53</v>
      </c>
      <c r="BF92">
        <v>57</v>
      </c>
      <c r="BG92">
        <v>80</v>
      </c>
      <c r="BH92">
        <v>69</v>
      </c>
      <c r="BI92">
        <v>43</v>
      </c>
      <c r="BJ92">
        <v>11</v>
      </c>
      <c r="BK92">
        <v>89</v>
      </c>
      <c r="BL92">
        <v>178</v>
      </c>
      <c r="BM92">
        <v>77</v>
      </c>
      <c r="BN92">
        <v>146</v>
      </c>
      <c r="BO92">
        <v>60</v>
      </c>
      <c r="BP92">
        <v>127</v>
      </c>
      <c r="BQ92">
        <v>99</v>
      </c>
      <c r="BR92">
        <v>52</v>
      </c>
      <c r="BS92">
        <v>59</v>
      </c>
      <c r="BT92">
        <v>35</v>
      </c>
      <c r="BU92">
        <v>15</v>
      </c>
      <c r="BV92">
        <v>8</v>
      </c>
    </row>
    <row r="93" spans="1:20" ht="12.75">
      <c r="A93" s="1" t="s">
        <v>72</v>
      </c>
      <c r="B93" s="36"/>
      <c r="C93" s="36">
        <v>0.02</v>
      </c>
      <c r="D93" s="36"/>
      <c r="E93" s="36">
        <v>0.04</v>
      </c>
      <c r="F93" s="37">
        <v>0.011</v>
      </c>
      <c r="G93" s="37">
        <f t="shared" si="3"/>
        <v>0.013333333333333334</v>
      </c>
      <c r="H93" s="27"/>
      <c r="I93" s="27">
        <v>0.04</v>
      </c>
      <c r="J93" s="27"/>
      <c r="K93" s="57">
        <f t="shared" si="2"/>
        <v>0</v>
      </c>
      <c r="L93" s="88">
        <f t="shared" si="4"/>
        <v>0</v>
      </c>
      <c r="M93" s="88">
        <f>SUM(N93:IV93)</f>
        <v>0</v>
      </c>
      <c r="N93" s="20"/>
      <c r="O93" s="20"/>
      <c r="P93" s="28"/>
      <c r="Q93" s="28"/>
      <c r="R93" s="21"/>
      <c r="S93" s="21"/>
      <c r="T93" s="21"/>
    </row>
    <row r="94" spans="1:74" ht="12.75">
      <c r="A94" s="1" t="s">
        <v>42</v>
      </c>
      <c r="B94" s="36">
        <v>0.34</v>
      </c>
      <c r="C94" s="36">
        <v>0.78</v>
      </c>
      <c r="D94" s="37">
        <v>0.9</v>
      </c>
      <c r="E94" s="36">
        <v>1.05</v>
      </c>
      <c r="F94" s="37">
        <v>1.0848038375178608</v>
      </c>
      <c r="G94" s="37">
        <f t="shared" si="3"/>
        <v>0.5356596661281636</v>
      </c>
      <c r="H94" s="27">
        <v>0.35</v>
      </c>
      <c r="I94" s="27">
        <v>0.53</v>
      </c>
      <c r="J94" s="27">
        <v>0.726978998384491</v>
      </c>
      <c r="K94" s="57">
        <f t="shared" si="2"/>
        <v>1.1618117528203398</v>
      </c>
      <c r="L94" s="88">
        <f t="shared" si="4"/>
        <v>26</v>
      </c>
      <c r="M94" s="88">
        <f>SUM(N94:IV94)</f>
        <v>69</v>
      </c>
      <c r="N94" s="20"/>
      <c r="O94" s="20">
        <v>11</v>
      </c>
      <c r="P94" s="28"/>
      <c r="Q94" s="28">
        <v>2</v>
      </c>
      <c r="R94" s="20"/>
      <c r="S94" s="20"/>
      <c r="T94" s="20"/>
      <c r="V94" s="20">
        <v>1</v>
      </c>
      <c r="W94" s="20"/>
      <c r="X94">
        <v>2</v>
      </c>
      <c r="Y94" s="20">
        <v>2</v>
      </c>
      <c r="Z94" s="20">
        <v>3</v>
      </c>
      <c r="AB94">
        <v>1</v>
      </c>
      <c r="AD94">
        <v>1</v>
      </c>
      <c r="AH94">
        <v>2</v>
      </c>
      <c r="AI94">
        <v>2</v>
      </c>
      <c r="AL94">
        <v>5</v>
      </c>
      <c r="AM94">
        <v>2</v>
      </c>
      <c r="AN94">
        <v>5</v>
      </c>
      <c r="AO94">
        <v>4</v>
      </c>
      <c r="AP94">
        <v>1</v>
      </c>
      <c r="AR94">
        <v>1</v>
      </c>
      <c r="AS94">
        <v>1</v>
      </c>
      <c r="AX94">
        <v>4</v>
      </c>
      <c r="AY94">
        <v>2</v>
      </c>
      <c r="BH94">
        <v>2</v>
      </c>
      <c r="BI94">
        <v>1</v>
      </c>
      <c r="BN94">
        <v>1</v>
      </c>
      <c r="BO94">
        <v>1</v>
      </c>
      <c r="BP94">
        <v>1</v>
      </c>
      <c r="BQ94">
        <v>9</v>
      </c>
      <c r="BV94">
        <v>2</v>
      </c>
    </row>
    <row r="95" spans="1:71" ht="12.75">
      <c r="A95" s="1" t="s">
        <v>43</v>
      </c>
      <c r="B95" s="36">
        <v>0.02</v>
      </c>
      <c r="C95" s="37">
        <v>0.11</v>
      </c>
      <c r="D95" s="36">
        <v>0.09</v>
      </c>
      <c r="E95" s="36">
        <v>0.13</v>
      </c>
      <c r="F95" s="37">
        <v>0.18557726066544192</v>
      </c>
      <c r="G95" s="37">
        <f t="shared" si="3"/>
        <v>0.12064620355411954</v>
      </c>
      <c r="H95" s="27">
        <v>0.08</v>
      </c>
      <c r="I95" s="27">
        <v>0.08</v>
      </c>
      <c r="J95" s="27">
        <v>0.2019386106623586</v>
      </c>
      <c r="K95" s="57">
        <f t="shared" si="2"/>
        <v>0.13470281192119882</v>
      </c>
      <c r="L95" s="88">
        <f t="shared" si="4"/>
        <v>8</v>
      </c>
      <c r="M95" s="88">
        <f>SUM(N95:IV95)</f>
        <v>8</v>
      </c>
      <c r="N95" s="20"/>
      <c r="O95" s="20">
        <v>1</v>
      </c>
      <c r="P95" s="28"/>
      <c r="Q95" s="28"/>
      <c r="R95" s="21"/>
      <c r="S95" s="21"/>
      <c r="T95" s="21"/>
      <c r="Z95" s="20"/>
      <c r="AD95">
        <v>1</v>
      </c>
      <c r="AI95">
        <v>1</v>
      </c>
      <c r="AM95">
        <v>1</v>
      </c>
      <c r="AQ95">
        <v>1</v>
      </c>
      <c r="AS95">
        <v>1</v>
      </c>
      <c r="BA95">
        <v>1</v>
      </c>
      <c r="BS95">
        <v>1</v>
      </c>
    </row>
    <row r="96" spans="1:74" ht="12.75">
      <c r="A96" s="1" t="s">
        <v>44</v>
      </c>
      <c r="B96" s="36">
        <v>1.89</v>
      </c>
      <c r="C96" s="37">
        <v>1.56</v>
      </c>
      <c r="D96" s="36">
        <v>2.03</v>
      </c>
      <c r="E96" s="36">
        <v>2.04</v>
      </c>
      <c r="F96" s="37">
        <v>2.0239683608899774</v>
      </c>
      <c r="G96" s="37">
        <f t="shared" si="3"/>
        <v>2.91668282175552</v>
      </c>
      <c r="H96" s="27">
        <v>1.55</v>
      </c>
      <c r="I96" s="27">
        <v>4.07</v>
      </c>
      <c r="J96" s="27">
        <v>3.130048465266558</v>
      </c>
      <c r="K96" s="57">
        <f t="shared" si="2"/>
        <v>2.9971375652466734</v>
      </c>
      <c r="L96" s="88">
        <f t="shared" si="4"/>
        <v>47</v>
      </c>
      <c r="M96" s="88">
        <f>SUM(N96:IV96)</f>
        <v>178</v>
      </c>
      <c r="N96" s="20">
        <v>1</v>
      </c>
      <c r="O96" s="20">
        <v>12</v>
      </c>
      <c r="P96" s="28">
        <v>4</v>
      </c>
      <c r="Q96" s="28">
        <v>6</v>
      </c>
      <c r="R96" s="20">
        <v>4</v>
      </c>
      <c r="S96" s="20">
        <v>1</v>
      </c>
      <c r="T96" s="20"/>
      <c r="U96" s="20">
        <v>1</v>
      </c>
      <c r="V96" s="20"/>
      <c r="W96" s="20">
        <v>3</v>
      </c>
      <c r="X96" s="20">
        <v>2</v>
      </c>
      <c r="Y96" s="20">
        <v>2</v>
      </c>
      <c r="Z96" s="20">
        <v>2</v>
      </c>
      <c r="AA96" s="20"/>
      <c r="AB96">
        <v>5</v>
      </c>
      <c r="AC96" s="20">
        <v>3</v>
      </c>
      <c r="AD96">
        <v>2</v>
      </c>
      <c r="AE96">
        <v>2</v>
      </c>
      <c r="AF96">
        <v>2</v>
      </c>
      <c r="AG96">
        <v>1</v>
      </c>
      <c r="AH96">
        <v>7</v>
      </c>
      <c r="AI96">
        <v>3</v>
      </c>
      <c r="AK96">
        <v>1</v>
      </c>
      <c r="AL96">
        <v>6</v>
      </c>
      <c r="AM96">
        <v>13</v>
      </c>
      <c r="AN96">
        <v>2</v>
      </c>
      <c r="AO96">
        <v>3</v>
      </c>
      <c r="AP96">
        <v>2</v>
      </c>
      <c r="AQ96">
        <v>4</v>
      </c>
      <c r="AR96">
        <v>7</v>
      </c>
      <c r="AS96">
        <v>9</v>
      </c>
      <c r="AT96">
        <v>3</v>
      </c>
      <c r="AU96">
        <v>2</v>
      </c>
      <c r="AW96">
        <v>5</v>
      </c>
      <c r="AX96">
        <v>6</v>
      </c>
      <c r="AZ96">
        <v>1</v>
      </c>
      <c r="BB96">
        <v>1</v>
      </c>
      <c r="BC96">
        <v>1</v>
      </c>
      <c r="BF96">
        <v>2</v>
      </c>
      <c r="BG96">
        <v>1</v>
      </c>
      <c r="BH96">
        <v>1</v>
      </c>
      <c r="BI96">
        <v>2</v>
      </c>
      <c r="BK96">
        <v>1</v>
      </c>
      <c r="BL96">
        <v>16</v>
      </c>
      <c r="BN96">
        <v>11</v>
      </c>
      <c r="BO96">
        <v>5</v>
      </c>
      <c r="BP96">
        <v>5</v>
      </c>
      <c r="BQ96">
        <v>1</v>
      </c>
      <c r="BT96">
        <v>2</v>
      </c>
      <c r="BV96">
        <v>2</v>
      </c>
    </row>
    <row r="97" spans="1:72" ht="12.75">
      <c r="A97" s="1" t="s">
        <v>45</v>
      </c>
      <c r="B97" s="36">
        <v>6.65</v>
      </c>
      <c r="C97" s="36">
        <v>7.17</v>
      </c>
      <c r="D97" s="36">
        <v>12.23</v>
      </c>
      <c r="E97" s="36">
        <v>13.11</v>
      </c>
      <c r="F97" s="37">
        <v>12.91369728516024</v>
      </c>
      <c r="G97" s="37">
        <f t="shared" si="3"/>
        <v>16.49236941303177</v>
      </c>
      <c r="H97" s="27">
        <v>16</v>
      </c>
      <c r="I97" s="27">
        <v>16.07</v>
      </c>
      <c r="J97" s="27">
        <v>17.40710823909531</v>
      </c>
      <c r="K97" s="57">
        <f t="shared" si="2"/>
        <v>15.86125610372116</v>
      </c>
      <c r="L97" s="88">
        <f t="shared" si="4"/>
        <v>55</v>
      </c>
      <c r="M97" s="88">
        <f>SUM(N97:IV97)</f>
        <v>942</v>
      </c>
      <c r="N97" s="20">
        <v>21</v>
      </c>
      <c r="O97" s="20">
        <v>13</v>
      </c>
      <c r="P97" s="28">
        <v>2</v>
      </c>
      <c r="Q97" s="28">
        <v>16</v>
      </c>
      <c r="R97" s="20">
        <v>8</v>
      </c>
      <c r="S97" s="20">
        <v>33</v>
      </c>
      <c r="T97" s="20"/>
      <c r="U97" s="20">
        <v>2</v>
      </c>
      <c r="V97" s="20"/>
      <c r="W97">
        <v>14</v>
      </c>
      <c r="X97">
        <v>3</v>
      </c>
      <c r="Y97" s="20">
        <v>9</v>
      </c>
      <c r="Z97" s="20">
        <v>15</v>
      </c>
      <c r="AA97" s="20">
        <v>17</v>
      </c>
      <c r="AB97">
        <v>22</v>
      </c>
      <c r="AC97" s="20">
        <v>16</v>
      </c>
      <c r="AD97">
        <v>44</v>
      </c>
      <c r="AE97">
        <v>2</v>
      </c>
      <c r="AF97" s="20">
        <v>26</v>
      </c>
      <c r="AG97" s="20">
        <v>11</v>
      </c>
      <c r="AH97" s="20">
        <v>1</v>
      </c>
      <c r="AI97" s="20">
        <v>30</v>
      </c>
      <c r="AJ97" s="20">
        <v>60</v>
      </c>
      <c r="AK97">
        <v>2</v>
      </c>
      <c r="AL97">
        <v>17</v>
      </c>
      <c r="AM97">
        <v>10</v>
      </c>
      <c r="AO97">
        <v>2</v>
      </c>
      <c r="AP97">
        <v>9</v>
      </c>
      <c r="AQ97">
        <v>65</v>
      </c>
      <c r="AR97">
        <v>41</v>
      </c>
      <c r="AS97">
        <v>35</v>
      </c>
      <c r="AT97">
        <v>50</v>
      </c>
      <c r="AU97">
        <v>12</v>
      </c>
      <c r="AV97">
        <v>5</v>
      </c>
      <c r="AW97">
        <v>19</v>
      </c>
      <c r="AX97">
        <v>8</v>
      </c>
      <c r="AZ97">
        <v>6</v>
      </c>
      <c r="BA97">
        <v>1</v>
      </c>
      <c r="BB97">
        <v>13</v>
      </c>
      <c r="BC97">
        <v>31</v>
      </c>
      <c r="BD97">
        <v>37</v>
      </c>
      <c r="BE97">
        <v>13</v>
      </c>
      <c r="BF97">
        <v>48</v>
      </c>
      <c r="BG97">
        <v>9</v>
      </c>
      <c r="BH97">
        <v>10</v>
      </c>
      <c r="BI97">
        <v>7</v>
      </c>
      <c r="BJ97">
        <v>14</v>
      </c>
      <c r="BK97">
        <v>3</v>
      </c>
      <c r="BL97">
        <v>27</v>
      </c>
      <c r="BM97">
        <v>20</v>
      </c>
      <c r="BN97">
        <v>9</v>
      </c>
      <c r="BO97">
        <v>15</v>
      </c>
      <c r="BP97">
        <v>4</v>
      </c>
      <c r="BQ97">
        <v>2</v>
      </c>
      <c r="BR97">
        <v>15</v>
      </c>
      <c r="BS97">
        <v>4</v>
      </c>
      <c r="BT97">
        <v>14</v>
      </c>
    </row>
    <row r="98" spans="1:32" ht="12.75">
      <c r="A98" s="1" t="s">
        <v>187</v>
      </c>
      <c r="B98" s="36"/>
      <c r="C98" s="36">
        <v>0.01</v>
      </c>
      <c r="D98" s="36">
        <v>0.01</v>
      </c>
      <c r="E98" s="36">
        <v>0.04</v>
      </c>
      <c r="F98" s="37">
        <v>0.01</v>
      </c>
      <c r="G98" s="37">
        <f t="shared" si="3"/>
        <v>0</v>
      </c>
      <c r="H98" s="27"/>
      <c r="I98" s="27"/>
      <c r="J98" s="27"/>
      <c r="K98" s="57">
        <f>M98*10/$K$4</f>
        <v>0.033675702980299704</v>
      </c>
      <c r="L98" s="88">
        <f t="shared" si="4"/>
        <v>1</v>
      </c>
      <c r="M98" s="88">
        <f>SUM(N98:IV98)</f>
        <v>2</v>
      </c>
      <c r="N98" s="20"/>
      <c r="O98" s="20"/>
      <c r="P98" s="28"/>
      <c r="Q98" s="28"/>
      <c r="R98" s="20"/>
      <c r="S98" s="20"/>
      <c r="T98" s="20"/>
      <c r="U98" s="20"/>
      <c r="V98" s="20"/>
      <c r="Y98" s="20"/>
      <c r="Z98" s="20"/>
      <c r="AA98" s="20"/>
      <c r="AD98">
        <v>2</v>
      </c>
      <c r="AF98" s="20"/>
    </row>
    <row r="99" spans="1:72" ht="12.75">
      <c r="A99" s="1" t="s">
        <v>46</v>
      </c>
      <c r="B99" s="36">
        <v>22.15</v>
      </c>
      <c r="C99" s="36">
        <v>10.79</v>
      </c>
      <c r="D99" s="36">
        <v>12.52</v>
      </c>
      <c r="E99" s="36">
        <v>12.55</v>
      </c>
      <c r="F99" s="37">
        <v>26.7282612778118</v>
      </c>
      <c r="G99" s="37">
        <f t="shared" si="3"/>
        <v>24.601981690899294</v>
      </c>
      <c r="H99" s="27">
        <v>31.04</v>
      </c>
      <c r="I99" s="27">
        <v>12.98</v>
      </c>
      <c r="J99" s="27">
        <v>29.785945072697892</v>
      </c>
      <c r="K99" s="57">
        <f t="shared" si="2"/>
        <v>45.0244148846607</v>
      </c>
      <c r="L99" s="88">
        <f t="shared" si="4"/>
        <v>41</v>
      </c>
      <c r="M99" s="88">
        <f>SUM(N99:IV99)</f>
        <v>2674</v>
      </c>
      <c r="N99" s="20">
        <v>93</v>
      </c>
      <c r="O99" s="20">
        <v>6</v>
      </c>
      <c r="P99" s="28">
        <v>7</v>
      </c>
      <c r="Q99" s="28">
        <v>60</v>
      </c>
      <c r="R99" s="20">
        <v>2</v>
      </c>
      <c r="S99" s="20">
        <v>56</v>
      </c>
      <c r="T99" s="20"/>
      <c r="U99" s="20">
        <v>35</v>
      </c>
      <c r="V99" s="20"/>
      <c r="W99">
        <v>12</v>
      </c>
      <c r="Z99" s="20">
        <v>49</v>
      </c>
      <c r="AA99" s="20">
        <v>4</v>
      </c>
      <c r="AB99">
        <v>33</v>
      </c>
      <c r="AC99">
        <v>14</v>
      </c>
      <c r="AD99">
        <v>93</v>
      </c>
      <c r="AE99">
        <v>4</v>
      </c>
      <c r="AF99">
        <v>42</v>
      </c>
      <c r="AG99">
        <v>7</v>
      </c>
      <c r="AI99">
        <v>93</v>
      </c>
      <c r="AJ99">
        <v>110</v>
      </c>
      <c r="AL99">
        <v>163</v>
      </c>
      <c r="AM99">
        <v>39</v>
      </c>
      <c r="AP99">
        <v>17</v>
      </c>
      <c r="AQ99">
        <v>34</v>
      </c>
      <c r="AR99">
        <v>256</v>
      </c>
      <c r="AS99">
        <v>187</v>
      </c>
      <c r="AT99">
        <v>30</v>
      </c>
      <c r="AV99">
        <v>6</v>
      </c>
      <c r="BB99">
        <v>614</v>
      </c>
      <c r="BC99">
        <v>167</v>
      </c>
      <c r="BD99">
        <v>9</v>
      </c>
      <c r="BE99">
        <v>18</v>
      </c>
      <c r="BF99">
        <v>51</v>
      </c>
      <c r="BG99">
        <v>4</v>
      </c>
      <c r="BH99">
        <v>79</v>
      </c>
      <c r="BI99">
        <v>80</v>
      </c>
      <c r="BJ99">
        <v>34</v>
      </c>
      <c r="BM99">
        <v>35</v>
      </c>
      <c r="BN99">
        <v>6</v>
      </c>
      <c r="BO99">
        <v>55</v>
      </c>
      <c r="BP99">
        <v>21</v>
      </c>
      <c r="BQ99">
        <v>4</v>
      </c>
      <c r="BT99">
        <v>45</v>
      </c>
    </row>
    <row r="100" spans="1:25" ht="12.75">
      <c r="A100" s="1" t="s">
        <v>105</v>
      </c>
      <c r="B100" s="36">
        <v>0.06</v>
      </c>
      <c r="C100" s="36">
        <v>0.37</v>
      </c>
      <c r="D100" s="37">
        <v>0.1</v>
      </c>
      <c r="E100" s="36">
        <v>0.01</v>
      </c>
      <c r="F100" s="37">
        <v>0.041999999999999996</v>
      </c>
      <c r="G100" s="37">
        <f t="shared" si="3"/>
        <v>0.08071082390953148</v>
      </c>
      <c r="H100" s="27">
        <v>0.02</v>
      </c>
      <c r="I100" s="27"/>
      <c r="J100" s="27">
        <v>0.22213247172859446</v>
      </c>
      <c r="K100" s="57">
        <f aca="true" t="shared" si="5" ref="K100:K124">M100*10/$K$4</f>
        <v>0</v>
      </c>
      <c r="L100" s="88">
        <f t="shared" si="4"/>
        <v>0</v>
      </c>
      <c r="M100" s="88">
        <f>SUM(N100:IV100)</f>
        <v>0</v>
      </c>
      <c r="N100" s="20"/>
      <c r="O100" s="20"/>
      <c r="P100" s="28"/>
      <c r="Q100" s="28"/>
      <c r="R100" s="21"/>
      <c r="S100" s="21"/>
      <c r="T100" s="21"/>
      <c r="Y100" s="20"/>
    </row>
    <row r="101" spans="1:74" ht="12.75">
      <c r="A101" s="1" t="s">
        <v>47</v>
      </c>
      <c r="B101" s="36">
        <v>43.08</v>
      </c>
      <c r="C101" s="36">
        <v>28.58</v>
      </c>
      <c r="D101" s="36">
        <v>35.25</v>
      </c>
      <c r="E101" s="36">
        <v>23.92</v>
      </c>
      <c r="F101" s="37">
        <v>22.714642784241683</v>
      </c>
      <c r="G101" s="37">
        <f t="shared" si="3"/>
        <v>23.377635971997844</v>
      </c>
      <c r="H101" s="27">
        <v>27.01</v>
      </c>
      <c r="I101" s="27">
        <v>17.82</v>
      </c>
      <c r="J101" s="27">
        <v>25.302907915993533</v>
      </c>
      <c r="K101" s="57">
        <f t="shared" si="5"/>
        <v>26.822697423808712</v>
      </c>
      <c r="L101" s="88">
        <f t="shared" si="4"/>
        <v>59</v>
      </c>
      <c r="M101" s="88">
        <f>SUM(N101:IV101)</f>
        <v>1593</v>
      </c>
      <c r="N101" s="20">
        <v>32</v>
      </c>
      <c r="O101" s="20">
        <v>18</v>
      </c>
      <c r="P101" s="28">
        <v>14</v>
      </c>
      <c r="Q101" s="28">
        <v>34</v>
      </c>
      <c r="R101" s="20">
        <v>13</v>
      </c>
      <c r="S101" s="20">
        <v>50</v>
      </c>
      <c r="T101" s="20"/>
      <c r="U101" s="20">
        <v>13</v>
      </c>
      <c r="V101" s="20">
        <v>16</v>
      </c>
      <c r="W101" s="20">
        <v>61</v>
      </c>
      <c r="X101" s="20">
        <v>19</v>
      </c>
      <c r="Y101" s="20">
        <v>6</v>
      </c>
      <c r="Z101" s="20">
        <v>13</v>
      </c>
      <c r="AA101" s="20">
        <v>7</v>
      </c>
      <c r="AB101">
        <v>27</v>
      </c>
      <c r="AC101" s="20">
        <v>54</v>
      </c>
      <c r="AD101">
        <v>91</v>
      </c>
      <c r="AE101">
        <v>4</v>
      </c>
      <c r="AF101" s="20">
        <v>8</v>
      </c>
      <c r="AG101" s="20">
        <v>31</v>
      </c>
      <c r="AH101" s="20"/>
      <c r="AI101" s="20">
        <v>25</v>
      </c>
      <c r="AJ101" s="20">
        <v>82</v>
      </c>
      <c r="AK101">
        <v>7</v>
      </c>
      <c r="AL101">
        <v>48</v>
      </c>
      <c r="AM101">
        <v>8</v>
      </c>
      <c r="AN101">
        <v>3</v>
      </c>
      <c r="AO101">
        <v>3</v>
      </c>
      <c r="AP101">
        <v>71</v>
      </c>
      <c r="AQ101">
        <v>48</v>
      </c>
      <c r="AR101">
        <v>115</v>
      </c>
      <c r="AS101">
        <v>38</v>
      </c>
      <c r="AT101">
        <v>42</v>
      </c>
      <c r="AU101">
        <v>9</v>
      </c>
      <c r="AV101">
        <v>50</v>
      </c>
      <c r="AW101">
        <v>30</v>
      </c>
      <c r="AX101">
        <v>8</v>
      </c>
      <c r="AY101">
        <v>1</v>
      </c>
      <c r="AZ101">
        <v>4</v>
      </c>
      <c r="BA101">
        <v>9</v>
      </c>
      <c r="BB101">
        <v>86</v>
      </c>
      <c r="BC101">
        <v>40</v>
      </c>
      <c r="BD101">
        <v>29</v>
      </c>
      <c r="BE101">
        <v>10</v>
      </c>
      <c r="BF101">
        <v>6</v>
      </c>
      <c r="BG101">
        <v>42</v>
      </c>
      <c r="BH101">
        <v>38</v>
      </c>
      <c r="BI101">
        <v>50</v>
      </c>
      <c r="BJ101">
        <v>9</v>
      </c>
      <c r="BK101">
        <v>8</v>
      </c>
      <c r="BL101">
        <v>13</v>
      </c>
      <c r="BM101">
        <v>20</v>
      </c>
      <c r="BN101">
        <v>28</v>
      </c>
      <c r="BO101">
        <v>33</v>
      </c>
      <c r="BP101">
        <v>6</v>
      </c>
      <c r="BQ101">
        <v>15</v>
      </c>
      <c r="BR101">
        <v>12</v>
      </c>
      <c r="BS101">
        <v>21</v>
      </c>
      <c r="BT101">
        <v>10</v>
      </c>
      <c r="BU101">
        <v>4</v>
      </c>
      <c r="BV101">
        <v>1</v>
      </c>
    </row>
    <row r="102" spans="1:74" ht="12.75">
      <c r="A102" s="1" t="s">
        <v>48</v>
      </c>
      <c r="B102" s="36">
        <v>0.06</v>
      </c>
      <c r="C102" s="36">
        <v>0.34</v>
      </c>
      <c r="D102" s="36">
        <v>0.54</v>
      </c>
      <c r="E102" s="36">
        <v>1.37</v>
      </c>
      <c r="F102" s="37">
        <v>2.3197826086956517</v>
      </c>
      <c r="G102" s="37">
        <f t="shared" si="3"/>
        <v>6.795099623047926</v>
      </c>
      <c r="H102" s="27">
        <v>4.86</v>
      </c>
      <c r="I102" s="27">
        <v>6.64</v>
      </c>
      <c r="J102" s="27">
        <v>8.885298869143778</v>
      </c>
      <c r="K102" s="57">
        <f t="shared" si="5"/>
        <v>8.755682774877922</v>
      </c>
      <c r="L102" s="88">
        <f t="shared" si="4"/>
        <v>46</v>
      </c>
      <c r="M102" s="88">
        <f>SUM(N102:IV102)</f>
        <v>520</v>
      </c>
      <c r="N102" s="20">
        <v>6</v>
      </c>
      <c r="O102" s="20">
        <v>5</v>
      </c>
      <c r="P102" s="28">
        <v>9</v>
      </c>
      <c r="Q102" s="28"/>
      <c r="R102" s="20"/>
      <c r="S102" s="20"/>
      <c r="T102" s="20">
        <v>1</v>
      </c>
      <c r="U102" s="20">
        <v>7</v>
      </c>
      <c r="V102" s="20">
        <v>7</v>
      </c>
      <c r="W102" s="20">
        <v>81</v>
      </c>
      <c r="X102" s="20">
        <v>8</v>
      </c>
      <c r="Y102" s="20">
        <v>8</v>
      </c>
      <c r="Z102" s="20">
        <v>5</v>
      </c>
      <c r="AA102" s="20"/>
      <c r="AC102" s="20">
        <v>157</v>
      </c>
      <c r="AD102">
        <v>46</v>
      </c>
      <c r="AE102">
        <v>8</v>
      </c>
      <c r="AF102" s="20"/>
      <c r="AG102">
        <v>7</v>
      </c>
      <c r="AH102">
        <v>16</v>
      </c>
      <c r="AI102">
        <v>4</v>
      </c>
      <c r="AJ102">
        <v>2</v>
      </c>
      <c r="AK102">
        <v>3</v>
      </c>
      <c r="AL102">
        <v>3</v>
      </c>
      <c r="AM102">
        <v>43</v>
      </c>
      <c r="AN102">
        <v>4</v>
      </c>
      <c r="AO102">
        <v>4</v>
      </c>
      <c r="AP102">
        <v>3</v>
      </c>
      <c r="AS102">
        <v>1</v>
      </c>
      <c r="AT102">
        <v>1</v>
      </c>
      <c r="AU102">
        <v>2</v>
      </c>
      <c r="AV102">
        <v>5</v>
      </c>
      <c r="AW102">
        <v>2</v>
      </c>
      <c r="AX102">
        <v>1</v>
      </c>
      <c r="AY102">
        <v>2</v>
      </c>
      <c r="AZ102">
        <v>5</v>
      </c>
      <c r="BA102">
        <v>4</v>
      </c>
      <c r="BB102">
        <v>2</v>
      </c>
      <c r="BD102">
        <v>2</v>
      </c>
      <c r="BE102">
        <v>3</v>
      </c>
      <c r="BG102">
        <v>6</v>
      </c>
      <c r="BH102">
        <v>12</v>
      </c>
      <c r="BI102">
        <v>4</v>
      </c>
      <c r="BN102">
        <v>2</v>
      </c>
      <c r="BO102">
        <v>2</v>
      </c>
      <c r="BP102">
        <v>2</v>
      </c>
      <c r="BQ102">
        <v>4</v>
      </c>
      <c r="BS102">
        <v>7</v>
      </c>
      <c r="BT102">
        <v>5</v>
      </c>
      <c r="BU102">
        <v>6</v>
      </c>
      <c r="BV102">
        <v>3</v>
      </c>
    </row>
    <row r="103" spans="1:20" ht="12.75">
      <c r="A103" s="1" t="s">
        <v>49</v>
      </c>
      <c r="B103" s="36">
        <v>0.94</v>
      </c>
      <c r="C103" s="36">
        <v>0.41</v>
      </c>
      <c r="D103" s="36">
        <v>0.06</v>
      </c>
      <c r="E103" s="36">
        <v>0.09</v>
      </c>
      <c r="F103" s="37">
        <v>0.016999999999999998</v>
      </c>
      <c r="G103" s="37">
        <f t="shared" si="3"/>
        <v>0.02673128702207862</v>
      </c>
      <c r="H103" s="27"/>
      <c r="I103" s="27">
        <v>0.06</v>
      </c>
      <c r="J103" s="27">
        <v>0.02019386106623586</v>
      </c>
      <c r="K103" s="57">
        <f t="shared" si="5"/>
        <v>0</v>
      </c>
      <c r="L103" s="88">
        <f t="shared" si="4"/>
        <v>0</v>
      </c>
      <c r="M103" s="88">
        <f>SUM(N103:IV103)</f>
        <v>0</v>
      </c>
      <c r="N103" s="20"/>
      <c r="O103" s="20"/>
      <c r="P103" s="28"/>
      <c r="Q103" s="28"/>
      <c r="R103" s="21"/>
      <c r="S103" s="21"/>
      <c r="T103" s="21"/>
    </row>
    <row r="104" spans="1:72" ht="12.75">
      <c r="A104" s="1" t="s">
        <v>50</v>
      </c>
      <c r="B104" s="36">
        <v>71.28</v>
      </c>
      <c r="C104" s="36">
        <v>61.92</v>
      </c>
      <c r="D104" s="36">
        <v>47.11</v>
      </c>
      <c r="E104" s="36">
        <v>19.04</v>
      </c>
      <c r="F104" s="37">
        <v>11.29979056950398</v>
      </c>
      <c r="G104" s="37">
        <f t="shared" si="3"/>
        <v>14.251550888529884</v>
      </c>
      <c r="H104" s="27">
        <v>13.03</v>
      </c>
      <c r="I104" s="27">
        <v>16.74</v>
      </c>
      <c r="J104" s="27">
        <v>12.984652665589659</v>
      </c>
      <c r="K104" s="57">
        <f t="shared" si="5"/>
        <v>13.621821855531229</v>
      </c>
      <c r="L104" s="88">
        <f t="shared" si="4"/>
        <v>41</v>
      </c>
      <c r="M104" s="88">
        <f>SUM(N104:IV104)</f>
        <v>809</v>
      </c>
      <c r="N104" s="20">
        <v>34</v>
      </c>
      <c r="O104" s="20">
        <v>4</v>
      </c>
      <c r="P104" s="28"/>
      <c r="Q104" s="28">
        <v>7</v>
      </c>
      <c r="R104" s="20">
        <v>5</v>
      </c>
      <c r="S104" s="20">
        <v>33</v>
      </c>
      <c r="T104" s="20"/>
      <c r="U104" s="20"/>
      <c r="W104">
        <v>56</v>
      </c>
      <c r="X104">
        <v>6</v>
      </c>
      <c r="Z104" s="20">
        <v>1</v>
      </c>
      <c r="AA104" s="20">
        <v>17</v>
      </c>
      <c r="AB104">
        <v>9</v>
      </c>
      <c r="AD104">
        <v>29</v>
      </c>
      <c r="AG104">
        <v>1</v>
      </c>
      <c r="AI104">
        <v>1</v>
      </c>
      <c r="AJ104">
        <v>27</v>
      </c>
      <c r="AL104">
        <v>23</v>
      </c>
      <c r="AM104">
        <v>10</v>
      </c>
      <c r="AO104">
        <v>8</v>
      </c>
      <c r="AQ104">
        <v>44</v>
      </c>
      <c r="AR104">
        <v>50</v>
      </c>
      <c r="AS104">
        <v>16</v>
      </c>
      <c r="AT104">
        <v>11</v>
      </c>
      <c r="AU104">
        <v>22</v>
      </c>
      <c r="AV104">
        <v>6</v>
      </c>
      <c r="AX104">
        <v>5</v>
      </c>
      <c r="BA104">
        <v>4</v>
      </c>
      <c r="BC104">
        <v>61</v>
      </c>
      <c r="BD104">
        <v>34</v>
      </c>
      <c r="BE104">
        <v>4</v>
      </c>
      <c r="BF104">
        <v>7</v>
      </c>
      <c r="BH104">
        <v>6</v>
      </c>
      <c r="BI104">
        <v>17</v>
      </c>
      <c r="BJ104">
        <v>7</v>
      </c>
      <c r="BK104">
        <v>59</v>
      </c>
      <c r="BL104">
        <v>21</v>
      </c>
      <c r="BM104">
        <v>45</v>
      </c>
      <c r="BN104">
        <v>71</v>
      </c>
      <c r="BO104">
        <v>1</v>
      </c>
      <c r="BP104">
        <v>3</v>
      </c>
      <c r="BQ104">
        <v>1</v>
      </c>
      <c r="BR104">
        <v>25</v>
      </c>
      <c r="BT104">
        <v>18</v>
      </c>
    </row>
    <row r="105" spans="1:72" ht="12.75">
      <c r="A105" s="1" t="s">
        <v>51</v>
      </c>
      <c r="B105" s="36"/>
      <c r="C105" s="36">
        <v>0.01</v>
      </c>
      <c r="D105" s="36">
        <v>0.14</v>
      </c>
      <c r="E105" s="36">
        <v>0.16</v>
      </c>
      <c r="F105" s="37">
        <v>2.5362249438660953</v>
      </c>
      <c r="G105" s="37">
        <f t="shared" si="3"/>
        <v>18.011007000538502</v>
      </c>
      <c r="H105" s="27">
        <v>9.84</v>
      </c>
      <c r="I105" s="27">
        <v>19.92</v>
      </c>
      <c r="J105" s="27">
        <v>24.273021001615504</v>
      </c>
      <c r="K105" s="57">
        <f t="shared" si="5"/>
        <v>31.82353931638322</v>
      </c>
      <c r="L105" s="88">
        <f t="shared" si="4"/>
        <v>50</v>
      </c>
      <c r="M105" s="88">
        <f>SUM(N105:IV105)</f>
        <v>1890</v>
      </c>
      <c r="N105" s="20">
        <v>90</v>
      </c>
      <c r="O105" s="20">
        <v>2</v>
      </c>
      <c r="P105" s="28"/>
      <c r="Q105" s="28">
        <v>6</v>
      </c>
      <c r="R105" s="20">
        <v>6</v>
      </c>
      <c r="S105" s="20">
        <v>81</v>
      </c>
      <c r="T105" s="20">
        <v>1</v>
      </c>
      <c r="U105" s="20">
        <v>45</v>
      </c>
      <c r="V105" s="20"/>
      <c r="W105" s="20">
        <v>47</v>
      </c>
      <c r="X105" s="20">
        <v>2</v>
      </c>
      <c r="Z105" s="20">
        <v>14</v>
      </c>
      <c r="AA105" s="20">
        <v>60</v>
      </c>
      <c r="AB105">
        <v>23</v>
      </c>
      <c r="AC105" s="20">
        <v>95</v>
      </c>
      <c r="AD105">
        <v>249</v>
      </c>
      <c r="AE105">
        <v>2</v>
      </c>
      <c r="AF105">
        <v>61</v>
      </c>
      <c r="AG105">
        <v>8</v>
      </c>
      <c r="AH105">
        <v>2</v>
      </c>
      <c r="AI105">
        <v>3</v>
      </c>
      <c r="AJ105">
        <v>2</v>
      </c>
      <c r="AL105">
        <v>42</v>
      </c>
      <c r="AM105">
        <v>7</v>
      </c>
      <c r="AO105">
        <v>10</v>
      </c>
      <c r="AP105">
        <v>22</v>
      </c>
      <c r="AQ105">
        <v>26</v>
      </c>
      <c r="AR105">
        <v>116</v>
      </c>
      <c r="AS105">
        <v>35</v>
      </c>
      <c r="AT105">
        <v>83</v>
      </c>
      <c r="AU105">
        <v>61</v>
      </c>
      <c r="AV105">
        <v>20</v>
      </c>
      <c r="AW105">
        <v>3</v>
      </c>
      <c r="AX105">
        <v>2</v>
      </c>
      <c r="AZ105">
        <v>2</v>
      </c>
      <c r="BA105">
        <v>14</v>
      </c>
      <c r="BB105">
        <v>12</v>
      </c>
      <c r="BC105">
        <v>91</v>
      </c>
      <c r="BD105">
        <v>35</v>
      </c>
      <c r="BE105">
        <v>77</v>
      </c>
      <c r="BF105">
        <v>106</v>
      </c>
      <c r="BG105">
        <v>20</v>
      </c>
      <c r="BH105">
        <v>19</v>
      </c>
      <c r="BI105">
        <v>67</v>
      </c>
      <c r="BK105">
        <v>24</v>
      </c>
      <c r="BL105">
        <v>10</v>
      </c>
      <c r="BM105">
        <v>31</v>
      </c>
      <c r="BN105">
        <v>8</v>
      </c>
      <c r="BO105">
        <v>91</v>
      </c>
      <c r="BP105">
        <v>7</v>
      </c>
      <c r="BR105">
        <v>12</v>
      </c>
      <c r="BT105">
        <v>38</v>
      </c>
    </row>
    <row r="106" spans="1:72" ht="12.75">
      <c r="A106" s="1" t="s">
        <v>52</v>
      </c>
      <c r="B106" s="36">
        <v>0.65</v>
      </c>
      <c r="C106" s="37">
        <v>0.5</v>
      </c>
      <c r="D106" s="36">
        <v>0.74</v>
      </c>
      <c r="E106" s="36">
        <v>0.23</v>
      </c>
      <c r="F106" s="37">
        <v>0.27015452133088386</v>
      </c>
      <c r="G106" s="37">
        <f t="shared" si="3"/>
        <v>0.34436725901992454</v>
      </c>
      <c r="H106" s="27">
        <v>0.12</v>
      </c>
      <c r="I106" s="27">
        <v>0.59</v>
      </c>
      <c r="J106" s="27">
        <v>0.3231017770597738</v>
      </c>
      <c r="K106" s="57">
        <f t="shared" si="5"/>
        <v>1.027108940899141</v>
      </c>
      <c r="L106" s="88">
        <f t="shared" si="4"/>
        <v>18</v>
      </c>
      <c r="M106" s="88">
        <f>SUM(N106:IV106)</f>
        <v>61</v>
      </c>
      <c r="N106" s="20"/>
      <c r="O106" s="20"/>
      <c r="P106" s="28"/>
      <c r="Q106" s="28">
        <v>1</v>
      </c>
      <c r="R106" s="21"/>
      <c r="S106" s="21"/>
      <c r="T106" s="21">
        <v>1</v>
      </c>
      <c r="U106" s="20">
        <v>2</v>
      </c>
      <c r="AC106" s="20">
        <v>8</v>
      </c>
      <c r="AD106">
        <v>6</v>
      </c>
      <c r="AG106">
        <v>1</v>
      </c>
      <c r="AP106">
        <v>1</v>
      </c>
      <c r="AQ106">
        <v>10</v>
      </c>
      <c r="AR106">
        <v>2</v>
      </c>
      <c r="AU106">
        <v>3</v>
      </c>
      <c r="AV106">
        <v>1</v>
      </c>
      <c r="BD106">
        <v>2</v>
      </c>
      <c r="BE106">
        <v>3</v>
      </c>
      <c r="BI106">
        <v>3</v>
      </c>
      <c r="BL106">
        <v>2</v>
      </c>
      <c r="BN106">
        <v>1</v>
      </c>
      <c r="BO106">
        <v>11</v>
      </c>
      <c r="BT106">
        <v>3</v>
      </c>
    </row>
    <row r="107" spans="1:72" ht="12.75">
      <c r="A107" s="1" t="s">
        <v>53</v>
      </c>
      <c r="B107" s="37">
        <v>0.5</v>
      </c>
      <c r="C107" s="36">
        <v>0.89</v>
      </c>
      <c r="D107" s="36">
        <v>0.47</v>
      </c>
      <c r="E107" s="36">
        <v>1.01</v>
      </c>
      <c r="F107" s="37">
        <v>0.1862061645233721</v>
      </c>
      <c r="G107" s="37">
        <f t="shared" si="3"/>
        <v>0.04705438879913839</v>
      </c>
      <c r="H107" s="27"/>
      <c r="I107" s="27">
        <v>0.02</v>
      </c>
      <c r="J107" s="27">
        <v>0.12116316639741516</v>
      </c>
      <c r="K107" s="57">
        <f t="shared" si="5"/>
        <v>3.3507324465398205</v>
      </c>
      <c r="L107" s="88">
        <f t="shared" si="4"/>
        <v>19</v>
      </c>
      <c r="M107" s="88">
        <f>SUM(N107:IV107)</f>
        <v>199</v>
      </c>
      <c r="N107" s="20"/>
      <c r="O107" s="20"/>
      <c r="P107" s="28"/>
      <c r="Q107" s="28"/>
      <c r="R107" s="21"/>
      <c r="S107" s="21">
        <v>8</v>
      </c>
      <c r="T107" s="21"/>
      <c r="AB107">
        <v>38</v>
      </c>
      <c r="AC107" s="20">
        <v>32</v>
      </c>
      <c r="AD107">
        <v>1</v>
      </c>
      <c r="AF107">
        <v>1</v>
      </c>
      <c r="AL107">
        <v>1</v>
      </c>
      <c r="AP107">
        <v>2</v>
      </c>
      <c r="AR107">
        <v>9</v>
      </c>
      <c r="BA107">
        <v>2</v>
      </c>
      <c r="BE107">
        <v>53</v>
      </c>
      <c r="BH107">
        <v>2</v>
      </c>
      <c r="BI107">
        <v>1</v>
      </c>
      <c r="BL107">
        <v>2</v>
      </c>
      <c r="BM107">
        <v>2</v>
      </c>
      <c r="BO107">
        <v>5</v>
      </c>
      <c r="BP107">
        <v>29</v>
      </c>
      <c r="BQ107">
        <v>1</v>
      </c>
      <c r="BR107">
        <v>4</v>
      </c>
      <c r="BT107">
        <v>6</v>
      </c>
    </row>
    <row r="108" spans="1:73" ht="12.75">
      <c r="A108" s="1" t="s">
        <v>54</v>
      </c>
      <c r="B108" s="36">
        <v>1.51</v>
      </c>
      <c r="C108" s="37">
        <v>8.53</v>
      </c>
      <c r="D108" s="36">
        <v>18.28</v>
      </c>
      <c r="E108" s="37">
        <v>38.79</v>
      </c>
      <c r="F108" s="37">
        <v>64.29853541539089</v>
      </c>
      <c r="G108" s="37">
        <f t="shared" si="3"/>
        <v>36.585347334410336</v>
      </c>
      <c r="H108" s="27">
        <v>28.24</v>
      </c>
      <c r="I108" s="27">
        <v>45.47</v>
      </c>
      <c r="J108" s="27">
        <v>36.04604200323101</v>
      </c>
      <c r="K108" s="57">
        <f t="shared" si="5"/>
        <v>38.339787843071214</v>
      </c>
      <c r="L108" s="88">
        <f t="shared" si="4"/>
        <v>59</v>
      </c>
      <c r="M108" s="88">
        <f>SUM(N108:IV108)</f>
        <v>2277</v>
      </c>
      <c r="N108" s="20">
        <v>65</v>
      </c>
      <c r="O108" s="20">
        <v>21</v>
      </c>
      <c r="P108" s="28">
        <v>24</v>
      </c>
      <c r="Q108" s="28">
        <v>31</v>
      </c>
      <c r="R108" s="20">
        <v>25</v>
      </c>
      <c r="S108" s="20">
        <v>143</v>
      </c>
      <c r="T108" s="20"/>
      <c r="U108" s="20">
        <v>5</v>
      </c>
      <c r="V108" s="20">
        <v>37</v>
      </c>
      <c r="W108" s="20">
        <v>60</v>
      </c>
      <c r="X108" s="20">
        <v>29</v>
      </c>
      <c r="Y108" s="20">
        <v>6</v>
      </c>
      <c r="Z108" s="20">
        <v>17</v>
      </c>
      <c r="AA108" s="20">
        <v>74</v>
      </c>
      <c r="AB108">
        <v>29</v>
      </c>
      <c r="AC108" s="20">
        <v>55</v>
      </c>
      <c r="AD108">
        <v>98</v>
      </c>
      <c r="AE108">
        <v>10</v>
      </c>
      <c r="AF108" s="20">
        <v>35</v>
      </c>
      <c r="AG108" s="20">
        <v>60</v>
      </c>
      <c r="AH108" s="20">
        <v>17</v>
      </c>
      <c r="AI108" s="20">
        <v>12</v>
      </c>
      <c r="AJ108" s="20">
        <v>75</v>
      </c>
      <c r="AK108">
        <v>1</v>
      </c>
      <c r="AL108">
        <v>19</v>
      </c>
      <c r="AM108">
        <v>32</v>
      </c>
      <c r="AN108">
        <v>16</v>
      </c>
      <c r="AO108">
        <v>21</v>
      </c>
      <c r="AP108">
        <v>32</v>
      </c>
      <c r="AQ108">
        <v>117</v>
      </c>
      <c r="AR108">
        <v>50</v>
      </c>
      <c r="AS108">
        <v>72</v>
      </c>
      <c r="AT108">
        <v>64</v>
      </c>
      <c r="AU108">
        <v>70</v>
      </c>
      <c r="AV108">
        <v>86</v>
      </c>
      <c r="AW108">
        <v>13</v>
      </c>
      <c r="AX108">
        <v>52</v>
      </c>
      <c r="AY108">
        <v>14</v>
      </c>
      <c r="AZ108">
        <v>20</v>
      </c>
      <c r="BA108">
        <v>26</v>
      </c>
      <c r="BB108">
        <v>7</v>
      </c>
      <c r="BC108">
        <v>75</v>
      </c>
      <c r="BD108">
        <v>37</v>
      </c>
      <c r="BE108">
        <v>41</v>
      </c>
      <c r="BF108">
        <v>37</v>
      </c>
      <c r="BG108">
        <v>22</v>
      </c>
      <c r="BH108">
        <v>32</v>
      </c>
      <c r="BI108">
        <v>73</v>
      </c>
      <c r="BJ108">
        <v>9</v>
      </c>
      <c r="BK108">
        <v>39</v>
      </c>
      <c r="BL108">
        <v>38</v>
      </c>
      <c r="BM108">
        <v>42</v>
      </c>
      <c r="BN108">
        <v>31</v>
      </c>
      <c r="BO108">
        <v>34</v>
      </c>
      <c r="BP108">
        <v>28</v>
      </c>
      <c r="BQ108">
        <v>18</v>
      </c>
      <c r="BR108">
        <v>17</v>
      </c>
      <c r="BS108">
        <v>26</v>
      </c>
      <c r="BT108">
        <v>37</v>
      </c>
      <c r="BU108">
        <v>1</v>
      </c>
    </row>
    <row r="109" spans="1:69" ht="12.75">
      <c r="A109" s="1" t="s">
        <v>55</v>
      </c>
      <c r="B109" s="36">
        <v>0.04</v>
      </c>
      <c r="C109" s="36">
        <v>0.34</v>
      </c>
      <c r="D109" s="36">
        <v>0.12</v>
      </c>
      <c r="E109" s="36">
        <v>0.45</v>
      </c>
      <c r="F109" s="37">
        <v>1.1239683608899775</v>
      </c>
      <c r="G109" s="37">
        <f t="shared" si="3"/>
        <v>1.2601561658589124</v>
      </c>
      <c r="H109" s="27">
        <v>1.32</v>
      </c>
      <c r="I109" s="27">
        <v>1.37</v>
      </c>
      <c r="J109" s="27">
        <v>1.0904684975767365</v>
      </c>
      <c r="K109" s="57">
        <f t="shared" si="5"/>
        <v>1.2796767132513887</v>
      </c>
      <c r="L109" s="88">
        <f t="shared" si="4"/>
        <v>17</v>
      </c>
      <c r="M109" s="88">
        <f>SUM(N109:IV109)</f>
        <v>76</v>
      </c>
      <c r="N109" s="20">
        <v>2</v>
      </c>
      <c r="O109" s="20">
        <v>1</v>
      </c>
      <c r="P109" s="28">
        <v>2</v>
      </c>
      <c r="Q109" s="28">
        <v>2</v>
      </c>
      <c r="R109" s="21"/>
      <c r="S109" s="21">
        <v>30</v>
      </c>
      <c r="T109" s="21"/>
      <c r="W109">
        <v>1</v>
      </c>
      <c r="AI109">
        <v>4</v>
      </c>
      <c r="AJ109">
        <v>9</v>
      </c>
      <c r="AM109">
        <v>4</v>
      </c>
      <c r="AP109">
        <v>1</v>
      </c>
      <c r="AS109">
        <v>3</v>
      </c>
      <c r="BE109">
        <v>3</v>
      </c>
      <c r="BF109">
        <v>8</v>
      </c>
      <c r="BN109">
        <v>1</v>
      </c>
      <c r="BO109">
        <v>2</v>
      </c>
      <c r="BP109">
        <v>2</v>
      </c>
      <c r="BQ109">
        <v>1</v>
      </c>
    </row>
    <row r="110" spans="1:69" ht="12.75">
      <c r="A110" s="1" t="s">
        <v>56</v>
      </c>
      <c r="B110" s="36">
        <v>0.54</v>
      </c>
      <c r="C110" s="37">
        <v>3.8</v>
      </c>
      <c r="D110" s="36">
        <v>2.57</v>
      </c>
      <c r="E110" s="36">
        <v>5.43</v>
      </c>
      <c r="F110" s="37">
        <v>12.816740559297813</v>
      </c>
      <c r="G110" s="37">
        <f t="shared" si="3"/>
        <v>6.665406569736134</v>
      </c>
      <c r="H110" s="27">
        <v>9.56</v>
      </c>
      <c r="I110" s="27">
        <v>4.58</v>
      </c>
      <c r="J110" s="27">
        <v>5.8562197092084</v>
      </c>
      <c r="K110" s="57">
        <f t="shared" si="5"/>
        <v>1.9363529213672328</v>
      </c>
      <c r="L110" s="88">
        <f t="shared" si="4"/>
        <v>24</v>
      </c>
      <c r="M110" s="88">
        <f>SUM(N110:IV110)</f>
        <v>115</v>
      </c>
      <c r="N110" s="20"/>
      <c r="O110" s="20">
        <v>11</v>
      </c>
      <c r="P110" s="28"/>
      <c r="Q110" s="28"/>
      <c r="R110" s="20">
        <v>2</v>
      </c>
      <c r="S110" s="20">
        <v>1</v>
      </c>
      <c r="T110" s="20"/>
      <c r="V110">
        <v>2</v>
      </c>
      <c r="W110">
        <v>1</v>
      </c>
      <c r="AA110">
        <v>2</v>
      </c>
      <c r="AG110">
        <v>17</v>
      </c>
      <c r="AH110">
        <v>47</v>
      </c>
      <c r="AI110">
        <v>3</v>
      </c>
      <c r="AK110">
        <v>1</v>
      </c>
      <c r="AQ110">
        <v>1</v>
      </c>
      <c r="AR110">
        <v>3</v>
      </c>
      <c r="AV110">
        <v>2</v>
      </c>
      <c r="AY110">
        <v>3</v>
      </c>
      <c r="BB110">
        <v>1</v>
      </c>
      <c r="BD110">
        <v>3</v>
      </c>
      <c r="BF110">
        <v>1</v>
      </c>
      <c r="BH110">
        <v>3</v>
      </c>
      <c r="BL110">
        <v>3</v>
      </c>
      <c r="BM110">
        <v>2</v>
      </c>
      <c r="BN110">
        <v>3</v>
      </c>
      <c r="BO110">
        <v>1</v>
      </c>
      <c r="BP110">
        <v>1</v>
      </c>
      <c r="BQ110">
        <v>1</v>
      </c>
    </row>
    <row r="111" spans="1:20" ht="12.75">
      <c r="A111" s="1" t="s">
        <v>57</v>
      </c>
      <c r="B111" s="36"/>
      <c r="C111" s="36">
        <v>0.13</v>
      </c>
      <c r="D111" s="36">
        <v>0.17</v>
      </c>
      <c r="E111" s="36">
        <v>0.04</v>
      </c>
      <c r="F111" s="37">
        <v>0.029000000000000005</v>
      </c>
      <c r="G111" s="37">
        <f t="shared" si="3"/>
        <v>0.34329563812600966</v>
      </c>
      <c r="H111" s="27"/>
      <c r="I111" s="27"/>
      <c r="J111" s="27">
        <v>1.029886914378029</v>
      </c>
      <c r="K111" s="57">
        <f t="shared" si="5"/>
        <v>0</v>
      </c>
      <c r="L111" s="88">
        <f t="shared" si="4"/>
        <v>0</v>
      </c>
      <c r="M111" s="88">
        <f>SUM(N111:IV111)</f>
        <v>0</v>
      </c>
      <c r="N111" s="20"/>
      <c r="O111" s="20"/>
      <c r="P111" s="28"/>
      <c r="Q111" s="28"/>
      <c r="R111" s="21"/>
      <c r="S111" s="21"/>
      <c r="T111" s="21"/>
    </row>
    <row r="112" spans="1:43" ht="12.75">
      <c r="A112" s="1" t="s">
        <v>223</v>
      </c>
      <c r="B112" s="36">
        <v>0.01</v>
      </c>
      <c r="C112" s="36">
        <v>0.02</v>
      </c>
      <c r="D112" s="36"/>
      <c r="E112" s="36">
        <v>0.02</v>
      </c>
      <c r="F112" s="37"/>
      <c r="G112" s="37">
        <f t="shared" si="3"/>
        <v>0</v>
      </c>
      <c r="H112" s="27"/>
      <c r="I112" s="27"/>
      <c r="J112" s="27"/>
      <c r="K112" s="57">
        <f>M112*10/$K$4</f>
        <v>0.033675702980299704</v>
      </c>
      <c r="L112" s="88">
        <f t="shared" si="4"/>
        <v>2</v>
      </c>
      <c r="M112" s="88">
        <f>SUM(N112:IV112)</f>
        <v>2</v>
      </c>
      <c r="N112" s="20"/>
      <c r="O112" s="20"/>
      <c r="P112" s="28"/>
      <c r="Q112" s="28"/>
      <c r="R112" s="21"/>
      <c r="S112" s="21"/>
      <c r="T112" s="21">
        <v>1</v>
      </c>
      <c r="AQ112">
        <v>1</v>
      </c>
    </row>
    <row r="113" spans="1:74" ht="12.75">
      <c r="A113" s="1" t="s">
        <v>58</v>
      </c>
      <c r="B113" s="36">
        <v>0.81</v>
      </c>
      <c r="C113" s="37">
        <v>8.3</v>
      </c>
      <c r="D113" s="37">
        <v>5.35</v>
      </c>
      <c r="E113" s="36">
        <v>12.55</v>
      </c>
      <c r="F113" s="37">
        <v>12.014049601959583</v>
      </c>
      <c r="G113" s="37">
        <f t="shared" si="3"/>
        <v>3.0691760904684973</v>
      </c>
      <c r="H113" s="27">
        <v>4.02</v>
      </c>
      <c r="I113" s="27">
        <v>2.32</v>
      </c>
      <c r="J113" s="27">
        <v>2.867528271405492</v>
      </c>
      <c r="K113" s="57">
        <f t="shared" si="5"/>
        <v>2.374137060111129</v>
      </c>
      <c r="L113" s="88">
        <f t="shared" si="4"/>
        <v>31</v>
      </c>
      <c r="M113" s="88">
        <f>SUM(N113:IV113)</f>
        <v>141</v>
      </c>
      <c r="N113" s="20">
        <v>5</v>
      </c>
      <c r="O113" s="20">
        <v>1</v>
      </c>
      <c r="P113" s="28">
        <v>1</v>
      </c>
      <c r="Q113" s="28">
        <v>1</v>
      </c>
      <c r="R113" s="20"/>
      <c r="S113" s="20"/>
      <c r="T113" s="20">
        <v>2</v>
      </c>
      <c r="V113">
        <v>1</v>
      </c>
      <c r="W113">
        <v>2</v>
      </c>
      <c r="AB113">
        <v>3</v>
      </c>
      <c r="AC113">
        <v>4</v>
      </c>
      <c r="AD113">
        <v>1</v>
      </c>
      <c r="AE113">
        <v>5</v>
      </c>
      <c r="AH113">
        <v>12</v>
      </c>
      <c r="AL113">
        <v>5</v>
      </c>
      <c r="AM113">
        <v>1</v>
      </c>
      <c r="AN113">
        <v>1</v>
      </c>
      <c r="AO113">
        <v>1</v>
      </c>
      <c r="AP113">
        <v>35</v>
      </c>
      <c r="AR113">
        <v>5</v>
      </c>
      <c r="AS113">
        <v>1</v>
      </c>
      <c r="AT113">
        <v>1</v>
      </c>
      <c r="AU113">
        <v>3</v>
      </c>
      <c r="AY113">
        <v>2</v>
      </c>
      <c r="BB113">
        <v>10</v>
      </c>
      <c r="BG113">
        <v>11</v>
      </c>
      <c r="BH113">
        <v>2</v>
      </c>
      <c r="BI113">
        <v>4</v>
      </c>
      <c r="BN113">
        <v>2</v>
      </c>
      <c r="BP113">
        <v>1</v>
      </c>
      <c r="BS113">
        <v>4</v>
      </c>
      <c r="BT113">
        <v>4</v>
      </c>
      <c r="BV113">
        <v>10</v>
      </c>
    </row>
    <row r="114" spans="1:51" ht="12.75">
      <c r="A114" s="1" t="s">
        <v>59</v>
      </c>
      <c r="B114" s="36"/>
      <c r="C114" s="36">
        <v>0.02</v>
      </c>
      <c r="D114" s="36">
        <v>0.01</v>
      </c>
      <c r="E114" s="36">
        <v>0.04</v>
      </c>
      <c r="F114" s="37">
        <v>0.035123698714023266</v>
      </c>
      <c r="G114" s="37">
        <f t="shared" si="3"/>
        <v>0.013397953688745287</v>
      </c>
      <c r="H114" s="27"/>
      <c r="I114" s="27">
        <v>0.02</v>
      </c>
      <c r="J114" s="27">
        <v>0.02019386106623586</v>
      </c>
      <c r="K114" s="57">
        <f t="shared" si="5"/>
        <v>0.2357299208620979</v>
      </c>
      <c r="L114" s="88">
        <f t="shared" si="4"/>
        <v>1</v>
      </c>
      <c r="M114" s="88">
        <f>SUM(N114:IV114)</f>
        <v>14</v>
      </c>
      <c r="N114" s="20"/>
      <c r="O114" s="20"/>
      <c r="P114" s="80"/>
      <c r="Q114" s="80"/>
      <c r="R114" s="21"/>
      <c r="S114" s="21"/>
      <c r="T114" s="21"/>
      <c r="AY114">
        <v>14</v>
      </c>
    </row>
    <row r="115" spans="1:74" ht="12.75">
      <c r="A115" s="1" t="s">
        <v>60</v>
      </c>
      <c r="B115" s="36">
        <v>1.67</v>
      </c>
      <c r="C115" s="36">
        <v>1.03</v>
      </c>
      <c r="D115" s="36">
        <v>0.65</v>
      </c>
      <c r="E115" s="36">
        <v>1.08</v>
      </c>
      <c r="F115" s="37">
        <v>1.0915664421310471</v>
      </c>
      <c r="G115" s="37">
        <f t="shared" si="3"/>
        <v>0.2773128702207862</v>
      </c>
      <c r="H115" s="27">
        <v>0.1</v>
      </c>
      <c r="I115" s="27">
        <v>0.53</v>
      </c>
      <c r="J115" s="27">
        <v>0.2019386106623586</v>
      </c>
      <c r="K115" s="57">
        <f t="shared" si="5"/>
        <v>1.6164337430543858</v>
      </c>
      <c r="L115" s="88">
        <f t="shared" si="4"/>
        <v>25</v>
      </c>
      <c r="M115" s="88">
        <f>SUM(N115:IV115)</f>
        <v>96</v>
      </c>
      <c r="N115" s="20">
        <v>1</v>
      </c>
      <c r="O115" s="20">
        <v>3</v>
      </c>
      <c r="P115" s="28"/>
      <c r="Q115" s="28">
        <v>1</v>
      </c>
      <c r="R115" s="21">
        <v>6</v>
      </c>
      <c r="S115" s="21"/>
      <c r="T115" s="21"/>
      <c r="V115">
        <v>13</v>
      </c>
      <c r="W115">
        <v>3</v>
      </c>
      <c r="X115">
        <v>3</v>
      </c>
      <c r="Y115">
        <v>6</v>
      </c>
      <c r="AC115">
        <v>6</v>
      </c>
      <c r="AD115">
        <v>6</v>
      </c>
      <c r="AE115">
        <v>2</v>
      </c>
      <c r="AF115">
        <v>4</v>
      </c>
      <c r="AH115">
        <v>12</v>
      </c>
      <c r="AK115">
        <v>1</v>
      </c>
      <c r="AL115">
        <v>1</v>
      </c>
      <c r="AM115">
        <v>1</v>
      </c>
      <c r="AO115">
        <v>7</v>
      </c>
      <c r="AP115">
        <v>6</v>
      </c>
      <c r="AU115">
        <v>2</v>
      </c>
      <c r="AV115">
        <v>2</v>
      </c>
      <c r="BI115">
        <v>1</v>
      </c>
      <c r="BP115">
        <v>3</v>
      </c>
      <c r="BQ115">
        <v>3</v>
      </c>
      <c r="BU115">
        <v>1</v>
      </c>
      <c r="BV115">
        <v>2</v>
      </c>
    </row>
    <row r="116" spans="1:73" ht="12.75">
      <c r="A116" s="1" t="s">
        <v>61</v>
      </c>
      <c r="B116" s="36">
        <v>1.78</v>
      </c>
      <c r="C116" s="36">
        <v>1.25</v>
      </c>
      <c r="D116" s="36">
        <v>1.32</v>
      </c>
      <c r="E116" s="36">
        <v>2.57</v>
      </c>
      <c r="F116" s="37">
        <v>1.7375460298020005</v>
      </c>
      <c r="G116" s="37">
        <f t="shared" si="3"/>
        <v>0.32006462035541194</v>
      </c>
      <c r="H116" s="27">
        <v>0.23</v>
      </c>
      <c r="I116" s="27">
        <v>0.71</v>
      </c>
      <c r="J116" s="27">
        <v>0.02019386106623586</v>
      </c>
      <c r="K116" s="57">
        <f t="shared" si="5"/>
        <v>0.6566762081158442</v>
      </c>
      <c r="L116" s="88">
        <f t="shared" si="4"/>
        <v>13</v>
      </c>
      <c r="M116" s="88">
        <f>SUM(N116:IV116)</f>
        <v>39</v>
      </c>
      <c r="N116" s="20"/>
      <c r="O116" s="20"/>
      <c r="P116" s="28">
        <v>5</v>
      </c>
      <c r="Q116" s="28"/>
      <c r="R116" s="20">
        <v>2</v>
      </c>
      <c r="S116" s="20"/>
      <c r="T116" s="20"/>
      <c r="W116">
        <v>1</v>
      </c>
      <c r="X116">
        <v>4</v>
      </c>
      <c r="AB116">
        <v>2</v>
      </c>
      <c r="AF116">
        <v>4</v>
      </c>
      <c r="AG116">
        <v>3</v>
      </c>
      <c r="AL116">
        <v>1</v>
      </c>
      <c r="AM116">
        <v>5</v>
      </c>
      <c r="AN116">
        <v>9</v>
      </c>
      <c r="BN116">
        <v>1</v>
      </c>
      <c r="BS116">
        <v>1</v>
      </c>
      <c r="BU116">
        <v>1</v>
      </c>
    </row>
    <row r="117" spans="1:71" ht="12.75">
      <c r="A117" s="1" t="s">
        <v>62</v>
      </c>
      <c r="B117" s="36"/>
      <c r="C117" s="36">
        <v>0.06</v>
      </c>
      <c r="D117" s="36">
        <v>0.17</v>
      </c>
      <c r="E117" s="36">
        <v>0.09</v>
      </c>
      <c r="F117" s="37">
        <v>0.07512369871402327</v>
      </c>
      <c r="G117" s="37">
        <f t="shared" si="3"/>
        <v>0.17404415724286482</v>
      </c>
      <c r="H117" s="27">
        <v>0.3</v>
      </c>
      <c r="I117" s="27"/>
      <c r="J117" s="27">
        <v>0.22213247172859446</v>
      </c>
      <c r="K117" s="57">
        <f t="shared" si="5"/>
        <v>0.20205421788179823</v>
      </c>
      <c r="L117" s="88">
        <f t="shared" si="4"/>
        <v>5</v>
      </c>
      <c r="M117" s="88">
        <f>SUM(N117:IV117)</f>
        <v>12</v>
      </c>
      <c r="N117" s="20"/>
      <c r="O117" s="20"/>
      <c r="P117" s="28"/>
      <c r="Q117" s="28"/>
      <c r="R117" s="21"/>
      <c r="S117" s="21"/>
      <c r="T117" s="21"/>
      <c r="V117">
        <v>2</v>
      </c>
      <c r="AQ117">
        <v>4</v>
      </c>
      <c r="AV117">
        <v>1</v>
      </c>
      <c r="AZ117">
        <v>1</v>
      </c>
      <c r="BS117">
        <v>4</v>
      </c>
    </row>
    <row r="118" spans="1:73" ht="12.75">
      <c r="A118" s="1" t="s">
        <v>63</v>
      </c>
      <c r="B118" s="36">
        <v>5.43</v>
      </c>
      <c r="C118" s="36">
        <v>8.82</v>
      </c>
      <c r="D118" s="37">
        <v>9.37</v>
      </c>
      <c r="E118" s="36">
        <v>11.53</v>
      </c>
      <c r="F118" s="37">
        <v>8.355452337211677</v>
      </c>
      <c r="G118" s="37">
        <f t="shared" si="3"/>
        <v>8.932137856758212</v>
      </c>
      <c r="H118" s="27">
        <v>9.41</v>
      </c>
      <c r="I118" s="27">
        <v>11.51</v>
      </c>
      <c r="J118" s="27">
        <v>5.876413570274635</v>
      </c>
      <c r="K118" s="57">
        <f t="shared" si="5"/>
        <v>4.832463377673007</v>
      </c>
      <c r="L118" s="88">
        <f t="shared" si="4"/>
        <v>47</v>
      </c>
      <c r="M118" s="88">
        <f>SUM(N118:IV118)</f>
        <v>287</v>
      </c>
      <c r="N118" s="20">
        <v>8</v>
      </c>
      <c r="O118" s="20">
        <v>5</v>
      </c>
      <c r="P118" s="28">
        <v>2</v>
      </c>
      <c r="Q118" s="28">
        <v>9</v>
      </c>
      <c r="R118" s="20">
        <v>10</v>
      </c>
      <c r="S118" s="20">
        <v>11</v>
      </c>
      <c r="T118" s="20"/>
      <c r="U118" s="20">
        <v>1</v>
      </c>
      <c r="V118" s="20"/>
      <c r="W118" s="20">
        <v>6</v>
      </c>
      <c r="X118" s="20">
        <v>3</v>
      </c>
      <c r="Y118" s="20">
        <v>7</v>
      </c>
      <c r="Z118" s="20">
        <v>3</v>
      </c>
      <c r="AA118" s="20">
        <v>9</v>
      </c>
      <c r="AB118">
        <v>7</v>
      </c>
      <c r="AC118" s="20">
        <v>4</v>
      </c>
      <c r="AD118">
        <v>6</v>
      </c>
      <c r="AE118">
        <v>5</v>
      </c>
      <c r="AF118" s="20">
        <v>6</v>
      </c>
      <c r="AG118" s="20">
        <v>12</v>
      </c>
      <c r="AH118" s="20">
        <v>6</v>
      </c>
      <c r="AI118" s="20">
        <v>2</v>
      </c>
      <c r="AJ118" s="20">
        <v>1</v>
      </c>
      <c r="AL118">
        <v>9</v>
      </c>
      <c r="AM118">
        <v>2</v>
      </c>
      <c r="AP118">
        <v>9</v>
      </c>
      <c r="AQ118">
        <v>7</v>
      </c>
      <c r="AR118">
        <v>7</v>
      </c>
      <c r="AS118">
        <v>2</v>
      </c>
      <c r="AT118">
        <v>6</v>
      </c>
      <c r="AU118">
        <v>27</v>
      </c>
      <c r="AW118">
        <v>1</v>
      </c>
      <c r="AX118">
        <v>1</v>
      </c>
      <c r="AZ118">
        <v>3</v>
      </c>
      <c r="BA118">
        <v>2</v>
      </c>
      <c r="BB118">
        <v>1</v>
      </c>
      <c r="BD118">
        <v>2</v>
      </c>
      <c r="BE118">
        <v>1</v>
      </c>
      <c r="BF118">
        <v>2</v>
      </c>
      <c r="BG118">
        <v>12</v>
      </c>
      <c r="BI118">
        <v>7</v>
      </c>
      <c r="BL118">
        <v>4</v>
      </c>
      <c r="BN118">
        <v>1</v>
      </c>
      <c r="BO118">
        <v>9</v>
      </c>
      <c r="BQ118">
        <v>14</v>
      </c>
      <c r="BR118">
        <v>9</v>
      </c>
      <c r="BS118">
        <v>4</v>
      </c>
      <c r="BT118">
        <v>12</v>
      </c>
      <c r="BU118">
        <v>10</v>
      </c>
    </row>
    <row r="119" spans="1:26" ht="12.75">
      <c r="A119" s="1" t="s">
        <v>183</v>
      </c>
      <c r="B119" s="36"/>
      <c r="C119" s="79" t="s">
        <v>214</v>
      </c>
      <c r="D119" s="58"/>
      <c r="E119" s="36">
        <v>0.01</v>
      </c>
      <c r="F119" s="78" t="s">
        <v>214</v>
      </c>
      <c r="G119" s="37">
        <f t="shared" si="3"/>
        <v>0</v>
      </c>
      <c r="H119" s="27"/>
      <c r="I119" s="27"/>
      <c r="J119" s="27"/>
      <c r="K119" s="57">
        <f>M119*10/$K$4</f>
        <v>0</v>
      </c>
      <c r="L119" s="88">
        <f t="shared" si="4"/>
        <v>0</v>
      </c>
      <c r="M119" s="88">
        <f>SUM(N119:IV119)</f>
        <v>0</v>
      </c>
      <c r="N119" s="20"/>
      <c r="O119" s="20"/>
      <c r="P119" s="28"/>
      <c r="Q119" s="28"/>
      <c r="R119" s="20"/>
      <c r="S119" s="20"/>
      <c r="T119" s="20"/>
      <c r="Y119" s="20"/>
      <c r="Z119" s="20"/>
    </row>
    <row r="120" spans="1:20" ht="12.75">
      <c r="A120" s="1" t="s">
        <v>84</v>
      </c>
      <c r="B120" s="36"/>
      <c r="C120" s="79" t="s">
        <v>214</v>
      </c>
      <c r="D120" s="79" t="s">
        <v>214</v>
      </c>
      <c r="E120" s="36">
        <v>0.04</v>
      </c>
      <c r="F120" s="78" t="s">
        <v>214</v>
      </c>
      <c r="G120" s="37">
        <f t="shared" si="3"/>
        <v>0.01346257404415724</v>
      </c>
      <c r="H120" s="27"/>
      <c r="I120" s="27"/>
      <c r="J120" s="27">
        <v>0.04038772213247172</v>
      </c>
      <c r="K120" s="57">
        <f t="shared" si="5"/>
        <v>0</v>
      </c>
      <c r="L120" s="88">
        <f t="shared" si="4"/>
        <v>0</v>
      </c>
      <c r="M120" s="88">
        <f>SUM(N120:IV120)</f>
        <v>0</v>
      </c>
      <c r="N120" s="20"/>
      <c r="O120" s="20"/>
      <c r="P120" s="28"/>
      <c r="Q120" s="28"/>
      <c r="R120" s="76"/>
      <c r="S120" s="21"/>
      <c r="T120" s="21"/>
    </row>
    <row r="121" spans="1:20" ht="12.75">
      <c r="A121" s="1" t="s">
        <v>90</v>
      </c>
      <c r="B121" s="36">
        <v>0.13</v>
      </c>
      <c r="C121" s="36">
        <v>0.21</v>
      </c>
      <c r="D121" s="36">
        <v>0.02</v>
      </c>
      <c r="E121" s="36">
        <v>0.28</v>
      </c>
      <c r="F121" s="37">
        <v>0.008041232904674423</v>
      </c>
      <c r="G121" s="37">
        <f t="shared" si="3"/>
        <v>0.04</v>
      </c>
      <c r="H121" s="27"/>
      <c r="I121" s="27">
        <v>0.12</v>
      </c>
      <c r="J121" s="27"/>
      <c r="K121" s="57">
        <f t="shared" si="5"/>
        <v>0</v>
      </c>
      <c r="L121" s="88">
        <f t="shared" si="4"/>
        <v>0</v>
      </c>
      <c r="M121" s="88">
        <f>SUM(N121:IV121)</f>
        <v>0</v>
      </c>
      <c r="N121" s="20"/>
      <c r="O121" s="20"/>
      <c r="P121" s="28"/>
      <c r="Q121" s="28"/>
      <c r="R121" s="21"/>
      <c r="S121" s="21"/>
      <c r="T121" s="21"/>
    </row>
    <row r="122" spans="1:72" ht="12.75">
      <c r="A122" s="1" t="s">
        <v>64</v>
      </c>
      <c r="B122" s="36">
        <v>71.14</v>
      </c>
      <c r="C122" s="36">
        <v>68.17</v>
      </c>
      <c r="D122" s="36">
        <v>59.32</v>
      </c>
      <c r="E122" s="36">
        <v>35.38</v>
      </c>
      <c r="F122" s="37">
        <v>39.59990651153297</v>
      </c>
      <c r="G122" s="37">
        <f t="shared" si="3"/>
        <v>38.32120086160473</v>
      </c>
      <c r="H122" s="27">
        <v>41.56</v>
      </c>
      <c r="I122" s="27">
        <v>36.57</v>
      </c>
      <c r="J122" s="27">
        <v>36.83360258481421</v>
      </c>
      <c r="K122" s="57">
        <f t="shared" si="5"/>
        <v>45.1591176965819</v>
      </c>
      <c r="L122" s="88">
        <f t="shared" si="4"/>
        <v>53</v>
      </c>
      <c r="M122" s="88">
        <f>SUM(N122:IV122)</f>
        <v>2682</v>
      </c>
      <c r="N122" s="20">
        <v>65</v>
      </c>
      <c r="O122" s="20">
        <v>24</v>
      </c>
      <c r="P122" s="28">
        <v>3</v>
      </c>
      <c r="Q122" s="28">
        <v>19</v>
      </c>
      <c r="R122" s="20">
        <v>74</v>
      </c>
      <c r="S122" s="20">
        <v>71</v>
      </c>
      <c r="T122" s="20">
        <v>1</v>
      </c>
      <c r="U122" s="20">
        <v>133</v>
      </c>
      <c r="V122" s="20">
        <v>21</v>
      </c>
      <c r="W122" s="20">
        <v>347</v>
      </c>
      <c r="X122" s="20">
        <v>3</v>
      </c>
      <c r="Y122" s="20">
        <v>59</v>
      </c>
      <c r="Z122" s="20">
        <v>5</v>
      </c>
      <c r="AA122" s="20">
        <v>35</v>
      </c>
      <c r="AB122">
        <v>10</v>
      </c>
      <c r="AC122" s="20">
        <v>224</v>
      </c>
      <c r="AD122">
        <v>195</v>
      </c>
      <c r="AE122">
        <v>2</v>
      </c>
      <c r="AF122" s="20">
        <v>61</v>
      </c>
      <c r="AG122" s="20">
        <v>55</v>
      </c>
      <c r="AH122" s="20">
        <v>77</v>
      </c>
      <c r="AI122" s="20">
        <v>37</v>
      </c>
      <c r="AJ122" s="20">
        <v>19</v>
      </c>
      <c r="AK122">
        <v>37</v>
      </c>
      <c r="AL122">
        <v>214</v>
      </c>
      <c r="AM122">
        <v>46</v>
      </c>
      <c r="AO122">
        <v>130</v>
      </c>
      <c r="AP122">
        <v>24</v>
      </c>
      <c r="AQ122">
        <v>23</v>
      </c>
      <c r="AR122">
        <v>59</v>
      </c>
      <c r="AS122">
        <v>8</v>
      </c>
      <c r="AT122">
        <v>24</v>
      </c>
      <c r="AU122">
        <v>12</v>
      </c>
      <c r="AV122">
        <v>26</v>
      </c>
      <c r="AW122">
        <v>39</v>
      </c>
      <c r="AX122">
        <v>71</v>
      </c>
      <c r="AZ122">
        <v>14</v>
      </c>
      <c r="BA122">
        <v>16</v>
      </c>
      <c r="BB122">
        <v>8</v>
      </c>
      <c r="BC122">
        <v>59</v>
      </c>
      <c r="BD122">
        <v>7</v>
      </c>
      <c r="BE122">
        <v>69</v>
      </c>
      <c r="BF122">
        <v>5</v>
      </c>
      <c r="BG122">
        <v>41</v>
      </c>
      <c r="BH122">
        <v>4</v>
      </c>
      <c r="BI122">
        <v>16</v>
      </c>
      <c r="BK122">
        <v>8</v>
      </c>
      <c r="BL122">
        <v>48</v>
      </c>
      <c r="BM122">
        <v>15</v>
      </c>
      <c r="BO122">
        <v>51</v>
      </c>
      <c r="BP122">
        <v>17</v>
      </c>
      <c r="BQ122">
        <v>6</v>
      </c>
      <c r="BT122">
        <v>45</v>
      </c>
    </row>
    <row r="123" spans="1:36" ht="12.75">
      <c r="A123" s="1" t="s">
        <v>271</v>
      </c>
      <c r="B123" s="45"/>
      <c r="C123" s="45"/>
      <c r="D123" s="45"/>
      <c r="E123" s="45"/>
      <c r="F123" s="46"/>
      <c r="G123" s="37">
        <f t="shared" si="3"/>
        <v>0</v>
      </c>
      <c r="H123" s="27"/>
      <c r="I123" s="27"/>
      <c r="J123" s="27"/>
      <c r="K123" s="57">
        <f>M123*10/$K$4</f>
        <v>0.016837851490149852</v>
      </c>
      <c r="L123" s="88">
        <f>COUNT(N123:BV123)</f>
        <v>1</v>
      </c>
      <c r="M123" s="88">
        <f>SUM(N123:IV123)</f>
        <v>1</v>
      </c>
      <c r="N123" s="20"/>
      <c r="O123" s="20"/>
      <c r="P123" s="28"/>
      <c r="Q123" s="28"/>
      <c r="R123" s="20"/>
      <c r="S123" s="20"/>
      <c r="T123" s="20">
        <v>1</v>
      </c>
      <c r="U123" s="20"/>
      <c r="V123" s="20"/>
      <c r="W123" s="20"/>
      <c r="X123" s="20"/>
      <c r="Y123" s="20"/>
      <c r="Z123" s="20"/>
      <c r="AA123" s="20"/>
      <c r="AC123" s="20"/>
      <c r="AF123" s="20"/>
      <c r="AG123" s="20"/>
      <c r="AH123" s="20"/>
      <c r="AI123" s="20"/>
      <c r="AJ123" s="20"/>
    </row>
    <row r="124" spans="1:66" ht="13.5" thickBot="1">
      <c r="A124" s="1" t="s">
        <v>87</v>
      </c>
      <c r="B124" s="45"/>
      <c r="C124" s="77" t="s">
        <v>214</v>
      </c>
      <c r="D124" s="46">
        <v>0.07</v>
      </c>
      <c r="E124" s="45">
        <v>0.35</v>
      </c>
      <c r="F124" s="46">
        <v>0.1742061645233721</v>
      </c>
      <c r="G124" s="37">
        <f t="shared" si="3"/>
        <v>0</v>
      </c>
      <c r="H124" s="27"/>
      <c r="I124" s="27"/>
      <c r="J124" s="27"/>
      <c r="K124" s="57">
        <f t="shared" si="5"/>
        <v>0.13470281192119882</v>
      </c>
      <c r="L124" s="89">
        <f t="shared" si="4"/>
        <v>2</v>
      </c>
      <c r="M124" s="89">
        <f>SUM(N124:IV124)</f>
        <v>8</v>
      </c>
      <c r="N124" s="20"/>
      <c r="O124" s="20"/>
      <c r="P124" s="28"/>
      <c r="Q124" s="28"/>
      <c r="AP124">
        <v>3</v>
      </c>
      <c r="BN124">
        <v>5</v>
      </c>
    </row>
    <row r="125" spans="1:17" ht="13.5" thickBot="1">
      <c r="A125" s="1" t="s">
        <v>122</v>
      </c>
      <c r="B125" s="47">
        <f>SUM(B5:B124)</f>
        <v>356.23999999999995</v>
      </c>
      <c r="C125" s="47">
        <f aca="true" t="shared" si="6" ref="C125:K125">SUM(C5:C124)</f>
        <v>322.36000000000007</v>
      </c>
      <c r="D125" s="47">
        <f t="shared" si="6"/>
        <v>350.39</v>
      </c>
      <c r="E125" s="47">
        <f t="shared" si="6"/>
        <v>346.9599999999999</v>
      </c>
      <c r="F125" s="47">
        <f t="shared" si="6"/>
        <v>422.3323324720295</v>
      </c>
      <c r="G125" s="47">
        <f t="shared" si="6"/>
        <v>416.6508963918611</v>
      </c>
      <c r="H125" s="47">
        <f t="shared" si="6"/>
        <v>371.0658555729985</v>
      </c>
      <c r="I125" s="47">
        <f t="shared" si="6"/>
        <v>425.04999999999984</v>
      </c>
      <c r="J125" s="47">
        <f t="shared" si="6"/>
        <v>453.83683360258453</v>
      </c>
      <c r="K125" s="47">
        <f t="shared" si="6"/>
        <v>475.63562889375305</v>
      </c>
      <c r="L125" s="28"/>
      <c r="M125" s="51"/>
      <c r="N125" s="51"/>
      <c r="O125" s="69"/>
      <c r="P125" s="51"/>
      <c r="Q125" s="51"/>
    </row>
    <row r="126" spans="1:17" ht="13.5" thickBot="1">
      <c r="A126" s="1" t="s">
        <v>157</v>
      </c>
      <c r="B126" s="1">
        <f aca="true" t="shared" si="7" ref="B126:K126">COUNTIF(B5:B124,"&gt;0")</f>
        <v>56</v>
      </c>
      <c r="C126" s="1">
        <f t="shared" si="7"/>
        <v>76</v>
      </c>
      <c r="D126" s="1">
        <f t="shared" si="7"/>
        <v>79</v>
      </c>
      <c r="E126" s="1">
        <f t="shared" si="7"/>
        <v>95</v>
      </c>
      <c r="F126" s="1">
        <f t="shared" si="7"/>
        <v>89</v>
      </c>
      <c r="G126" s="1">
        <f>COUNTIF(G5:G124,"&gt;0")</f>
        <v>91</v>
      </c>
      <c r="H126" s="1">
        <f t="shared" si="7"/>
        <v>65</v>
      </c>
      <c r="I126" s="1">
        <f t="shared" si="7"/>
        <v>66</v>
      </c>
      <c r="J126" s="1">
        <f>COUNTIF(J5:J124,"&gt;0")</f>
        <v>78</v>
      </c>
      <c r="K126" s="1">
        <f t="shared" si="7"/>
        <v>77</v>
      </c>
      <c r="L126" s="51"/>
      <c r="M126" s="51"/>
      <c r="N126" s="51"/>
      <c r="O126" s="69"/>
      <c r="P126" s="51"/>
      <c r="Q126" s="51"/>
    </row>
    <row r="127" spans="1:74" ht="13.5" thickBot="1">
      <c r="A127" s="1" t="s">
        <v>159</v>
      </c>
      <c r="N127" s="38">
        <f>SUM(N5:N124)</f>
        <v>548</v>
      </c>
      <c r="O127" s="38">
        <f aca="true" t="shared" si="8" ref="O127:BV127">SUM(O5:O124)</f>
        <v>348</v>
      </c>
      <c r="P127" s="38">
        <f t="shared" si="8"/>
        <v>176</v>
      </c>
      <c r="Q127" s="38">
        <f>SUM(Q5:Q124)</f>
        <v>399</v>
      </c>
      <c r="R127" s="38">
        <f t="shared" si="8"/>
        <v>394</v>
      </c>
      <c r="S127" s="38">
        <f t="shared" si="8"/>
        <v>757</v>
      </c>
      <c r="T127" s="38">
        <f t="shared" si="8"/>
        <v>404</v>
      </c>
      <c r="U127" s="38">
        <f t="shared" si="8"/>
        <v>283</v>
      </c>
      <c r="V127" s="38">
        <f t="shared" si="8"/>
        <v>358</v>
      </c>
      <c r="W127" s="38">
        <f t="shared" si="8"/>
        <v>983</v>
      </c>
      <c r="X127" s="38">
        <f>SUM(X5:X124)</f>
        <v>220</v>
      </c>
      <c r="Y127" s="38">
        <f t="shared" si="8"/>
        <v>320</v>
      </c>
      <c r="Z127" s="38">
        <f t="shared" si="8"/>
        <v>308</v>
      </c>
      <c r="AA127" s="38">
        <f t="shared" si="8"/>
        <v>363</v>
      </c>
      <c r="AB127" s="38">
        <f t="shared" si="8"/>
        <v>454</v>
      </c>
      <c r="AC127" s="38">
        <f>SUM(AC5:AC124)</f>
        <v>1102</v>
      </c>
      <c r="AD127" s="38">
        <f t="shared" si="8"/>
        <v>1359</v>
      </c>
      <c r="AE127" s="38">
        <f>SUM(AE5:AE124)</f>
        <v>105</v>
      </c>
      <c r="AF127" s="38">
        <f t="shared" si="8"/>
        <v>412</v>
      </c>
      <c r="AG127" s="38">
        <f t="shared" si="8"/>
        <v>386</v>
      </c>
      <c r="AH127" s="38">
        <f t="shared" si="8"/>
        <v>349</v>
      </c>
      <c r="AI127" s="38">
        <f t="shared" si="8"/>
        <v>376</v>
      </c>
      <c r="AJ127" s="38">
        <f>SUM(AJ5:AJ124)</f>
        <v>1311</v>
      </c>
      <c r="AK127" s="38">
        <f>SUM(AK5:AK124)</f>
        <v>219</v>
      </c>
      <c r="AL127" s="38">
        <f t="shared" si="8"/>
        <v>702</v>
      </c>
      <c r="AM127" s="38">
        <f>SUM(AM5:AM124)</f>
        <v>332</v>
      </c>
      <c r="AN127" s="38">
        <f>SUM(AN5:AN124)</f>
        <v>124</v>
      </c>
      <c r="AO127" s="38">
        <f t="shared" si="8"/>
        <v>380</v>
      </c>
      <c r="AP127" s="38">
        <f t="shared" si="8"/>
        <v>424</v>
      </c>
      <c r="AQ127" s="38">
        <f t="shared" si="8"/>
        <v>938</v>
      </c>
      <c r="AR127" s="38">
        <f>SUM(AR5:AR124)</f>
        <v>1237</v>
      </c>
      <c r="AS127" s="38">
        <f t="shared" si="8"/>
        <v>768</v>
      </c>
      <c r="AT127" s="38">
        <f t="shared" si="8"/>
        <v>558</v>
      </c>
      <c r="AU127" s="38">
        <f t="shared" si="8"/>
        <v>429</v>
      </c>
      <c r="AV127" s="38">
        <f t="shared" si="8"/>
        <v>638</v>
      </c>
      <c r="AW127" s="38">
        <f t="shared" si="8"/>
        <v>193</v>
      </c>
      <c r="AX127" s="38">
        <f t="shared" si="8"/>
        <v>401</v>
      </c>
      <c r="AY127" s="38">
        <f>SUM(AY5:AY124)</f>
        <v>56</v>
      </c>
      <c r="AZ127" s="38">
        <f t="shared" si="8"/>
        <v>248</v>
      </c>
      <c r="BA127" s="38">
        <f>SUM(BA5:BA124)</f>
        <v>167</v>
      </c>
      <c r="BB127" s="38">
        <f>SUM(BB5:BB124)</f>
        <v>833</v>
      </c>
      <c r="BC127" s="38">
        <f>SUM(BC5:BC124)</f>
        <v>841</v>
      </c>
      <c r="BD127" s="38">
        <f t="shared" si="8"/>
        <v>462</v>
      </c>
      <c r="BE127" s="38">
        <f>SUM(BE5:BE124)</f>
        <v>409</v>
      </c>
      <c r="BF127" s="38">
        <f t="shared" si="8"/>
        <v>411</v>
      </c>
      <c r="BG127" s="38">
        <f>SUM(BG5:BG124)</f>
        <v>335</v>
      </c>
      <c r="BH127" s="38">
        <f>SUM(BH5:BH124)</f>
        <v>393</v>
      </c>
      <c r="BI127" s="38">
        <f t="shared" si="8"/>
        <v>429</v>
      </c>
      <c r="BJ127" s="38">
        <f>SUM(BJ5:BJ124)</f>
        <v>160</v>
      </c>
      <c r="BK127" s="38">
        <f t="shared" si="8"/>
        <v>292</v>
      </c>
      <c r="BL127" s="38">
        <f t="shared" si="8"/>
        <v>499</v>
      </c>
      <c r="BM127" s="38">
        <f>SUM(BM5:BM124)</f>
        <v>522</v>
      </c>
      <c r="BN127" s="38">
        <f>SUM(BN5:BN124)</f>
        <v>539</v>
      </c>
      <c r="BO127" s="38">
        <f t="shared" si="8"/>
        <v>479</v>
      </c>
      <c r="BP127" s="38">
        <f t="shared" si="8"/>
        <v>476</v>
      </c>
      <c r="BQ127" s="38">
        <f t="shared" si="8"/>
        <v>412</v>
      </c>
      <c r="BR127" s="38">
        <f t="shared" si="8"/>
        <v>172</v>
      </c>
      <c r="BS127" s="38">
        <f t="shared" si="8"/>
        <v>311</v>
      </c>
      <c r="BT127" s="38">
        <f t="shared" si="8"/>
        <v>333</v>
      </c>
      <c r="BU127" s="38">
        <f t="shared" si="8"/>
        <v>345</v>
      </c>
      <c r="BV127" s="38">
        <f t="shared" si="8"/>
        <v>57</v>
      </c>
    </row>
    <row r="128" spans="1:74" ht="13.5" thickBot="1">
      <c r="A128" s="1" t="s">
        <v>158</v>
      </c>
      <c r="N128" s="38">
        <f>COUNTIF(N5:N124,"&gt;0")</f>
        <v>25</v>
      </c>
      <c r="O128" s="38">
        <f aca="true" t="shared" si="9" ref="O128:BV128">COUNTIF(O5:O124,"&gt;0")</f>
        <v>30</v>
      </c>
      <c r="P128" s="38">
        <f t="shared" si="9"/>
        <v>21</v>
      </c>
      <c r="Q128" s="38">
        <f>COUNTIF(Q5:Q124,"&gt;0")</f>
        <v>22</v>
      </c>
      <c r="R128" s="38">
        <f t="shared" si="9"/>
        <v>23</v>
      </c>
      <c r="S128" s="38">
        <f t="shared" si="9"/>
        <v>18</v>
      </c>
      <c r="T128" s="38">
        <f t="shared" si="9"/>
        <v>29</v>
      </c>
      <c r="U128" s="38">
        <f t="shared" si="9"/>
        <v>16</v>
      </c>
      <c r="V128" s="38">
        <f t="shared" si="9"/>
        <v>23</v>
      </c>
      <c r="W128" s="38">
        <f t="shared" si="9"/>
        <v>28</v>
      </c>
      <c r="X128" s="38">
        <f>COUNTIF(X5:X124,"&gt;0")</f>
        <v>28</v>
      </c>
      <c r="Y128" s="38">
        <f t="shared" si="9"/>
        <v>21</v>
      </c>
      <c r="Z128" s="38">
        <f t="shared" si="9"/>
        <v>23</v>
      </c>
      <c r="AA128" s="38">
        <f t="shared" si="9"/>
        <v>17</v>
      </c>
      <c r="AB128" s="38">
        <f t="shared" si="9"/>
        <v>20</v>
      </c>
      <c r="AC128" s="38">
        <f>COUNTIF(AC5:AC124,"&gt;0")</f>
        <v>29</v>
      </c>
      <c r="AD128" s="38">
        <f t="shared" si="9"/>
        <v>33</v>
      </c>
      <c r="AE128" s="38">
        <f>COUNTIF(AE5:AE124,"&gt;0")</f>
        <v>22</v>
      </c>
      <c r="AF128" s="38">
        <f t="shared" si="9"/>
        <v>21</v>
      </c>
      <c r="AG128" s="38">
        <f t="shared" si="9"/>
        <v>23</v>
      </c>
      <c r="AH128" s="38">
        <f t="shared" si="9"/>
        <v>20</v>
      </c>
      <c r="AI128" s="38">
        <f t="shared" si="9"/>
        <v>27</v>
      </c>
      <c r="AJ128" s="38">
        <f>COUNTIF(AJ5:AJ124,"&gt;0")</f>
        <v>22</v>
      </c>
      <c r="AK128" s="38">
        <f>COUNTIF(AK5:AK124,"&gt;0")</f>
        <v>23</v>
      </c>
      <c r="AL128" s="38">
        <f t="shared" si="9"/>
        <v>24</v>
      </c>
      <c r="AM128" s="38">
        <f>COUNTIF(AM5:AM124,"&gt;0")</f>
        <v>28</v>
      </c>
      <c r="AN128" s="38">
        <f>COUNTIF(AN5:AN124,"&gt;0")</f>
        <v>17</v>
      </c>
      <c r="AO128" s="38">
        <f t="shared" si="9"/>
        <v>22</v>
      </c>
      <c r="AP128" s="38">
        <f t="shared" si="9"/>
        <v>32</v>
      </c>
      <c r="AQ128" s="38">
        <f t="shared" si="9"/>
        <v>23</v>
      </c>
      <c r="AR128" s="38">
        <f>COUNTIF(AR5:AR124,"&gt;0")</f>
        <v>27</v>
      </c>
      <c r="AS128" s="38">
        <f t="shared" si="9"/>
        <v>22</v>
      </c>
      <c r="AT128" s="38">
        <f t="shared" si="9"/>
        <v>17</v>
      </c>
      <c r="AU128" s="38">
        <f t="shared" si="9"/>
        <v>20</v>
      </c>
      <c r="AV128" s="38">
        <f t="shared" si="9"/>
        <v>23</v>
      </c>
      <c r="AW128" s="38">
        <f t="shared" si="9"/>
        <v>14</v>
      </c>
      <c r="AX128" s="38">
        <f t="shared" si="9"/>
        <v>20</v>
      </c>
      <c r="AY128" s="38">
        <f>COUNTIF(AY5:AY124,"&gt;0")</f>
        <v>10</v>
      </c>
      <c r="AZ128" s="38">
        <f t="shared" si="9"/>
        <v>19</v>
      </c>
      <c r="BA128" s="38">
        <f>COUNTIF(BA5:BA124,"&gt;0")</f>
        <v>15</v>
      </c>
      <c r="BB128" s="38">
        <f>COUNTIF(BB5:BB124,"&gt;0")</f>
        <v>19</v>
      </c>
      <c r="BC128" s="38">
        <f>COUNTIF(BC5:BC124,"&gt;0")</f>
        <v>19</v>
      </c>
      <c r="BD128" s="38">
        <f t="shared" si="9"/>
        <v>20</v>
      </c>
      <c r="BE128" s="38">
        <f>COUNTIF(BE5:BE124,"&gt;0")</f>
        <v>20</v>
      </c>
      <c r="BF128" s="38">
        <f t="shared" si="9"/>
        <v>22</v>
      </c>
      <c r="BG128" s="38">
        <f>COUNTIF(BG5:BG124,"&gt;0")</f>
        <v>18</v>
      </c>
      <c r="BH128" s="38">
        <f>COUNTIF(BH5:BH124,"&gt;0")</f>
        <v>20</v>
      </c>
      <c r="BI128" s="38">
        <f t="shared" si="9"/>
        <v>23</v>
      </c>
      <c r="BJ128" s="38">
        <f>COUNTIF(BJ5:BJ124,"&gt;0")</f>
        <v>10</v>
      </c>
      <c r="BK128" s="38">
        <f t="shared" si="9"/>
        <v>14</v>
      </c>
      <c r="BL128" s="38">
        <f t="shared" si="9"/>
        <v>18</v>
      </c>
      <c r="BM128" s="38">
        <f>COUNTIF(BM5:BM124,"&gt;0")</f>
        <v>17</v>
      </c>
      <c r="BN128" s="38">
        <f>COUNTIF(BN5:BN124,"&gt;0")</f>
        <v>31</v>
      </c>
      <c r="BO128" s="38">
        <f t="shared" si="9"/>
        <v>24</v>
      </c>
      <c r="BP128" s="38">
        <f t="shared" si="9"/>
        <v>26</v>
      </c>
      <c r="BQ128" s="38">
        <f t="shared" si="9"/>
        <v>27</v>
      </c>
      <c r="BR128" s="38">
        <f t="shared" si="9"/>
        <v>12</v>
      </c>
      <c r="BS128" s="38">
        <f t="shared" si="9"/>
        <v>17</v>
      </c>
      <c r="BT128" s="38">
        <f t="shared" si="9"/>
        <v>22</v>
      </c>
      <c r="BU128" s="38">
        <f t="shared" si="9"/>
        <v>15</v>
      </c>
      <c r="BV128" s="38">
        <f t="shared" si="9"/>
        <v>16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4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26" sqref="M126"/>
    </sheetView>
  </sheetViews>
  <sheetFormatPr defaultColWidth="5.7109375" defaultRowHeight="12.75"/>
  <cols>
    <col min="1" max="1" width="16.00390625" style="1" bestFit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86</v>
      </c>
    </row>
    <row r="2" spans="1:7" s="4" customFormat="1" ht="105.75" customHeight="1">
      <c r="A2" s="3"/>
      <c r="B2" s="29" t="s">
        <v>243</v>
      </c>
      <c r="C2" s="29" t="s">
        <v>244</v>
      </c>
      <c r="D2" s="29" t="s">
        <v>245</v>
      </c>
      <c r="E2" s="31" t="s">
        <v>136</v>
      </c>
      <c r="F2" s="31" t="s">
        <v>135</v>
      </c>
      <c r="G2" s="8"/>
    </row>
    <row r="3" spans="1:7" s="6" customFormat="1" ht="12.75">
      <c r="A3" s="5"/>
      <c r="B3" s="5"/>
      <c r="C3" s="5"/>
      <c r="D3" s="7"/>
      <c r="E3" s="26"/>
      <c r="F3" s="26"/>
      <c r="G3" s="9"/>
    </row>
    <row r="4" spans="1:39" ht="12.75">
      <c r="A4" s="13" t="s">
        <v>1</v>
      </c>
      <c r="B4" s="13">
        <v>530</v>
      </c>
      <c r="C4" s="13">
        <v>544</v>
      </c>
      <c r="D4" s="30">
        <f>Perustaulukko!K4</f>
        <v>593.9000000000002</v>
      </c>
      <c r="E4" s="14"/>
      <c r="F4" s="14"/>
      <c r="G4" s="17"/>
      <c r="H4" s="14"/>
      <c r="I4" s="14"/>
      <c r="J4" s="14"/>
      <c r="K4" s="15"/>
      <c r="L4" s="19"/>
      <c r="M4" s="13"/>
      <c r="N4" s="13"/>
      <c r="O4" s="13"/>
      <c r="P4" s="16"/>
      <c r="Q4" s="16"/>
      <c r="R4" s="16"/>
      <c r="S4" s="16"/>
      <c r="T4" s="16"/>
      <c r="U4" s="16"/>
      <c r="V4" s="16"/>
      <c r="W4" s="16"/>
      <c r="X4" s="16"/>
      <c r="Y4" s="15"/>
      <c r="Z4" s="15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8"/>
    </row>
    <row r="5" spans="1:39" ht="12.75">
      <c r="A5" s="64" t="s">
        <v>213</v>
      </c>
      <c r="B5" s="66">
        <v>0</v>
      </c>
      <c r="C5" s="66">
        <v>0</v>
      </c>
      <c r="D5" s="11">
        <f>Perustaulukko!K5</f>
        <v>0</v>
      </c>
      <c r="E5" s="32">
        <f>IF(C5&gt;0,(D5/C5)*100,"")</f>
      </c>
      <c r="F5" s="32">
        <f>IF(B5&gt;0,(D5/B5)*100,"")</f>
      </c>
      <c r="G5" s="65"/>
      <c r="H5" s="60"/>
      <c r="I5" s="60"/>
      <c r="J5" s="60"/>
      <c r="K5" s="64"/>
      <c r="L5" s="61"/>
      <c r="M5" s="59"/>
      <c r="N5" s="59"/>
      <c r="O5" s="59"/>
      <c r="P5" s="63"/>
      <c r="Q5" s="63"/>
      <c r="R5" s="63"/>
      <c r="S5" s="63"/>
      <c r="T5" s="63"/>
      <c r="U5" s="63"/>
      <c r="V5" s="63"/>
      <c r="W5" s="63"/>
      <c r="X5" s="63"/>
      <c r="Y5" s="51"/>
      <c r="Z5" s="51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2"/>
    </row>
    <row r="6" spans="1:39" ht="12.75">
      <c r="A6" s="64" t="s">
        <v>224</v>
      </c>
      <c r="B6" s="59">
        <v>0.13</v>
      </c>
      <c r="C6" s="66">
        <v>0</v>
      </c>
      <c r="D6" s="11">
        <f>Perustaulukko!K6</f>
        <v>0</v>
      </c>
      <c r="E6" s="32">
        <f>IF(C6&gt;0,(D6/C6)*100,"")</f>
      </c>
      <c r="F6" s="32">
        <f>IF(B6&gt;0,(D6/B6)*100,"")</f>
        <v>0</v>
      </c>
      <c r="G6" s="65"/>
      <c r="H6" s="60"/>
      <c r="I6" s="60"/>
      <c r="J6" s="60"/>
      <c r="K6" s="64"/>
      <c r="L6" s="61"/>
      <c r="M6" s="59"/>
      <c r="N6" s="59"/>
      <c r="O6" s="59"/>
      <c r="P6" s="63"/>
      <c r="Q6" s="63"/>
      <c r="R6" s="63"/>
      <c r="S6" s="63"/>
      <c r="T6" s="63"/>
      <c r="U6" s="63"/>
      <c r="V6" s="63"/>
      <c r="W6" s="63"/>
      <c r="X6" s="63"/>
      <c r="Y6" s="51"/>
      <c r="Z6" s="51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2"/>
    </row>
    <row r="7" spans="1:39" ht="12.75">
      <c r="A7" s="64" t="s">
        <v>186</v>
      </c>
      <c r="B7" s="66">
        <v>0.19</v>
      </c>
      <c r="C7" s="66">
        <v>0.04</v>
      </c>
      <c r="D7" s="11">
        <f>Perustaulukko!K7</f>
        <v>0.016837851490149852</v>
      </c>
      <c r="E7" s="32">
        <f>IF(C7&gt;0,(D7/C7)*100,"")</f>
        <v>42.094628725374626</v>
      </c>
      <c r="F7" s="32">
        <f>IF(B7&gt;0,(D7/B7)*100,"")</f>
        <v>8.862027100078869</v>
      </c>
      <c r="G7" s="65"/>
      <c r="H7" s="60"/>
      <c r="I7" s="60"/>
      <c r="J7" s="60"/>
      <c r="K7" s="64"/>
      <c r="L7" s="61"/>
      <c r="M7" s="59"/>
      <c r="N7" s="59"/>
      <c r="O7" s="59"/>
      <c r="P7" s="63"/>
      <c r="Q7" s="63"/>
      <c r="R7" s="63"/>
      <c r="S7" s="63"/>
      <c r="T7" s="63"/>
      <c r="U7" s="63"/>
      <c r="V7" s="63"/>
      <c r="W7" s="63"/>
      <c r="X7" s="63"/>
      <c r="Y7" s="51"/>
      <c r="Z7" s="51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2"/>
    </row>
    <row r="8" spans="1:11" ht="12.75">
      <c r="A8" s="1" t="s">
        <v>2</v>
      </c>
      <c r="B8" s="12">
        <v>0.77</v>
      </c>
      <c r="C8" s="12">
        <v>0.55</v>
      </c>
      <c r="D8" s="11">
        <f>Perustaulukko!K8</f>
        <v>0.15154066341134867</v>
      </c>
      <c r="E8" s="32">
        <f>IF(C8&gt;0,(D8/C8)*100,"")</f>
        <v>27.552847892972483</v>
      </c>
      <c r="F8" s="32">
        <f>IF(B8&gt;0,(D8/B8)*100,"")</f>
        <v>19.680605637837488</v>
      </c>
      <c r="G8" s="10"/>
      <c r="K8" s="1"/>
    </row>
    <row r="9" spans="1:11" ht="12.75">
      <c r="A9" s="1" t="s">
        <v>3</v>
      </c>
      <c r="B9" s="12">
        <v>4.02</v>
      </c>
      <c r="C9" s="12">
        <v>1.32</v>
      </c>
      <c r="D9" s="11">
        <f>Perustaulukko!K9</f>
        <v>1.3638659707021379</v>
      </c>
      <c r="E9" s="32">
        <f aca="true" t="shared" si="0" ref="E9:E99">IF(C9&gt;0,(D9/C9)*100,"")</f>
        <v>103.3231795986468</v>
      </c>
      <c r="F9" s="32">
        <f aca="true" t="shared" si="1" ref="F9:F99">IF(B9&gt;0,(D9/B9)*100,"")</f>
        <v>33.927014196570596</v>
      </c>
      <c r="G9" s="10"/>
      <c r="K9" s="1"/>
    </row>
    <row r="10" spans="1:11" ht="12.75">
      <c r="A10" s="1" t="s">
        <v>4</v>
      </c>
      <c r="B10" s="12">
        <v>2.02</v>
      </c>
      <c r="C10" s="12">
        <v>0.37</v>
      </c>
      <c r="D10" s="11">
        <f>Perustaulukko!K10</f>
        <v>0.08418925745074926</v>
      </c>
      <c r="E10" s="32">
        <f t="shared" si="0"/>
        <v>22.753853365067368</v>
      </c>
      <c r="F10" s="32">
        <f t="shared" si="1"/>
        <v>4.1677850223143205</v>
      </c>
      <c r="G10" s="10"/>
      <c r="K10" s="1"/>
    </row>
    <row r="11" spans="1:11" ht="12.75">
      <c r="A11" s="1" t="s">
        <v>173</v>
      </c>
      <c r="B11" s="12">
        <v>4.86</v>
      </c>
      <c r="C11" s="12">
        <v>0</v>
      </c>
      <c r="D11" s="11">
        <f>Perustaulukko!K11</f>
        <v>0</v>
      </c>
      <c r="E11" s="32">
        <f>IF(C11&gt;0,(D11/C11)*100,"")</f>
      </c>
      <c r="F11" s="32">
        <f>IF(B11&gt;0,(D11/B11)*100,"")</f>
        <v>0</v>
      </c>
      <c r="G11" s="10"/>
      <c r="K11" s="56"/>
    </row>
    <row r="12" spans="1:11" ht="12.75">
      <c r="A12" s="1" t="s">
        <v>215</v>
      </c>
      <c r="B12" s="12">
        <v>0.02</v>
      </c>
      <c r="C12" s="12">
        <v>0</v>
      </c>
      <c r="D12" s="11">
        <f>Perustaulukko!K12</f>
        <v>0</v>
      </c>
      <c r="E12" s="32">
        <f>IF(C12&gt;0,(D12/C12)*100,"")</f>
      </c>
      <c r="F12" s="32">
        <f>IF(B12&gt;0,(D12/B12)*100,"")</f>
        <v>0</v>
      </c>
      <c r="G12" s="10"/>
      <c r="K12" s="56"/>
    </row>
    <row r="13" spans="1:11" ht="12.75">
      <c r="A13" s="1" t="s">
        <v>178</v>
      </c>
      <c r="B13" s="12">
        <v>0.3</v>
      </c>
      <c r="C13" s="12">
        <v>0</v>
      </c>
      <c r="D13" s="11">
        <f>Perustaulukko!K13</f>
        <v>0</v>
      </c>
      <c r="E13" s="32">
        <f>IF(C13&gt;0,(D13/C13)*100,"")</f>
      </c>
      <c r="F13" s="32">
        <f>IF(B13&gt;0,(D13/B13)*100,"")</f>
        <v>0</v>
      </c>
      <c r="G13" s="10"/>
      <c r="K13" s="56"/>
    </row>
    <row r="14" spans="1:11" ht="12.75">
      <c r="A14" s="1" t="s">
        <v>5</v>
      </c>
      <c r="B14" s="12">
        <v>16.35</v>
      </c>
      <c r="C14" s="12">
        <v>44.15</v>
      </c>
      <c r="D14" s="11">
        <f>Perustaulukko!K14</f>
        <v>14.093281697255426</v>
      </c>
      <c r="E14" s="32">
        <f t="shared" si="0"/>
        <v>31.92136284769066</v>
      </c>
      <c r="F14" s="32">
        <f t="shared" si="1"/>
        <v>86.19744157342768</v>
      </c>
      <c r="G14" s="10"/>
      <c r="K14" s="56"/>
    </row>
    <row r="15" spans="1:11" ht="12.75">
      <c r="A15" s="1" t="s">
        <v>216</v>
      </c>
      <c r="B15" s="12">
        <v>0</v>
      </c>
      <c r="C15" s="12">
        <v>0</v>
      </c>
      <c r="D15" s="11">
        <f>Perustaulukko!K15</f>
        <v>0</v>
      </c>
      <c r="E15" s="32">
        <f>IF(C15&gt;0,(D15/C15)*100,"")</f>
      </c>
      <c r="F15" s="32">
        <f>IF(B15&gt;0,(D15/B15)*100,"")</f>
      </c>
      <c r="G15" s="10"/>
      <c r="K15" s="56"/>
    </row>
    <row r="16" spans="1:11" ht="12.75">
      <c r="A16" s="1" t="s">
        <v>113</v>
      </c>
      <c r="B16" s="12">
        <v>5.18</v>
      </c>
      <c r="C16" s="12">
        <v>0.22</v>
      </c>
      <c r="D16" s="11">
        <f>Perustaulukko!K16</f>
        <v>0.033675702980299704</v>
      </c>
      <c r="E16" s="32">
        <f t="shared" si="0"/>
        <v>15.307137718318048</v>
      </c>
      <c r="F16" s="32">
        <f t="shared" si="1"/>
        <v>0.650110096144782</v>
      </c>
      <c r="G16" s="10"/>
      <c r="K16" s="1"/>
    </row>
    <row r="17" spans="1:11" ht="12.75">
      <c r="A17" s="1" t="s">
        <v>201</v>
      </c>
      <c r="B17" s="12">
        <v>0.09</v>
      </c>
      <c r="C17" s="12">
        <v>0</v>
      </c>
      <c r="D17" s="11">
        <f>Perustaulukko!K17</f>
        <v>0</v>
      </c>
      <c r="E17" s="32">
        <f>IF(C17&gt;0,(D17/C17)*100,"")</f>
      </c>
      <c r="F17" s="32">
        <f>IF(B17&gt;0,(D17/B17)*100,"")</f>
        <v>0</v>
      </c>
      <c r="G17" s="10"/>
      <c r="K17" s="1"/>
    </row>
    <row r="18" spans="1:11" ht="12.75">
      <c r="A18" s="1" t="s">
        <v>217</v>
      </c>
      <c r="B18" s="12">
        <v>0.09</v>
      </c>
      <c r="C18" s="12">
        <v>0</v>
      </c>
      <c r="D18" s="11">
        <f>Perustaulukko!K18</f>
        <v>0</v>
      </c>
      <c r="E18" s="32">
        <f>IF(C18&gt;0,(D18/C18)*100,"")</f>
      </c>
      <c r="F18" s="32">
        <f>IF(B18&gt;0,(D18/B18)*100,"")</f>
        <v>0</v>
      </c>
      <c r="G18" s="10"/>
      <c r="K18" s="1"/>
    </row>
    <row r="19" spans="1:11" ht="12.75">
      <c r="A19" s="1" t="s">
        <v>65</v>
      </c>
      <c r="B19" s="12">
        <v>0.28</v>
      </c>
      <c r="C19" s="12">
        <v>11.04</v>
      </c>
      <c r="D19" s="11">
        <f>Perustaulukko!K19</f>
        <v>0</v>
      </c>
      <c r="E19" s="32">
        <f t="shared" si="0"/>
        <v>0</v>
      </c>
      <c r="F19" s="32">
        <f t="shared" si="1"/>
        <v>0</v>
      </c>
      <c r="G19" s="10"/>
      <c r="K19" s="1"/>
    </row>
    <row r="20" spans="1:11" ht="12.75">
      <c r="A20" s="1" t="s">
        <v>218</v>
      </c>
      <c r="B20" s="12">
        <v>0.94</v>
      </c>
      <c r="C20" s="12">
        <v>0</v>
      </c>
      <c r="D20" s="11">
        <f>Perustaulukko!K20</f>
        <v>0.016837851490149852</v>
      </c>
      <c r="E20" s="32">
        <f>IF(C20&gt;0,(D20/C20)*100,"")</f>
      </c>
      <c r="F20" s="32">
        <f>IF(B20&gt;0,(D20/B20)*100,"")</f>
        <v>1.7912607968244523</v>
      </c>
      <c r="G20" s="10"/>
      <c r="K20" s="1"/>
    </row>
    <row r="21" spans="1:11" ht="12.75">
      <c r="A21" s="1" t="s">
        <v>226</v>
      </c>
      <c r="B21" s="12">
        <v>0.53</v>
      </c>
      <c r="C21" s="12">
        <v>0.02</v>
      </c>
      <c r="D21" s="11">
        <f>Perustaulukko!K21</f>
        <v>0</v>
      </c>
      <c r="E21" s="32">
        <f>IF(C21&gt;0,(D21/C21)*100,"")</f>
        <v>0</v>
      </c>
      <c r="F21" s="32">
        <f>IF(B21&gt;0,(D21/B21)*100,"")</f>
        <v>0</v>
      </c>
      <c r="G21" s="10"/>
      <c r="K21" s="1"/>
    </row>
    <row r="22" spans="1:11" ht="12.75">
      <c r="A22" s="1" t="s">
        <v>6</v>
      </c>
      <c r="B22" s="12">
        <v>13.35</v>
      </c>
      <c r="C22" s="12">
        <v>3.26</v>
      </c>
      <c r="D22" s="11">
        <f>Perustaulukko!K22</f>
        <v>2.862434753325475</v>
      </c>
      <c r="E22" s="32">
        <f t="shared" si="0"/>
        <v>87.80474703452377</v>
      </c>
      <c r="F22" s="32">
        <f t="shared" si="1"/>
        <v>21.441458826408052</v>
      </c>
      <c r="G22" s="10"/>
      <c r="K22" s="1"/>
    </row>
    <row r="23" spans="1:11" ht="12.75">
      <c r="A23" s="1" t="s">
        <v>89</v>
      </c>
      <c r="B23" s="12">
        <v>0.64</v>
      </c>
      <c r="C23" s="12">
        <v>0</v>
      </c>
      <c r="D23" s="11">
        <f>Perustaulukko!K23</f>
        <v>0</v>
      </c>
      <c r="E23" s="32">
        <f t="shared" si="0"/>
      </c>
      <c r="F23" s="32">
        <f t="shared" si="1"/>
        <v>0</v>
      </c>
      <c r="G23" s="10"/>
      <c r="K23" s="1"/>
    </row>
    <row r="24" spans="1:11" ht="12.75">
      <c r="A24" s="1" t="s">
        <v>66</v>
      </c>
      <c r="B24" s="12">
        <v>0.04</v>
      </c>
      <c r="C24" s="12">
        <v>0.09</v>
      </c>
      <c r="D24" s="11">
        <f>Perustaulukko!K24</f>
        <v>0.050513554470449556</v>
      </c>
      <c r="E24" s="32">
        <f t="shared" si="0"/>
        <v>56.12617163383285</v>
      </c>
      <c r="F24" s="32">
        <f t="shared" si="1"/>
        <v>126.2838861761239</v>
      </c>
      <c r="G24" s="10"/>
      <c r="K24" s="1"/>
    </row>
    <row r="25" spans="1:11" ht="12.75">
      <c r="A25" s="1" t="s">
        <v>7</v>
      </c>
      <c r="B25" s="12">
        <v>18.29</v>
      </c>
      <c r="C25" s="12">
        <v>16.37</v>
      </c>
      <c r="D25" s="11">
        <f>Perustaulukko!K25</f>
        <v>0.909243980468092</v>
      </c>
      <c r="E25" s="32">
        <f t="shared" si="0"/>
        <v>5.554330974148393</v>
      </c>
      <c r="F25" s="32">
        <f t="shared" si="1"/>
        <v>4.971262878447742</v>
      </c>
      <c r="G25" s="10"/>
      <c r="K25" s="1"/>
    </row>
    <row r="26" spans="1:11" ht="12.75">
      <c r="A26" s="1" t="s">
        <v>8</v>
      </c>
      <c r="B26" s="12">
        <v>1.11</v>
      </c>
      <c r="C26" s="12">
        <v>1.25</v>
      </c>
      <c r="D26" s="11">
        <f>Perustaulukko!K26</f>
        <v>1.3470281192119882</v>
      </c>
      <c r="E26" s="32">
        <f t="shared" si="0"/>
        <v>107.76224953695905</v>
      </c>
      <c r="F26" s="32">
        <f t="shared" si="1"/>
        <v>121.35388461369261</v>
      </c>
      <c r="G26" s="10"/>
      <c r="K26" s="1"/>
    </row>
    <row r="27" spans="1:11" ht="12.75">
      <c r="A27" s="1" t="s">
        <v>9</v>
      </c>
      <c r="B27" s="12">
        <v>0.41</v>
      </c>
      <c r="C27" s="12">
        <v>0.33</v>
      </c>
      <c r="D27" s="11">
        <f>Perustaulukko!K27</f>
        <v>0.16837851490149852</v>
      </c>
      <c r="E27" s="32">
        <f t="shared" si="0"/>
        <v>51.02379239439349</v>
      </c>
      <c r="F27" s="32">
        <f t="shared" si="1"/>
        <v>41.06793046378013</v>
      </c>
      <c r="G27" s="10"/>
      <c r="K27" s="1"/>
    </row>
    <row r="28" spans="1:11" ht="12.75">
      <c r="A28" s="1" t="s">
        <v>10</v>
      </c>
      <c r="B28" s="12">
        <v>0.4</v>
      </c>
      <c r="C28" s="12">
        <v>0.2</v>
      </c>
      <c r="D28" s="11">
        <f>Perustaulukko!K28</f>
        <v>0.20205421788179823</v>
      </c>
      <c r="E28" s="32">
        <f t="shared" si="0"/>
        <v>101.0271089408991</v>
      </c>
      <c r="F28" s="32">
        <f t="shared" si="1"/>
        <v>50.51355447044955</v>
      </c>
      <c r="G28" s="10"/>
      <c r="K28" s="1"/>
    </row>
    <row r="29" spans="1:11" ht="12.75">
      <c r="A29" s="1" t="s">
        <v>182</v>
      </c>
      <c r="B29" s="12">
        <v>0.02</v>
      </c>
      <c r="C29" s="12">
        <v>0</v>
      </c>
      <c r="D29" s="11">
        <f>Perustaulukko!K29</f>
        <v>0</v>
      </c>
      <c r="E29" s="32">
        <f>IF(C29&gt;0,(D29/C29)*100,"")</f>
      </c>
      <c r="F29" s="32">
        <f>IF(B29&gt;0,(D29/B29)*100,"")</f>
        <v>0</v>
      </c>
      <c r="G29" s="10"/>
      <c r="K29" s="1"/>
    </row>
    <row r="30" spans="1:11" ht="12.75">
      <c r="A30" s="1" t="s">
        <v>11</v>
      </c>
      <c r="B30" s="12">
        <v>0.06</v>
      </c>
      <c r="C30" s="12">
        <v>0.02</v>
      </c>
      <c r="D30" s="11">
        <f>Perustaulukko!K30</f>
        <v>0.06735140596059941</v>
      </c>
      <c r="E30" s="32">
        <f t="shared" si="0"/>
        <v>336.757029802997</v>
      </c>
      <c r="F30" s="32">
        <f t="shared" si="1"/>
        <v>112.2523432676657</v>
      </c>
      <c r="G30" s="10"/>
      <c r="K30" s="1"/>
    </row>
    <row r="31" spans="1:11" ht="12.75">
      <c r="A31" s="1" t="s">
        <v>76</v>
      </c>
      <c r="B31" s="12">
        <v>0.02</v>
      </c>
      <c r="C31" s="12">
        <v>0</v>
      </c>
      <c r="D31" s="11">
        <f>Perustaulukko!K31</f>
        <v>0</v>
      </c>
      <c r="E31" s="32">
        <f t="shared" si="0"/>
      </c>
      <c r="F31" s="32">
        <f t="shared" si="1"/>
        <v>0</v>
      </c>
      <c r="G31" s="10"/>
      <c r="K31" s="1"/>
    </row>
    <row r="32" spans="1:11" ht="12.75">
      <c r="A32" s="1" t="s">
        <v>12</v>
      </c>
      <c r="B32" s="12">
        <v>0.02</v>
      </c>
      <c r="C32" s="12">
        <v>0.04</v>
      </c>
      <c r="D32" s="11">
        <f>Perustaulukko!K32</f>
        <v>0.016837851490149852</v>
      </c>
      <c r="E32" s="32">
        <f t="shared" si="0"/>
        <v>42.094628725374626</v>
      </c>
      <c r="F32" s="32">
        <f t="shared" si="1"/>
        <v>84.18925745074925</v>
      </c>
      <c r="G32" s="10"/>
      <c r="K32" s="1"/>
    </row>
    <row r="33" spans="1:11" ht="12.75">
      <c r="A33" s="1" t="s">
        <v>209</v>
      </c>
      <c r="B33" s="12">
        <v>0.02</v>
      </c>
      <c r="C33" s="12">
        <v>0</v>
      </c>
      <c r="D33" s="11">
        <f>Perustaulukko!K33</f>
        <v>0.016837851490149852</v>
      </c>
      <c r="E33" s="32">
        <f>IF(C33&gt;0,(D33/C33)*100,"")</f>
      </c>
      <c r="F33" s="32">
        <f>IF(B33&gt;0,(D33/B33)*100,"")</f>
        <v>84.18925745074925</v>
      </c>
      <c r="G33" s="10"/>
      <c r="K33" s="1"/>
    </row>
    <row r="34" spans="1:11" ht="12.75">
      <c r="A34" s="1" t="s">
        <v>101</v>
      </c>
      <c r="B34" s="12">
        <v>0</v>
      </c>
      <c r="C34" s="12">
        <v>0.02</v>
      </c>
      <c r="D34" s="11">
        <f>Perustaulukko!K34</f>
        <v>0</v>
      </c>
      <c r="E34" s="32">
        <f t="shared" si="0"/>
        <v>0</v>
      </c>
      <c r="F34" s="32">
        <f t="shared" si="1"/>
      </c>
      <c r="G34" s="10"/>
      <c r="K34" s="1"/>
    </row>
    <row r="35" spans="1:11" ht="12.75">
      <c r="A35" s="1" t="s">
        <v>188</v>
      </c>
      <c r="B35" s="12">
        <v>0</v>
      </c>
      <c r="C35" s="12">
        <v>0</v>
      </c>
      <c r="D35" s="11">
        <f>Perustaulukko!K35</f>
        <v>0</v>
      </c>
      <c r="E35" s="32">
        <f>IF(C35&gt;0,(D35/C35)*100,"")</f>
      </c>
      <c r="F35" s="32">
        <f>IF(B35&gt;0,(D35/B35)*100,"")</f>
      </c>
      <c r="G35" s="10"/>
      <c r="K35" s="1"/>
    </row>
    <row r="36" spans="1:11" ht="12.75">
      <c r="A36" s="1" t="s">
        <v>13</v>
      </c>
      <c r="B36" s="12">
        <v>0.66</v>
      </c>
      <c r="C36" s="12">
        <v>0.28</v>
      </c>
      <c r="D36" s="11">
        <f>Perustaulukko!K36</f>
        <v>0.33675702980299704</v>
      </c>
      <c r="E36" s="32">
        <f t="shared" si="0"/>
        <v>120.27036778678463</v>
      </c>
      <c r="F36" s="32">
        <f t="shared" si="1"/>
        <v>51.02379239439349</v>
      </c>
      <c r="G36" s="10"/>
      <c r="H36" s="20"/>
      <c r="K36" s="1"/>
    </row>
    <row r="37" spans="1:11" ht="12.75">
      <c r="A37" s="1" t="s">
        <v>14</v>
      </c>
      <c r="B37" s="12">
        <v>0.28</v>
      </c>
      <c r="C37" s="12">
        <v>0.17</v>
      </c>
      <c r="D37" s="11">
        <f>Perustaulukko!K37</f>
        <v>0.20205421788179823</v>
      </c>
      <c r="E37" s="32">
        <f t="shared" si="0"/>
        <v>118.8554222834107</v>
      </c>
      <c r="F37" s="32">
        <f t="shared" si="1"/>
        <v>72.16222067207079</v>
      </c>
      <c r="G37" s="10"/>
      <c r="K37" s="1"/>
    </row>
    <row r="38" spans="1:11" ht="12.75">
      <c r="A38" s="1" t="s">
        <v>67</v>
      </c>
      <c r="B38" s="12">
        <v>0.06</v>
      </c>
      <c r="C38" s="12">
        <v>0.02</v>
      </c>
      <c r="D38" s="11">
        <f>Perustaulukko!K38</f>
        <v>0.016837851490149852</v>
      </c>
      <c r="E38" s="32">
        <f t="shared" si="0"/>
        <v>84.18925745074925</v>
      </c>
      <c r="F38" s="32">
        <f t="shared" si="1"/>
        <v>28.063085816916423</v>
      </c>
      <c r="G38" s="10"/>
      <c r="K38" s="1"/>
    </row>
    <row r="39" spans="1:11" ht="12.75">
      <c r="A39" s="1" t="s">
        <v>145</v>
      </c>
      <c r="B39" s="12">
        <v>0</v>
      </c>
      <c r="C39" s="12">
        <v>0.15</v>
      </c>
      <c r="D39" s="11">
        <f>Perustaulukko!K39</f>
        <v>0</v>
      </c>
      <c r="E39" s="32">
        <f>IF(C39&gt;0,(D39/C39)*100,"")</f>
        <v>0</v>
      </c>
      <c r="F39" s="32">
        <f>IF(B39&gt;0,(D39/B39)*100,"")</f>
      </c>
      <c r="G39" s="10"/>
      <c r="K39" s="1"/>
    </row>
    <row r="40" spans="1:11" ht="12.75">
      <c r="A40" s="1" t="s">
        <v>15</v>
      </c>
      <c r="B40" s="12">
        <v>0.75</v>
      </c>
      <c r="C40" s="12">
        <v>0.64</v>
      </c>
      <c r="D40" s="11">
        <f>Perustaulukko!K40</f>
        <v>0.4882976932143457</v>
      </c>
      <c r="E40" s="32">
        <f t="shared" si="0"/>
        <v>76.29651456474151</v>
      </c>
      <c r="F40" s="32">
        <f t="shared" si="1"/>
        <v>65.10635909524609</v>
      </c>
      <c r="G40" s="10"/>
      <c r="K40" s="1"/>
    </row>
    <row r="41" spans="1:11" ht="12.75">
      <c r="A41" s="1" t="s">
        <v>16</v>
      </c>
      <c r="B41" s="12">
        <v>0.21</v>
      </c>
      <c r="C41" s="12">
        <v>0</v>
      </c>
      <c r="D41" s="11">
        <f>Perustaulukko!K41</f>
        <v>0</v>
      </c>
      <c r="E41" s="32">
        <f t="shared" si="0"/>
      </c>
      <c r="F41" s="32">
        <f t="shared" si="1"/>
        <v>0</v>
      </c>
      <c r="G41" s="10"/>
      <c r="K41" s="1"/>
    </row>
    <row r="42" spans="1:11" ht="12.75">
      <c r="A42" s="1" t="s">
        <v>116</v>
      </c>
      <c r="B42" s="12">
        <v>0</v>
      </c>
      <c r="C42" s="12">
        <v>0</v>
      </c>
      <c r="D42" s="11">
        <f>Perustaulukko!K42</f>
        <v>0</v>
      </c>
      <c r="E42" s="32">
        <f t="shared" si="0"/>
      </c>
      <c r="F42" s="32">
        <f t="shared" si="1"/>
      </c>
      <c r="G42" s="10"/>
      <c r="K42" s="56"/>
    </row>
    <row r="43" spans="1:11" ht="12.75">
      <c r="A43" s="1" t="s">
        <v>151</v>
      </c>
      <c r="B43" s="12">
        <v>0</v>
      </c>
      <c r="C43" s="12">
        <v>0</v>
      </c>
      <c r="D43" s="11">
        <f>Perustaulukko!K43</f>
        <v>0</v>
      </c>
      <c r="E43" s="32">
        <f>IF(C43&gt;0,(D43/C43)*100,"")</f>
      </c>
      <c r="F43" s="32">
        <f>IF(B43&gt;0,(D43/B43)*100,"")</f>
      </c>
      <c r="G43" s="10"/>
      <c r="K43" s="1"/>
    </row>
    <row r="44" spans="1:11" ht="12.75">
      <c r="A44" s="1" t="s">
        <v>269</v>
      </c>
      <c r="B44" s="12">
        <v>0</v>
      </c>
      <c r="C44" s="12">
        <v>0</v>
      </c>
      <c r="D44" s="11">
        <f>Perustaulukko!K44</f>
        <v>0.050513554470449556</v>
      </c>
      <c r="E44" s="32">
        <f>IF(C44&gt;0,(D44/C44)*100,"")</f>
      </c>
      <c r="F44" s="32">
        <f>IF(B44&gt;0,(D44/B44)*100,"")</f>
      </c>
      <c r="G44" s="10"/>
      <c r="K44" s="1"/>
    </row>
    <row r="45" spans="1:11" ht="12.75">
      <c r="A45" s="1" t="s">
        <v>225</v>
      </c>
      <c r="B45" s="12">
        <v>0.02</v>
      </c>
      <c r="C45" s="12">
        <v>0</v>
      </c>
      <c r="D45" s="11">
        <f>Perustaulukko!K45</f>
        <v>0</v>
      </c>
      <c r="E45" s="32">
        <f>IF(C45&gt;0,(D45/C45)*100,"")</f>
      </c>
      <c r="F45" s="32">
        <f>IF(B45&gt;0,(D45/B45)*100,"")</f>
        <v>0</v>
      </c>
      <c r="G45" s="10"/>
      <c r="K45" s="1"/>
    </row>
    <row r="46" spans="1:11" ht="12.75">
      <c r="A46" s="1" t="s">
        <v>168</v>
      </c>
      <c r="B46" s="12">
        <v>0.11</v>
      </c>
      <c r="C46" s="12">
        <v>0.02</v>
      </c>
      <c r="D46" s="11">
        <f>Perustaulukko!K46</f>
        <v>0</v>
      </c>
      <c r="E46" s="32">
        <f>IF(C46&gt;0,(D46/C46)*100,"")</f>
        <v>0</v>
      </c>
      <c r="F46" s="32">
        <f>IF(B46&gt;0,(D46/B46)*100,"")</f>
        <v>0</v>
      </c>
      <c r="G46" s="10"/>
      <c r="K46" s="1"/>
    </row>
    <row r="47" spans="1:11" ht="12.75">
      <c r="A47" s="1" t="s">
        <v>198</v>
      </c>
      <c r="B47" s="12">
        <v>0.58</v>
      </c>
      <c r="C47" s="12">
        <v>0.06</v>
      </c>
      <c r="D47" s="11">
        <f>Perustaulukko!K47</f>
        <v>0</v>
      </c>
      <c r="E47" s="32">
        <f>IF(C47&gt;0,(D47/C47)*100,"")</f>
        <v>0</v>
      </c>
      <c r="F47" s="32">
        <f>IF(B47&gt;0,(D47/B47)*100,"")</f>
        <v>0</v>
      </c>
      <c r="G47" s="10"/>
      <c r="K47" s="1"/>
    </row>
    <row r="48" spans="1:11" ht="12.75">
      <c r="A48" s="1" t="s">
        <v>68</v>
      </c>
      <c r="B48" s="12">
        <v>17.21</v>
      </c>
      <c r="C48" s="12">
        <v>1.05</v>
      </c>
      <c r="D48" s="11">
        <f>Perustaulukko!K48</f>
        <v>0.21889206937194805</v>
      </c>
      <c r="E48" s="32">
        <f t="shared" si="0"/>
        <v>20.84686374970934</v>
      </c>
      <c r="F48" s="32">
        <f t="shared" si="1"/>
        <v>1.2718888400461825</v>
      </c>
      <c r="G48" s="10"/>
      <c r="K48" s="1"/>
    </row>
    <row r="49" spans="1:11" ht="12.75">
      <c r="A49" s="1" t="s">
        <v>17</v>
      </c>
      <c r="B49" s="12">
        <v>12.95</v>
      </c>
      <c r="C49" s="12">
        <v>26.03</v>
      </c>
      <c r="D49" s="11">
        <f>Perustaulukko!K49</f>
        <v>13.739686815962278</v>
      </c>
      <c r="E49" s="32">
        <f t="shared" si="0"/>
        <v>52.78404462528727</v>
      </c>
      <c r="F49" s="32">
        <f t="shared" si="1"/>
        <v>106.0979676908284</v>
      </c>
      <c r="G49" s="10"/>
      <c r="K49" s="1"/>
    </row>
    <row r="50" spans="1:11" ht="12.75">
      <c r="A50" s="1" t="s">
        <v>232</v>
      </c>
      <c r="B50" s="12">
        <v>0.04</v>
      </c>
      <c r="C50" s="12">
        <v>0</v>
      </c>
      <c r="D50" s="11">
        <f>Perustaulukko!K50</f>
        <v>0</v>
      </c>
      <c r="E50" s="32">
        <f>IF(C50&gt;0,(D50/C50)*100,"")</f>
      </c>
      <c r="F50" s="32">
        <f>IF(B50&gt;0,(D50/B50)*100,"")</f>
        <v>0</v>
      </c>
      <c r="G50" s="10"/>
      <c r="K50" s="1"/>
    </row>
    <row r="51" spans="1:11" ht="12.75">
      <c r="A51" s="1" t="s">
        <v>18</v>
      </c>
      <c r="B51" s="12">
        <v>3.85</v>
      </c>
      <c r="C51" s="12">
        <v>2.8</v>
      </c>
      <c r="D51" s="11">
        <f>Perustaulukko!K51</f>
        <v>1.801650109446034</v>
      </c>
      <c r="E51" s="32">
        <f t="shared" si="0"/>
        <v>64.3446467659298</v>
      </c>
      <c r="F51" s="32">
        <f t="shared" si="1"/>
        <v>46.79610673885802</v>
      </c>
      <c r="G51" s="10"/>
      <c r="K51" s="1"/>
    </row>
    <row r="52" spans="1:11" ht="12.75">
      <c r="A52" s="1" t="s">
        <v>88</v>
      </c>
      <c r="B52" s="12">
        <v>0</v>
      </c>
      <c r="C52" s="12">
        <v>0</v>
      </c>
      <c r="D52" s="11">
        <f>Perustaulukko!K52</f>
        <v>0</v>
      </c>
      <c r="E52" s="32">
        <f t="shared" si="0"/>
      </c>
      <c r="F52" s="32">
        <f t="shared" si="1"/>
      </c>
      <c r="G52" s="10"/>
      <c r="K52" s="1"/>
    </row>
    <row r="53" spans="1:11" ht="12.75">
      <c r="A53" s="1" t="s">
        <v>227</v>
      </c>
      <c r="B53" s="12">
        <v>0</v>
      </c>
      <c r="C53" s="12">
        <v>0</v>
      </c>
      <c r="D53" s="11">
        <f>Perustaulukko!K53</f>
        <v>0</v>
      </c>
      <c r="E53" s="32">
        <f>IF(C53&gt;0,(D53/C53)*100,"")</f>
      </c>
      <c r="F53" s="32">
        <f>IF(B53&gt;0,(D53/B53)*100,"")</f>
      </c>
      <c r="G53" s="10"/>
      <c r="K53" s="1"/>
    </row>
    <row r="54" spans="1:11" ht="12.75">
      <c r="A54" s="1" t="s">
        <v>202</v>
      </c>
      <c r="B54" s="12">
        <v>0.15</v>
      </c>
      <c r="C54" s="12">
        <v>0</v>
      </c>
      <c r="D54" s="11">
        <f>Perustaulukko!K54</f>
        <v>0.033675702980299704</v>
      </c>
      <c r="E54" s="32">
        <f>IF(C54&gt;0,(D54/C54)*100,"")</f>
      </c>
      <c r="F54" s="32">
        <f>IF(B54&gt;0,(D54/B54)*100,"")</f>
        <v>22.450468653533136</v>
      </c>
      <c r="G54" s="10"/>
      <c r="K54" s="1"/>
    </row>
    <row r="55" spans="1:11" ht="12.75">
      <c r="A55" s="1" t="s">
        <v>19</v>
      </c>
      <c r="B55" s="12">
        <v>4.69</v>
      </c>
      <c r="C55" s="12">
        <v>9.58</v>
      </c>
      <c r="D55" s="11">
        <f>Perustaulukko!K55</f>
        <v>6.044788684963796</v>
      </c>
      <c r="E55" s="32">
        <f t="shared" si="0"/>
        <v>63.0980029745699</v>
      </c>
      <c r="F55" s="32">
        <f t="shared" si="1"/>
        <v>128.88675234464384</v>
      </c>
      <c r="G55" s="10"/>
      <c r="K55" s="1"/>
    </row>
    <row r="56" spans="1:11" ht="12.75">
      <c r="A56" s="1" t="s">
        <v>20</v>
      </c>
      <c r="B56" s="12">
        <v>0.28</v>
      </c>
      <c r="C56" s="12">
        <v>0</v>
      </c>
      <c r="D56" s="11">
        <f>Perustaulukko!K56</f>
        <v>0.4714598417241958</v>
      </c>
      <c r="E56" s="32">
        <f t="shared" si="0"/>
      </c>
      <c r="F56" s="32">
        <f t="shared" si="1"/>
        <v>168.37851490149848</v>
      </c>
      <c r="G56" s="10"/>
      <c r="K56" s="1"/>
    </row>
    <row r="57" spans="1:11" ht="12.75">
      <c r="A57" s="1" t="s">
        <v>69</v>
      </c>
      <c r="B57" s="12">
        <v>0.04</v>
      </c>
      <c r="C57" s="12">
        <v>0.02</v>
      </c>
      <c r="D57" s="11">
        <f>Perustaulukko!K57</f>
        <v>0</v>
      </c>
      <c r="E57" s="32">
        <f t="shared" si="0"/>
        <v>0</v>
      </c>
      <c r="F57" s="32">
        <f t="shared" si="1"/>
        <v>0</v>
      </c>
      <c r="G57" s="10"/>
      <c r="K57" s="1"/>
    </row>
    <row r="58" spans="1:11" ht="12.75">
      <c r="A58" s="1" t="s">
        <v>21</v>
      </c>
      <c r="B58" s="12">
        <v>0.08</v>
      </c>
      <c r="C58" s="12">
        <v>0</v>
      </c>
      <c r="D58" s="11">
        <f>Perustaulukko!K58</f>
        <v>0.13470281192119882</v>
      </c>
      <c r="E58" s="32">
        <f t="shared" si="0"/>
      </c>
      <c r="F58" s="32">
        <f t="shared" si="1"/>
        <v>168.3785149014985</v>
      </c>
      <c r="G58" s="10"/>
      <c r="K58" s="1"/>
    </row>
    <row r="59" spans="1:11" ht="12.75">
      <c r="A59" s="1" t="s">
        <v>80</v>
      </c>
      <c r="B59" s="12">
        <v>0.02</v>
      </c>
      <c r="C59" s="12">
        <v>0</v>
      </c>
      <c r="D59" s="11">
        <f>Perustaulukko!K59</f>
        <v>0</v>
      </c>
      <c r="E59" s="32">
        <f t="shared" si="0"/>
      </c>
      <c r="F59" s="32">
        <f t="shared" si="1"/>
        <v>0</v>
      </c>
      <c r="G59" s="10"/>
      <c r="K59" s="1"/>
    </row>
    <row r="60" spans="1:11" ht="12.75">
      <c r="A60" s="1" t="s">
        <v>22</v>
      </c>
      <c r="B60" s="12">
        <v>0.02</v>
      </c>
      <c r="C60" s="12">
        <v>0.04</v>
      </c>
      <c r="D60" s="11">
        <f>Perustaulukko!K60</f>
        <v>0.016837851490149852</v>
      </c>
      <c r="E60" s="32">
        <f t="shared" si="0"/>
        <v>42.094628725374626</v>
      </c>
      <c r="F60" s="32">
        <f t="shared" si="1"/>
        <v>84.18925745074925</v>
      </c>
      <c r="G60" s="10"/>
      <c r="K60" s="1"/>
    </row>
    <row r="61" spans="1:11" ht="12.75">
      <c r="A61" s="1" t="s">
        <v>70</v>
      </c>
      <c r="B61" s="12">
        <v>0.08</v>
      </c>
      <c r="C61" s="12">
        <v>0.06</v>
      </c>
      <c r="D61" s="11">
        <f>Perustaulukko!K61</f>
        <v>0</v>
      </c>
      <c r="E61" s="32">
        <f t="shared" si="0"/>
        <v>0</v>
      </c>
      <c r="F61" s="32">
        <f t="shared" si="1"/>
        <v>0</v>
      </c>
      <c r="G61" s="10"/>
      <c r="K61" s="1"/>
    </row>
    <row r="62" spans="1:11" ht="12.75">
      <c r="A62" s="1" t="s">
        <v>23</v>
      </c>
      <c r="B62" s="12">
        <v>0</v>
      </c>
      <c r="C62" s="12">
        <v>0</v>
      </c>
      <c r="D62" s="11">
        <f>Perustaulukko!K62</f>
        <v>0.016837851490149852</v>
      </c>
      <c r="E62" s="32">
        <f t="shared" si="0"/>
      </c>
      <c r="F62" s="32">
        <f t="shared" si="1"/>
      </c>
      <c r="G62" s="10"/>
      <c r="K62" s="1"/>
    </row>
    <row r="63" spans="1:11" ht="12.75">
      <c r="A63" s="1" t="s">
        <v>210</v>
      </c>
      <c r="B63" s="12">
        <v>0.04</v>
      </c>
      <c r="C63" s="12">
        <v>0.02</v>
      </c>
      <c r="D63" s="11">
        <f>Perustaulukko!K63</f>
        <v>0.016837851490149852</v>
      </c>
      <c r="E63" s="32">
        <f>IF(C63&gt;0,(D63/C63)*100,"")</f>
        <v>84.18925745074925</v>
      </c>
      <c r="F63" s="32">
        <f>IF(B63&gt;0,(D63/B63)*100,"")</f>
        <v>42.094628725374626</v>
      </c>
      <c r="G63" s="10"/>
      <c r="K63" s="1"/>
    </row>
    <row r="64" spans="1:11" ht="12.75">
      <c r="A64" s="1" t="s">
        <v>155</v>
      </c>
      <c r="B64" s="12">
        <v>0</v>
      </c>
      <c r="C64" s="12">
        <v>0</v>
      </c>
      <c r="D64" s="11">
        <f>Perustaulukko!K64</f>
        <v>0.016837851490149852</v>
      </c>
      <c r="E64" s="32">
        <f>IF(C64&gt;0,(D64/C64)*100,"")</f>
      </c>
      <c r="F64" s="32">
        <f>IF(B64&gt;0,(D64/B64)*100,"")</f>
      </c>
      <c r="G64" s="10"/>
      <c r="K64" s="1"/>
    </row>
    <row r="65" spans="1:11" ht="12.75">
      <c r="A65" s="1" t="s">
        <v>24</v>
      </c>
      <c r="B65" s="12">
        <v>0.81</v>
      </c>
      <c r="C65" s="12">
        <v>0.33</v>
      </c>
      <c r="D65" s="11">
        <f>Perustaulukko!K65</f>
        <v>0.6061626536453947</v>
      </c>
      <c r="E65" s="32">
        <f t="shared" si="0"/>
        <v>183.68565261981655</v>
      </c>
      <c r="F65" s="32">
        <f t="shared" si="1"/>
        <v>74.8348955117771</v>
      </c>
      <c r="G65" s="10"/>
      <c r="H65" s="20"/>
      <c r="K65" s="1"/>
    </row>
    <row r="66" spans="1:11" ht="12.75">
      <c r="A66" s="1" t="s">
        <v>25</v>
      </c>
      <c r="B66" s="12">
        <v>0.96</v>
      </c>
      <c r="C66" s="12">
        <v>0.64</v>
      </c>
      <c r="D66" s="11">
        <f>Perustaulukko!K66</f>
        <v>0.6230005051355445</v>
      </c>
      <c r="E66" s="32">
        <f t="shared" si="0"/>
        <v>97.34382892742882</v>
      </c>
      <c r="F66" s="32">
        <f t="shared" si="1"/>
        <v>64.89588595161922</v>
      </c>
      <c r="G66" s="10"/>
      <c r="H66" s="20"/>
      <c r="K66" s="1"/>
    </row>
    <row r="67" spans="1:11" ht="12.75">
      <c r="A67" s="1" t="s">
        <v>26</v>
      </c>
      <c r="B67" s="12">
        <v>9.86</v>
      </c>
      <c r="C67" s="12">
        <v>10.06</v>
      </c>
      <c r="D67" s="11">
        <f>Perustaulukko!K67</f>
        <v>11.096144132008751</v>
      </c>
      <c r="E67" s="32">
        <f t="shared" si="0"/>
        <v>110.29964345933152</v>
      </c>
      <c r="F67" s="32">
        <f t="shared" si="1"/>
        <v>112.53695874248226</v>
      </c>
      <c r="G67" s="10"/>
      <c r="H67" s="20"/>
      <c r="K67" s="1"/>
    </row>
    <row r="68" spans="1:11" ht="12.75">
      <c r="A68" s="1" t="s">
        <v>177</v>
      </c>
      <c r="B68" s="12">
        <v>0</v>
      </c>
      <c r="C68" s="12">
        <v>0</v>
      </c>
      <c r="D68" s="11">
        <f>Perustaulukko!K68</f>
        <v>0.016837851490149852</v>
      </c>
      <c r="E68" s="32">
        <f>IF(C68&gt;0,(D68/C68)*100,"")</f>
      </c>
      <c r="F68" s="32">
        <f>IF(B68&gt;0,(D68/B68)*100,"")</f>
      </c>
      <c r="G68" s="10"/>
      <c r="H68" s="20"/>
      <c r="K68" s="1"/>
    </row>
    <row r="69" spans="1:11" ht="12.75">
      <c r="A69" s="1" t="s">
        <v>79</v>
      </c>
      <c r="B69" s="12">
        <v>0.19</v>
      </c>
      <c r="C69" s="12">
        <v>0.06</v>
      </c>
      <c r="D69" s="11">
        <f>Perustaulukko!K69</f>
        <v>0.08418925745074926</v>
      </c>
      <c r="E69" s="32">
        <f t="shared" si="0"/>
        <v>140.3154290845821</v>
      </c>
      <c r="F69" s="32">
        <f t="shared" si="1"/>
        <v>44.310135500394345</v>
      </c>
      <c r="G69" s="10"/>
      <c r="K69" s="1"/>
    </row>
    <row r="70" spans="1:11" ht="12.75">
      <c r="A70" s="1" t="s">
        <v>92</v>
      </c>
      <c r="B70" s="12">
        <v>0</v>
      </c>
      <c r="C70" s="12">
        <v>0.02</v>
      </c>
      <c r="D70" s="11">
        <f>Perustaulukko!K70</f>
        <v>0</v>
      </c>
      <c r="E70" s="32">
        <f t="shared" si="0"/>
        <v>0</v>
      </c>
      <c r="F70" s="32">
        <f t="shared" si="1"/>
      </c>
      <c r="G70" s="10"/>
      <c r="K70" s="1"/>
    </row>
    <row r="71" spans="1:11" ht="12.75">
      <c r="A71" s="1" t="s">
        <v>71</v>
      </c>
      <c r="B71" s="12">
        <v>0</v>
      </c>
      <c r="C71" s="12">
        <v>0</v>
      </c>
      <c r="D71" s="11">
        <f>Perustaulukko!K71</f>
        <v>0.016837851490149852</v>
      </c>
      <c r="E71" s="32">
        <f t="shared" si="0"/>
      </c>
      <c r="F71" s="32">
        <f t="shared" si="1"/>
      </c>
      <c r="G71" s="10"/>
      <c r="K71" s="1"/>
    </row>
    <row r="72" spans="1:11" ht="12.75">
      <c r="A72" s="1" t="s">
        <v>97</v>
      </c>
      <c r="B72" s="12">
        <v>0</v>
      </c>
      <c r="C72" s="12">
        <v>0</v>
      </c>
      <c r="D72" s="11">
        <f>Perustaulukko!K72</f>
        <v>0</v>
      </c>
      <c r="E72" s="32">
        <f t="shared" si="0"/>
      </c>
      <c r="F72" s="32">
        <f t="shared" si="1"/>
      </c>
      <c r="G72" s="10"/>
      <c r="H72" s="21"/>
      <c r="K72" s="1"/>
    </row>
    <row r="73" spans="1:11" ht="12.75">
      <c r="A73" s="1" t="s">
        <v>270</v>
      </c>
      <c r="B73" s="12">
        <v>0</v>
      </c>
      <c r="C73" s="12">
        <v>0.06</v>
      </c>
      <c r="D73" s="11">
        <f>Perustaulukko!K73</f>
        <v>0.050513554470449556</v>
      </c>
      <c r="E73" s="32">
        <f>IF(C73&gt;0,(D73/C73)*100,"")</f>
        <v>84.18925745074927</v>
      </c>
      <c r="F73" s="32">
        <f>IF(B73&gt;0,(D73/B73)*100,"")</f>
      </c>
      <c r="G73" s="10"/>
      <c r="H73" s="21"/>
      <c r="K73" s="1"/>
    </row>
    <row r="74" spans="1:11" ht="12.75">
      <c r="A74" s="1" t="s">
        <v>220</v>
      </c>
      <c r="B74" s="12">
        <v>0.13</v>
      </c>
      <c r="C74" s="12">
        <v>0</v>
      </c>
      <c r="D74" s="11">
        <f>Perustaulukko!K74</f>
        <v>0</v>
      </c>
      <c r="E74" s="32">
        <f>IF(C74&gt;0,(D74/C74)*100,"")</f>
      </c>
      <c r="F74" s="32">
        <f>IF(B74&gt;0,(D74/B74)*100,"")</f>
        <v>0</v>
      </c>
      <c r="G74" s="10"/>
      <c r="H74" s="21"/>
      <c r="K74" s="1"/>
    </row>
    <row r="75" spans="1:11" ht="12.75">
      <c r="A75" s="1" t="s">
        <v>27</v>
      </c>
      <c r="B75" s="12">
        <v>31.41</v>
      </c>
      <c r="C75" s="12">
        <v>3.4</v>
      </c>
      <c r="D75" s="11">
        <f>Perustaulukko!K75</f>
        <v>0.9597575349385415</v>
      </c>
      <c r="E75" s="32">
        <f t="shared" si="0"/>
        <v>28.228162792310048</v>
      </c>
      <c r="F75" s="32">
        <f t="shared" si="1"/>
        <v>3.055579544535312</v>
      </c>
      <c r="G75" s="10"/>
      <c r="H75" s="20"/>
      <c r="K75" s="1"/>
    </row>
    <row r="76" spans="1:11" ht="12.75">
      <c r="A76" s="1" t="s">
        <v>28</v>
      </c>
      <c r="B76" s="12">
        <v>0</v>
      </c>
      <c r="C76" s="12">
        <v>0.09</v>
      </c>
      <c r="D76" s="11">
        <f>Perustaulukko!K76</f>
        <v>0.033675702980299704</v>
      </c>
      <c r="E76" s="32">
        <f t="shared" si="0"/>
        <v>37.41744775588856</v>
      </c>
      <c r="F76" s="32">
        <f t="shared" si="1"/>
      </c>
      <c r="G76" s="10"/>
      <c r="H76" s="21"/>
      <c r="K76" s="1"/>
    </row>
    <row r="77" spans="1:11" ht="12.75">
      <c r="A77" s="1" t="s">
        <v>29</v>
      </c>
      <c r="B77" s="12">
        <v>0.11</v>
      </c>
      <c r="C77" s="12">
        <v>0.04</v>
      </c>
      <c r="D77" s="11">
        <f>Perustaulukko!K77</f>
        <v>0.033675702980299704</v>
      </c>
      <c r="E77" s="32">
        <f t="shared" si="0"/>
        <v>84.18925745074925</v>
      </c>
      <c r="F77" s="32">
        <f t="shared" si="1"/>
        <v>30.614275436636095</v>
      </c>
      <c r="G77" s="10"/>
      <c r="H77" s="21"/>
      <c r="K77" s="1"/>
    </row>
    <row r="78" spans="1:11" ht="12.75">
      <c r="A78" s="1" t="s">
        <v>221</v>
      </c>
      <c r="B78" s="12">
        <v>0.06</v>
      </c>
      <c r="C78" s="12">
        <v>0</v>
      </c>
      <c r="D78" s="11">
        <f>Perustaulukko!K78</f>
        <v>0</v>
      </c>
      <c r="E78" s="32">
        <f t="shared" si="0"/>
      </c>
      <c r="F78" s="32">
        <f t="shared" si="1"/>
        <v>0</v>
      </c>
      <c r="G78" s="10"/>
      <c r="H78" s="21"/>
      <c r="K78" s="1"/>
    </row>
    <row r="79" spans="1:11" ht="12.75">
      <c r="A79" s="1" t="s">
        <v>30</v>
      </c>
      <c r="B79" s="12">
        <v>0.21</v>
      </c>
      <c r="C79" s="12">
        <v>0.02</v>
      </c>
      <c r="D79" s="11">
        <f>Perustaulukko!K79</f>
        <v>0</v>
      </c>
      <c r="E79" s="32">
        <f t="shared" si="0"/>
        <v>0</v>
      </c>
      <c r="F79" s="32">
        <f t="shared" si="1"/>
        <v>0</v>
      </c>
      <c r="G79" s="10"/>
      <c r="H79" s="21"/>
      <c r="K79" s="1"/>
    </row>
    <row r="80" spans="1:11" ht="12.75">
      <c r="A80" s="1" t="s">
        <v>31</v>
      </c>
      <c r="B80" s="12">
        <v>10.07</v>
      </c>
      <c r="C80" s="12">
        <v>7.58</v>
      </c>
      <c r="D80" s="11">
        <f>Perustaulukko!K80</f>
        <v>5.741707358141099</v>
      </c>
      <c r="E80" s="32">
        <f t="shared" si="0"/>
        <v>75.74811818128099</v>
      </c>
      <c r="F80" s="32">
        <f t="shared" si="1"/>
        <v>57.01794794579046</v>
      </c>
      <c r="G80" s="10"/>
      <c r="H80" s="20"/>
      <c r="K80" s="1"/>
    </row>
    <row r="81" spans="1:11" ht="12.75">
      <c r="A81" s="1" t="s">
        <v>32</v>
      </c>
      <c r="B81" s="12">
        <v>28.92</v>
      </c>
      <c r="C81" s="12">
        <v>0.81</v>
      </c>
      <c r="D81" s="11">
        <f>Perustaulukko!K81</f>
        <v>0.16837851490149852</v>
      </c>
      <c r="E81" s="32">
        <f t="shared" si="0"/>
        <v>20.787470975493644</v>
      </c>
      <c r="F81" s="32">
        <f t="shared" si="1"/>
        <v>0.5822216974463987</v>
      </c>
      <c r="G81" s="10"/>
      <c r="H81" s="20"/>
      <c r="K81" s="1"/>
    </row>
    <row r="82" spans="1:11" ht="12.75">
      <c r="A82" s="1" t="s">
        <v>33</v>
      </c>
      <c r="B82" s="12">
        <v>0.57</v>
      </c>
      <c r="C82" s="12">
        <v>0</v>
      </c>
      <c r="D82" s="11">
        <f>Perustaulukko!K82</f>
        <v>0</v>
      </c>
      <c r="E82" s="32">
        <f t="shared" si="0"/>
      </c>
      <c r="F82" s="32">
        <f t="shared" si="1"/>
        <v>0</v>
      </c>
      <c r="G82" s="10"/>
      <c r="H82" s="21"/>
      <c r="K82" s="1"/>
    </row>
    <row r="83" spans="1:11" ht="12.75">
      <c r="A83" s="1" t="s">
        <v>222</v>
      </c>
      <c r="B83" s="12">
        <v>0.02</v>
      </c>
      <c r="C83" s="12">
        <v>0</v>
      </c>
      <c r="D83" s="11">
        <f>Perustaulukko!K83</f>
        <v>0</v>
      </c>
      <c r="E83" s="32">
        <f>IF(C83&gt;0,(D83/C83)*100,"")</f>
      </c>
      <c r="F83" s="32">
        <f>IF(B83&gt;0,(D83/B83)*100,"")</f>
        <v>0</v>
      </c>
      <c r="G83" s="10"/>
      <c r="H83" s="21"/>
      <c r="K83" s="1"/>
    </row>
    <row r="84" spans="1:11" ht="12.75">
      <c r="A84" s="1" t="s">
        <v>117</v>
      </c>
      <c r="B84" s="12">
        <v>0.04</v>
      </c>
      <c r="C84" s="12">
        <v>0</v>
      </c>
      <c r="D84" s="11">
        <f>Perustaulukko!K84</f>
        <v>0.016837851490149852</v>
      </c>
      <c r="E84" s="32">
        <f t="shared" si="0"/>
      </c>
      <c r="F84" s="32">
        <f t="shared" si="1"/>
        <v>42.094628725374626</v>
      </c>
      <c r="G84" s="10"/>
      <c r="H84" s="21"/>
      <c r="K84" s="1"/>
    </row>
    <row r="85" spans="1:11" ht="12.75">
      <c r="A85" s="1" t="s">
        <v>34</v>
      </c>
      <c r="B85" s="12">
        <v>8.5</v>
      </c>
      <c r="C85" s="12">
        <v>3.73</v>
      </c>
      <c r="D85" s="11">
        <f>Perustaulukko!K85</f>
        <v>1.7342987034854347</v>
      </c>
      <c r="E85" s="32">
        <f t="shared" si="0"/>
        <v>46.49594379317519</v>
      </c>
      <c r="F85" s="32">
        <f t="shared" si="1"/>
        <v>20.40351415865217</v>
      </c>
      <c r="G85" s="10"/>
      <c r="H85" s="21"/>
      <c r="K85" s="1"/>
    </row>
    <row r="86" spans="1:11" ht="12.75">
      <c r="A86" s="1" t="s">
        <v>35</v>
      </c>
      <c r="B86" s="12">
        <v>0.15</v>
      </c>
      <c r="C86" s="12">
        <v>0</v>
      </c>
      <c r="D86" s="11">
        <f>Perustaulukko!K86</f>
        <v>0</v>
      </c>
      <c r="E86" s="32">
        <f t="shared" si="0"/>
      </c>
      <c r="F86" s="32">
        <f t="shared" si="1"/>
        <v>0</v>
      </c>
      <c r="G86" s="10"/>
      <c r="H86" s="21"/>
      <c r="K86" s="1"/>
    </row>
    <row r="87" spans="1:11" ht="12.75">
      <c r="A87" s="1" t="s">
        <v>36</v>
      </c>
      <c r="B87" s="12">
        <v>2.3</v>
      </c>
      <c r="C87" s="12">
        <v>0.77</v>
      </c>
      <c r="D87" s="11">
        <f>Perustaulukko!K87</f>
        <v>0.18521636639164837</v>
      </c>
      <c r="E87" s="32">
        <f t="shared" si="0"/>
        <v>24.05407355735693</v>
      </c>
      <c r="F87" s="32">
        <f t="shared" si="1"/>
        <v>8.05288549528906</v>
      </c>
      <c r="G87" s="10"/>
      <c r="H87" s="21"/>
      <c r="K87" s="1"/>
    </row>
    <row r="88" spans="1:11" ht="12.75">
      <c r="A88" s="1" t="s">
        <v>37</v>
      </c>
      <c r="B88" s="12">
        <v>2.81</v>
      </c>
      <c r="C88" s="12">
        <v>2.15</v>
      </c>
      <c r="D88" s="11">
        <f>Perustaulukko!K88</f>
        <v>1.7679744064657343</v>
      </c>
      <c r="E88" s="32">
        <f t="shared" si="0"/>
        <v>82.2313677425923</v>
      </c>
      <c r="F88" s="32">
        <f t="shared" si="1"/>
        <v>62.91723866426101</v>
      </c>
      <c r="G88" s="10"/>
      <c r="H88" s="20"/>
      <c r="K88" s="1"/>
    </row>
    <row r="89" spans="1:11" ht="12.75">
      <c r="A89" s="1" t="s">
        <v>38</v>
      </c>
      <c r="B89" s="12">
        <v>3.39</v>
      </c>
      <c r="C89" s="12">
        <v>2.5</v>
      </c>
      <c r="D89" s="11">
        <f>Perustaulukko!K89</f>
        <v>2.27310995117023</v>
      </c>
      <c r="E89" s="32">
        <f t="shared" si="0"/>
        <v>90.9243980468092</v>
      </c>
      <c r="F89" s="32">
        <f t="shared" si="1"/>
        <v>67.05339088997728</v>
      </c>
      <c r="G89" s="10"/>
      <c r="H89" s="20"/>
      <c r="K89" s="1"/>
    </row>
    <row r="90" spans="1:11" ht="12.75">
      <c r="A90" s="1" t="s">
        <v>39</v>
      </c>
      <c r="B90" s="12">
        <v>3.05</v>
      </c>
      <c r="C90" s="12">
        <v>1.99</v>
      </c>
      <c r="D90" s="11">
        <f>Perustaulukko!K90</f>
        <v>2.7277319414042758</v>
      </c>
      <c r="E90" s="32">
        <f t="shared" si="0"/>
        <v>137.07195685448622</v>
      </c>
      <c r="F90" s="32">
        <f t="shared" si="1"/>
        <v>89.4338341444025</v>
      </c>
      <c r="G90" s="10"/>
      <c r="H90" s="20"/>
      <c r="K90" s="1"/>
    </row>
    <row r="91" spans="1:11" ht="12.75">
      <c r="A91" s="1" t="s">
        <v>40</v>
      </c>
      <c r="B91" s="12">
        <v>66.44</v>
      </c>
      <c r="C91" s="12">
        <v>62.25</v>
      </c>
      <c r="D91" s="11">
        <f>Perustaulukko!K91</f>
        <v>69.22040747600603</v>
      </c>
      <c r="E91" s="32">
        <f t="shared" si="0"/>
        <v>111.19744172852376</v>
      </c>
      <c r="F91" s="32">
        <f t="shared" si="1"/>
        <v>104.18483966888326</v>
      </c>
      <c r="G91" s="10"/>
      <c r="H91" s="20"/>
      <c r="K91" s="1"/>
    </row>
    <row r="92" spans="1:11" ht="12.75">
      <c r="A92" s="1" t="s">
        <v>41</v>
      </c>
      <c r="B92" s="12">
        <v>90.29</v>
      </c>
      <c r="C92" s="12">
        <v>72.17</v>
      </c>
      <c r="D92" s="11">
        <f>Perustaulukko!K92</f>
        <v>85.83936689678394</v>
      </c>
      <c r="E92" s="32">
        <f t="shared" si="0"/>
        <v>118.94051114976298</v>
      </c>
      <c r="F92" s="32">
        <f t="shared" si="1"/>
        <v>95.0707352938132</v>
      </c>
      <c r="G92" s="10"/>
      <c r="H92" s="20"/>
      <c r="K92" s="1"/>
    </row>
    <row r="93" spans="1:11" ht="12.75">
      <c r="A93" s="1" t="s">
        <v>72</v>
      </c>
      <c r="B93" s="12">
        <v>0.02</v>
      </c>
      <c r="C93" s="12">
        <v>0</v>
      </c>
      <c r="D93" s="11">
        <f>Perustaulukko!K93</f>
        <v>0</v>
      </c>
      <c r="E93" s="32">
        <f t="shared" si="0"/>
      </c>
      <c r="F93" s="32">
        <f t="shared" si="1"/>
        <v>0</v>
      </c>
      <c r="G93" s="10"/>
      <c r="H93" s="21"/>
      <c r="K93" s="1"/>
    </row>
    <row r="94" spans="1:11" ht="12.75">
      <c r="A94" s="1" t="s">
        <v>42</v>
      </c>
      <c r="B94" s="12">
        <v>3.32</v>
      </c>
      <c r="C94" s="12">
        <v>1.09</v>
      </c>
      <c r="D94" s="11">
        <f>Perustaulukko!K94</f>
        <v>1.1618117528203398</v>
      </c>
      <c r="E94" s="32">
        <f t="shared" si="0"/>
        <v>106.58823420370089</v>
      </c>
      <c r="F94" s="32">
        <f t="shared" si="1"/>
        <v>34.9943299042271</v>
      </c>
      <c r="G94" s="10"/>
      <c r="H94" s="20"/>
      <c r="K94" s="1"/>
    </row>
    <row r="95" spans="1:11" ht="12.75">
      <c r="A95" s="1" t="s">
        <v>43</v>
      </c>
      <c r="B95" s="12">
        <v>0.21</v>
      </c>
      <c r="C95" s="12">
        <v>0.15</v>
      </c>
      <c r="D95" s="11">
        <f>Perustaulukko!K95</f>
        <v>0.13470281192119882</v>
      </c>
      <c r="E95" s="32">
        <f t="shared" si="0"/>
        <v>89.80187461413254</v>
      </c>
      <c r="F95" s="32">
        <f t="shared" si="1"/>
        <v>64.14419615295182</v>
      </c>
      <c r="G95" s="10"/>
      <c r="H95" s="21"/>
      <c r="K95" s="1"/>
    </row>
    <row r="96" spans="1:11" ht="12.75">
      <c r="A96" s="1" t="s">
        <v>44</v>
      </c>
      <c r="B96" s="12">
        <v>6.32</v>
      </c>
      <c r="C96" s="12">
        <v>4.76</v>
      </c>
      <c r="D96" s="11">
        <f>Perustaulukko!K96</f>
        <v>2.9971375652466734</v>
      </c>
      <c r="E96" s="32">
        <f t="shared" si="0"/>
        <v>62.96507490014021</v>
      </c>
      <c r="F96" s="32">
        <f t="shared" si="1"/>
        <v>47.423062741244834</v>
      </c>
      <c r="G96" s="10"/>
      <c r="H96" s="20"/>
      <c r="K96" s="1"/>
    </row>
    <row r="97" spans="1:11" ht="12.75">
      <c r="A97" s="1" t="s">
        <v>45</v>
      </c>
      <c r="B97" s="12">
        <v>17.19</v>
      </c>
      <c r="C97" s="12">
        <v>16.17</v>
      </c>
      <c r="D97" s="11">
        <f>Perustaulukko!K97</f>
        <v>15.86125610372116</v>
      </c>
      <c r="E97" s="32">
        <f t="shared" si="0"/>
        <v>98.09063762350748</v>
      </c>
      <c r="F97" s="32">
        <f t="shared" si="1"/>
        <v>92.27025074881419</v>
      </c>
      <c r="G97" s="10"/>
      <c r="H97" s="20"/>
      <c r="K97" s="1"/>
    </row>
    <row r="98" spans="1:11" ht="12.75">
      <c r="A98" s="1" t="s">
        <v>187</v>
      </c>
      <c r="B98" s="12">
        <v>0.13</v>
      </c>
      <c r="C98" s="12">
        <v>0.07</v>
      </c>
      <c r="D98" s="11">
        <f>Perustaulukko!K98</f>
        <v>0.033675702980299704</v>
      </c>
      <c r="E98" s="32">
        <f>IF(C98&gt;0,(D98/C98)*100,"")</f>
        <v>48.10814711471386</v>
      </c>
      <c r="F98" s="32">
        <f>IF(B98&gt;0,(D98/B98)*100,"")</f>
        <v>25.90438690792285</v>
      </c>
      <c r="G98" s="10"/>
      <c r="H98" s="20"/>
      <c r="K98" s="1"/>
    </row>
    <row r="99" spans="1:11" ht="12.75">
      <c r="A99" s="1" t="s">
        <v>46</v>
      </c>
      <c r="B99" s="12">
        <v>54.05</v>
      </c>
      <c r="C99" s="12">
        <v>46.32</v>
      </c>
      <c r="D99" s="11">
        <f>Perustaulukko!K99</f>
        <v>45.0244148846607</v>
      </c>
      <c r="E99" s="32">
        <f t="shared" si="0"/>
        <v>97.20296823113277</v>
      </c>
      <c r="F99" s="32">
        <f t="shared" si="1"/>
        <v>83.301415142758</v>
      </c>
      <c r="G99" s="10"/>
      <c r="H99" s="20"/>
      <c r="K99" s="1"/>
    </row>
    <row r="100" spans="1:11" ht="12.75">
      <c r="A100" s="1" t="s">
        <v>105</v>
      </c>
      <c r="B100" s="12">
        <v>0</v>
      </c>
      <c r="C100" s="12">
        <v>0.04</v>
      </c>
      <c r="D100" s="11">
        <f>Perustaulukko!K100</f>
        <v>0</v>
      </c>
      <c r="E100" s="32">
        <f aca="true" t="shared" si="2" ref="E100:E126">IF(C100&gt;0,(D100/C100)*100,"")</f>
        <v>0</v>
      </c>
      <c r="F100" s="32">
        <f aca="true" t="shared" si="3" ref="F100:F126">IF(B100&gt;0,(D100/B100)*100,"")</f>
      </c>
      <c r="G100" s="10"/>
      <c r="H100" s="21"/>
      <c r="K100" s="1"/>
    </row>
    <row r="101" spans="1:11" ht="12.75">
      <c r="A101" s="1" t="s">
        <v>47</v>
      </c>
      <c r="B101" s="12">
        <v>31.88</v>
      </c>
      <c r="C101" s="12">
        <v>33.68</v>
      </c>
      <c r="D101" s="11">
        <f>Perustaulukko!K101</f>
        <v>26.822697423808712</v>
      </c>
      <c r="E101" s="32">
        <f t="shared" si="2"/>
        <v>79.6398379566767</v>
      </c>
      <c r="F101" s="32">
        <f t="shared" si="3"/>
        <v>84.1364411035405</v>
      </c>
      <c r="G101" s="10"/>
      <c r="H101" s="20"/>
      <c r="K101" s="1"/>
    </row>
    <row r="102" spans="1:11" ht="12.75">
      <c r="A102" s="1" t="s">
        <v>48</v>
      </c>
      <c r="B102" s="12">
        <v>6.64</v>
      </c>
      <c r="C102" s="12">
        <v>5.02</v>
      </c>
      <c r="D102" s="11">
        <f>Perustaulukko!K102</f>
        <v>8.755682774877922</v>
      </c>
      <c r="E102" s="32">
        <f t="shared" si="2"/>
        <v>174.41599153143272</v>
      </c>
      <c r="F102" s="32">
        <f t="shared" si="3"/>
        <v>131.8626923927398</v>
      </c>
      <c r="G102" s="10"/>
      <c r="H102" s="20"/>
      <c r="K102" s="1"/>
    </row>
    <row r="103" spans="1:11" ht="12.75">
      <c r="A103" s="1" t="s">
        <v>49</v>
      </c>
      <c r="B103" s="12">
        <v>0.94</v>
      </c>
      <c r="C103" s="12">
        <v>0</v>
      </c>
      <c r="D103" s="11">
        <f>Perustaulukko!K103</f>
        <v>0</v>
      </c>
      <c r="E103" s="32">
        <f t="shared" si="2"/>
      </c>
      <c r="F103" s="32">
        <f t="shared" si="3"/>
        <v>0</v>
      </c>
      <c r="G103" s="10"/>
      <c r="H103" s="21"/>
      <c r="K103" s="1"/>
    </row>
    <row r="104" spans="1:11" ht="12.75">
      <c r="A104" s="1" t="s">
        <v>50</v>
      </c>
      <c r="B104" s="12">
        <v>12.88</v>
      </c>
      <c r="C104" s="12">
        <v>12.6</v>
      </c>
      <c r="D104" s="11">
        <f>Perustaulukko!K104</f>
        <v>13.621821855531229</v>
      </c>
      <c r="E104" s="32">
        <f t="shared" si="2"/>
        <v>108.10969726612088</v>
      </c>
      <c r="F104" s="32">
        <f t="shared" si="3"/>
        <v>105.75948645598778</v>
      </c>
      <c r="G104" s="10"/>
      <c r="H104" s="20"/>
      <c r="I104" s="20"/>
      <c r="K104" s="1"/>
    </row>
    <row r="105" spans="1:11" ht="12.75">
      <c r="A105" s="1" t="s">
        <v>51</v>
      </c>
      <c r="B105" s="12">
        <v>35.61</v>
      </c>
      <c r="C105" s="12">
        <v>32.51</v>
      </c>
      <c r="D105" s="11">
        <f>Perustaulukko!K105</f>
        <v>31.82353931638322</v>
      </c>
      <c r="E105" s="32">
        <f t="shared" si="2"/>
        <v>97.8884629848761</v>
      </c>
      <c r="F105" s="32">
        <f t="shared" si="3"/>
        <v>89.36686132093013</v>
      </c>
      <c r="G105" s="10"/>
      <c r="H105" s="20"/>
      <c r="K105" s="1"/>
    </row>
    <row r="106" spans="1:11" ht="12.75">
      <c r="A106" s="1" t="s">
        <v>52</v>
      </c>
      <c r="B106" s="12">
        <v>6.52</v>
      </c>
      <c r="C106" s="12">
        <v>1.34</v>
      </c>
      <c r="D106" s="11">
        <f>Perustaulukko!K106</f>
        <v>1.027108940899141</v>
      </c>
      <c r="E106" s="32">
        <f t="shared" si="2"/>
        <v>76.64992096262246</v>
      </c>
      <c r="F106" s="32">
        <f t="shared" si="3"/>
        <v>15.753204615017498</v>
      </c>
      <c r="G106" s="10"/>
      <c r="H106" s="21"/>
      <c r="K106" s="1"/>
    </row>
    <row r="107" spans="1:11" ht="12.75">
      <c r="A107" s="1" t="s">
        <v>53</v>
      </c>
      <c r="B107" s="12">
        <v>3.81</v>
      </c>
      <c r="C107" s="12">
        <v>11.5</v>
      </c>
      <c r="D107" s="11">
        <f>Perustaulukko!K107</f>
        <v>3.3507324465398205</v>
      </c>
      <c r="E107" s="32">
        <f t="shared" si="2"/>
        <v>29.136803882954958</v>
      </c>
      <c r="F107" s="32">
        <f t="shared" si="3"/>
        <v>87.94573350498216</v>
      </c>
      <c r="G107" s="10"/>
      <c r="H107" s="21"/>
      <c r="K107" s="1"/>
    </row>
    <row r="108" spans="1:11" ht="12.75">
      <c r="A108" s="1" t="s">
        <v>54</v>
      </c>
      <c r="B108" s="12">
        <v>36.22</v>
      </c>
      <c r="C108" s="12">
        <v>37.16</v>
      </c>
      <c r="D108" s="11">
        <f>Perustaulukko!K108</f>
        <v>38.339787843071214</v>
      </c>
      <c r="E108" s="32">
        <f t="shared" si="2"/>
        <v>103.17488655293654</v>
      </c>
      <c r="F108" s="32">
        <f t="shared" si="3"/>
        <v>105.85253407805415</v>
      </c>
      <c r="G108" s="10"/>
      <c r="H108" s="20"/>
      <c r="K108" s="1"/>
    </row>
    <row r="109" spans="1:11" ht="12.75">
      <c r="A109" s="1" t="s">
        <v>55</v>
      </c>
      <c r="B109" s="12">
        <v>3.85</v>
      </c>
      <c r="C109" s="12">
        <v>2.02</v>
      </c>
      <c r="D109" s="11">
        <f>Perustaulukko!K109</f>
        <v>1.2796767132513887</v>
      </c>
      <c r="E109" s="32">
        <f t="shared" si="2"/>
        <v>63.35033233917765</v>
      </c>
      <c r="F109" s="32">
        <f t="shared" si="3"/>
        <v>33.23835618834776</v>
      </c>
      <c r="G109" s="10"/>
      <c r="H109" s="21"/>
      <c r="K109" s="1"/>
    </row>
    <row r="110" spans="1:11" ht="12.75">
      <c r="A110" s="1" t="s">
        <v>56</v>
      </c>
      <c r="B110" s="12">
        <v>10.69</v>
      </c>
      <c r="C110" s="12">
        <v>11.61</v>
      </c>
      <c r="D110" s="11">
        <f>Perustaulukko!K110</f>
        <v>1.9363529213672328</v>
      </c>
      <c r="E110" s="32">
        <f t="shared" si="2"/>
        <v>16.678319736151877</v>
      </c>
      <c r="F110" s="32">
        <f t="shared" si="3"/>
        <v>18.11368495198534</v>
      </c>
      <c r="G110" s="10"/>
      <c r="H110" s="20"/>
      <c r="K110" s="1"/>
    </row>
    <row r="111" spans="1:11" ht="12.75">
      <c r="A111" s="1" t="s">
        <v>57</v>
      </c>
      <c r="B111" s="12">
        <v>0.11</v>
      </c>
      <c r="C111" s="12">
        <v>0</v>
      </c>
      <c r="D111" s="11">
        <f>Perustaulukko!K111</f>
        <v>0</v>
      </c>
      <c r="E111" s="32">
        <f t="shared" si="2"/>
      </c>
      <c r="F111" s="32">
        <f t="shared" si="3"/>
        <v>0</v>
      </c>
      <c r="G111" s="10"/>
      <c r="H111" s="21"/>
      <c r="K111" s="1"/>
    </row>
    <row r="112" spans="1:11" ht="12.75">
      <c r="A112" s="1" t="s">
        <v>223</v>
      </c>
      <c r="B112" s="12">
        <v>0.08</v>
      </c>
      <c r="C112" s="12">
        <v>0.02</v>
      </c>
      <c r="D112" s="11">
        <f>Perustaulukko!K112</f>
        <v>0.033675702980299704</v>
      </c>
      <c r="E112" s="32">
        <f>IF(C112&gt;0,(D112/C112)*100,"")</f>
        <v>168.3785149014985</v>
      </c>
      <c r="F112" s="32">
        <f>IF(B112&gt;0,(D112/B112)*100,"")</f>
        <v>42.094628725374626</v>
      </c>
      <c r="G112" s="10"/>
      <c r="H112" s="21"/>
      <c r="K112" s="1"/>
    </row>
    <row r="113" spans="1:11" ht="12.75">
      <c r="A113" s="1" t="s">
        <v>58</v>
      </c>
      <c r="B113" s="12">
        <v>8.28</v>
      </c>
      <c r="C113" s="12">
        <v>58.77</v>
      </c>
      <c r="D113" s="11">
        <f>Perustaulukko!K113</f>
        <v>2.374137060111129</v>
      </c>
      <c r="E113" s="32">
        <f t="shared" si="2"/>
        <v>4.039709137504048</v>
      </c>
      <c r="F113" s="32">
        <f t="shared" si="3"/>
        <v>28.673152899892866</v>
      </c>
      <c r="G113" s="10"/>
      <c r="H113" s="20"/>
      <c r="K113" s="1"/>
    </row>
    <row r="114" spans="1:11" ht="12.75">
      <c r="A114" s="1" t="s">
        <v>59</v>
      </c>
      <c r="B114" s="12">
        <v>0</v>
      </c>
      <c r="C114" s="12">
        <v>0.04</v>
      </c>
      <c r="D114" s="11">
        <f>Perustaulukko!K114</f>
        <v>0.2357299208620979</v>
      </c>
      <c r="E114" s="32">
        <f t="shared" si="2"/>
        <v>589.3248021552448</v>
      </c>
      <c r="F114" s="32">
        <f t="shared" si="3"/>
      </c>
      <c r="G114" s="10"/>
      <c r="H114" s="21"/>
      <c r="K114" s="1"/>
    </row>
    <row r="115" spans="1:11" ht="12.75">
      <c r="A115" s="1" t="s">
        <v>60</v>
      </c>
      <c r="B115" s="12">
        <v>6.3</v>
      </c>
      <c r="C115" s="12">
        <v>1.75</v>
      </c>
      <c r="D115" s="11">
        <f>Perustaulukko!K115</f>
        <v>1.6164337430543858</v>
      </c>
      <c r="E115" s="32">
        <f t="shared" si="2"/>
        <v>92.36764246025062</v>
      </c>
      <c r="F115" s="32">
        <f t="shared" si="3"/>
        <v>25.657678461180726</v>
      </c>
      <c r="G115" s="10"/>
      <c r="H115" s="21"/>
      <c r="K115" s="1"/>
    </row>
    <row r="116" spans="1:11" ht="12.75">
      <c r="A116" s="1" t="s">
        <v>61</v>
      </c>
      <c r="B116" s="12">
        <v>0.87</v>
      </c>
      <c r="C116" s="12">
        <v>1.21</v>
      </c>
      <c r="D116" s="11">
        <f>Perustaulukko!K116</f>
        <v>0.6566762081158442</v>
      </c>
      <c r="E116" s="32">
        <f t="shared" si="2"/>
        <v>54.27076100130943</v>
      </c>
      <c r="F116" s="32">
        <f t="shared" si="3"/>
        <v>75.4800239213614</v>
      </c>
      <c r="G116" s="10"/>
      <c r="H116" s="20"/>
      <c r="K116" s="1"/>
    </row>
    <row r="117" spans="1:11" ht="12.75">
      <c r="A117" s="1" t="s">
        <v>62</v>
      </c>
      <c r="B117" s="12">
        <v>0.77</v>
      </c>
      <c r="C117" s="12">
        <v>0.77</v>
      </c>
      <c r="D117" s="11">
        <f>Perustaulukko!K117</f>
        <v>0.20205421788179823</v>
      </c>
      <c r="E117" s="32">
        <f t="shared" si="2"/>
        <v>26.240807517116654</v>
      </c>
      <c r="F117" s="32">
        <f t="shared" si="3"/>
        <v>26.240807517116654</v>
      </c>
      <c r="G117" s="10"/>
      <c r="H117" s="21"/>
      <c r="K117" s="1"/>
    </row>
    <row r="118" spans="1:11" ht="12.75">
      <c r="A118" s="1" t="s">
        <v>63</v>
      </c>
      <c r="B118" s="12">
        <v>14.65</v>
      </c>
      <c r="C118" s="12">
        <v>13.37</v>
      </c>
      <c r="D118" s="11">
        <f>Perustaulukko!K118</f>
        <v>4.832463377673007</v>
      </c>
      <c r="E118" s="32">
        <f t="shared" si="2"/>
        <v>36.14407911498136</v>
      </c>
      <c r="F118" s="32">
        <f t="shared" si="3"/>
        <v>32.98609814111268</v>
      </c>
      <c r="G118" s="10"/>
      <c r="H118" s="20"/>
      <c r="K118" s="1"/>
    </row>
    <row r="119" spans="1:11" ht="12.75">
      <c r="A119" s="1" t="s">
        <v>183</v>
      </c>
      <c r="B119" s="12">
        <v>2.3</v>
      </c>
      <c r="C119" s="12">
        <v>0.15</v>
      </c>
      <c r="D119" s="11">
        <f>Perustaulukko!K119</f>
        <v>0</v>
      </c>
      <c r="E119" s="32">
        <f>IF(C119&gt;0,(D119/C119)*100,"")</f>
        <v>0</v>
      </c>
      <c r="F119" s="32">
        <f>IF(B119&gt;0,(D119/B119)*100,"")</f>
        <v>0</v>
      </c>
      <c r="G119" s="10"/>
      <c r="H119" s="20"/>
      <c r="K119" s="1"/>
    </row>
    <row r="120" spans="1:11" ht="12.75">
      <c r="A120" s="1" t="s">
        <v>84</v>
      </c>
      <c r="B120" s="12">
        <v>0.04</v>
      </c>
      <c r="C120" s="12">
        <v>0.04</v>
      </c>
      <c r="D120" s="11">
        <f>Perustaulukko!K120</f>
        <v>0</v>
      </c>
      <c r="E120" s="32">
        <f t="shared" si="2"/>
        <v>0</v>
      </c>
      <c r="F120" s="32">
        <f t="shared" si="3"/>
        <v>0</v>
      </c>
      <c r="G120" s="10"/>
      <c r="H120" s="21"/>
      <c r="K120" s="1"/>
    </row>
    <row r="121" spans="1:11" ht="12.75">
      <c r="A121" s="1" t="s">
        <v>90</v>
      </c>
      <c r="B121" s="12">
        <v>0.02</v>
      </c>
      <c r="C121" s="12">
        <v>0.18</v>
      </c>
      <c r="D121" s="11">
        <f>Perustaulukko!K121</f>
        <v>0</v>
      </c>
      <c r="E121" s="32">
        <f t="shared" si="2"/>
        <v>0</v>
      </c>
      <c r="F121" s="32">
        <f t="shared" si="3"/>
        <v>0</v>
      </c>
      <c r="G121" s="10"/>
      <c r="H121" s="21"/>
      <c r="K121" s="1"/>
    </row>
    <row r="122" spans="1:11" ht="12.75">
      <c r="A122" s="1" t="s">
        <v>64</v>
      </c>
      <c r="B122" s="12">
        <v>30.03</v>
      </c>
      <c r="C122" s="12">
        <v>54.34</v>
      </c>
      <c r="D122" s="11">
        <f>Perustaulukko!K122</f>
        <v>45.1591176965819</v>
      </c>
      <c r="E122" s="32">
        <f t="shared" si="2"/>
        <v>83.10474364479555</v>
      </c>
      <c r="F122" s="32">
        <f t="shared" si="3"/>
        <v>150.38001230963002</v>
      </c>
      <c r="G122" s="10"/>
      <c r="H122" s="20"/>
      <c r="K122" s="1"/>
    </row>
    <row r="123" spans="1:11" ht="12.75">
      <c r="A123" s="1" t="s">
        <v>271</v>
      </c>
      <c r="B123" s="12">
        <v>0</v>
      </c>
      <c r="C123" s="12">
        <v>0.02</v>
      </c>
      <c r="D123" s="11">
        <f>Perustaulukko!K123</f>
        <v>0.016837851490149852</v>
      </c>
      <c r="E123" s="32">
        <f>IF(C123&gt;0,(D123/C123)*100,"")</f>
        <v>84.18925745074925</v>
      </c>
      <c r="F123" s="32">
        <f>IF(B123&gt;0,(D123/B123)*100,"")</f>
      </c>
      <c r="G123" s="10"/>
      <c r="H123" s="20"/>
      <c r="K123" s="1"/>
    </row>
    <row r="124" spans="1:11" ht="13.5" thickBot="1">
      <c r="A124" s="33" t="s">
        <v>87</v>
      </c>
      <c r="B124" s="34">
        <v>0.36</v>
      </c>
      <c r="C124" s="34">
        <v>0.02</v>
      </c>
      <c r="D124" s="48">
        <f>Perustaulukko!K124</f>
        <v>0.13470281192119882</v>
      </c>
      <c r="E124" s="49">
        <f t="shared" si="2"/>
        <v>673.514059605994</v>
      </c>
      <c r="F124" s="35">
        <f t="shared" si="3"/>
        <v>37.41744775588856</v>
      </c>
      <c r="G124" s="10"/>
      <c r="K124" s="1"/>
    </row>
    <row r="125" spans="1:11" ht="12.75">
      <c r="A125" s="1" t="s">
        <v>122</v>
      </c>
      <c r="B125" s="72">
        <v>611</v>
      </c>
      <c r="C125" s="24">
        <v>598</v>
      </c>
      <c r="D125" s="30">
        <f>Perustaulukko!K125</f>
        <v>475.63562889375305</v>
      </c>
      <c r="E125" s="32">
        <f t="shared" si="2"/>
        <v>79.53773058423964</v>
      </c>
      <c r="F125" s="32">
        <f t="shared" si="3"/>
        <v>77.84543844414944</v>
      </c>
      <c r="G125" s="50"/>
      <c r="K125" s="1"/>
    </row>
    <row r="126" spans="1:11" ht="12.75">
      <c r="A126" s="1" t="s">
        <v>134</v>
      </c>
      <c r="B126" s="72">
        <v>89</v>
      </c>
      <c r="C126" s="24">
        <v>72</v>
      </c>
      <c r="D126" s="30">
        <f>Perustaulukko!K126</f>
        <v>77</v>
      </c>
      <c r="E126" s="32">
        <f t="shared" si="2"/>
        <v>106.94444444444444</v>
      </c>
      <c r="F126" s="32">
        <f t="shared" si="3"/>
        <v>86.51685393258427</v>
      </c>
      <c r="G126" s="50"/>
      <c r="K126" s="1"/>
    </row>
    <row r="127" spans="3:11" ht="12.75">
      <c r="C127" s="23"/>
      <c r="K127" s="1"/>
    </row>
    <row r="128" spans="3:11" ht="12.75">
      <c r="C128" s="23"/>
      <c r="K128" s="1"/>
    </row>
    <row r="129" spans="3:11" ht="12.75">
      <c r="C129" s="23"/>
      <c r="K129" s="1"/>
    </row>
    <row r="130" spans="3:11" ht="12.75">
      <c r="C130" s="23"/>
      <c r="K130" s="1"/>
    </row>
    <row r="131" spans="3:11" ht="12.75">
      <c r="C131" s="23"/>
      <c r="K131" s="1"/>
    </row>
    <row r="132" spans="3:11" ht="12.75">
      <c r="C132" s="23"/>
      <c r="K132" s="1"/>
    </row>
    <row r="133" ht="12.75">
      <c r="C133" s="23"/>
    </row>
    <row r="134" ht="12.75">
      <c r="C134" s="23"/>
    </row>
    <row r="135" ht="12.75">
      <c r="C135" s="23"/>
    </row>
    <row r="136" ht="12.75">
      <c r="C136" s="23"/>
    </row>
    <row r="137" ht="12.75">
      <c r="C137" s="23"/>
    </row>
    <row r="138" ht="12.75">
      <c r="C138" s="23"/>
    </row>
    <row r="139" ht="12.75">
      <c r="C139" s="23"/>
    </row>
    <row r="140" ht="12.75">
      <c r="C140" s="23"/>
    </row>
    <row r="141" ht="12.75">
      <c r="C141" s="23"/>
    </row>
    <row r="142" ht="12.75">
      <c r="C142" s="23"/>
    </row>
    <row r="143" ht="12.75">
      <c r="C143" s="23"/>
    </row>
    <row r="144" ht="12.75">
      <c r="C144" s="23"/>
    </row>
    <row r="145" ht="12.75">
      <c r="C145" s="23"/>
    </row>
    <row r="146" ht="12.75">
      <c r="C146" s="23"/>
    </row>
    <row r="147" ht="12.75">
      <c r="C147" s="25"/>
    </row>
    <row r="148" ht="12.75">
      <c r="C148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6">
      <selection activeCell="I48" sqref="I48"/>
    </sheetView>
  </sheetViews>
  <sheetFormatPr defaultColWidth="9.140625" defaultRowHeight="12.75"/>
  <cols>
    <col min="3" max="3" width="15.7109375" style="0" customWidth="1"/>
  </cols>
  <sheetData>
    <row r="1" s="1" customFormat="1" ht="12.75">
      <c r="A1" s="1" t="s">
        <v>204</v>
      </c>
    </row>
    <row r="2" ht="12.75">
      <c r="G2" s="2" t="s">
        <v>140</v>
      </c>
    </row>
    <row r="3" spans="1:4" s="2" customFormat="1" ht="12.75">
      <c r="A3" s="1" t="s">
        <v>254</v>
      </c>
      <c r="B3" s="1" t="s">
        <v>255</v>
      </c>
      <c r="C3" s="1"/>
      <c r="D3" s="1" t="s">
        <v>253</v>
      </c>
    </row>
    <row r="4" spans="1:4" s="2" customFormat="1" ht="12.75">
      <c r="A4" s="1" t="s">
        <v>211</v>
      </c>
      <c r="B4" s="1" t="s">
        <v>212</v>
      </c>
      <c r="C4" s="1"/>
      <c r="D4" s="1" t="s">
        <v>180</v>
      </c>
    </row>
    <row r="5" spans="1:4" s="2" customFormat="1" ht="12.75">
      <c r="A5" s="1" t="s">
        <v>163</v>
      </c>
      <c r="B5" s="1" t="s">
        <v>164</v>
      </c>
      <c r="C5" s="1"/>
      <c r="D5" s="1" t="s">
        <v>256</v>
      </c>
    </row>
    <row r="6" spans="1:4" s="2" customFormat="1" ht="12.75">
      <c r="A6" s="1" t="s">
        <v>75</v>
      </c>
      <c r="B6" s="1" t="s">
        <v>274</v>
      </c>
      <c r="C6" s="1"/>
      <c r="D6" s="1" t="s">
        <v>275</v>
      </c>
    </row>
    <row r="7" spans="1:4" s="2" customFormat="1" ht="12.75">
      <c r="A7" s="1" t="s">
        <v>75</v>
      </c>
      <c r="B7" s="1" t="s">
        <v>139</v>
      </c>
      <c r="C7" s="1"/>
      <c r="D7" s="1" t="s">
        <v>114</v>
      </c>
    </row>
    <row r="8" spans="1:4" s="2" customFormat="1" ht="12.75">
      <c r="A8" s="1" t="s">
        <v>75</v>
      </c>
      <c r="B8" s="1" t="s">
        <v>179</v>
      </c>
      <c r="C8" s="1"/>
      <c r="D8" s="1" t="s">
        <v>263</v>
      </c>
    </row>
    <row r="9" spans="1:4" s="2" customFormat="1" ht="12.75">
      <c r="A9" s="1" t="s">
        <v>207</v>
      </c>
      <c r="B9" s="1" t="s">
        <v>208</v>
      </c>
      <c r="C9" s="1"/>
      <c r="D9" s="1" t="s">
        <v>268</v>
      </c>
    </row>
    <row r="10" spans="1:4" s="2" customFormat="1" ht="12.75">
      <c r="A10" s="1" t="s">
        <v>93</v>
      </c>
      <c r="B10" s="1" t="s">
        <v>94</v>
      </c>
      <c r="C10" s="1"/>
      <c r="D10" s="1" t="s">
        <v>156</v>
      </c>
    </row>
    <row r="11" spans="1:4" s="2" customFormat="1" ht="12.75">
      <c r="A11" s="1" t="s">
        <v>73</v>
      </c>
      <c r="B11" s="1" t="s">
        <v>184</v>
      </c>
      <c r="C11" s="1"/>
      <c r="D11" s="1" t="s">
        <v>205</v>
      </c>
    </row>
    <row r="12" spans="1:4" s="2" customFormat="1" ht="12.75">
      <c r="A12" s="1" t="s">
        <v>73</v>
      </c>
      <c r="B12" s="1" t="s">
        <v>74</v>
      </c>
      <c r="C12" s="1"/>
      <c r="D12" s="1" t="s">
        <v>165</v>
      </c>
    </row>
    <row r="13" spans="1:4" s="2" customFormat="1" ht="12.75">
      <c r="A13" s="1" t="s">
        <v>73</v>
      </c>
      <c r="B13" s="1" t="s">
        <v>234</v>
      </c>
      <c r="C13" s="1"/>
      <c r="D13" s="1" t="s">
        <v>250</v>
      </c>
    </row>
    <row r="14" spans="1:4" s="2" customFormat="1" ht="12.75">
      <c r="A14" s="1" t="s">
        <v>0</v>
      </c>
      <c r="B14" s="1" t="s">
        <v>82</v>
      </c>
      <c r="C14" s="1"/>
      <c r="D14" s="1" t="s">
        <v>165</v>
      </c>
    </row>
    <row r="15" spans="1:4" s="2" customFormat="1" ht="12.75">
      <c r="A15" s="1" t="s">
        <v>0</v>
      </c>
      <c r="B15" s="1" t="s">
        <v>83</v>
      </c>
      <c r="C15" s="1"/>
      <c r="D15" s="1" t="s">
        <v>236</v>
      </c>
    </row>
    <row r="16" spans="1:4" s="2" customFormat="1" ht="12.75">
      <c r="A16" s="1" t="s">
        <v>106</v>
      </c>
      <c r="B16" s="1" t="s">
        <v>123</v>
      </c>
      <c r="C16" s="1"/>
      <c r="D16" s="1" t="s">
        <v>124</v>
      </c>
    </row>
    <row r="17" spans="1:5" s="2" customFormat="1" ht="12.75">
      <c r="A17" s="1" t="s">
        <v>106</v>
      </c>
      <c r="B17" s="1" t="s">
        <v>107</v>
      </c>
      <c r="C17" s="1"/>
      <c r="D17" s="1" t="s">
        <v>114</v>
      </c>
      <c r="E17" s="1"/>
    </row>
    <row r="18" spans="1:4" s="2" customFormat="1" ht="12.75">
      <c r="A18" s="1" t="s">
        <v>162</v>
      </c>
      <c r="B18" s="1" t="s">
        <v>147</v>
      </c>
      <c r="C18" s="1"/>
      <c r="D18" s="1" t="s">
        <v>199</v>
      </c>
    </row>
    <row r="19" spans="1:5" s="2" customFormat="1" ht="12.75">
      <c r="A19" s="1" t="s">
        <v>162</v>
      </c>
      <c r="B19" s="1" t="s">
        <v>203</v>
      </c>
      <c r="C19" s="1"/>
      <c r="D19" s="1" t="s">
        <v>199</v>
      </c>
      <c r="E19" s="1"/>
    </row>
    <row r="20" spans="1:4" s="2" customFormat="1" ht="12.75">
      <c r="A20" s="1" t="s">
        <v>251</v>
      </c>
      <c r="B20" s="1" t="s">
        <v>252</v>
      </c>
      <c r="C20" s="1"/>
      <c r="D20" s="1" t="s">
        <v>253</v>
      </c>
    </row>
    <row r="21" spans="1:4" s="2" customFormat="1" ht="12.75">
      <c r="A21" s="1" t="s">
        <v>95</v>
      </c>
      <c r="B21" s="1" t="s">
        <v>96</v>
      </c>
      <c r="C21" s="1"/>
      <c r="D21" s="1" t="s">
        <v>265</v>
      </c>
    </row>
    <row r="22" spans="1:4" s="2" customFormat="1" ht="12.75">
      <c r="A22" s="1" t="s">
        <v>95</v>
      </c>
      <c r="B22" s="1" t="s">
        <v>121</v>
      </c>
      <c r="C22" s="1"/>
      <c r="D22" s="1" t="s">
        <v>229</v>
      </c>
    </row>
    <row r="23" spans="1:4" s="2" customFormat="1" ht="12.75">
      <c r="A23" s="1" t="s">
        <v>85</v>
      </c>
      <c r="B23" s="1" t="s">
        <v>119</v>
      </c>
      <c r="C23" s="1"/>
      <c r="D23" s="1" t="s">
        <v>262</v>
      </c>
    </row>
    <row r="24" spans="1:4" s="2" customFormat="1" ht="12.75">
      <c r="A24" s="1" t="s">
        <v>166</v>
      </c>
      <c r="B24" s="1" t="s">
        <v>185</v>
      </c>
      <c r="C24" s="1"/>
      <c r="D24" s="1" t="s">
        <v>239</v>
      </c>
    </row>
    <row r="25" spans="1:4" s="2" customFormat="1" ht="12.75">
      <c r="A25" s="1" t="s">
        <v>166</v>
      </c>
      <c r="B25" s="1" t="s">
        <v>278</v>
      </c>
      <c r="C25" s="1"/>
      <c r="D25" s="1" t="s">
        <v>279</v>
      </c>
    </row>
    <row r="26" spans="1:4" s="2" customFormat="1" ht="12.75">
      <c r="A26" s="1" t="s">
        <v>230</v>
      </c>
      <c r="B26" s="1" t="s">
        <v>231</v>
      </c>
      <c r="C26" s="1"/>
      <c r="D26" s="1" t="s">
        <v>261</v>
      </c>
    </row>
    <row r="27" spans="1:4" s="2" customFormat="1" ht="12.75">
      <c r="A27" s="1" t="s">
        <v>112</v>
      </c>
      <c r="B27" s="1" t="s">
        <v>142</v>
      </c>
      <c r="C27" s="1"/>
      <c r="D27" s="1" t="s">
        <v>257</v>
      </c>
    </row>
    <row r="28" spans="1:4" s="2" customFormat="1" ht="12.75">
      <c r="A28" s="1" t="s">
        <v>104</v>
      </c>
      <c r="B28" s="1" t="s">
        <v>266</v>
      </c>
      <c r="C28" s="1"/>
      <c r="D28" s="1" t="s">
        <v>267</v>
      </c>
    </row>
    <row r="29" spans="1:4" s="2" customFormat="1" ht="12.75">
      <c r="A29" s="1" t="s">
        <v>293</v>
      </c>
      <c r="B29" s="1" t="s">
        <v>294</v>
      </c>
      <c r="C29" s="1"/>
      <c r="D29" s="1" t="s">
        <v>295</v>
      </c>
    </row>
    <row r="30" spans="1:4" s="2" customFormat="1" ht="12.75">
      <c r="A30" s="1" t="s">
        <v>104</v>
      </c>
      <c r="B30" s="1" t="s">
        <v>189</v>
      </c>
      <c r="C30" s="1"/>
      <c r="D30" s="1" t="s">
        <v>190</v>
      </c>
    </row>
    <row r="31" spans="1:4" s="2" customFormat="1" ht="12.75">
      <c r="A31" s="1" t="s">
        <v>153</v>
      </c>
      <c r="B31" s="1" t="s">
        <v>154</v>
      </c>
      <c r="C31" s="1"/>
      <c r="D31" s="1" t="s">
        <v>260</v>
      </c>
    </row>
    <row r="32" spans="1:4" s="2" customFormat="1" ht="12.75">
      <c r="A32" s="1" t="s">
        <v>111</v>
      </c>
      <c r="B32" s="1" t="s">
        <v>167</v>
      </c>
      <c r="C32" s="1"/>
      <c r="D32" s="1" t="s">
        <v>149</v>
      </c>
    </row>
    <row r="33" spans="1:4" s="2" customFormat="1" ht="12.75">
      <c r="A33" s="1" t="s">
        <v>111</v>
      </c>
      <c r="B33" s="1" t="s">
        <v>246</v>
      </c>
      <c r="C33" s="1"/>
      <c r="D33" s="1" t="s">
        <v>247</v>
      </c>
    </row>
    <row r="34" spans="1:4" s="2" customFormat="1" ht="12.75">
      <c r="A34" s="1" t="s">
        <v>111</v>
      </c>
      <c r="B34" s="1" t="s">
        <v>148</v>
      </c>
      <c r="C34" s="1"/>
      <c r="D34" s="1" t="s">
        <v>149</v>
      </c>
    </row>
    <row r="35" spans="1:5" s="2" customFormat="1" ht="12.75">
      <c r="A35" s="1" t="s">
        <v>143</v>
      </c>
      <c r="B35" s="1" t="s">
        <v>144</v>
      </c>
      <c r="C35" s="1"/>
      <c r="D35" s="1" t="s">
        <v>249</v>
      </c>
      <c r="E35" s="1"/>
    </row>
    <row r="36" spans="1:4" s="2" customFormat="1" ht="12.75">
      <c r="A36" s="1" t="s">
        <v>143</v>
      </c>
      <c r="B36" s="1" t="s">
        <v>195</v>
      </c>
      <c r="C36" s="1"/>
      <c r="D36" s="1" t="s">
        <v>248</v>
      </c>
    </row>
    <row r="37" spans="1:4" s="2" customFormat="1" ht="12.75">
      <c r="A37" s="1" t="s">
        <v>108</v>
      </c>
      <c r="B37" s="1" t="s">
        <v>78</v>
      </c>
      <c r="C37" s="1"/>
      <c r="D37" s="1" t="s">
        <v>109</v>
      </c>
    </row>
    <row r="38" spans="1:4" s="2" customFormat="1" ht="12.75">
      <c r="A38" s="1" t="s">
        <v>108</v>
      </c>
      <c r="B38" s="1" t="s">
        <v>110</v>
      </c>
      <c r="C38" s="1"/>
      <c r="D38" s="1" t="s">
        <v>156</v>
      </c>
    </row>
    <row r="39" spans="1:4" s="2" customFormat="1" ht="12.75">
      <c r="A39" s="1" t="s">
        <v>108</v>
      </c>
      <c r="B39" s="1" t="s">
        <v>150</v>
      </c>
      <c r="C39" s="1"/>
      <c r="D39" s="1" t="s">
        <v>235</v>
      </c>
    </row>
    <row r="40" spans="1:4" s="2" customFormat="1" ht="12.75">
      <c r="A40" s="1" t="s">
        <v>108</v>
      </c>
      <c r="B40" s="1" t="s">
        <v>287</v>
      </c>
      <c r="C40" s="1"/>
      <c r="D40" s="1" t="s">
        <v>288</v>
      </c>
    </row>
    <row r="41" spans="1:4" s="2" customFormat="1" ht="12.75">
      <c r="A41" s="1" t="s">
        <v>108</v>
      </c>
      <c r="B41" s="1" t="s">
        <v>174</v>
      </c>
      <c r="C41" s="1"/>
      <c r="D41" s="1" t="s">
        <v>233</v>
      </c>
    </row>
    <row r="42" spans="1:5" s="2" customFormat="1" ht="12.75">
      <c r="A42" s="1" t="s">
        <v>108</v>
      </c>
      <c r="B42" s="1" t="s">
        <v>272</v>
      </c>
      <c r="C42" s="1"/>
      <c r="D42" s="1" t="s">
        <v>273</v>
      </c>
      <c r="E42" s="1"/>
    </row>
    <row r="43" spans="1:5" s="2" customFormat="1" ht="12.75">
      <c r="A43" s="1" t="s">
        <v>160</v>
      </c>
      <c r="B43" s="1" t="s">
        <v>292</v>
      </c>
      <c r="C43" s="1"/>
      <c r="D43" s="1" t="s">
        <v>283</v>
      </c>
      <c r="E43" s="1"/>
    </row>
    <row r="44" spans="1:5" s="2" customFormat="1" ht="12.75">
      <c r="A44" s="1" t="s">
        <v>160</v>
      </c>
      <c r="B44" s="1" t="s">
        <v>147</v>
      </c>
      <c r="C44" s="1"/>
      <c r="D44" s="1" t="s">
        <v>283</v>
      </c>
      <c r="E44" s="1"/>
    </row>
    <row r="45" spans="1:4" s="2" customFormat="1" ht="12.75">
      <c r="A45" s="1" t="s">
        <v>160</v>
      </c>
      <c r="B45" s="1" t="s">
        <v>161</v>
      </c>
      <c r="C45" s="1"/>
      <c r="D45" s="1" t="s">
        <v>206</v>
      </c>
    </row>
    <row r="46" spans="1:4" s="2" customFormat="1" ht="12.75">
      <c r="A46" s="1" t="s">
        <v>160</v>
      </c>
      <c r="B46" s="1" t="s">
        <v>282</v>
      </c>
      <c r="C46" s="1"/>
      <c r="D46" s="1" t="s">
        <v>283</v>
      </c>
    </row>
    <row r="47" spans="1:5" s="2" customFormat="1" ht="12.75">
      <c r="A47" s="1" t="s">
        <v>146</v>
      </c>
      <c r="B47" s="1" t="s">
        <v>147</v>
      </c>
      <c r="C47" s="1"/>
      <c r="D47" s="1" t="s">
        <v>181</v>
      </c>
      <c r="E47" s="1"/>
    </row>
    <row r="48" spans="1:5" s="2" customFormat="1" ht="12.75">
      <c r="A48" s="1" t="s">
        <v>289</v>
      </c>
      <c r="B48" s="1" t="s">
        <v>290</v>
      </c>
      <c r="C48" s="1"/>
      <c r="D48" s="1" t="s">
        <v>291</v>
      </c>
      <c r="E48" s="1"/>
    </row>
    <row r="49" spans="1:4" s="2" customFormat="1" ht="12.75">
      <c r="A49" s="1" t="s">
        <v>284</v>
      </c>
      <c r="B49" s="1" t="s">
        <v>285</v>
      </c>
      <c r="D49" s="1" t="s">
        <v>286</v>
      </c>
    </row>
    <row r="50" spans="1:4" s="2" customFormat="1" ht="12.75">
      <c r="A50" s="1" t="s">
        <v>196</v>
      </c>
      <c r="B50" s="1" t="s">
        <v>197</v>
      </c>
      <c r="C50" s="1"/>
      <c r="D50" s="1" t="s">
        <v>194</v>
      </c>
    </row>
    <row r="51" spans="1:4" s="2" customFormat="1" ht="12.75">
      <c r="A51" s="1" t="s">
        <v>81</v>
      </c>
      <c r="B51" s="1" t="s">
        <v>280</v>
      </c>
      <c r="C51" s="1"/>
      <c r="D51" s="1" t="s">
        <v>281</v>
      </c>
    </row>
    <row r="52" spans="1:4" s="2" customFormat="1" ht="12.75">
      <c r="A52" s="1" t="s">
        <v>81</v>
      </c>
      <c r="B52" s="1" t="s">
        <v>91</v>
      </c>
      <c r="C52" s="1"/>
      <c r="D52" s="1" t="s">
        <v>258</v>
      </c>
    </row>
    <row r="53" spans="1:4" s="2" customFormat="1" ht="12.75">
      <c r="A53" s="1" t="s">
        <v>81</v>
      </c>
      <c r="B53" s="1" t="s">
        <v>175</v>
      </c>
      <c r="C53" s="1"/>
      <c r="D53" s="1" t="s">
        <v>176</v>
      </c>
    </row>
    <row r="54" spans="1:4" s="2" customFormat="1" ht="12.75">
      <c r="A54" s="1" t="s">
        <v>81</v>
      </c>
      <c r="B54" s="1" t="s">
        <v>237</v>
      </c>
      <c r="C54" s="1"/>
      <c r="D54" s="1" t="s">
        <v>238</v>
      </c>
    </row>
    <row r="55" spans="1:4" s="2" customFormat="1" ht="12.75">
      <c r="A55" s="1" t="s">
        <v>81</v>
      </c>
      <c r="B55" s="1" t="s">
        <v>276</v>
      </c>
      <c r="C55" s="1"/>
      <c r="D55" s="1" t="s">
        <v>277</v>
      </c>
    </row>
    <row r="56" spans="1:4" s="2" customFormat="1" ht="12.75">
      <c r="A56" s="1" t="s">
        <v>81</v>
      </c>
      <c r="B56" s="1" t="s">
        <v>115</v>
      </c>
      <c r="C56" s="1"/>
      <c r="D56" s="1" t="s">
        <v>264</v>
      </c>
    </row>
    <row r="57" spans="1:4" s="2" customFormat="1" ht="12.75">
      <c r="A57" s="1" t="s">
        <v>81</v>
      </c>
      <c r="B57" s="1" t="s">
        <v>170</v>
      </c>
      <c r="C57" s="1"/>
      <c r="D57" s="1" t="s">
        <v>240</v>
      </c>
    </row>
    <row r="58" spans="1:4" s="2" customFormat="1" ht="12.75">
      <c r="A58" s="1" t="s">
        <v>81</v>
      </c>
      <c r="B58" s="1" t="s">
        <v>172</v>
      </c>
      <c r="C58" s="1"/>
      <c r="D58" s="1" t="s">
        <v>240</v>
      </c>
    </row>
    <row r="59" spans="1:4" s="2" customFormat="1" ht="12.75">
      <c r="A59" s="1" t="s">
        <v>81</v>
      </c>
      <c r="B59" s="1" t="s">
        <v>118</v>
      </c>
      <c r="C59" s="1"/>
      <c r="D59" s="1" t="s">
        <v>141</v>
      </c>
    </row>
    <row r="60" spans="1:4" s="2" customFormat="1" ht="12.75">
      <c r="A60" s="1" t="s">
        <v>99</v>
      </c>
      <c r="B60" s="1" t="s">
        <v>120</v>
      </c>
      <c r="C60" s="1"/>
      <c r="D60" s="1" t="s">
        <v>228</v>
      </c>
    </row>
    <row r="61" spans="1:5" s="2" customFormat="1" ht="12.75">
      <c r="A61" s="1" t="s">
        <v>99</v>
      </c>
      <c r="B61" s="1" t="s">
        <v>193</v>
      </c>
      <c r="C61" s="1"/>
      <c r="D61" s="1" t="s">
        <v>194</v>
      </c>
      <c r="E61" s="1"/>
    </row>
    <row r="62" spans="1:4" s="2" customFormat="1" ht="12.75">
      <c r="A62" s="1" t="s">
        <v>99</v>
      </c>
      <c r="B62" s="1" t="s">
        <v>100</v>
      </c>
      <c r="C62" s="1"/>
      <c r="D62" s="1" t="s">
        <v>259</v>
      </c>
    </row>
    <row r="63" spans="1:4" s="2" customFormat="1" ht="12.75">
      <c r="A63" s="1" t="s">
        <v>102</v>
      </c>
      <c r="B63" s="1" t="s">
        <v>103</v>
      </c>
      <c r="C63" s="1"/>
      <c r="D63" s="1" t="s">
        <v>191</v>
      </c>
    </row>
    <row r="64" s="2" customFormat="1" ht="12.75"/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LENOVO</cp:lastModifiedBy>
  <cp:lastPrinted>2003-03-12T06:00:03Z</cp:lastPrinted>
  <dcterms:created xsi:type="dcterms:W3CDTF">2003-02-25T10:48:46Z</dcterms:created>
  <dcterms:modified xsi:type="dcterms:W3CDTF">2020-04-04T18:43:14Z</dcterms:modified>
  <cp:category/>
  <cp:version/>
  <cp:contentType/>
  <cp:contentStatus/>
</cp:coreProperties>
</file>