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461" windowWidth="10200" windowHeight="925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7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</commentList>
</comments>
</file>

<file path=xl/sharedStrings.xml><?xml version="1.0" encoding="utf-8"?>
<sst xmlns="http://schemas.openxmlformats.org/spreadsheetml/2006/main" count="910" uniqueCount="455">
  <si>
    <t>Joululaskennat TLY:n alueella</t>
  </si>
  <si>
    <t>Monellako reitillä lajia esiintyi</t>
  </si>
  <si>
    <t>Pehtjärvi</t>
  </si>
  <si>
    <t>Littoistenjärvi</t>
  </si>
  <si>
    <t>Mynälahti</t>
  </si>
  <si>
    <t>Laajokivarsi</t>
  </si>
  <si>
    <t>Suorsala</t>
  </si>
  <si>
    <t>Harvaluoto</t>
  </si>
  <si>
    <t>Aasla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</si>
  <si>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</si>
  <si>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</si>
  <si>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</si>
  <si>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</si>
  <si>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</si>
  <si>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</si>
  <si>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</si>
  <si>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</si>
  <si>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</si>
  <si>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</si>
  <si>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</si>
  <si>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</si>
  <si>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</si>
  <si>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</si>
  <si>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</si>
  <si>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</si>
  <si>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</si>
  <si>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</si>
  <si>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</si>
  <si>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</si>
  <si>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</si>
  <si>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</si>
  <si>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</si>
  <si>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</si>
  <si>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</si>
  <si>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</si>
  <si>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</si>
  <si>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</si>
  <si>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</si>
  <si>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</si>
  <si>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</si>
  <si>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</si>
  <si>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</si>
  <si>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</si>
  <si>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</si>
  <si>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</si>
  <si>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</si>
  <si>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</si>
  <si>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</si>
  <si>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</si>
  <si>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</si>
  <si>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</si>
  <si>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</si>
  <si>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</si>
  <si>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</si>
  <si>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</si>
  <si>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</si>
  <si>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</si>
  <si>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</si>
  <si>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</si>
  <si>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</si>
  <si>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</si>
  <si>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</si>
  <si>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</si>
  <si>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</si>
  <si>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</si>
  <si>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</si>
  <si>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</si>
  <si>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</si>
  <si>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</si>
  <si>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</si>
  <si>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</si>
  <si>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</si>
  <si>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</si>
  <si>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</si>
  <si>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</si>
  <si>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</si>
  <si>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</si>
  <si>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</si>
  <si>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</si>
  <si>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</si>
  <si>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</si>
  <si>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</si>
  <si>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</si>
  <si>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</si>
  <si>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</si>
  <si>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</si>
  <si>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</si>
  <si>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</si>
  <si>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</si>
  <si>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</si>
  <si>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</si>
  <si>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</si>
  <si>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</si>
  <si>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</si>
  <si>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</si>
  <si>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</si>
  <si>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</si>
  <si>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</si>
  <si>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</si>
  <si>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</si>
  <si>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</si>
  <si>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</si>
  <si>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</si>
  <si>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</si>
  <si>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</si>
  <si>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</si>
  <si>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</si>
  <si>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</si>
  <si>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</si>
  <si>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</si>
  <si>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</si>
  <si>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</si>
  <si>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</si>
  <si>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</si>
  <si>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</si>
  <si>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</si>
  <si>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</si>
  <si>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</si>
  <si>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</si>
  <si>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</si>
  <si>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</si>
  <si>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</si>
  <si>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</si>
  <si>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</si>
  <si>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</si>
  <si>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</si>
  <si>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</si>
  <si>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</si>
  <si>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</si>
  <si>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</si>
  <si>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</si>
  <si>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</si>
  <si>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</si>
  <si>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</si>
  <si>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</si>
  <si>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</si>
  <si>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</si>
  <si>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</si>
  <si>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</si>
  <si>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</si>
  <si>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</si>
  <si>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</si>
  <si>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</si>
  <si>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</si>
  <si>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</si>
  <si>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</si>
  <si>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</si>
  <si>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</si>
  <si>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</si>
  <si>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</si>
  <si>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</si>
  <si>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</si>
  <si>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</si>
  <si>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</si>
  <si>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</si>
  <si>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</si>
  <si>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</si>
  <si>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</si>
  <si>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</si>
  <si>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</si>
  <si>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</si>
  <si>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</si>
  <si>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</si>
  <si>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</si>
  <si>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</si>
  <si>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</si>
  <si>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</si>
  <si>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</si>
  <si>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</si>
  <si>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Mietoinen Mynälahti</t>
  </si>
  <si>
    <t>Mynämäki Laajokivarsi</t>
  </si>
  <si>
    <t>Mynämäki, Suorsala</t>
  </si>
  <si>
    <t>Piikkiö Harvaluoto</t>
  </si>
  <si>
    <t>Rymättylä, Aasla</t>
  </si>
  <si>
    <t>Lennart Saari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</si>
  <si>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</si>
  <si>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</si>
  <si>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</si>
  <si>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</si>
  <si>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</si>
  <si>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</si>
  <si>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</si>
  <si>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</si>
  <si>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</si>
  <si>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</si>
  <si>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</si>
  <si>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</si>
  <si>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</si>
  <si>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</si>
  <si>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</si>
  <si>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</si>
  <si>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</si>
  <si>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</si>
  <si>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</si>
  <si>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</si>
  <si>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</si>
  <si>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</si>
  <si>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</si>
  <si>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</si>
  <si>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</si>
  <si>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</si>
  <si>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</si>
  <si>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</si>
  <si>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</si>
  <si>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</si>
  <si>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</si>
  <si>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</si>
  <si>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</si>
  <si>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</si>
  <si>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</si>
  <si>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</si>
  <si>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</si>
  <si>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</si>
  <si>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</si>
  <si>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</si>
  <si>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</si>
  <si>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</si>
  <si>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</si>
  <si>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</si>
  <si>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</si>
  <si>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</si>
  <si>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</si>
  <si>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</si>
  <si>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</si>
  <si>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</si>
  <si>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</si>
  <si>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</si>
  <si>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</si>
  <si>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</si>
  <si>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</si>
  <si>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</si>
  <si>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</si>
  <si>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</si>
  <si>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</si>
  <si>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</si>
  <si>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</si>
  <si>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</si>
  <si>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</si>
  <si>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</si>
  <si>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</si>
  <si>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</si>
  <si>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</si>
  <si>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Satama</t>
  </si>
  <si>
    <t>Naantali, Satama</t>
  </si>
  <si>
    <t>07/08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</si>
  <si>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</si>
  <si>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</si>
  <si>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</si>
  <si>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</si>
  <si>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</si>
  <si>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</si>
  <si>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</si>
  <si>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</si>
  <si>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</si>
  <si>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</si>
  <si>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</si>
  <si>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</si>
  <si>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</si>
  <si>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</si>
  <si>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</si>
  <si>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</si>
  <si>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</si>
  <si>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</si>
  <si>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</si>
  <si>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</si>
  <si>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</si>
  <si>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</si>
  <si>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</si>
  <si>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</si>
  <si>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08/09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</si>
  <si>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</si>
  <si>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</si>
  <si>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</si>
  <si>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</si>
  <si>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</si>
  <si>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</si>
  <si>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</si>
  <si>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</si>
  <si>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</si>
  <si>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</si>
  <si>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</si>
  <si>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</si>
  <si>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</si>
  <si>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</si>
  <si>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</si>
  <si>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</si>
  <si>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</si>
  <si>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</si>
  <si>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</si>
  <si>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</si>
  <si>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</si>
  <si>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</si>
  <si>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Kai Kankare*, Ari Koskinen, Kaija Koskinen, Kirsi Tiihonen</t>
  </si>
  <si>
    <t>Vahto</t>
  </si>
  <si>
    <t>Päivi Sirkiä*, Peter Uppstu</t>
  </si>
  <si>
    <t>TAI</t>
  </si>
  <si>
    <t>kk-Kolkanaukko</t>
  </si>
  <si>
    <t>Taivassalo, kk-Kolkanaukko</t>
  </si>
  <si>
    <t>Asko Suoranta*</t>
  </si>
  <si>
    <t>Föri</t>
  </si>
  <si>
    <t>Turku, Föri</t>
  </si>
  <si>
    <t>Liejukana</t>
  </si>
  <si>
    <t>10/11</t>
  </si>
  <si>
    <t xml:space="preserve">Varsinais-Suomen lajikohtainen 
yksilömäärä
10 reittikilometriä kohden 
</t>
  </si>
  <si>
    <t>Ahvenanmaa keskiarvo yksilöitä/
10reittikm 03/04-09/10</t>
  </si>
  <si>
    <t>Tom Lindbom, Jukka Sillanpää, Petri Helminen</t>
  </si>
  <si>
    <t>Pohjanpelto</t>
  </si>
  <si>
    <t>*Markku Hyvönen ja Reko Leino</t>
  </si>
  <si>
    <t>Angelniemi</t>
  </si>
  <si>
    <t>Empo-Vuolahti</t>
  </si>
  <si>
    <t>Petri Vainio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</si>
  <si>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</si>
  <si>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</si>
  <si>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</si>
  <si>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</si>
  <si>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</si>
  <si>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</si>
  <si>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</si>
  <si>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</si>
  <si>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Osmo Kivivuori, Kari Ahtiainen</t>
  </si>
  <si>
    <t>KOR</t>
  </si>
  <si>
    <t>Utö</t>
  </si>
  <si>
    <t>Korppoo, Utö</t>
  </si>
  <si>
    <t>*Rainer Grönholm ja 4 muuta</t>
  </si>
  <si>
    <t>+</t>
  </si>
  <si>
    <t>Tunturikiuru</t>
  </si>
  <si>
    <t>Raimo Hyvönen*</t>
  </si>
  <si>
    <t>Markus Rantala*, Markku Salonen</t>
  </si>
  <si>
    <t>11/12</t>
  </si>
  <si>
    <t>Littoinen</t>
  </si>
  <si>
    <t>Lieto, Littoinen</t>
  </si>
  <si>
    <t>Hannu Klemola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</si>
  <si>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</si>
  <si>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</si>
  <si>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</si>
  <si>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</si>
  <si>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</si>
  <si>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</si>
  <si>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Ruokorauma</t>
  </si>
  <si>
    <t>Rymättylä, Ruokorauma</t>
  </si>
  <si>
    <t>*Heikki Lehtonen</t>
  </si>
  <si>
    <t>Merihanhi</t>
  </si>
  <si>
    <t>Vartsala</t>
  </si>
  <si>
    <t>Kustavi, Vartsala</t>
  </si>
  <si>
    <t>Tiltaltti</t>
  </si>
  <si>
    <t>Esko Gustafsson, Veijo Peltola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</si>
  <si>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</si>
  <si>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</si>
  <si>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</si>
  <si>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</si>
  <si>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</si>
  <si>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</si>
  <si>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</si>
  <si>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</si>
  <si>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</si>
  <si>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</si>
  <si>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</si>
  <si>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Parainen, Attu</t>
  </si>
  <si>
    <t>*Pettersson Kaj-Ove, Blomqvist Bertil, Marcus Duncker</t>
  </si>
  <si>
    <t>Attu</t>
  </si>
  <si>
    <t>Muhkuri</t>
  </si>
  <si>
    <t>Turku, Muhkuri</t>
  </si>
  <si>
    <t>12/13</t>
  </si>
  <si>
    <t>Keskiarvo yksilöitä/
10reittikm 03/04-11/12</t>
  </si>
  <si>
    <t>*Arvi Uotila, Uotila Tuomas, Perttu Uotila</t>
  </si>
  <si>
    <t>2010-l</t>
  </si>
  <si>
    <t>2009/10-11/12 yks./10km keskiarvo</t>
  </si>
  <si>
    <t>Kim Kuntze*, Meri Öhman, Elmeri Juuti, Jyri Juuti</t>
  </si>
  <si>
    <t>Jari Kårlund*</t>
  </si>
  <si>
    <t>*Jorma Tenovuo ja viisi muuta henkilöä</t>
  </si>
  <si>
    <t>Kettusirkku</t>
  </si>
  <si>
    <t>*Seppo Kallio, Sirpa Kallio</t>
  </si>
  <si>
    <t>*Arvi Uotila, Uotila Tuomas</t>
  </si>
  <si>
    <t>TAR</t>
  </si>
  <si>
    <t>Halikonlahti</t>
  </si>
  <si>
    <t>Salo, Halikonlahti</t>
  </si>
  <si>
    <t>*Jari Lähteenoja, Ari Vienonen</t>
  </si>
  <si>
    <t>Sirkkula</t>
  </si>
  <si>
    <t>Salo, Sirkkula</t>
  </si>
  <si>
    <t>*Jari Lähteenoja, Seppo Sällylä</t>
  </si>
  <si>
    <t>*Koivula Matti, Södersved Jan, Silvonen Johannes</t>
  </si>
  <si>
    <t>Golfkenttä</t>
  </si>
  <si>
    <t>Uusikaupunki, Golfkenttä</t>
  </si>
  <si>
    <t>*Airikkala, Kari ja Aira Lukin</t>
  </si>
  <si>
    <t>*Ville Räihä, Olli Kanerva</t>
  </si>
  <si>
    <t>Kai Kankare*, Ari Koskinen, Kaija Koskinen</t>
  </si>
  <si>
    <t>*Kim Kuntze, Meri Öhman</t>
  </si>
  <si>
    <t>Tarvasjoki, Prunkila</t>
  </si>
  <si>
    <t>Pekka Salmi*, Juhani Salmi, Laine Petri</t>
  </si>
  <si>
    <t>*Kari Saari ja Tuula Saari</t>
  </si>
  <si>
    <t>Käkölä</t>
  </si>
  <si>
    <t>Naantali, Käkölä</t>
  </si>
  <si>
    <t>*Vainio Juhani, Ekko S., Halme J., Junttila T., Leppäkoski E., Saario T., Välimäki P.</t>
  </si>
  <si>
    <t>*Kim Kuntze, Elmeri Juuti, Jyri Juuti</t>
  </si>
  <si>
    <t>*Esa Lehikoinen, Marketta Lehikoinen</t>
  </si>
  <si>
    <t>Turku, Halinen-Lonttinen</t>
  </si>
  <si>
    <t>*Timo Leino, Liisa Leino</t>
  </si>
  <si>
    <t>Halinen-Lonttinen</t>
  </si>
  <si>
    <t>*Ilona Heiskari, Petteri Heiskari, Mira Heiskari</t>
  </si>
  <si>
    <t>HOU</t>
  </si>
  <si>
    <t>Kivimo</t>
  </si>
  <si>
    <t>Houtskär, Kivimo</t>
  </si>
  <si>
    <t>*Kalle Rainio</t>
  </si>
  <si>
    <t>*Södersved Jan, Välimäki Kaisa</t>
  </si>
  <si>
    <t>*Lampinen Markus, Laine Lasse J.</t>
  </si>
  <si>
    <t>*Markus Lampinen, Eriksson Heikki</t>
  </si>
  <si>
    <t>*Timo Nurmi</t>
  </si>
  <si>
    <t>Röödilä</t>
  </si>
  <si>
    <t>Rymättylä, Röödilä</t>
  </si>
  <si>
    <t>*Koivula Matti, Silvonen Johannes</t>
  </si>
  <si>
    <t>*Laitasalo Jari, Välimäki Kaisa, Laine Lasse J.</t>
  </si>
  <si>
    <t>*Mäkinen Antto, Könönen Juho, Laine Lasse J.</t>
  </si>
  <si>
    <t>*Laukkanen Sampo, Södersved Jan</t>
  </si>
  <si>
    <t>*Koivula Matti, Meller Kalle, Silvonen Johannes</t>
  </si>
  <si>
    <t>*Laitasalo Jari, Laukkanen Sampo</t>
  </si>
  <si>
    <t>*Mäkinen Antto, Laukkanen Sampo, Välimäki Kaisa, Eriksson Heikki</t>
  </si>
  <si>
    <t>*Meller Kalle, Mäkinen Antto</t>
  </si>
  <si>
    <t>*Könönen Juho, Eriksson Heikki</t>
  </si>
  <si>
    <t>*Laitasalo Jari, Meller Kalle</t>
  </si>
  <si>
    <t>järjestäjänä Lasse J. Laine</t>
  </si>
  <si>
    <t>*Lampinen Markus, Könönen Juho</t>
  </si>
  <si>
    <t>*Koivula, Matti, Södersved Jan, Välimäki Kaisa, Laitasalo Jari, Silvonen Johannes, Könönen Juho, Mäkinen Antto, Meller Kalle, Lampinen Markus, Eriksson Heikki</t>
  </si>
  <si>
    <t>2009/10-11/12 yks./10km 
keskiarvo</t>
  </si>
  <si>
    <t>Laupunen</t>
  </si>
  <si>
    <t>Suomusjärvi, Laidike</t>
  </si>
  <si>
    <t>*Timo Leino, Soitula Seppo</t>
  </si>
  <si>
    <t>SUO</t>
  </si>
  <si>
    <t>Laidike</t>
  </si>
  <si>
    <t>Pöytyä, Kyrö-Isorahka</t>
  </si>
  <si>
    <t>*Veli-Matti Karlin</t>
  </si>
  <si>
    <t>PÖY</t>
  </si>
  <si>
    <t>Kyrö-Isorahka</t>
  </si>
  <si>
    <t>Salo, Keskusta</t>
  </si>
  <si>
    <t>Lemu, Monnoinen</t>
  </si>
  <si>
    <t>*Markku Saarinen</t>
  </si>
  <si>
    <t>LEM</t>
  </si>
  <si>
    <t>Monnoinen</t>
  </si>
  <si>
    <t>Luolalanjärvi</t>
  </si>
  <si>
    <t>Nauvo, Ängsö</t>
  </si>
  <si>
    <t>*Raimo Uusitalo</t>
  </si>
  <si>
    <t>NAU</t>
  </si>
  <si>
    <t>Ängsö</t>
  </si>
  <si>
    <t>Parainen, Heisala</t>
  </si>
  <si>
    <t>*Tapio Koskela, Korhonen Markku, Sihvo Kirsi, Talja Kristiina</t>
  </si>
  <si>
    <t>Heisala</t>
  </si>
  <si>
    <t>Kaarina, Katariinanlaakso-Ala-Lemu</t>
  </si>
  <si>
    <t>*Raimo Lehtonen, Moberg Hannu, Lehtonen Tommi</t>
  </si>
  <si>
    <t>Kaa</t>
  </si>
  <si>
    <t>Katariinanlaakso-Ala-Lemu</t>
  </si>
  <si>
    <t>SÄR</t>
  </si>
  <si>
    <t>Förby-Finby</t>
  </si>
  <si>
    <t>Hannu Ekblom, Raija Ekblom, Timo Helle, Koskinen Kalevi, Pekka Loivaranta</t>
  </si>
  <si>
    <t>Parainen, Stortervo-Mågby</t>
  </si>
  <si>
    <t>*Tom Ahlström</t>
  </si>
  <si>
    <t>Stortervo-Mågby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</si>
</sst>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5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" fontId="0" fillId="0" borderId="25" xfId="0" applyNumberFormat="1" applyBorder="1" applyAlignment="1" quotePrefix="1">
      <alignment horizontal="center"/>
    </xf>
    <xf numFmtId="1" fontId="0" fillId="2" borderId="0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29" xfId="0" applyNumberFormat="1" applyFill="1" applyBorder="1" applyAlignment="1">
      <alignment/>
    </xf>
    <xf numFmtId="1" fontId="0" fillId="2" borderId="3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6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3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0" borderId="32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5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7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49" fontId="2" fillId="0" borderId="4" xfId="0" applyNumberFormat="1" applyFont="1" applyBorder="1" applyAlignment="1" quotePrefix="1">
      <alignment horizontal="center"/>
    </xf>
    <xf numFmtId="1" fontId="2" fillId="0" borderId="25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9" fontId="0" fillId="0" borderId="36" xfId="0" applyNumberFormat="1" applyBorder="1" applyAlignment="1" quotePrefix="1">
      <alignment horizontal="center"/>
    </xf>
    <xf numFmtId="1" fontId="0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2" fillId="2" borderId="34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3" xfId="0" applyNumberFormat="1" applyBorder="1" applyAlignment="1">
      <alignment/>
    </xf>
    <xf numFmtId="1" fontId="4" fillId="0" borderId="32" xfId="0" applyNumberFormat="1" applyFont="1" applyBorder="1" applyAlignment="1">
      <alignment/>
    </xf>
    <xf numFmtId="2" fontId="0" fillId="3" borderId="20" xfId="0" applyNumberFormat="1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5" fillId="3" borderId="0" xfId="0" applyNumberFormat="1" applyFont="1" applyFill="1" applyAlignment="1">
      <alignment/>
    </xf>
    <xf numFmtId="1" fontId="5" fillId="3" borderId="26" xfId="0" applyNumberFormat="1" applyFont="1" applyFill="1" applyBorder="1" applyAlignment="1">
      <alignment/>
    </xf>
    <xf numFmtId="1" fontId="5" fillId="3" borderId="0" xfId="0" applyNumberFormat="1" applyFont="1" applyFill="1" applyAlignment="1">
      <alignment/>
    </xf>
    <xf numFmtId="0" fontId="0" fillId="2" borderId="37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29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0"/>
  <sheetViews>
    <sheetView tabSelected="1" workbookViewId="0" topLeftCell="A1">
      <pane xSplit="1" ySplit="4" topLeftCell="L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2" sqref="L152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2" width="6.7109375" style="0" customWidth="1"/>
    <col min="13" max="13" width="6.57421875" style="0" customWidth="1"/>
    <col min="14" max="18" width="6.7109375" style="0" customWidth="1"/>
    <col min="19" max="81" width="5.7109375" style="0" customWidth="1"/>
    <col min="101" max="16384" width="5.7109375" style="0" customWidth="1"/>
  </cols>
  <sheetData>
    <row r="1" ht="15" customHeight="1">
      <c r="A1" s="1" t="s">
        <v>0</v>
      </c>
    </row>
    <row r="2" spans="1:81" s="5" customFormat="1" ht="97.5" customHeight="1">
      <c r="A2" s="4"/>
      <c r="B2" s="24" t="s">
        <v>246</v>
      </c>
      <c r="C2" s="24" t="s">
        <v>247</v>
      </c>
      <c r="D2" s="24" t="s">
        <v>248</v>
      </c>
      <c r="E2" s="24" t="s">
        <v>249</v>
      </c>
      <c r="F2" s="24" t="s">
        <v>250</v>
      </c>
      <c r="G2" s="24" t="s">
        <v>287</v>
      </c>
      <c r="H2" s="24" t="s">
        <v>366</v>
      </c>
      <c r="I2" s="165" t="s">
        <v>303</v>
      </c>
      <c r="J2" s="165"/>
      <c r="K2" s="165"/>
      <c r="L2" s="165"/>
      <c r="M2" s="42" t="s">
        <v>238</v>
      </c>
      <c r="N2" s="6" t="s">
        <v>1</v>
      </c>
      <c r="O2" s="65" t="s">
        <v>311</v>
      </c>
      <c r="P2" s="65" t="s">
        <v>317</v>
      </c>
      <c r="Q2" s="65" t="s">
        <v>308</v>
      </c>
      <c r="R2" s="65" t="s">
        <v>400</v>
      </c>
      <c r="S2" s="59" t="s">
        <v>309</v>
      </c>
      <c r="T2" s="59" t="s">
        <v>448</v>
      </c>
      <c r="U2" s="70" t="s">
        <v>306</v>
      </c>
      <c r="V2" s="70" t="s">
        <v>321</v>
      </c>
      <c r="W2" s="59" t="s">
        <v>312</v>
      </c>
      <c r="X2" s="59" t="s">
        <v>264</v>
      </c>
      <c r="Y2" s="59" t="s">
        <v>423</v>
      </c>
      <c r="Z2" s="59" t="s">
        <v>342</v>
      </c>
      <c r="AA2" s="59" t="s">
        <v>2</v>
      </c>
      <c r="AB2" s="59" t="s">
        <v>198</v>
      </c>
      <c r="AC2" s="59" t="s">
        <v>436</v>
      </c>
      <c r="AD2" s="59" t="s">
        <v>329</v>
      </c>
      <c r="AE2" s="59" t="s">
        <v>3</v>
      </c>
      <c r="AF2" s="59" t="s">
        <v>185</v>
      </c>
      <c r="AG2" s="59" t="s">
        <v>284</v>
      </c>
      <c r="AH2" s="59" t="s">
        <v>4</v>
      </c>
      <c r="AI2" s="59" t="s">
        <v>182</v>
      </c>
      <c r="AJ2" s="59" t="s">
        <v>5</v>
      </c>
      <c r="AK2" s="59" t="s">
        <v>6</v>
      </c>
      <c r="AL2" s="59" t="s">
        <v>390</v>
      </c>
      <c r="AM2" s="59" t="s">
        <v>437</v>
      </c>
      <c r="AN2" s="59" t="s">
        <v>242</v>
      </c>
      <c r="AO2" s="59" t="s">
        <v>441</v>
      </c>
      <c r="AP2" s="59" t="s">
        <v>205</v>
      </c>
      <c r="AQ2" s="59" t="s">
        <v>359</v>
      </c>
      <c r="AR2" s="59" t="s">
        <v>444</v>
      </c>
      <c r="AS2" s="59" t="s">
        <v>454</v>
      </c>
      <c r="AT2" s="59" t="s">
        <v>7</v>
      </c>
      <c r="AU2" s="59" t="s">
        <v>431</v>
      </c>
      <c r="AV2" s="59" t="s">
        <v>200</v>
      </c>
      <c r="AW2" s="59" t="s">
        <v>201</v>
      </c>
      <c r="AX2" s="59" t="s">
        <v>263</v>
      </c>
      <c r="AY2" s="59" t="s">
        <v>189</v>
      </c>
      <c r="AZ2" s="59" t="s">
        <v>293</v>
      </c>
      <c r="BA2" s="59" t="s">
        <v>8</v>
      </c>
      <c r="BB2" s="59" t="s">
        <v>9</v>
      </c>
      <c r="BC2" s="59" t="s">
        <v>10</v>
      </c>
      <c r="BD2" s="59" t="s">
        <v>338</v>
      </c>
      <c r="BE2" s="59" t="s">
        <v>407</v>
      </c>
      <c r="BF2" s="59" t="s">
        <v>374</v>
      </c>
      <c r="BG2" s="59" t="s">
        <v>185</v>
      </c>
      <c r="BH2" s="59" t="s">
        <v>255</v>
      </c>
      <c r="BI2" s="59" t="s">
        <v>377</v>
      </c>
      <c r="BJ2" s="59" t="s">
        <v>185</v>
      </c>
      <c r="BK2" s="59" t="s">
        <v>427</v>
      </c>
      <c r="BL2" s="59" t="s">
        <v>450</v>
      </c>
      <c r="BM2" s="59" t="s">
        <v>296</v>
      </c>
      <c r="BN2" s="59" t="s">
        <v>314</v>
      </c>
      <c r="BO2" s="59" t="s">
        <v>299</v>
      </c>
      <c r="BP2" s="59" t="s">
        <v>397</v>
      </c>
      <c r="BQ2" s="59" t="s">
        <v>11</v>
      </c>
      <c r="BR2" s="59" t="s">
        <v>273</v>
      </c>
      <c r="BS2" s="59" t="s">
        <v>360</v>
      </c>
      <c r="BT2" s="59" t="s">
        <v>276</v>
      </c>
      <c r="BU2" s="59" t="s">
        <v>183</v>
      </c>
      <c r="BV2" s="59" t="s">
        <v>12</v>
      </c>
      <c r="BW2" s="59" t="s">
        <v>13</v>
      </c>
      <c r="BX2" s="59" t="s">
        <v>14</v>
      </c>
      <c r="BY2" s="59" t="s">
        <v>381</v>
      </c>
      <c r="BZ2" s="59" t="s">
        <v>335</v>
      </c>
      <c r="CA2" s="59" t="s">
        <v>289</v>
      </c>
      <c r="CB2" s="59" t="s">
        <v>195</v>
      </c>
      <c r="CC2" s="59" t="s">
        <v>15</v>
      </c>
    </row>
    <row r="3" spans="1:81" s="8" customFormat="1" ht="13.5" thickBot="1">
      <c r="A3" s="7" t="s">
        <v>17</v>
      </c>
      <c r="B3" s="23" t="s">
        <v>214</v>
      </c>
      <c r="C3" s="26" t="s">
        <v>215</v>
      </c>
      <c r="D3" s="26" t="s">
        <v>216</v>
      </c>
      <c r="E3" s="26" t="s">
        <v>217</v>
      </c>
      <c r="F3" s="26" t="s">
        <v>218</v>
      </c>
      <c r="G3" s="23" t="s">
        <v>220</v>
      </c>
      <c r="H3" s="23" t="s">
        <v>365</v>
      </c>
      <c r="I3" s="79" t="s">
        <v>288</v>
      </c>
      <c r="J3" s="79" t="s">
        <v>302</v>
      </c>
      <c r="K3" s="79" t="s">
        <v>328</v>
      </c>
      <c r="L3" s="87" t="s">
        <v>362</v>
      </c>
      <c r="M3" s="137" t="s">
        <v>362</v>
      </c>
      <c r="N3" s="138" t="s">
        <v>362</v>
      </c>
      <c r="O3" s="57" t="s">
        <v>279</v>
      </c>
      <c r="P3" s="57" t="s">
        <v>316</v>
      </c>
      <c r="Q3" s="57" t="s">
        <v>260</v>
      </c>
      <c r="R3" s="57" t="s">
        <v>399</v>
      </c>
      <c r="S3" s="8" t="s">
        <v>22</v>
      </c>
      <c r="T3" s="23" t="s">
        <v>447</v>
      </c>
      <c r="U3" s="23" t="s">
        <v>22</v>
      </c>
      <c r="V3" s="23" t="s">
        <v>320</v>
      </c>
      <c r="W3" s="8" t="s">
        <v>23</v>
      </c>
      <c r="X3" s="23" t="s">
        <v>24</v>
      </c>
      <c r="Y3" s="23" t="s">
        <v>24</v>
      </c>
      <c r="Z3" s="23" t="s">
        <v>24</v>
      </c>
      <c r="AA3" s="8" t="s">
        <v>25</v>
      </c>
      <c r="AB3" s="23" t="s">
        <v>25</v>
      </c>
      <c r="AC3" s="23" t="s">
        <v>435</v>
      </c>
      <c r="AD3" s="23" t="s">
        <v>26</v>
      </c>
      <c r="AE3" s="8" t="s">
        <v>26</v>
      </c>
      <c r="AF3" s="23" t="s">
        <v>313</v>
      </c>
      <c r="AG3" s="23" t="s">
        <v>283</v>
      </c>
      <c r="AH3" s="8" t="s">
        <v>27</v>
      </c>
      <c r="AI3" s="23" t="s">
        <v>28</v>
      </c>
      <c r="AJ3" s="23" t="s">
        <v>28</v>
      </c>
      <c r="AK3" s="8" t="s">
        <v>28</v>
      </c>
      <c r="AL3" s="23" t="s">
        <v>29</v>
      </c>
      <c r="AM3" s="23" t="s">
        <v>29</v>
      </c>
      <c r="AN3" s="23" t="s">
        <v>29</v>
      </c>
      <c r="AO3" s="23" t="s">
        <v>440</v>
      </c>
      <c r="AP3" s="23" t="s">
        <v>204</v>
      </c>
      <c r="AQ3" s="23" t="s">
        <v>30</v>
      </c>
      <c r="AR3" s="23" t="s">
        <v>30</v>
      </c>
      <c r="AS3" s="23" t="s">
        <v>30</v>
      </c>
      <c r="AT3" s="8" t="s">
        <v>31</v>
      </c>
      <c r="AU3" s="23" t="s">
        <v>430</v>
      </c>
      <c r="AV3" s="23" t="s">
        <v>32</v>
      </c>
      <c r="AW3" s="23" t="s">
        <v>32</v>
      </c>
      <c r="AX3" s="8" t="s">
        <v>32</v>
      </c>
      <c r="AY3" s="23" t="s">
        <v>188</v>
      </c>
      <c r="AZ3" s="23" t="s">
        <v>188</v>
      </c>
      <c r="BA3" s="8" t="s">
        <v>33</v>
      </c>
      <c r="BB3" s="8" t="s">
        <v>33</v>
      </c>
      <c r="BC3" s="8" t="s">
        <v>33</v>
      </c>
      <c r="BD3" s="23" t="s">
        <v>33</v>
      </c>
      <c r="BE3" s="23" t="s">
        <v>33</v>
      </c>
      <c r="BF3" s="23" t="s">
        <v>254</v>
      </c>
      <c r="BG3" s="23" t="s">
        <v>254</v>
      </c>
      <c r="BH3" s="23" t="s">
        <v>254</v>
      </c>
      <c r="BI3" s="23" t="s">
        <v>254</v>
      </c>
      <c r="BJ3" s="23" t="s">
        <v>184</v>
      </c>
      <c r="BK3" s="23" t="s">
        <v>426</v>
      </c>
      <c r="BL3" s="23" t="s">
        <v>449</v>
      </c>
      <c r="BM3" s="23" t="s">
        <v>295</v>
      </c>
      <c r="BN3" s="23" t="s">
        <v>373</v>
      </c>
      <c r="BO3" s="23" t="s">
        <v>34</v>
      </c>
      <c r="BP3" s="23" t="s">
        <v>34</v>
      </c>
      <c r="BQ3" s="8" t="s">
        <v>34</v>
      </c>
      <c r="BR3" s="23" t="s">
        <v>34</v>
      </c>
      <c r="BS3" s="23" t="s">
        <v>34</v>
      </c>
      <c r="BT3" s="23" t="s">
        <v>34</v>
      </c>
      <c r="BU3" s="23" t="s">
        <v>34</v>
      </c>
      <c r="BV3" s="8" t="s">
        <v>34</v>
      </c>
      <c r="BW3" s="8" t="s">
        <v>34</v>
      </c>
      <c r="BX3" s="8" t="s">
        <v>34</v>
      </c>
      <c r="BY3" s="23" t="s">
        <v>35</v>
      </c>
      <c r="BZ3" s="23" t="s">
        <v>35</v>
      </c>
      <c r="CA3" s="23" t="s">
        <v>35</v>
      </c>
      <c r="CB3" s="23" t="s">
        <v>36</v>
      </c>
      <c r="CC3" s="8" t="s">
        <v>36</v>
      </c>
    </row>
    <row r="4" spans="1:81" ht="13.5" thickBot="1">
      <c r="A4" s="10" t="s">
        <v>37</v>
      </c>
      <c r="B4" s="82">
        <v>165</v>
      </c>
      <c r="C4" s="83">
        <v>472</v>
      </c>
      <c r="D4" s="83">
        <v>570</v>
      </c>
      <c r="E4" s="83">
        <v>449</v>
      </c>
      <c r="F4" s="84">
        <v>517</v>
      </c>
      <c r="G4" s="85">
        <v>580.52</v>
      </c>
      <c r="H4" s="149">
        <f>(I4+J4+K4)/3</f>
        <v>604.3000000000001</v>
      </c>
      <c r="I4" s="139">
        <v>667</v>
      </c>
      <c r="J4" s="109">
        <v>618</v>
      </c>
      <c r="K4" s="109">
        <v>527.9</v>
      </c>
      <c r="L4" s="88">
        <f>(M4)</f>
        <v>646.1</v>
      </c>
      <c r="M4" s="89">
        <f>SUM(O4:CC4)</f>
        <v>646.1</v>
      </c>
      <c r="N4" s="90">
        <f>COUNTA(O4:CC4)</f>
        <v>67</v>
      </c>
      <c r="O4" s="12">
        <v>10</v>
      </c>
      <c r="P4" s="12">
        <v>13.2</v>
      </c>
      <c r="Q4" s="12">
        <v>11</v>
      </c>
      <c r="R4" s="12">
        <v>8.1</v>
      </c>
      <c r="S4" s="13">
        <v>12</v>
      </c>
      <c r="T4" s="13">
        <v>9.5</v>
      </c>
      <c r="U4" s="13">
        <v>10.2</v>
      </c>
      <c r="V4" s="13">
        <v>7</v>
      </c>
      <c r="W4" s="13">
        <v>11</v>
      </c>
      <c r="X4" s="13">
        <v>10.6</v>
      </c>
      <c r="Y4" s="13">
        <v>10.4</v>
      </c>
      <c r="Z4" s="14">
        <v>9.5</v>
      </c>
      <c r="AA4" s="15">
        <v>6.6</v>
      </c>
      <c r="AB4" s="15">
        <v>11.6</v>
      </c>
      <c r="AC4" s="15">
        <v>9.2</v>
      </c>
      <c r="AD4" s="15">
        <v>8.2</v>
      </c>
      <c r="AE4" s="14">
        <v>8.3</v>
      </c>
      <c r="AF4" s="13">
        <v>12</v>
      </c>
      <c r="AG4" s="14">
        <v>10.6</v>
      </c>
      <c r="AH4" s="15">
        <v>7.3</v>
      </c>
      <c r="AI4" s="15">
        <v>11.6</v>
      </c>
      <c r="AJ4" s="15">
        <v>11.3</v>
      </c>
      <c r="AK4" s="15">
        <v>9.8</v>
      </c>
      <c r="AL4" s="15">
        <v>11</v>
      </c>
      <c r="AM4" s="15">
        <v>5.5</v>
      </c>
      <c r="AN4" s="15">
        <v>13</v>
      </c>
      <c r="AO4" s="15">
        <v>3.8</v>
      </c>
      <c r="AP4" s="15">
        <v>12.4</v>
      </c>
      <c r="AQ4" s="15">
        <v>10.2</v>
      </c>
      <c r="AR4" s="15">
        <v>11.5</v>
      </c>
      <c r="AS4" s="15">
        <v>11.5</v>
      </c>
      <c r="AT4" s="15">
        <v>10.7</v>
      </c>
      <c r="AU4" s="15">
        <v>8</v>
      </c>
      <c r="AV4" s="14">
        <v>9.3</v>
      </c>
      <c r="AW4" s="14">
        <v>6.2</v>
      </c>
      <c r="AX4" s="13">
        <v>12</v>
      </c>
      <c r="AY4" s="13">
        <v>11</v>
      </c>
      <c r="AZ4" s="13">
        <v>9.2</v>
      </c>
      <c r="BA4" s="13">
        <v>31</v>
      </c>
      <c r="BB4" s="13">
        <v>10.7</v>
      </c>
      <c r="BC4" s="13">
        <v>10.4</v>
      </c>
      <c r="BD4" s="13">
        <v>10.5</v>
      </c>
      <c r="BE4" s="13">
        <v>7</v>
      </c>
      <c r="BF4" s="13">
        <v>6</v>
      </c>
      <c r="BG4" s="13">
        <v>11</v>
      </c>
      <c r="BH4" s="13">
        <v>6</v>
      </c>
      <c r="BI4" s="13">
        <v>5.7</v>
      </c>
      <c r="BJ4" s="13">
        <v>7.6</v>
      </c>
      <c r="BK4" s="13">
        <v>15</v>
      </c>
      <c r="BL4" s="13">
        <v>7.1</v>
      </c>
      <c r="BM4" s="13">
        <v>8</v>
      </c>
      <c r="BN4" s="13">
        <v>12</v>
      </c>
      <c r="BO4" s="13">
        <v>6.4</v>
      </c>
      <c r="BP4" s="13">
        <v>10</v>
      </c>
      <c r="BQ4" s="13">
        <v>7.6</v>
      </c>
      <c r="BR4" s="13">
        <v>9.4</v>
      </c>
      <c r="BS4" s="13">
        <v>8.7</v>
      </c>
      <c r="BT4" s="13">
        <v>9.9</v>
      </c>
      <c r="BU4" s="13">
        <v>6.2</v>
      </c>
      <c r="BV4" s="13">
        <v>8.3</v>
      </c>
      <c r="BW4" s="13">
        <v>8</v>
      </c>
      <c r="BX4" s="13">
        <v>7.5</v>
      </c>
      <c r="BY4" s="13">
        <v>11</v>
      </c>
      <c r="BZ4" s="13">
        <v>4.7</v>
      </c>
      <c r="CA4" s="13">
        <v>8</v>
      </c>
      <c r="CB4" s="13">
        <v>10</v>
      </c>
      <c r="CC4" s="13">
        <v>8.1</v>
      </c>
    </row>
    <row r="5" spans="1:33" ht="12.75">
      <c r="A5" s="16" t="s">
        <v>38</v>
      </c>
      <c r="B5" s="34"/>
      <c r="C5" s="27"/>
      <c r="D5" s="117" t="s">
        <v>324</v>
      </c>
      <c r="E5" s="80"/>
      <c r="F5" s="117" t="s">
        <v>324</v>
      </c>
      <c r="G5" s="144"/>
      <c r="H5" s="150">
        <f aca="true" t="shared" si="0" ref="H5:H68">(I5+J5+K5)/3</f>
        <v>0</v>
      </c>
      <c r="I5" s="17"/>
      <c r="J5" s="17"/>
      <c r="K5" s="17"/>
      <c r="L5" s="106">
        <f>M5*10/$M$4</f>
        <v>0</v>
      </c>
      <c r="M5" s="104">
        <f aca="true" t="shared" si="1" ref="M5:M70">SUM(O5:CC5)</f>
        <v>0</v>
      </c>
      <c r="N5" s="91">
        <f aca="true" t="shared" si="2" ref="N5:N70">COUNTA(O5:CC5)</f>
        <v>0</v>
      </c>
      <c r="O5" s="11"/>
      <c r="P5" s="11"/>
      <c r="Q5" s="11"/>
      <c r="R5" s="11"/>
      <c r="AG5" s="18"/>
    </row>
    <row r="6" spans="1:33" ht="12.75">
      <c r="A6" s="16" t="s">
        <v>39</v>
      </c>
      <c r="B6" s="35"/>
      <c r="C6" s="25"/>
      <c r="D6" s="72"/>
      <c r="E6" s="31"/>
      <c r="F6" s="72"/>
      <c r="G6" s="145" t="s">
        <v>324</v>
      </c>
      <c r="H6" s="151">
        <f t="shared" si="0"/>
        <v>0</v>
      </c>
      <c r="I6" s="17"/>
      <c r="J6" s="17"/>
      <c r="K6" s="17"/>
      <c r="L6" s="106">
        <f aca="true" t="shared" si="3" ref="L6:L70">M6*10/$M$4</f>
        <v>0</v>
      </c>
      <c r="M6" s="88">
        <f t="shared" si="1"/>
        <v>0</v>
      </c>
      <c r="N6" s="93">
        <f t="shared" si="2"/>
        <v>0</v>
      </c>
      <c r="O6" s="11"/>
      <c r="P6" s="11"/>
      <c r="Q6" s="11"/>
      <c r="R6" s="11"/>
      <c r="AG6" s="18"/>
    </row>
    <row r="7" spans="1:33" ht="12.75">
      <c r="A7" s="16" t="s">
        <v>40</v>
      </c>
      <c r="B7" s="35"/>
      <c r="C7" s="25"/>
      <c r="D7" s="72"/>
      <c r="E7" s="31"/>
      <c r="F7" s="72"/>
      <c r="G7" s="146"/>
      <c r="H7" s="151">
        <f t="shared" si="0"/>
        <v>0</v>
      </c>
      <c r="I7" s="17"/>
      <c r="J7" s="17"/>
      <c r="K7" s="17"/>
      <c r="L7" s="106">
        <f t="shared" si="3"/>
        <v>0</v>
      </c>
      <c r="M7" s="88">
        <f t="shared" si="1"/>
        <v>0</v>
      </c>
      <c r="N7" s="93">
        <f t="shared" si="2"/>
        <v>0</v>
      </c>
      <c r="O7" s="11"/>
      <c r="P7" s="11"/>
      <c r="Q7" s="11"/>
      <c r="R7" s="11"/>
      <c r="AG7" s="18"/>
    </row>
    <row r="8" spans="1:33" ht="12.75">
      <c r="A8" s="16" t="s">
        <v>41</v>
      </c>
      <c r="B8" s="35"/>
      <c r="C8" s="25"/>
      <c r="D8" s="72"/>
      <c r="E8" s="31"/>
      <c r="F8" s="118" t="s">
        <v>324</v>
      </c>
      <c r="G8" s="145" t="s">
        <v>324</v>
      </c>
      <c r="H8" s="151">
        <f t="shared" si="0"/>
        <v>0</v>
      </c>
      <c r="I8" s="17"/>
      <c r="J8" s="17"/>
      <c r="K8" s="17"/>
      <c r="L8" s="106">
        <f t="shared" si="3"/>
        <v>0</v>
      </c>
      <c r="M8" s="88">
        <f t="shared" si="1"/>
        <v>0</v>
      </c>
      <c r="N8" s="93">
        <f t="shared" si="2"/>
        <v>0</v>
      </c>
      <c r="O8" s="11"/>
      <c r="P8" s="11"/>
      <c r="Q8" s="11"/>
      <c r="R8" s="11"/>
      <c r="AG8" s="18"/>
    </row>
    <row r="9" spans="1:33" ht="12.75">
      <c r="A9" s="16" t="s">
        <v>42</v>
      </c>
      <c r="B9" s="35"/>
      <c r="C9" s="25"/>
      <c r="D9" s="72"/>
      <c r="E9" s="31"/>
      <c r="F9" s="72"/>
      <c r="G9" s="146"/>
      <c r="H9" s="151">
        <f t="shared" si="0"/>
        <v>0</v>
      </c>
      <c r="I9" s="17"/>
      <c r="J9" s="17"/>
      <c r="K9" s="17"/>
      <c r="L9" s="106">
        <f t="shared" si="3"/>
        <v>0</v>
      </c>
      <c r="M9" s="88">
        <f t="shared" si="1"/>
        <v>0</v>
      </c>
      <c r="N9" s="93">
        <f t="shared" si="2"/>
        <v>0</v>
      </c>
      <c r="O9" s="11"/>
      <c r="P9" s="11"/>
      <c r="Q9" s="11"/>
      <c r="R9" s="11"/>
      <c r="AG9" s="18"/>
    </row>
    <row r="10" spans="1:44" ht="12.75">
      <c r="A10" s="1" t="s">
        <v>43</v>
      </c>
      <c r="B10" s="35"/>
      <c r="C10" s="25"/>
      <c r="D10" s="72">
        <v>0.01</v>
      </c>
      <c r="E10" s="119" t="s">
        <v>324</v>
      </c>
      <c r="F10" s="72">
        <v>0.01</v>
      </c>
      <c r="G10" s="146">
        <v>0.009000000000000001</v>
      </c>
      <c r="H10" s="151">
        <f t="shared" si="0"/>
        <v>0.006314327208435941</v>
      </c>
      <c r="I10" s="17"/>
      <c r="J10" s="17"/>
      <c r="K10" s="17">
        <v>0.018942981625307824</v>
      </c>
      <c r="L10" s="106">
        <f t="shared" si="3"/>
        <v>0.01547748026621266</v>
      </c>
      <c r="M10" s="88">
        <f t="shared" si="1"/>
        <v>1</v>
      </c>
      <c r="N10" s="93">
        <f t="shared" si="2"/>
        <v>1</v>
      </c>
      <c r="O10" s="11"/>
      <c r="P10" s="11"/>
      <c r="Q10" s="11"/>
      <c r="R10" s="11"/>
      <c r="AG10" s="19"/>
      <c r="AR10">
        <v>1</v>
      </c>
    </row>
    <row r="11" spans="1:33" ht="12.75">
      <c r="A11" s="1" t="s">
        <v>44</v>
      </c>
      <c r="B11" s="35"/>
      <c r="C11" s="25"/>
      <c r="D11" s="72"/>
      <c r="E11" s="31"/>
      <c r="F11" s="72"/>
      <c r="G11" s="146"/>
      <c r="H11" s="151">
        <f t="shared" si="0"/>
        <v>0</v>
      </c>
      <c r="I11" s="17"/>
      <c r="J11" s="17"/>
      <c r="K11" s="17"/>
      <c r="L11" s="106">
        <f t="shared" si="3"/>
        <v>0</v>
      </c>
      <c r="M11" s="88">
        <f t="shared" si="1"/>
        <v>0</v>
      </c>
      <c r="N11" s="93">
        <f t="shared" si="2"/>
        <v>0</v>
      </c>
      <c r="O11" s="11"/>
      <c r="P11" s="11"/>
      <c r="Q11" s="11"/>
      <c r="R11" s="11"/>
      <c r="AG11" s="19"/>
    </row>
    <row r="12" spans="1:33" ht="12.75" customHeight="1">
      <c r="A12" s="1" t="s">
        <v>45</v>
      </c>
      <c r="B12" s="35"/>
      <c r="C12" s="25"/>
      <c r="D12" s="72"/>
      <c r="E12" s="31">
        <v>0.02</v>
      </c>
      <c r="F12" s="72">
        <v>0.19</v>
      </c>
      <c r="G12" s="146">
        <v>0.07677856301531215</v>
      </c>
      <c r="H12" s="151">
        <f t="shared" si="0"/>
        <v>0.20926753804382145</v>
      </c>
      <c r="I12" s="17"/>
      <c r="J12" s="17">
        <v>0.23</v>
      </c>
      <c r="K12" s="17">
        <v>0.3978026141314643</v>
      </c>
      <c r="L12" s="106">
        <f t="shared" si="3"/>
        <v>0.4643244079863798</v>
      </c>
      <c r="M12" s="88">
        <f t="shared" si="1"/>
        <v>30</v>
      </c>
      <c r="N12" s="93">
        <f t="shared" si="2"/>
        <v>1</v>
      </c>
      <c r="O12" s="11"/>
      <c r="P12" s="11"/>
      <c r="Q12" s="86"/>
      <c r="R12" s="86"/>
      <c r="S12" s="86"/>
      <c r="T12" s="86"/>
      <c r="U12" s="86"/>
      <c r="V12" s="125">
        <v>30</v>
      </c>
      <c r="W12" s="86"/>
      <c r="X12" s="86"/>
      <c r="Y12" s="86"/>
      <c r="Z12" s="125"/>
      <c r="AA12" s="86"/>
      <c r="AB12" s="86"/>
      <c r="AC12" s="86"/>
      <c r="AD12" s="86"/>
      <c r="AG12" s="19"/>
    </row>
    <row r="13" spans="1:71" ht="12.75">
      <c r="A13" s="1" t="s">
        <v>46</v>
      </c>
      <c r="B13" s="35"/>
      <c r="C13" s="25"/>
      <c r="D13" s="72"/>
      <c r="E13" s="31"/>
      <c r="F13" s="118" t="s">
        <v>324</v>
      </c>
      <c r="G13" s="146">
        <v>0.06777856301531214</v>
      </c>
      <c r="H13" s="151">
        <f t="shared" si="0"/>
        <v>0.08541958704300057</v>
      </c>
      <c r="I13" s="17">
        <v>0.01</v>
      </c>
      <c r="J13" s="17"/>
      <c r="K13" s="17">
        <v>0.24625876112900172</v>
      </c>
      <c r="L13" s="106">
        <f t="shared" si="3"/>
        <v>0.03095496053242532</v>
      </c>
      <c r="M13" s="163">
        <f t="shared" si="1"/>
        <v>2</v>
      </c>
      <c r="N13" s="164">
        <f t="shared" si="2"/>
        <v>2</v>
      </c>
      <c r="O13" s="11"/>
      <c r="P13" s="11"/>
      <c r="Q13" s="11"/>
      <c r="R13" s="11"/>
      <c r="AG13" s="19"/>
      <c r="BA13">
        <v>1</v>
      </c>
      <c r="BS13">
        <v>1</v>
      </c>
    </row>
    <row r="14" spans="1:74" ht="12.75">
      <c r="A14" s="1" t="s">
        <v>47</v>
      </c>
      <c r="B14" s="35"/>
      <c r="C14" s="25">
        <v>0.02</v>
      </c>
      <c r="D14" s="72">
        <v>0.15</v>
      </c>
      <c r="E14" s="31">
        <v>0.55</v>
      </c>
      <c r="F14" s="72">
        <v>2.91</v>
      </c>
      <c r="G14" s="146">
        <v>1.9244970553592462</v>
      </c>
      <c r="H14" s="151">
        <f t="shared" si="0"/>
        <v>2.0669034539369835</v>
      </c>
      <c r="I14" s="17">
        <v>0.52</v>
      </c>
      <c r="J14" s="17">
        <v>1.93</v>
      </c>
      <c r="K14" s="17">
        <v>3.7507103618109494</v>
      </c>
      <c r="L14" s="106">
        <f t="shared" si="3"/>
        <v>1.2536759015632255</v>
      </c>
      <c r="M14" s="88">
        <f t="shared" si="1"/>
        <v>81</v>
      </c>
      <c r="N14" s="93">
        <f t="shared" si="2"/>
        <v>11</v>
      </c>
      <c r="O14" s="11"/>
      <c r="P14" s="11"/>
      <c r="Q14" s="11"/>
      <c r="R14" s="11">
        <v>25</v>
      </c>
      <c r="V14">
        <v>15</v>
      </c>
      <c r="X14">
        <v>5</v>
      </c>
      <c r="Z14">
        <v>9</v>
      </c>
      <c r="AG14" s="19"/>
      <c r="AN14">
        <v>2</v>
      </c>
      <c r="AO14">
        <v>7</v>
      </c>
      <c r="AQ14">
        <v>3</v>
      </c>
      <c r="AR14">
        <v>2</v>
      </c>
      <c r="BA14">
        <v>2</v>
      </c>
      <c r="BC14">
        <v>5</v>
      </c>
      <c r="BV14">
        <v>6</v>
      </c>
    </row>
    <row r="15" spans="1:57" ht="12.75">
      <c r="A15" s="1" t="s">
        <v>48</v>
      </c>
      <c r="B15" s="35">
        <v>0.03</v>
      </c>
      <c r="C15" s="25">
        <v>0.04</v>
      </c>
      <c r="D15" s="72">
        <v>0.06</v>
      </c>
      <c r="E15" s="31">
        <v>0.04</v>
      </c>
      <c r="F15" s="73">
        <v>0.1</v>
      </c>
      <c r="G15" s="146">
        <v>1.0006513545347469</v>
      </c>
      <c r="H15" s="151">
        <f t="shared" si="0"/>
        <v>2.2675481467449643</v>
      </c>
      <c r="I15" s="17">
        <v>0.04</v>
      </c>
      <c r="J15" s="17"/>
      <c r="K15" s="17">
        <v>6.762644440234893</v>
      </c>
      <c r="L15" s="106">
        <f t="shared" si="3"/>
        <v>0.3559820461228912</v>
      </c>
      <c r="M15" s="88">
        <f t="shared" si="1"/>
        <v>23</v>
      </c>
      <c r="N15" s="93">
        <f t="shared" si="2"/>
        <v>5</v>
      </c>
      <c r="O15" s="11"/>
      <c r="P15" s="11">
        <v>12</v>
      </c>
      <c r="Q15" s="11"/>
      <c r="R15" s="11"/>
      <c r="AG15" s="19"/>
      <c r="AO15">
        <v>3</v>
      </c>
      <c r="BA15">
        <v>2</v>
      </c>
      <c r="BB15">
        <v>1</v>
      </c>
      <c r="BE15">
        <v>5</v>
      </c>
    </row>
    <row r="16" spans="1:33" ht="12.75">
      <c r="A16" s="1" t="s">
        <v>341</v>
      </c>
      <c r="B16" s="35"/>
      <c r="C16" s="25"/>
      <c r="D16" s="72"/>
      <c r="E16" s="31"/>
      <c r="F16" s="73"/>
      <c r="G16" s="146"/>
      <c r="H16" s="151">
        <f t="shared" si="0"/>
        <v>0.006314327208435941</v>
      </c>
      <c r="I16" s="17"/>
      <c r="J16" s="17"/>
      <c r="K16" s="17">
        <v>0.018942981625307824</v>
      </c>
      <c r="L16" s="106">
        <f>M16*10/$M$4</f>
        <v>0</v>
      </c>
      <c r="M16" s="88">
        <f>SUM(O16:CC16)</f>
        <v>0</v>
      </c>
      <c r="N16" s="93">
        <f>COUNTA(O16:CC16)</f>
        <v>0</v>
      </c>
      <c r="O16" s="11"/>
      <c r="P16" s="11"/>
      <c r="Q16" s="11"/>
      <c r="R16" s="11"/>
      <c r="AG16" s="19"/>
    </row>
    <row r="17" spans="1:33" ht="12.75">
      <c r="A17" s="1" t="s">
        <v>49</v>
      </c>
      <c r="B17" s="35"/>
      <c r="C17" s="25"/>
      <c r="D17" s="72"/>
      <c r="E17" s="31"/>
      <c r="F17" s="72"/>
      <c r="G17" s="146"/>
      <c r="H17" s="151">
        <f t="shared" si="0"/>
        <v>0</v>
      </c>
      <c r="I17" s="17"/>
      <c r="J17" s="17"/>
      <c r="K17" s="17"/>
      <c r="L17" s="106">
        <f t="shared" si="3"/>
        <v>0</v>
      </c>
      <c r="M17" s="88">
        <f t="shared" si="1"/>
        <v>0</v>
      </c>
      <c r="N17" s="93">
        <f t="shared" si="2"/>
        <v>0</v>
      </c>
      <c r="O17" s="11"/>
      <c r="P17" s="11"/>
      <c r="Q17" s="11"/>
      <c r="R17" s="11"/>
      <c r="AG17" s="19"/>
    </row>
    <row r="18" spans="1:33" ht="12.75">
      <c r="A18" s="1" t="s">
        <v>50</v>
      </c>
      <c r="B18" s="35"/>
      <c r="C18" s="25"/>
      <c r="D18" s="72"/>
      <c r="E18" s="31">
        <v>0.42</v>
      </c>
      <c r="F18" s="72">
        <v>0.25</v>
      </c>
      <c r="G18" s="146">
        <v>0.097</v>
      </c>
      <c r="H18" s="151">
        <f t="shared" si="0"/>
        <v>0.0033333333333333335</v>
      </c>
      <c r="I18" s="17">
        <v>0.01</v>
      </c>
      <c r="J18" s="17"/>
      <c r="K18" s="17"/>
      <c r="L18" s="106">
        <f t="shared" si="3"/>
        <v>0</v>
      </c>
      <c r="M18" s="88">
        <f t="shared" si="1"/>
        <v>0</v>
      </c>
      <c r="N18" s="93">
        <f t="shared" si="2"/>
        <v>0</v>
      </c>
      <c r="O18" s="11"/>
      <c r="P18" s="11"/>
      <c r="Q18" s="11"/>
      <c r="R18" s="11"/>
      <c r="AG18" s="19"/>
    </row>
    <row r="19" spans="1:33" ht="12.75">
      <c r="A19" s="1" t="s">
        <v>51</v>
      </c>
      <c r="B19" s="35"/>
      <c r="C19" s="25"/>
      <c r="D19" s="118" t="s">
        <v>324</v>
      </c>
      <c r="E19" s="119" t="s">
        <v>324</v>
      </c>
      <c r="F19" s="118" t="s">
        <v>324</v>
      </c>
      <c r="G19" s="146"/>
      <c r="H19" s="151">
        <f t="shared" si="0"/>
        <v>0</v>
      </c>
      <c r="I19" s="17"/>
      <c r="J19" s="17"/>
      <c r="K19" s="17"/>
      <c r="L19" s="106">
        <f t="shared" si="3"/>
        <v>0</v>
      </c>
      <c r="M19" s="88">
        <f t="shared" si="1"/>
        <v>0</v>
      </c>
      <c r="N19" s="93">
        <f t="shared" si="2"/>
        <v>0</v>
      </c>
      <c r="O19" s="11"/>
      <c r="P19" s="11"/>
      <c r="Q19" s="11"/>
      <c r="R19" s="11"/>
      <c r="AG19" s="19"/>
    </row>
    <row r="20" spans="1:33" ht="12.75">
      <c r="A20" s="1" t="s">
        <v>52</v>
      </c>
      <c r="B20" s="35"/>
      <c r="C20" s="25">
        <v>0.01</v>
      </c>
      <c r="D20" s="118" t="s">
        <v>324</v>
      </c>
      <c r="E20" s="31">
        <v>0.01</v>
      </c>
      <c r="F20" s="118" t="s">
        <v>324</v>
      </c>
      <c r="G20" s="146">
        <v>0.01</v>
      </c>
      <c r="H20" s="151">
        <f t="shared" si="0"/>
        <v>0.006314327208435941</v>
      </c>
      <c r="I20" s="17"/>
      <c r="J20" s="17"/>
      <c r="K20" s="17">
        <v>0.018942981625307824</v>
      </c>
      <c r="L20" s="106">
        <f t="shared" si="3"/>
        <v>0</v>
      </c>
      <c r="M20" s="88">
        <f t="shared" si="1"/>
        <v>0</v>
      </c>
      <c r="N20" s="93">
        <f t="shared" si="2"/>
        <v>0</v>
      </c>
      <c r="O20" s="11"/>
      <c r="P20" s="11"/>
      <c r="Q20" s="11"/>
      <c r="R20" s="11"/>
      <c r="AG20" s="19"/>
    </row>
    <row r="21" spans="1:78" ht="12.75">
      <c r="A21" s="1" t="s">
        <v>53</v>
      </c>
      <c r="B21" s="35">
        <v>28.83</v>
      </c>
      <c r="C21" s="25">
        <v>15.08</v>
      </c>
      <c r="D21" s="72">
        <v>6.53</v>
      </c>
      <c r="E21" s="31">
        <v>22.83</v>
      </c>
      <c r="F21" s="72">
        <v>25.21</v>
      </c>
      <c r="G21" s="146">
        <v>38.40210011778563</v>
      </c>
      <c r="H21" s="151">
        <f t="shared" si="0"/>
        <v>38.57619561785692</v>
      </c>
      <c r="I21" s="17">
        <v>42.23</v>
      </c>
      <c r="J21" s="17">
        <v>53.76</v>
      </c>
      <c r="K21" s="17">
        <v>19.73858685357075</v>
      </c>
      <c r="L21" s="106">
        <f t="shared" si="3"/>
        <v>37.440024763968424</v>
      </c>
      <c r="M21" s="88">
        <f t="shared" si="1"/>
        <v>2419</v>
      </c>
      <c r="N21" s="93">
        <f t="shared" si="2"/>
        <v>15</v>
      </c>
      <c r="O21" s="11"/>
      <c r="P21" s="11"/>
      <c r="Q21" s="11"/>
      <c r="R21" s="11">
        <v>117</v>
      </c>
      <c r="U21" s="55"/>
      <c r="V21" s="55">
        <v>180</v>
      </c>
      <c r="Z21">
        <v>174</v>
      </c>
      <c r="AG21" s="19"/>
      <c r="AL21">
        <v>200</v>
      </c>
      <c r="AN21">
        <v>175</v>
      </c>
      <c r="AS21">
        <v>15</v>
      </c>
      <c r="AV21">
        <v>2</v>
      </c>
      <c r="BF21">
        <v>6</v>
      </c>
      <c r="BG21">
        <v>4</v>
      </c>
      <c r="BH21">
        <v>2</v>
      </c>
      <c r="BO21">
        <v>1022</v>
      </c>
      <c r="BS21">
        <v>66</v>
      </c>
      <c r="BW21">
        <v>98</v>
      </c>
      <c r="BY21">
        <v>50</v>
      </c>
      <c r="BZ21">
        <v>308</v>
      </c>
    </row>
    <row r="22" spans="1:33" ht="12.75">
      <c r="A22" s="1" t="s">
        <v>213</v>
      </c>
      <c r="B22" s="35"/>
      <c r="C22" s="25"/>
      <c r="D22" s="72"/>
      <c r="E22" s="31">
        <v>0.01</v>
      </c>
      <c r="F22" s="72"/>
      <c r="G22" s="145" t="s">
        <v>324</v>
      </c>
      <c r="H22" s="151">
        <f t="shared" si="0"/>
        <v>0</v>
      </c>
      <c r="I22" s="17"/>
      <c r="J22" s="17"/>
      <c r="K22" s="17"/>
      <c r="L22" s="106">
        <f t="shared" si="3"/>
        <v>0</v>
      </c>
      <c r="M22" s="88">
        <f t="shared" si="1"/>
        <v>0</v>
      </c>
      <c r="N22" s="93">
        <f t="shared" si="2"/>
        <v>0</v>
      </c>
      <c r="O22" s="11"/>
      <c r="P22" s="11"/>
      <c r="Q22" s="11"/>
      <c r="R22" s="11"/>
      <c r="AG22" s="19"/>
    </row>
    <row r="23" spans="1:33" ht="12.75">
      <c r="A23" s="1" t="s">
        <v>54</v>
      </c>
      <c r="B23" s="35"/>
      <c r="C23" s="25"/>
      <c r="D23" s="118" t="s">
        <v>324</v>
      </c>
      <c r="E23" s="31"/>
      <c r="F23" s="118" t="s">
        <v>324</v>
      </c>
      <c r="G23" s="146"/>
      <c r="H23" s="151">
        <f t="shared" si="0"/>
        <v>0</v>
      </c>
      <c r="I23" s="17"/>
      <c r="J23" s="17"/>
      <c r="K23" s="17"/>
      <c r="L23" s="106">
        <f t="shared" si="3"/>
        <v>0</v>
      </c>
      <c r="M23" s="88">
        <f t="shared" si="1"/>
        <v>0</v>
      </c>
      <c r="N23" s="93">
        <f t="shared" si="2"/>
        <v>0</v>
      </c>
      <c r="O23" s="11"/>
      <c r="P23" s="11"/>
      <c r="Q23" s="11"/>
      <c r="R23" s="11"/>
      <c r="AG23" s="19"/>
    </row>
    <row r="24" spans="1:45" ht="12.75">
      <c r="A24" s="1" t="s">
        <v>55</v>
      </c>
      <c r="B24" s="35"/>
      <c r="C24" s="25">
        <v>0.09</v>
      </c>
      <c r="D24" s="72">
        <v>0.05</v>
      </c>
      <c r="E24" s="31">
        <v>0.21</v>
      </c>
      <c r="F24" s="72">
        <v>0.43</v>
      </c>
      <c r="G24" s="146">
        <v>3.5488633686690223</v>
      </c>
      <c r="H24" s="151">
        <f t="shared" si="0"/>
        <v>5.662281997853128</v>
      </c>
      <c r="I24" s="17">
        <v>5.4</v>
      </c>
      <c r="J24" s="17">
        <v>0.24</v>
      </c>
      <c r="K24" s="17">
        <v>11.346845993559386</v>
      </c>
      <c r="L24" s="106">
        <f t="shared" si="3"/>
        <v>0.3095496053242532</v>
      </c>
      <c r="M24" s="88">
        <f t="shared" si="1"/>
        <v>20</v>
      </c>
      <c r="N24" s="93">
        <f t="shared" si="2"/>
        <v>3</v>
      </c>
      <c r="O24" s="11"/>
      <c r="P24" s="11"/>
      <c r="Q24" s="11"/>
      <c r="R24" s="11"/>
      <c r="V24">
        <v>11</v>
      </c>
      <c r="AG24" s="19"/>
      <c r="AL24">
        <v>1</v>
      </c>
      <c r="AS24">
        <v>8</v>
      </c>
    </row>
    <row r="25" spans="1:33" ht="12.75">
      <c r="A25" s="1" t="s">
        <v>56</v>
      </c>
      <c r="B25" s="35"/>
      <c r="C25" s="25">
        <v>0.02</v>
      </c>
      <c r="D25" s="118" t="s">
        <v>324</v>
      </c>
      <c r="E25" s="31"/>
      <c r="F25" s="72">
        <v>0.01</v>
      </c>
      <c r="G25" s="146">
        <v>0.02347232037691402</v>
      </c>
      <c r="H25" s="151">
        <f t="shared" si="0"/>
        <v>0.08</v>
      </c>
      <c r="I25" s="17"/>
      <c r="J25" s="17">
        <v>0.24</v>
      </c>
      <c r="K25" s="17"/>
      <c r="L25" s="106">
        <f t="shared" si="3"/>
        <v>0</v>
      </c>
      <c r="M25" s="88">
        <f t="shared" si="1"/>
        <v>0</v>
      </c>
      <c r="N25" s="93">
        <f t="shared" si="2"/>
        <v>0</v>
      </c>
      <c r="O25" s="11"/>
      <c r="P25" s="11"/>
      <c r="Q25" s="11"/>
      <c r="R25" s="11"/>
      <c r="AG25" s="19"/>
    </row>
    <row r="26" spans="1:33" ht="12.75">
      <c r="A26" s="1" t="s">
        <v>57</v>
      </c>
      <c r="B26" s="35"/>
      <c r="C26" s="25">
        <v>0.06</v>
      </c>
      <c r="D26" s="72">
        <v>0.02</v>
      </c>
      <c r="E26" s="31">
        <v>0.11</v>
      </c>
      <c r="F26" s="72">
        <v>0.09</v>
      </c>
      <c r="G26" s="146">
        <v>0.033900094108402244</v>
      </c>
      <c r="H26" s="151">
        <f t="shared" si="0"/>
        <v>0.012628654416871882</v>
      </c>
      <c r="I26" s="17"/>
      <c r="J26" s="17"/>
      <c r="K26" s="17">
        <v>0.03788596325061565</v>
      </c>
      <c r="L26" s="106">
        <f t="shared" si="3"/>
        <v>0</v>
      </c>
      <c r="M26" s="88">
        <f t="shared" si="1"/>
        <v>0</v>
      </c>
      <c r="N26" s="93">
        <f t="shared" si="2"/>
        <v>0</v>
      </c>
      <c r="O26" s="11"/>
      <c r="P26" s="11"/>
      <c r="Q26" s="11"/>
      <c r="R26" s="11"/>
      <c r="AG26" s="19"/>
    </row>
    <row r="27" spans="1:33" ht="12.75" customHeight="1">
      <c r="A27" s="1" t="s">
        <v>58</v>
      </c>
      <c r="B27" s="35"/>
      <c r="C27" s="25">
        <v>0.39</v>
      </c>
      <c r="D27" s="72">
        <v>0.04</v>
      </c>
      <c r="E27" s="31">
        <v>0.08</v>
      </c>
      <c r="F27" s="72">
        <v>0.08</v>
      </c>
      <c r="G27" s="146">
        <v>0.038</v>
      </c>
      <c r="H27" s="151">
        <f t="shared" si="0"/>
        <v>0.13227631495864117</v>
      </c>
      <c r="I27" s="17"/>
      <c r="J27" s="17">
        <v>0.34</v>
      </c>
      <c r="K27" s="17">
        <v>0.05682894487592347</v>
      </c>
      <c r="L27" s="106">
        <f t="shared" si="3"/>
        <v>9.286488159727597</v>
      </c>
      <c r="M27" s="88">
        <f t="shared" si="1"/>
        <v>600</v>
      </c>
      <c r="N27" s="93">
        <f t="shared" si="2"/>
        <v>1</v>
      </c>
      <c r="O27" s="11"/>
      <c r="P27" s="11"/>
      <c r="Q27" s="11"/>
      <c r="R27" s="11"/>
      <c r="V27">
        <v>600</v>
      </c>
      <c r="AG27" s="19"/>
    </row>
    <row r="28" spans="1:33" ht="12.75" customHeight="1">
      <c r="A28" s="1" t="s">
        <v>59</v>
      </c>
      <c r="B28" s="35"/>
      <c r="C28" s="25"/>
      <c r="D28" s="72"/>
      <c r="E28" s="119" t="s">
        <v>324</v>
      </c>
      <c r="F28" s="118" t="s">
        <v>324</v>
      </c>
      <c r="G28" s="145" t="s">
        <v>324</v>
      </c>
      <c r="H28" s="151">
        <f t="shared" si="0"/>
        <v>0</v>
      </c>
      <c r="I28" s="17"/>
      <c r="J28" s="17"/>
      <c r="K28" s="17"/>
      <c r="L28" s="106">
        <f t="shared" si="3"/>
        <v>0.01547748026621266</v>
      </c>
      <c r="M28" s="88">
        <f t="shared" si="1"/>
        <v>1</v>
      </c>
      <c r="N28" s="93">
        <f t="shared" si="2"/>
        <v>1</v>
      </c>
      <c r="O28" s="11"/>
      <c r="P28" s="11"/>
      <c r="Q28" s="11"/>
      <c r="R28" s="11"/>
      <c r="V28">
        <v>1</v>
      </c>
      <c r="AG28" s="19"/>
    </row>
    <row r="29" spans="1:33" ht="12.75">
      <c r="A29" s="1" t="s">
        <v>60</v>
      </c>
      <c r="B29" s="35"/>
      <c r="C29" s="25">
        <v>0.01</v>
      </c>
      <c r="D29" s="72">
        <v>0.13</v>
      </c>
      <c r="E29" s="31"/>
      <c r="F29" s="72"/>
      <c r="G29" s="146">
        <v>0.023889281507656065</v>
      </c>
      <c r="H29" s="151">
        <f t="shared" si="0"/>
        <v>0.02</v>
      </c>
      <c r="I29" s="17">
        <v>0.01</v>
      </c>
      <c r="J29" s="17">
        <v>0.05</v>
      </c>
      <c r="K29" s="17"/>
      <c r="L29" s="106">
        <f t="shared" si="3"/>
        <v>0</v>
      </c>
      <c r="M29" s="88">
        <f t="shared" si="1"/>
        <v>0</v>
      </c>
      <c r="N29" s="93">
        <f t="shared" si="2"/>
        <v>0</v>
      </c>
      <c r="O29" s="11"/>
      <c r="P29" s="11"/>
      <c r="Q29" s="11"/>
      <c r="R29" s="11"/>
      <c r="AG29" s="19"/>
    </row>
    <row r="30" spans="1:33" ht="12.75">
      <c r="A30" s="1" t="s">
        <v>61</v>
      </c>
      <c r="B30" s="35"/>
      <c r="C30" s="25">
        <v>0.07</v>
      </c>
      <c r="D30" s="72"/>
      <c r="E30" s="31">
        <v>0.01</v>
      </c>
      <c r="F30" s="118" t="s">
        <v>324</v>
      </c>
      <c r="G30" s="146">
        <v>0.020999999999999998</v>
      </c>
      <c r="H30" s="151">
        <f t="shared" si="0"/>
        <v>0.22243859316789796</v>
      </c>
      <c r="I30" s="17"/>
      <c r="J30" s="17">
        <v>0.44</v>
      </c>
      <c r="K30" s="17">
        <v>0.2273157795036939</v>
      </c>
      <c r="L30" s="106">
        <f t="shared" si="3"/>
        <v>0.01547748026621266</v>
      </c>
      <c r="M30" s="88">
        <f t="shared" si="1"/>
        <v>1</v>
      </c>
      <c r="N30" s="93">
        <f t="shared" si="2"/>
        <v>1</v>
      </c>
      <c r="O30" s="11"/>
      <c r="P30" s="11"/>
      <c r="Q30" s="11"/>
      <c r="R30" s="11"/>
      <c r="V30">
        <v>1</v>
      </c>
      <c r="AG30" s="19"/>
    </row>
    <row r="31" spans="1:72" ht="12.75">
      <c r="A31" s="1" t="s">
        <v>62</v>
      </c>
      <c r="B31" s="35"/>
      <c r="C31" s="25">
        <v>0.15</v>
      </c>
      <c r="D31" s="72">
        <v>0.39</v>
      </c>
      <c r="E31" s="31">
        <v>0.22</v>
      </c>
      <c r="F31" s="72">
        <v>1.18</v>
      </c>
      <c r="G31" s="146">
        <v>2.9256808009422857</v>
      </c>
      <c r="H31" s="151">
        <f t="shared" si="0"/>
        <v>5.36624992107091</v>
      </c>
      <c r="I31" s="17">
        <v>1.8</v>
      </c>
      <c r="J31" s="17">
        <v>8.9</v>
      </c>
      <c r="K31" s="17">
        <v>5.39874976321273</v>
      </c>
      <c r="L31" s="106">
        <f t="shared" si="3"/>
        <v>3.1574059743073826</v>
      </c>
      <c r="M31" s="88">
        <f t="shared" si="1"/>
        <v>204</v>
      </c>
      <c r="N31" s="93">
        <f t="shared" si="2"/>
        <v>12</v>
      </c>
      <c r="O31" s="11"/>
      <c r="P31" s="11"/>
      <c r="Q31" s="11"/>
      <c r="R31" s="11">
        <v>26</v>
      </c>
      <c r="V31">
        <v>84</v>
      </c>
      <c r="X31">
        <v>4</v>
      </c>
      <c r="Y31">
        <v>6</v>
      </c>
      <c r="Z31">
        <v>25</v>
      </c>
      <c r="AG31" s="19"/>
      <c r="AN31">
        <v>1</v>
      </c>
      <c r="AO31">
        <v>1</v>
      </c>
      <c r="AQ31">
        <v>20</v>
      </c>
      <c r="AS31">
        <v>19</v>
      </c>
      <c r="BA31">
        <v>16</v>
      </c>
      <c r="BL31">
        <v>1</v>
      </c>
      <c r="BT31">
        <v>1</v>
      </c>
    </row>
    <row r="32" spans="1:33" ht="12.75">
      <c r="A32" s="1" t="s">
        <v>63</v>
      </c>
      <c r="B32" s="35"/>
      <c r="C32" s="25"/>
      <c r="D32" s="72">
        <v>0.03</v>
      </c>
      <c r="E32" s="31"/>
      <c r="F32" s="118" t="s">
        <v>324</v>
      </c>
      <c r="G32" s="146">
        <v>0.06747232037691402</v>
      </c>
      <c r="H32" s="151">
        <f t="shared" si="0"/>
        <v>0.06051461766748753</v>
      </c>
      <c r="I32" s="17">
        <v>0.01</v>
      </c>
      <c r="J32" s="17">
        <v>0.02</v>
      </c>
      <c r="K32" s="17">
        <v>0.1515438530024626</v>
      </c>
      <c r="L32" s="106">
        <f t="shared" si="3"/>
        <v>0</v>
      </c>
      <c r="M32" s="88">
        <f t="shared" si="1"/>
        <v>0</v>
      </c>
      <c r="N32" s="93">
        <f t="shared" si="2"/>
        <v>0</v>
      </c>
      <c r="O32" s="11"/>
      <c r="P32" s="11"/>
      <c r="Q32" s="11"/>
      <c r="R32" s="11"/>
      <c r="AG32" s="19"/>
    </row>
    <row r="33" spans="1:33" ht="12.75">
      <c r="A33" s="1" t="s">
        <v>64</v>
      </c>
      <c r="B33" s="35"/>
      <c r="C33" s="25"/>
      <c r="D33" s="72">
        <v>0.02</v>
      </c>
      <c r="E33" s="31">
        <v>0.16</v>
      </c>
      <c r="F33" s="73">
        <v>0.1</v>
      </c>
      <c r="G33" s="146">
        <v>0.009944640753828034</v>
      </c>
      <c r="H33" s="151">
        <f t="shared" si="0"/>
        <v>0.1629532108353855</v>
      </c>
      <c r="I33" s="17">
        <v>0.01</v>
      </c>
      <c r="J33" s="17">
        <v>0.1</v>
      </c>
      <c r="K33" s="17">
        <v>0.3788596325061565</v>
      </c>
      <c r="L33" s="106">
        <f t="shared" si="3"/>
        <v>0.0773874013310633</v>
      </c>
      <c r="M33" s="88">
        <f t="shared" si="1"/>
        <v>5</v>
      </c>
      <c r="N33" s="93">
        <f t="shared" si="2"/>
        <v>1</v>
      </c>
      <c r="O33" s="11"/>
      <c r="P33" s="11"/>
      <c r="Q33" s="11"/>
      <c r="R33" s="11"/>
      <c r="V33">
        <v>5</v>
      </c>
      <c r="AG33" s="19"/>
    </row>
    <row r="34" spans="1:75" ht="12.75">
      <c r="A34" s="1" t="s">
        <v>65</v>
      </c>
      <c r="B34" s="35">
        <v>1.93</v>
      </c>
      <c r="C34" s="25">
        <v>0.56</v>
      </c>
      <c r="D34" s="72">
        <v>3.11</v>
      </c>
      <c r="E34" s="31">
        <v>7.42</v>
      </c>
      <c r="F34" s="72">
        <v>13.01</v>
      </c>
      <c r="G34" s="146">
        <v>12.747590106007067</v>
      </c>
      <c r="H34" s="151">
        <f t="shared" si="0"/>
        <v>9.807985098187789</v>
      </c>
      <c r="I34" s="17">
        <v>8.46</v>
      </c>
      <c r="J34" s="17">
        <v>1.68</v>
      </c>
      <c r="K34" s="17">
        <v>19.283955294563366</v>
      </c>
      <c r="L34" s="106">
        <f t="shared" si="3"/>
        <v>14.858381055564154</v>
      </c>
      <c r="M34" s="88">
        <f t="shared" si="1"/>
        <v>960</v>
      </c>
      <c r="N34" s="93">
        <f t="shared" si="2"/>
        <v>21</v>
      </c>
      <c r="O34" s="11"/>
      <c r="P34" s="11"/>
      <c r="Q34" s="11"/>
      <c r="R34" s="11">
        <v>68</v>
      </c>
      <c r="S34">
        <v>1</v>
      </c>
      <c r="U34" s="55"/>
      <c r="V34" s="55">
        <v>9</v>
      </c>
      <c r="X34">
        <v>16</v>
      </c>
      <c r="Y34">
        <v>2</v>
      </c>
      <c r="Z34">
        <v>80</v>
      </c>
      <c r="AG34" s="19"/>
      <c r="AL34">
        <v>36</v>
      </c>
      <c r="AN34">
        <v>20</v>
      </c>
      <c r="AO34">
        <v>11</v>
      </c>
      <c r="AQ34">
        <v>30</v>
      </c>
      <c r="AR34">
        <v>8</v>
      </c>
      <c r="AS34">
        <v>43</v>
      </c>
      <c r="AX34">
        <v>116</v>
      </c>
      <c r="BA34">
        <v>67</v>
      </c>
      <c r="BB34">
        <v>112</v>
      </c>
      <c r="BC34">
        <v>6</v>
      </c>
      <c r="BE34">
        <v>165</v>
      </c>
      <c r="BL34">
        <v>6</v>
      </c>
      <c r="BT34">
        <v>35</v>
      </c>
      <c r="BV34">
        <v>125</v>
      </c>
      <c r="BW34">
        <v>4</v>
      </c>
    </row>
    <row r="35" spans="1:81" ht="12.75">
      <c r="A35" s="1" t="s">
        <v>66</v>
      </c>
      <c r="B35" s="35"/>
      <c r="C35" s="25">
        <v>0.01</v>
      </c>
      <c r="D35" s="118" t="s">
        <v>324</v>
      </c>
      <c r="E35" s="119" t="s">
        <v>324</v>
      </c>
      <c r="F35" s="72">
        <v>0.15</v>
      </c>
      <c r="G35" s="146">
        <v>0.5064499411071848</v>
      </c>
      <c r="H35" s="151">
        <f t="shared" si="0"/>
        <v>0.9050366380028732</v>
      </c>
      <c r="I35" s="17">
        <v>0.4291845493562232</v>
      </c>
      <c r="J35" s="17">
        <v>0.6</v>
      </c>
      <c r="K35" s="17">
        <v>1.6859253646523964</v>
      </c>
      <c r="L35" s="106">
        <f t="shared" si="3"/>
        <v>1.2227209410308002</v>
      </c>
      <c r="M35" s="163">
        <v>79</v>
      </c>
      <c r="N35" s="164">
        <v>27</v>
      </c>
      <c r="O35" s="11"/>
      <c r="P35" s="11">
        <v>10</v>
      </c>
      <c r="Q35" s="11"/>
      <c r="R35" s="11">
        <v>3</v>
      </c>
      <c r="V35">
        <v>4</v>
      </c>
      <c r="X35">
        <v>4</v>
      </c>
      <c r="Z35">
        <v>2</v>
      </c>
      <c r="AF35">
        <v>1</v>
      </c>
      <c r="AG35" s="19">
        <v>1</v>
      </c>
      <c r="AH35">
        <v>12</v>
      </c>
      <c r="AL35">
        <v>2</v>
      </c>
      <c r="AQ35">
        <v>9</v>
      </c>
      <c r="AT35">
        <v>1</v>
      </c>
      <c r="AX35">
        <v>1</v>
      </c>
      <c r="BA35">
        <v>3</v>
      </c>
      <c r="BC35">
        <v>1</v>
      </c>
      <c r="BE35">
        <v>1</v>
      </c>
      <c r="BN35">
        <v>1</v>
      </c>
      <c r="BO35">
        <v>1</v>
      </c>
      <c r="BT35">
        <v>1</v>
      </c>
      <c r="BU35">
        <v>2</v>
      </c>
      <c r="BY35">
        <v>1</v>
      </c>
      <c r="BZ35">
        <v>5</v>
      </c>
      <c r="CB35">
        <v>1</v>
      </c>
      <c r="CC35">
        <v>1</v>
      </c>
    </row>
    <row r="36" spans="1:73" ht="12.75">
      <c r="A36" s="1" t="s">
        <v>67</v>
      </c>
      <c r="B36" s="35">
        <v>0.09</v>
      </c>
      <c r="C36" s="25">
        <v>0.11</v>
      </c>
      <c r="D36" s="72">
        <v>0.17</v>
      </c>
      <c r="E36" s="31">
        <v>0.18</v>
      </c>
      <c r="F36" s="72">
        <v>0.12</v>
      </c>
      <c r="G36" s="146">
        <v>0.14077856301531216</v>
      </c>
      <c r="H36" s="151">
        <f t="shared" si="0"/>
        <v>0.16121929658394898</v>
      </c>
      <c r="I36" s="17">
        <v>0.19</v>
      </c>
      <c r="J36" s="17">
        <v>0.18</v>
      </c>
      <c r="K36" s="17">
        <v>0.11365788975184694</v>
      </c>
      <c r="L36" s="106">
        <f t="shared" si="3"/>
        <v>0.3095496053242532</v>
      </c>
      <c r="M36" s="163">
        <v>20</v>
      </c>
      <c r="N36" s="164">
        <v>13</v>
      </c>
      <c r="O36" s="11"/>
      <c r="P36" s="11"/>
      <c r="Q36" s="11"/>
      <c r="R36" s="11"/>
      <c r="U36">
        <v>1</v>
      </c>
      <c r="AF36">
        <v>2</v>
      </c>
      <c r="AG36" s="19"/>
      <c r="AL36">
        <v>1</v>
      </c>
      <c r="AN36">
        <v>1</v>
      </c>
      <c r="AV36">
        <v>2</v>
      </c>
      <c r="BC36">
        <v>1</v>
      </c>
      <c r="BN36">
        <v>2</v>
      </c>
      <c r="BO36">
        <v>3</v>
      </c>
      <c r="BP36">
        <v>1</v>
      </c>
      <c r="BS36">
        <v>2</v>
      </c>
      <c r="BU36">
        <v>2</v>
      </c>
    </row>
    <row r="37" spans="1:76" ht="12.75">
      <c r="A37" s="1" t="s">
        <v>68</v>
      </c>
      <c r="B37" s="35">
        <v>0.17</v>
      </c>
      <c r="C37" s="25">
        <v>0.24</v>
      </c>
      <c r="D37" s="72">
        <v>0.21</v>
      </c>
      <c r="E37" s="31">
        <v>0.24</v>
      </c>
      <c r="F37" s="73">
        <v>0.2</v>
      </c>
      <c r="G37" s="146">
        <v>0.2301401648998822</v>
      </c>
      <c r="H37" s="151">
        <f t="shared" si="0"/>
        <v>0.2280073636437301</v>
      </c>
      <c r="I37" s="17">
        <v>0.214592274678112</v>
      </c>
      <c r="J37" s="17">
        <v>0.28</v>
      </c>
      <c r="K37" s="17">
        <v>0.18942981625307825</v>
      </c>
      <c r="L37" s="106">
        <f t="shared" si="3"/>
        <v>0.2321622039931899</v>
      </c>
      <c r="M37" s="88">
        <f t="shared" si="1"/>
        <v>15</v>
      </c>
      <c r="N37" s="93">
        <f t="shared" si="2"/>
        <v>12</v>
      </c>
      <c r="O37" s="11"/>
      <c r="P37" s="11">
        <v>1</v>
      </c>
      <c r="Q37" s="11"/>
      <c r="R37" s="11"/>
      <c r="AG37" s="19"/>
      <c r="AI37">
        <v>1</v>
      </c>
      <c r="AN37">
        <v>2</v>
      </c>
      <c r="AO37">
        <v>1</v>
      </c>
      <c r="AR37">
        <v>1</v>
      </c>
      <c r="AV37">
        <v>1</v>
      </c>
      <c r="AZ37">
        <v>1</v>
      </c>
      <c r="BC37">
        <v>1</v>
      </c>
      <c r="BJ37">
        <v>1</v>
      </c>
      <c r="BL37">
        <v>2</v>
      </c>
      <c r="BW37">
        <v>1</v>
      </c>
      <c r="BX37">
        <v>2</v>
      </c>
    </row>
    <row r="38" spans="1:73" ht="12.75">
      <c r="A38" s="1" t="s">
        <v>69</v>
      </c>
      <c r="B38" s="35"/>
      <c r="C38" s="25">
        <v>0.01</v>
      </c>
      <c r="D38" s="118" t="s">
        <v>324</v>
      </c>
      <c r="E38" s="31">
        <v>0.01</v>
      </c>
      <c r="F38" s="72"/>
      <c r="G38" s="146">
        <v>0.04377856301531213</v>
      </c>
      <c r="H38" s="151">
        <f t="shared" si="0"/>
        <v>0.0585906421670771</v>
      </c>
      <c r="I38" s="17">
        <v>0.1</v>
      </c>
      <c r="J38" s="17"/>
      <c r="K38" s="17">
        <v>0.0757719265012313</v>
      </c>
      <c r="L38" s="106">
        <f t="shared" si="3"/>
        <v>0.03095496053242532</v>
      </c>
      <c r="M38" s="88">
        <f t="shared" si="1"/>
        <v>2</v>
      </c>
      <c r="N38" s="93">
        <f t="shared" si="2"/>
        <v>2</v>
      </c>
      <c r="O38" s="11"/>
      <c r="P38" s="11"/>
      <c r="Q38" s="11"/>
      <c r="R38" s="11"/>
      <c r="W38" s="19"/>
      <c r="X38" s="19"/>
      <c r="Y38" s="19"/>
      <c r="AG38" s="19"/>
      <c r="AS38">
        <v>1</v>
      </c>
      <c r="BU38">
        <v>1</v>
      </c>
    </row>
    <row r="39" spans="1:33" ht="12.75">
      <c r="A39" s="1" t="s">
        <v>70</v>
      </c>
      <c r="B39" s="35">
        <v>0.01</v>
      </c>
      <c r="C39" s="120" t="s">
        <v>324</v>
      </c>
      <c r="D39" s="72"/>
      <c r="E39" s="31">
        <v>0.01</v>
      </c>
      <c r="F39" s="72"/>
      <c r="G39" s="146">
        <v>0.01178937561605831</v>
      </c>
      <c r="H39" s="151">
        <f t="shared" si="0"/>
        <v>0.022847334163448627</v>
      </c>
      <c r="I39" s="17">
        <v>0.030656039239730228</v>
      </c>
      <c r="J39" s="17"/>
      <c r="K39" s="17">
        <v>0.03788596325061565</v>
      </c>
      <c r="L39" s="106">
        <f t="shared" si="3"/>
        <v>0</v>
      </c>
      <c r="M39" s="88">
        <f t="shared" si="1"/>
        <v>0</v>
      </c>
      <c r="N39" s="93">
        <f t="shared" si="2"/>
        <v>0</v>
      </c>
      <c r="O39" s="11"/>
      <c r="P39" s="11"/>
      <c r="Q39" s="11"/>
      <c r="R39" s="11"/>
      <c r="AG39" s="19"/>
    </row>
    <row r="40" spans="1:66" ht="12.75">
      <c r="A40" s="1" t="s">
        <v>71</v>
      </c>
      <c r="B40" s="35"/>
      <c r="C40" s="120" t="s">
        <v>324</v>
      </c>
      <c r="D40" s="72">
        <v>0.01</v>
      </c>
      <c r="E40" s="31">
        <v>0.01</v>
      </c>
      <c r="F40" s="72">
        <v>0.02</v>
      </c>
      <c r="G40" s="146">
        <v>0.021472320376914013</v>
      </c>
      <c r="H40" s="151">
        <f t="shared" si="0"/>
        <v>0.029647660541769278</v>
      </c>
      <c r="I40" s="17">
        <v>0.04</v>
      </c>
      <c r="J40" s="17">
        <v>0.03</v>
      </c>
      <c r="K40" s="17">
        <v>0.018942981625307824</v>
      </c>
      <c r="L40" s="106">
        <f t="shared" si="3"/>
        <v>0.03095496053242532</v>
      </c>
      <c r="M40" s="163">
        <f t="shared" si="1"/>
        <v>2</v>
      </c>
      <c r="N40" s="164">
        <f t="shared" si="2"/>
        <v>1</v>
      </c>
      <c r="O40" s="11"/>
      <c r="P40" s="11"/>
      <c r="Q40" s="11"/>
      <c r="R40" s="11"/>
      <c r="AG40" s="19"/>
      <c r="BN40">
        <v>2</v>
      </c>
    </row>
    <row r="41" spans="1:33" ht="12.75">
      <c r="A41" s="1" t="s">
        <v>274</v>
      </c>
      <c r="B41" s="35"/>
      <c r="C41" s="25"/>
      <c r="D41" s="72"/>
      <c r="E41" s="31"/>
      <c r="F41" s="72"/>
      <c r="G41" s="145" t="s">
        <v>324</v>
      </c>
      <c r="H41" s="151">
        <f t="shared" si="0"/>
        <v>0</v>
      </c>
      <c r="I41" s="17"/>
      <c r="J41" s="17"/>
      <c r="K41" s="17"/>
      <c r="L41" s="106">
        <f t="shared" si="3"/>
        <v>0</v>
      </c>
      <c r="M41" s="88">
        <f t="shared" si="1"/>
        <v>0</v>
      </c>
      <c r="N41" s="93">
        <f t="shared" si="2"/>
        <v>0</v>
      </c>
      <c r="O41" s="11"/>
      <c r="P41" s="11"/>
      <c r="Q41" s="11"/>
      <c r="R41" s="11"/>
      <c r="AG41" s="19"/>
    </row>
    <row r="42" spans="1:33" ht="12.75">
      <c r="A42" s="1" t="s">
        <v>72</v>
      </c>
      <c r="B42" s="35">
        <v>0.04</v>
      </c>
      <c r="C42" s="25">
        <v>0.03</v>
      </c>
      <c r="D42" s="72">
        <v>0.01</v>
      </c>
      <c r="E42" s="119" t="s">
        <v>324</v>
      </c>
      <c r="F42" s="118" t="s">
        <v>324</v>
      </c>
      <c r="G42" s="146">
        <v>0.008889281507656065</v>
      </c>
      <c r="H42" s="151">
        <f t="shared" si="0"/>
        <v>0</v>
      </c>
      <c r="I42" s="17"/>
      <c r="J42" s="17"/>
      <c r="K42" s="17"/>
      <c r="L42" s="106">
        <f t="shared" si="3"/>
        <v>0</v>
      </c>
      <c r="M42" s="88">
        <f t="shared" si="1"/>
        <v>0</v>
      </c>
      <c r="N42" s="93">
        <f t="shared" si="2"/>
        <v>0</v>
      </c>
      <c r="O42" s="11"/>
      <c r="P42" s="11"/>
      <c r="Q42" s="11"/>
      <c r="R42" s="11"/>
      <c r="AG42" s="19"/>
    </row>
    <row r="43" spans="1:60" ht="12.75">
      <c r="A43" s="1" t="s">
        <v>73</v>
      </c>
      <c r="B43" s="35">
        <v>0.03</v>
      </c>
      <c r="C43" s="25">
        <v>0.03</v>
      </c>
      <c r="D43" s="72">
        <v>0.01</v>
      </c>
      <c r="E43" s="31">
        <v>0.03</v>
      </c>
      <c r="F43" s="118" t="s">
        <v>324</v>
      </c>
      <c r="G43" s="146">
        <v>0.013000000000000001</v>
      </c>
      <c r="H43" s="151">
        <f t="shared" si="0"/>
        <v>0.012628654416871882</v>
      </c>
      <c r="I43" s="17"/>
      <c r="J43" s="17"/>
      <c r="K43" s="17">
        <v>0.03788596325061565</v>
      </c>
      <c r="L43" s="106">
        <f t="shared" si="3"/>
        <v>0.01547748026621266</v>
      </c>
      <c r="M43" s="88">
        <f t="shared" si="1"/>
        <v>1</v>
      </c>
      <c r="N43" s="93">
        <f t="shared" si="2"/>
        <v>1</v>
      </c>
      <c r="O43" s="11"/>
      <c r="P43" s="11"/>
      <c r="Q43" s="11"/>
      <c r="R43" s="11"/>
      <c r="AG43" s="19"/>
      <c r="BH43">
        <v>1</v>
      </c>
    </row>
    <row r="44" spans="1:80" ht="12.75">
      <c r="A44" s="1" t="s">
        <v>74</v>
      </c>
      <c r="B44" s="35">
        <v>0.19</v>
      </c>
      <c r="C44" s="25">
        <v>0.85</v>
      </c>
      <c r="D44" s="72">
        <v>0.54</v>
      </c>
      <c r="E44" s="31">
        <v>0.33</v>
      </c>
      <c r="F44" s="72">
        <v>0.23</v>
      </c>
      <c r="G44" s="146">
        <v>0.2908080094228504</v>
      </c>
      <c r="H44" s="151">
        <f t="shared" si="0"/>
        <v>0.2996562578602437</v>
      </c>
      <c r="I44" s="17">
        <v>0.153280196198651</v>
      </c>
      <c r="J44" s="17">
        <v>0.31</v>
      </c>
      <c r="K44" s="17">
        <v>0.43568857738207994</v>
      </c>
      <c r="L44" s="106">
        <f t="shared" si="3"/>
        <v>0.2321622039931899</v>
      </c>
      <c r="M44" s="163">
        <f t="shared" si="1"/>
        <v>15</v>
      </c>
      <c r="N44" s="164">
        <f t="shared" si="2"/>
        <v>7</v>
      </c>
      <c r="O44" s="11"/>
      <c r="P44" s="11"/>
      <c r="Q44" s="11"/>
      <c r="R44" s="11"/>
      <c r="AB44">
        <v>3</v>
      </c>
      <c r="AG44" s="19">
        <v>1</v>
      </c>
      <c r="AK44">
        <v>1</v>
      </c>
      <c r="AP44">
        <v>1</v>
      </c>
      <c r="BD44">
        <v>5</v>
      </c>
      <c r="BN44">
        <v>3</v>
      </c>
      <c r="CB44">
        <v>1</v>
      </c>
    </row>
    <row r="45" spans="1:33" ht="12.75">
      <c r="A45" s="1" t="s">
        <v>209</v>
      </c>
      <c r="B45" s="35"/>
      <c r="C45" s="25">
        <v>0.03</v>
      </c>
      <c r="D45" s="72"/>
      <c r="E45" s="31"/>
      <c r="F45" s="72"/>
      <c r="G45" s="146"/>
      <c r="H45" s="151">
        <f t="shared" si="0"/>
        <v>0</v>
      </c>
      <c r="I45" s="17"/>
      <c r="J45" s="17"/>
      <c r="K45" s="17"/>
      <c r="L45" s="106">
        <f t="shared" si="3"/>
        <v>0</v>
      </c>
      <c r="M45" s="88">
        <f t="shared" si="1"/>
        <v>0</v>
      </c>
      <c r="N45" s="93">
        <f t="shared" si="2"/>
        <v>0</v>
      </c>
      <c r="O45" s="11"/>
      <c r="P45" s="11"/>
      <c r="Q45" s="11"/>
      <c r="R45" s="11"/>
      <c r="AG45" s="19"/>
    </row>
    <row r="46" spans="1:66" ht="12.75">
      <c r="A46" s="1" t="s">
        <v>75</v>
      </c>
      <c r="B46" s="35">
        <v>3.89</v>
      </c>
      <c r="C46" s="25">
        <v>7.47</v>
      </c>
      <c r="D46" s="72">
        <v>2.84</v>
      </c>
      <c r="E46" s="31">
        <v>1.94</v>
      </c>
      <c r="F46" s="72">
        <v>0.64</v>
      </c>
      <c r="G46" s="146">
        <v>0.18494464075382805</v>
      </c>
      <c r="H46" s="151">
        <f t="shared" si="0"/>
        <v>0.3276681189619246</v>
      </c>
      <c r="I46" s="17">
        <v>0.24</v>
      </c>
      <c r="J46" s="17">
        <v>0.08</v>
      </c>
      <c r="K46" s="17">
        <v>0.6630043568857739</v>
      </c>
      <c r="L46" s="106">
        <f t="shared" si="3"/>
        <v>0.13929732239591394</v>
      </c>
      <c r="M46" s="163">
        <f t="shared" si="1"/>
        <v>9</v>
      </c>
      <c r="N46" s="164">
        <f t="shared" si="2"/>
        <v>2</v>
      </c>
      <c r="O46" s="11"/>
      <c r="P46" s="11"/>
      <c r="Q46" s="11"/>
      <c r="R46" s="11"/>
      <c r="X46">
        <v>1</v>
      </c>
      <c r="AG46" s="19"/>
      <c r="BN46">
        <v>8</v>
      </c>
    </row>
    <row r="47" spans="1:33" ht="12.75">
      <c r="A47" s="1" t="s">
        <v>76</v>
      </c>
      <c r="B47" s="35">
        <v>0.72</v>
      </c>
      <c r="C47" s="25">
        <v>2.07</v>
      </c>
      <c r="D47" s="72">
        <v>0.49</v>
      </c>
      <c r="E47" s="31">
        <v>0.13</v>
      </c>
      <c r="F47" s="72">
        <v>0.04</v>
      </c>
      <c r="G47" s="146">
        <v>0.04</v>
      </c>
      <c r="H47" s="151">
        <f t="shared" si="0"/>
        <v>0</v>
      </c>
      <c r="I47" s="17"/>
      <c r="J47" s="17"/>
      <c r="K47" s="17"/>
      <c r="L47" s="106">
        <f t="shared" si="3"/>
        <v>0.12381984212970128</v>
      </c>
      <c r="M47" s="88">
        <f t="shared" si="1"/>
        <v>8</v>
      </c>
      <c r="N47" s="93">
        <f t="shared" si="2"/>
        <v>1</v>
      </c>
      <c r="O47" s="11">
        <v>8</v>
      </c>
      <c r="P47" s="11"/>
      <c r="Q47" s="11"/>
      <c r="R47" s="11"/>
      <c r="Z47" s="19"/>
      <c r="AG47" s="19"/>
    </row>
    <row r="48" spans="1:33" ht="12.75">
      <c r="A48" s="1" t="s">
        <v>77</v>
      </c>
      <c r="B48" s="35">
        <v>0.03</v>
      </c>
      <c r="C48" s="25">
        <v>0.33</v>
      </c>
      <c r="D48" s="72">
        <v>0.05</v>
      </c>
      <c r="E48" s="31">
        <v>0.01</v>
      </c>
      <c r="F48" s="72">
        <v>0.02</v>
      </c>
      <c r="G48" s="146">
        <v>0.007472320376914017</v>
      </c>
      <c r="H48" s="151">
        <f t="shared" si="0"/>
        <v>0.006666666666666667</v>
      </c>
      <c r="I48" s="17"/>
      <c r="J48" s="17">
        <v>0.02</v>
      </c>
      <c r="K48" s="17"/>
      <c r="L48" s="106">
        <f t="shared" si="3"/>
        <v>0.01547748026621266</v>
      </c>
      <c r="M48" s="163">
        <f t="shared" si="1"/>
        <v>1</v>
      </c>
      <c r="N48" s="164">
        <f t="shared" si="2"/>
        <v>1</v>
      </c>
      <c r="O48" s="11"/>
      <c r="P48" s="11"/>
      <c r="Q48" s="11"/>
      <c r="R48" s="11"/>
      <c r="AG48" s="19">
        <v>1</v>
      </c>
    </row>
    <row r="49" spans="1:61" ht="12.75">
      <c r="A49" s="1" t="s">
        <v>78</v>
      </c>
      <c r="B49" s="35">
        <v>0.28</v>
      </c>
      <c r="C49" s="25">
        <v>1.69</v>
      </c>
      <c r="D49" s="72">
        <v>2.49</v>
      </c>
      <c r="E49" s="31">
        <v>2.98</v>
      </c>
      <c r="F49" s="72">
        <v>0.75</v>
      </c>
      <c r="G49" s="146">
        <v>1.5324864546525323</v>
      </c>
      <c r="H49" s="151">
        <f t="shared" si="0"/>
        <v>0.7160686998800277</v>
      </c>
      <c r="I49" s="17">
        <v>0.73</v>
      </c>
      <c r="J49" s="17">
        <v>0.49</v>
      </c>
      <c r="K49" s="17">
        <v>0.9282060996400834</v>
      </c>
      <c r="L49" s="106">
        <f t="shared" si="3"/>
        <v>0.5726667698498684</v>
      </c>
      <c r="M49" s="88">
        <f t="shared" si="1"/>
        <v>37</v>
      </c>
      <c r="N49" s="93">
        <f t="shared" si="2"/>
        <v>10</v>
      </c>
      <c r="O49" s="11">
        <v>6</v>
      </c>
      <c r="P49" s="11">
        <v>1</v>
      </c>
      <c r="Q49" s="11"/>
      <c r="R49" s="11"/>
      <c r="AF49">
        <v>2</v>
      </c>
      <c r="AG49" s="19"/>
      <c r="AX49">
        <v>2</v>
      </c>
      <c r="AY49">
        <v>3</v>
      </c>
      <c r="AZ49">
        <v>1</v>
      </c>
      <c r="BF49">
        <v>1</v>
      </c>
      <c r="BG49">
        <v>2</v>
      </c>
      <c r="BH49">
        <v>13</v>
      </c>
      <c r="BI49">
        <v>6</v>
      </c>
    </row>
    <row r="50" spans="1:33" ht="12.75">
      <c r="A50" s="1" t="s">
        <v>270</v>
      </c>
      <c r="B50" s="35"/>
      <c r="C50" s="25"/>
      <c r="D50" s="72"/>
      <c r="E50" s="31"/>
      <c r="F50" s="72"/>
      <c r="G50" s="146"/>
      <c r="H50" s="151">
        <f t="shared" si="0"/>
        <v>0</v>
      </c>
      <c r="I50" s="17"/>
      <c r="J50" s="17"/>
      <c r="K50" s="17"/>
      <c r="L50" s="106">
        <f t="shared" si="3"/>
        <v>0</v>
      </c>
      <c r="M50" s="88">
        <f t="shared" si="1"/>
        <v>0</v>
      </c>
      <c r="N50" s="93">
        <f t="shared" si="2"/>
        <v>0</v>
      </c>
      <c r="O50" s="11"/>
      <c r="P50" s="11"/>
      <c r="Q50" s="11"/>
      <c r="R50" s="11"/>
      <c r="AG50" s="19"/>
    </row>
    <row r="51" spans="1:33" ht="12.75">
      <c r="A51" s="1" t="s">
        <v>79</v>
      </c>
      <c r="B51" s="35"/>
      <c r="C51" s="120" t="s">
        <v>324</v>
      </c>
      <c r="D51" s="73">
        <v>3.2</v>
      </c>
      <c r="E51" s="31">
        <v>0.33</v>
      </c>
      <c r="F51" s="72">
        <v>0.48</v>
      </c>
      <c r="G51" s="146">
        <v>0.6873239104829212</v>
      </c>
      <c r="H51" s="151">
        <f t="shared" si="0"/>
        <v>0.03333333333333333</v>
      </c>
      <c r="I51" s="17">
        <v>0.07</v>
      </c>
      <c r="J51" s="17">
        <v>0.03</v>
      </c>
      <c r="K51" s="17"/>
      <c r="L51" s="106">
        <f t="shared" si="3"/>
        <v>0</v>
      </c>
      <c r="M51" s="88">
        <f t="shared" si="1"/>
        <v>0</v>
      </c>
      <c r="N51" s="93">
        <f t="shared" si="2"/>
        <v>0</v>
      </c>
      <c r="O51" s="11"/>
      <c r="P51" s="11"/>
      <c r="Q51" s="11"/>
      <c r="R51" s="11"/>
      <c r="AG51" s="19"/>
    </row>
    <row r="52" spans="1:33" ht="12.75">
      <c r="A52" s="1" t="s">
        <v>301</v>
      </c>
      <c r="B52" s="35"/>
      <c r="C52" s="25"/>
      <c r="D52" s="73"/>
      <c r="E52" s="31"/>
      <c r="F52" s="72"/>
      <c r="G52" s="146"/>
      <c r="H52" s="151">
        <f t="shared" si="0"/>
        <v>0</v>
      </c>
      <c r="I52" s="17"/>
      <c r="J52" s="17"/>
      <c r="K52" s="17"/>
      <c r="L52" s="106">
        <f t="shared" si="3"/>
        <v>0</v>
      </c>
      <c r="M52" s="88">
        <f>SUM(O52:CC52)</f>
        <v>0</v>
      </c>
      <c r="N52" s="93">
        <f t="shared" si="2"/>
        <v>0</v>
      </c>
      <c r="O52" s="11"/>
      <c r="P52" s="11"/>
      <c r="Q52" s="11"/>
      <c r="R52" s="11"/>
      <c r="AG52" s="19"/>
    </row>
    <row r="53" spans="1:33" ht="12.75">
      <c r="A53" s="1" t="s">
        <v>80</v>
      </c>
      <c r="B53" s="35"/>
      <c r="C53" s="25"/>
      <c r="D53" s="72"/>
      <c r="E53" s="31"/>
      <c r="F53" s="72"/>
      <c r="G53" s="146">
        <v>0.007944640753828034</v>
      </c>
      <c r="H53" s="151">
        <f t="shared" si="0"/>
        <v>0</v>
      </c>
      <c r="I53" s="17"/>
      <c r="J53" s="17"/>
      <c r="K53" s="17"/>
      <c r="L53" s="106">
        <f t="shared" si="3"/>
        <v>0</v>
      </c>
      <c r="M53" s="88">
        <f t="shared" si="1"/>
        <v>0</v>
      </c>
      <c r="N53" s="93">
        <f t="shared" si="2"/>
        <v>0</v>
      </c>
      <c r="O53" s="11"/>
      <c r="P53" s="11"/>
      <c r="Q53" s="11"/>
      <c r="R53" s="11"/>
      <c r="AG53" s="19"/>
    </row>
    <row r="54" spans="1:33" ht="12.75">
      <c r="A54" s="1" t="s">
        <v>81</v>
      </c>
      <c r="B54" s="35"/>
      <c r="C54" s="25"/>
      <c r="D54" s="72"/>
      <c r="E54" s="31"/>
      <c r="F54" s="118" t="s">
        <v>324</v>
      </c>
      <c r="G54" s="146">
        <v>0.005</v>
      </c>
      <c r="H54" s="151">
        <f t="shared" si="0"/>
        <v>0</v>
      </c>
      <c r="I54" s="17"/>
      <c r="J54" s="17"/>
      <c r="K54" s="17"/>
      <c r="L54" s="106">
        <f t="shared" si="3"/>
        <v>0.01547748026621266</v>
      </c>
      <c r="M54" s="163">
        <f t="shared" si="1"/>
        <v>1</v>
      </c>
      <c r="N54" s="164">
        <f t="shared" si="2"/>
        <v>1</v>
      </c>
      <c r="O54" s="11"/>
      <c r="P54" s="11"/>
      <c r="Q54" s="11"/>
      <c r="R54" s="11"/>
      <c r="V54">
        <v>1</v>
      </c>
      <c r="AG54" s="19"/>
    </row>
    <row r="55" spans="1:33" ht="12.75">
      <c r="A55" s="1" t="s">
        <v>82</v>
      </c>
      <c r="B55" s="35"/>
      <c r="C55" s="25"/>
      <c r="D55" s="118" t="s">
        <v>324</v>
      </c>
      <c r="E55" s="119" t="s">
        <v>324</v>
      </c>
      <c r="F55" s="118" t="s">
        <v>324</v>
      </c>
      <c r="G55" s="146"/>
      <c r="H55" s="151">
        <f t="shared" si="0"/>
        <v>0</v>
      </c>
      <c r="I55" s="17"/>
      <c r="J55" s="17"/>
      <c r="K55" s="17"/>
      <c r="L55" s="106">
        <f t="shared" si="3"/>
        <v>0</v>
      </c>
      <c r="M55" s="88">
        <f t="shared" si="1"/>
        <v>0</v>
      </c>
      <c r="N55" s="93">
        <f t="shared" si="2"/>
        <v>0</v>
      </c>
      <c r="O55" s="11"/>
      <c r="P55" s="11"/>
      <c r="Q55" s="11"/>
      <c r="R55" s="11"/>
      <c r="AG55" s="19"/>
    </row>
    <row r="56" spans="1:33" ht="12.75">
      <c r="A56" s="1" t="s">
        <v>83</v>
      </c>
      <c r="B56" s="35"/>
      <c r="C56" s="25"/>
      <c r="D56" s="118" t="s">
        <v>324</v>
      </c>
      <c r="E56" s="119" t="s">
        <v>324</v>
      </c>
      <c r="F56" s="118" t="s">
        <v>324</v>
      </c>
      <c r="G56" s="145" t="s">
        <v>324</v>
      </c>
      <c r="H56" s="151">
        <f t="shared" si="0"/>
        <v>0</v>
      </c>
      <c r="I56" s="17"/>
      <c r="J56" s="17"/>
      <c r="K56" s="17"/>
      <c r="L56" s="106">
        <f t="shared" si="3"/>
        <v>0</v>
      </c>
      <c r="M56" s="88">
        <f t="shared" si="1"/>
        <v>0</v>
      </c>
      <c r="N56" s="93">
        <f t="shared" si="2"/>
        <v>0</v>
      </c>
      <c r="O56" s="11"/>
      <c r="P56" s="11"/>
      <c r="Q56" s="11"/>
      <c r="R56" s="11"/>
      <c r="AG56" s="19"/>
    </row>
    <row r="57" spans="1:33" ht="12.75">
      <c r="A57" s="1" t="s">
        <v>84</v>
      </c>
      <c r="B57" s="35"/>
      <c r="C57" s="25"/>
      <c r="D57" s="72"/>
      <c r="E57" s="31"/>
      <c r="F57" s="72"/>
      <c r="G57" s="146">
        <v>0.028000000000000004</v>
      </c>
      <c r="H57" s="151">
        <f t="shared" si="0"/>
        <v>0.08840058091810317</v>
      </c>
      <c r="I57" s="17"/>
      <c r="J57" s="17"/>
      <c r="K57" s="17">
        <v>0.2652017427543095</v>
      </c>
      <c r="L57" s="106">
        <f t="shared" si="3"/>
        <v>0</v>
      </c>
      <c r="M57" s="88">
        <f t="shared" si="1"/>
        <v>0</v>
      </c>
      <c r="N57" s="93">
        <f t="shared" si="2"/>
        <v>0</v>
      </c>
      <c r="O57" s="11"/>
      <c r="P57" s="11"/>
      <c r="Q57" s="11"/>
      <c r="R57" s="11"/>
      <c r="AG57" s="19"/>
    </row>
    <row r="58" spans="1:33" ht="12.75">
      <c r="A58" s="1" t="s">
        <v>85</v>
      </c>
      <c r="B58" s="35"/>
      <c r="C58" s="25"/>
      <c r="D58" s="72"/>
      <c r="E58" s="31"/>
      <c r="F58" s="72"/>
      <c r="G58" s="146"/>
      <c r="H58" s="151">
        <f t="shared" si="0"/>
        <v>0</v>
      </c>
      <c r="I58" s="17"/>
      <c r="J58" s="17"/>
      <c r="K58" s="17"/>
      <c r="L58" s="106">
        <f t="shared" si="3"/>
        <v>0</v>
      </c>
      <c r="M58" s="88">
        <f t="shared" si="1"/>
        <v>0</v>
      </c>
      <c r="N58" s="93">
        <f t="shared" si="2"/>
        <v>0</v>
      </c>
      <c r="O58" s="11"/>
      <c r="P58" s="11"/>
      <c r="Q58" s="11"/>
      <c r="R58" s="11"/>
      <c r="AG58" s="19"/>
    </row>
    <row r="59" spans="1:33" ht="12.75">
      <c r="A59" s="1" t="s">
        <v>267</v>
      </c>
      <c r="B59" s="35"/>
      <c r="C59" s="25"/>
      <c r="D59" s="72"/>
      <c r="E59" s="31"/>
      <c r="F59" s="72"/>
      <c r="G59" s="146"/>
      <c r="H59" s="151">
        <f t="shared" si="0"/>
        <v>0</v>
      </c>
      <c r="I59" s="17"/>
      <c r="J59" s="17"/>
      <c r="K59" s="17"/>
      <c r="L59" s="106">
        <f t="shared" si="3"/>
        <v>0</v>
      </c>
      <c r="M59" s="88">
        <f t="shared" si="1"/>
        <v>0</v>
      </c>
      <c r="N59" s="93">
        <f t="shared" si="2"/>
        <v>0</v>
      </c>
      <c r="O59" s="11"/>
      <c r="P59" s="11"/>
      <c r="Q59" s="11"/>
      <c r="R59" s="11"/>
      <c r="AG59" s="19"/>
    </row>
    <row r="60" spans="1:33" ht="12.75">
      <c r="A60" s="1" t="s">
        <v>86</v>
      </c>
      <c r="B60" s="36">
        <v>0.1</v>
      </c>
      <c r="C60" s="28">
        <v>0.02</v>
      </c>
      <c r="D60" s="72">
        <v>0.15</v>
      </c>
      <c r="E60" s="31">
        <v>0.12</v>
      </c>
      <c r="F60" s="72">
        <v>0.19</v>
      </c>
      <c r="G60" s="146">
        <v>0.022</v>
      </c>
      <c r="H60" s="151">
        <f t="shared" si="0"/>
        <v>0.16417250741933448</v>
      </c>
      <c r="I60" s="17"/>
      <c r="J60" s="17"/>
      <c r="K60" s="17">
        <v>0.49251752225800344</v>
      </c>
      <c r="L60" s="106">
        <f t="shared" si="3"/>
        <v>0.04643244079863798</v>
      </c>
      <c r="M60" s="88">
        <f t="shared" si="1"/>
        <v>3</v>
      </c>
      <c r="N60" s="93">
        <f t="shared" si="2"/>
        <v>1</v>
      </c>
      <c r="O60" s="11"/>
      <c r="P60" s="11"/>
      <c r="Q60" s="11"/>
      <c r="R60" s="11"/>
      <c r="V60">
        <v>3</v>
      </c>
      <c r="AG60" s="19"/>
    </row>
    <row r="61" spans="1:75" ht="12.75">
      <c r="A61" s="1" t="s">
        <v>87</v>
      </c>
      <c r="B61" s="35">
        <v>2.42</v>
      </c>
      <c r="C61" s="25">
        <v>0.48</v>
      </c>
      <c r="D61" s="72">
        <v>0.32</v>
      </c>
      <c r="E61" s="31">
        <v>2.13</v>
      </c>
      <c r="F61" s="72">
        <v>1.95</v>
      </c>
      <c r="G61" s="146">
        <v>0.6936454652532391</v>
      </c>
      <c r="H61" s="151">
        <f t="shared" si="0"/>
        <v>2.0552579015520123</v>
      </c>
      <c r="I61" s="17">
        <v>0.18393623543838136</v>
      </c>
      <c r="J61" s="17">
        <v>0.28</v>
      </c>
      <c r="K61" s="17">
        <v>5.701837469217655</v>
      </c>
      <c r="L61" s="106">
        <f t="shared" si="3"/>
        <v>0.8822163751741217</v>
      </c>
      <c r="M61" s="88">
        <f t="shared" si="1"/>
        <v>57</v>
      </c>
      <c r="N61" s="93">
        <f t="shared" si="2"/>
        <v>13</v>
      </c>
      <c r="O61" s="11"/>
      <c r="P61" s="11"/>
      <c r="Q61" s="11"/>
      <c r="R61" s="11">
        <v>1</v>
      </c>
      <c r="V61">
        <v>15</v>
      </c>
      <c r="X61">
        <v>11</v>
      </c>
      <c r="Z61">
        <v>2</v>
      </c>
      <c r="AG61" s="19"/>
      <c r="AH61">
        <v>1</v>
      </c>
      <c r="AQ61">
        <v>7</v>
      </c>
      <c r="BA61">
        <v>5</v>
      </c>
      <c r="BB61">
        <v>1</v>
      </c>
      <c r="BE61">
        <v>2</v>
      </c>
      <c r="BJ61">
        <v>1</v>
      </c>
      <c r="BT61">
        <v>1</v>
      </c>
      <c r="BV61">
        <v>4</v>
      </c>
      <c r="BW61">
        <v>6</v>
      </c>
    </row>
    <row r="62" spans="1:33" ht="12.75">
      <c r="A62" s="1" t="s">
        <v>88</v>
      </c>
      <c r="B62" s="121" t="s">
        <v>324</v>
      </c>
      <c r="C62" s="120" t="s">
        <v>324</v>
      </c>
      <c r="D62" s="72"/>
      <c r="E62" s="31"/>
      <c r="F62" s="72"/>
      <c r="G62" s="145" t="s">
        <v>324</v>
      </c>
      <c r="H62" s="151">
        <f t="shared" si="0"/>
        <v>0</v>
      </c>
      <c r="I62" s="17"/>
      <c r="J62" s="17"/>
      <c r="K62" s="17"/>
      <c r="L62" s="106">
        <f t="shared" si="3"/>
        <v>0</v>
      </c>
      <c r="M62" s="88">
        <f t="shared" si="1"/>
        <v>0</v>
      </c>
      <c r="N62" s="93">
        <f t="shared" si="2"/>
        <v>0</v>
      </c>
      <c r="O62" s="11"/>
      <c r="P62" s="11"/>
      <c r="Q62" s="11"/>
      <c r="R62" s="11"/>
      <c r="AG62" s="19"/>
    </row>
    <row r="63" spans="1:78" ht="12.75">
      <c r="A63" s="1" t="s">
        <v>89</v>
      </c>
      <c r="B63" s="35">
        <v>18.31</v>
      </c>
      <c r="C63" s="25">
        <v>8.32</v>
      </c>
      <c r="D63" s="72">
        <v>2.59</v>
      </c>
      <c r="E63" s="31">
        <v>10.81</v>
      </c>
      <c r="F63" s="72">
        <v>33.27</v>
      </c>
      <c r="G63" s="146">
        <v>30.95531330977621</v>
      </c>
      <c r="H63" s="151">
        <f t="shared" si="0"/>
        <v>11.273381322220118</v>
      </c>
      <c r="I63" s="17">
        <v>10.06</v>
      </c>
      <c r="J63" s="17">
        <v>6.2</v>
      </c>
      <c r="K63" s="17">
        <v>17.560143966660352</v>
      </c>
      <c r="L63" s="106">
        <f t="shared" si="3"/>
        <v>22.50425630707321</v>
      </c>
      <c r="M63" s="88">
        <f t="shared" si="1"/>
        <v>1454</v>
      </c>
      <c r="N63" s="93">
        <f t="shared" si="2"/>
        <v>32</v>
      </c>
      <c r="O63" s="11"/>
      <c r="P63" s="11">
        <v>66</v>
      </c>
      <c r="Q63" s="11">
        <v>3</v>
      </c>
      <c r="R63" s="11">
        <v>1</v>
      </c>
      <c r="U63" s="55">
        <v>17</v>
      </c>
      <c r="V63" s="55">
        <v>5</v>
      </c>
      <c r="X63" s="55">
        <v>10</v>
      </c>
      <c r="Y63" s="55"/>
      <c r="Z63">
        <v>15</v>
      </c>
      <c r="AG63" s="19"/>
      <c r="AH63" s="19"/>
      <c r="AL63">
        <v>38</v>
      </c>
      <c r="AM63">
        <v>3</v>
      </c>
      <c r="AN63">
        <v>20</v>
      </c>
      <c r="AO63">
        <v>10</v>
      </c>
      <c r="AQ63">
        <v>9</v>
      </c>
      <c r="AR63">
        <v>1</v>
      </c>
      <c r="AS63">
        <v>8</v>
      </c>
      <c r="AV63">
        <v>21</v>
      </c>
      <c r="AX63">
        <v>6</v>
      </c>
      <c r="BA63">
        <v>7</v>
      </c>
      <c r="BB63">
        <v>1</v>
      </c>
      <c r="BE63">
        <v>8</v>
      </c>
      <c r="BH63">
        <v>14</v>
      </c>
      <c r="BI63">
        <v>38</v>
      </c>
      <c r="BL63">
        <v>17</v>
      </c>
      <c r="BO63">
        <v>14</v>
      </c>
      <c r="BP63">
        <v>15</v>
      </c>
      <c r="BS63">
        <v>30</v>
      </c>
      <c r="BT63">
        <v>5</v>
      </c>
      <c r="BU63">
        <v>1</v>
      </c>
      <c r="BV63">
        <v>21</v>
      </c>
      <c r="BW63">
        <v>6</v>
      </c>
      <c r="BX63">
        <v>5</v>
      </c>
      <c r="BY63">
        <v>489</v>
      </c>
      <c r="BZ63">
        <v>550</v>
      </c>
    </row>
    <row r="64" spans="1:78" ht="12.75">
      <c r="A64" s="1" t="s">
        <v>90</v>
      </c>
      <c r="B64" s="35">
        <v>0.48</v>
      </c>
      <c r="C64" s="25">
        <v>0.15</v>
      </c>
      <c r="D64" s="72">
        <v>0.12</v>
      </c>
      <c r="E64" s="32">
        <v>0.4</v>
      </c>
      <c r="F64" s="73">
        <v>2.6</v>
      </c>
      <c r="G64" s="146">
        <v>3.1332167255594814</v>
      </c>
      <c r="H64" s="151">
        <f t="shared" si="0"/>
        <v>2.061942918482036</v>
      </c>
      <c r="I64" s="17">
        <v>1.21</v>
      </c>
      <c r="J64" s="17">
        <v>0.6</v>
      </c>
      <c r="K64" s="17">
        <v>4.375828755446108</v>
      </c>
      <c r="L64" s="106">
        <f t="shared" si="3"/>
        <v>2.6156941649899395</v>
      </c>
      <c r="M64" s="88">
        <f t="shared" si="1"/>
        <v>169</v>
      </c>
      <c r="N64" s="93">
        <f t="shared" si="2"/>
        <v>27</v>
      </c>
      <c r="O64" s="11"/>
      <c r="P64" s="11">
        <v>13</v>
      </c>
      <c r="Q64" s="11"/>
      <c r="R64" s="11">
        <v>5</v>
      </c>
      <c r="V64">
        <v>3</v>
      </c>
      <c r="X64">
        <v>5</v>
      </c>
      <c r="Y64">
        <v>7</v>
      </c>
      <c r="Z64">
        <v>2</v>
      </c>
      <c r="AG64" s="19"/>
      <c r="AH64">
        <v>5</v>
      </c>
      <c r="AL64">
        <v>2</v>
      </c>
      <c r="AN64">
        <v>4</v>
      </c>
      <c r="AO64">
        <v>1</v>
      </c>
      <c r="AQ64">
        <v>7</v>
      </c>
      <c r="AR64">
        <v>3</v>
      </c>
      <c r="AS64">
        <v>3</v>
      </c>
      <c r="AT64">
        <v>5</v>
      </c>
      <c r="AX64">
        <v>4</v>
      </c>
      <c r="BA64">
        <v>11</v>
      </c>
      <c r="BB64">
        <v>4</v>
      </c>
      <c r="BC64">
        <v>1</v>
      </c>
      <c r="BD64">
        <v>1</v>
      </c>
      <c r="BE64">
        <v>2</v>
      </c>
      <c r="BL64">
        <v>3</v>
      </c>
      <c r="BO64">
        <v>5</v>
      </c>
      <c r="BT64">
        <v>1</v>
      </c>
      <c r="BV64">
        <v>28</v>
      </c>
      <c r="BW64">
        <v>1</v>
      </c>
      <c r="BY64">
        <v>10</v>
      </c>
      <c r="BZ64">
        <v>33</v>
      </c>
    </row>
    <row r="65" spans="1:33" ht="12.75">
      <c r="A65" s="1" t="s">
        <v>91</v>
      </c>
      <c r="B65" s="35"/>
      <c r="C65" s="122">
        <v>0.01</v>
      </c>
      <c r="D65" s="72"/>
      <c r="E65" s="31">
        <v>0.01</v>
      </c>
      <c r="F65" s="72">
        <v>0.02</v>
      </c>
      <c r="G65" s="145" t="s">
        <v>324</v>
      </c>
      <c r="H65" s="151">
        <f t="shared" si="0"/>
        <v>0</v>
      </c>
      <c r="I65" s="17"/>
      <c r="J65" s="17"/>
      <c r="K65" s="17"/>
      <c r="L65" s="106">
        <f t="shared" si="3"/>
        <v>0</v>
      </c>
      <c r="M65" s="88">
        <f t="shared" si="1"/>
        <v>0</v>
      </c>
      <c r="N65" s="93">
        <f t="shared" si="2"/>
        <v>0</v>
      </c>
      <c r="O65" s="11"/>
      <c r="P65" s="11"/>
      <c r="Q65" s="11"/>
      <c r="R65" s="11"/>
      <c r="AG65" s="19"/>
    </row>
    <row r="66" spans="1:33" ht="12.75">
      <c r="A66" s="1" t="s">
        <v>226</v>
      </c>
      <c r="B66" s="35"/>
      <c r="C66" s="25"/>
      <c r="D66" s="72"/>
      <c r="E66" s="31"/>
      <c r="F66" s="72"/>
      <c r="G66" s="146"/>
      <c r="H66" s="151">
        <f t="shared" si="0"/>
        <v>0</v>
      </c>
      <c r="I66" s="17"/>
      <c r="J66" s="17"/>
      <c r="K66" s="17"/>
      <c r="L66" s="106">
        <f t="shared" si="3"/>
        <v>0</v>
      </c>
      <c r="M66" s="88">
        <f t="shared" si="1"/>
        <v>0</v>
      </c>
      <c r="N66" s="93">
        <f t="shared" si="2"/>
        <v>0</v>
      </c>
      <c r="O66" s="11"/>
      <c r="P66" s="11"/>
      <c r="Q66" s="11"/>
      <c r="R66" s="11"/>
      <c r="AG66" s="19"/>
    </row>
    <row r="67" spans="1:33" ht="12.75">
      <c r="A67" s="1" t="s">
        <v>92</v>
      </c>
      <c r="B67" s="35"/>
      <c r="C67" s="120" t="s">
        <v>324</v>
      </c>
      <c r="D67" s="72">
        <v>0.14</v>
      </c>
      <c r="E67" s="31">
        <v>0.15</v>
      </c>
      <c r="F67" s="72">
        <v>0.02</v>
      </c>
      <c r="G67" s="146">
        <v>0.024</v>
      </c>
      <c r="H67" s="151">
        <f t="shared" si="0"/>
        <v>0.1896476605417693</v>
      </c>
      <c r="I67" s="17"/>
      <c r="J67" s="17">
        <v>0.55</v>
      </c>
      <c r="K67" s="17">
        <v>0.018942981625307824</v>
      </c>
      <c r="L67" s="106">
        <f t="shared" si="3"/>
        <v>0</v>
      </c>
      <c r="M67" s="88">
        <f t="shared" si="1"/>
        <v>0</v>
      </c>
      <c r="N67" s="93">
        <f t="shared" si="2"/>
        <v>0</v>
      </c>
      <c r="O67" s="11"/>
      <c r="P67" s="11"/>
      <c r="Q67" s="11"/>
      <c r="R67" s="11"/>
      <c r="AG67" s="19"/>
    </row>
    <row r="68" spans="1:79" ht="12.75">
      <c r="A68" s="1" t="s">
        <v>93</v>
      </c>
      <c r="B68" s="35">
        <v>15.51</v>
      </c>
      <c r="C68" s="25">
        <v>17.35</v>
      </c>
      <c r="D68" s="73">
        <v>14.22</v>
      </c>
      <c r="E68" s="31">
        <v>17.72</v>
      </c>
      <c r="F68" s="72">
        <v>15.77</v>
      </c>
      <c r="G68" s="146">
        <v>13.31953121319199</v>
      </c>
      <c r="H68" s="151">
        <f t="shared" si="0"/>
        <v>7.3073580854959905</v>
      </c>
      <c r="I68" s="17">
        <v>10.02</v>
      </c>
      <c r="J68" s="17">
        <v>4.95</v>
      </c>
      <c r="K68" s="17">
        <v>6.952074256487972</v>
      </c>
      <c r="L68" s="106">
        <f t="shared" si="3"/>
        <v>10.896146107413713</v>
      </c>
      <c r="M68" s="88">
        <f t="shared" si="1"/>
        <v>704</v>
      </c>
      <c r="N68" s="93">
        <f t="shared" si="2"/>
        <v>21</v>
      </c>
      <c r="O68" s="11"/>
      <c r="P68" s="11"/>
      <c r="Q68" s="11"/>
      <c r="R68" s="11"/>
      <c r="U68">
        <v>6</v>
      </c>
      <c r="AD68">
        <v>7</v>
      </c>
      <c r="AE68">
        <v>5</v>
      </c>
      <c r="AF68">
        <v>12</v>
      </c>
      <c r="AG68" s="19"/>
      <c r="AI68">
        <v>19</v>
      </c>
      <c r="AJ68">
        <v>5</v>
      </c>
      <c r="AL68">
        <v>19</v>
      </c>
      <c r="AP68">
        <v>20</v>
      </c>
      <c r="AV68">
        <v>70</v>
      </c>
      <c r="AX68">
        <v>80</v>
      </c>
      <c r="BG68">
        <v>183</v>
      </c>
      <c r="BH68">
        <v>44</v>
      </c>
      <c r="BJ68">
        <v>8</v>
      </c>
      <c r="BO68">
        <v>73</v>
      </c>
      <c r="BP68">
        <v>5</v>
      </c>
      <c r="BS68">
        <v>9</v>
      </c>
      <c r="BU68">
        <v>18</v>
      </c>
      <c r="BX68">
        <v>19</v>
      </c>
      <c r="BY68">
        <v>10</v>
      </c>
      <c r="BZ68">
        <v>78</v>
      </c>
      <c r="CA68">
        <v>14</v>
      </c>
    </row>
    <row r="69" spans="1:33" ht="12.75">
      <c r="A69" s="1" t="s">
        <v>94</v>
      </c>
      <c r="B69" s="35"/>
      <c r="C69" s="120" t="s">
        <v>324</v>
      </c>
      <c r="D69" s="72">
        <v>0.02</v>
      </c>
      <c r="E69" s="31">
        <v>0.02</v>
      </c>
      <c r="F69" s="72">
        <v>0.01</v>
      </c>
      <c r="G69" s="146">
        <v>0.009944640753828034</v>
      </c>
      <c r="H69" s="151">
        <f aca="true" t="shared" si="4" ref="H69:H132">(I69+J69+K69)/3</f>
        <v>0.12961987750205217</v>
      </c>
      <c r="I69" s="17">
        <v>0.01</v>
      </c>
      <c r="J69" s="17"/>
      <c r="K69" s="17">
        <v>0.3788596325061565</v>
      </c>
      <c r="L69" s="106">
        <f t="shared" si="3"/>
        <v>0</v>
      </c>
      <c r="M69" s="88">
        <f t="shared" si="1"/>
        <v>0</v>
      </c>
      <c r="N69" s="93">
        <f t="shared" si="2"/>
        <v>0</v>
      </c>
      <c r="O69" s="11"/>
      <c r="P69" s="11"/>
      <c r="Q69" s="11"/>
      <c r="R69" s="11"/>
      <c r="Z69" s="19"/>
      <c r="AG69" s="19"/>
    </row>
    <row r="70" spans="1:33" ht="12.75">
      <c r="A70" s="1" t="s">
        <v>95</v>
      </c>
      <c r="B70" s="35"/>
      <c r="C70" s="25"/>
      <c r="D70" s="118" t="s">
        <v>324</v>
      </c>
      <c r="E70" s="31"/>
      <c r="F70" s="72">
        <v>0.02</v>
      </c>
      <c r="G70" s="146">
        <v>0.008</v>
      </c>
      <c r="H70" s="151">
        <f t="shared" si="4"/>
        <v>0.006314327208435941</v>
      </c>
      <c r="I70" s="17"/>
      <c r="J70" s="17"/>
      <c r="K70" s="17">
        <v>0.018942981625307824</v>
      </c>
      <c r="L70" s="106">
        <f t="shared" si="3"/>
        <v>0.01547748026621266</v>
      </c>
      <c r="M70" s="88">
        <f t="shared" si="1"/>
        <v>1</v>
      </c>
      <c r="N70" s="93">
        <f t="shared" si="2"/>
        <v>1</v>
      </c>
      <c r="O70" s="11"/>
      <c r="P70" s="11"/>
      <c r="Q70" s="11"/>
      <c r="R70" s="11"/>
      <c r="U70">
        <v>1</v>
      </c>
      <c r="AG70" s="19"/>
    </row>
    <row r="71" spans="1:59" ht="12.75">
      <c r="A71" s="1" t="s">
        <v>96</v>
      </c>
      <c r="B71" s="35"/>
      <c r="C71" s="25"/>
      <c r="D71" s="72">
        <v>0.18</v>
      </c>
      <c r="E71" s="31">
        <v>0.24</v>
      </c>
      <c r="F71" s="73">
        <v>0.2</v>
      </c>
      <c r="G71" s="146">
        <v>0.10636160188457008</v>
      </c>
      <c r="H71" s="151">
        <f t="shared" si="4"/>
        <v>0.030437359493153487</v>
      </c>
      <c r="I71" s="17">
        <v>0.061312078479460456</v>
      </c>
      <c r="J71" s="17">
        <v>0.03</v>
      </c>
      <c r="K71" s="17"/>
      <c r="L71" s="106">
        <f aca="true" t="shared" si="5" ref="L71:L137">M71*10/$M$4</f>
        <v>0.10834236186348863</v>
      </c>
      <c r="M71" s="88">
        <f aca="true" t="shared" si="6" ref="M71:M138">SUM(O71:CC71)</f>
        <v>7</v>
      </c>
      <c r="N71" s="93">
        <f aca="true" t="shared" si="7" ref="N71:N138">COUNTA(O71:CC71)</f>
        <v>1</v>
      </c>
      <c r="O71" s="11"/>
      <c r="P71" s="11"/>
      <c r="Q71" s="11"/>
      <c r="R71" s="11"/>
      <c r="AG71" s="19"/>
      <c r="BG71">
        <v>7</v>
      </c>
    </row>
    <row r="72" spans="1:33" ht="12.75">
      <c r="A72" s="1" t="s">
        <v>97</v>
      </c>
      <c r="B72" s="35"/>
      <c r="C72" s="25"/>
      <c r="D72" s="72">
        <v>0.01</v>
      </c>
      <c r="E72" s="31">
        <v>0.02</v>
      </c>
      <c r="F72" s="72">
        <v>0.02</v>
      </c>
      <c r="G72" s="146">
        <v>0.014416961130742052</v>
      </c>
      <c r="H72" s="151">
        <f t="shared" si="4"/>
        <v>0.011776006539955038</v>
      </c>
      <c r="I72" s="17">
        <v>0.015328019619865114</v>
      </c>
      <c r="J72" s="17">
        <v>0.02</v>
      </c>
      <c r="K72" s="17"/>
      <c r="L72" s="106">
        <f t="shared" si="5"/>
        <v>0.03095496053242532</v>
      </c>
      <c r="M72" s="163">
        <f t="shared" si="6"/>
        <v>2</v>
      </c>
      <c r="N72" s="164">
        <f t="shared" si="7"/>
        <v>2</v>
      </c>
      <c r="O72" s="11"/>
      <c r="P72" s="11"/>
      <c r="Q72" s="11"/>
      <c r="R72" s="11">
        <v>1</v>
      </c>
      <c r="V72">
        <v>1</v>
      </c>
      <c r="AG72" s="19"/>
    </row>
    <row r="73" spans="1:33" ht="12.75">
      <c r="A73" s="1" t="s">
        <v>98</v>
      </c>
      <c r="B73" s="35">
        <v>0.08</v>
      </c>
      <c r="C73" s="25"/>
      <c r="D73" s="72"/>
      <c r="E73" s="31"/>
      <c r="F73" s="72">
        <v>0.01</v>
      </c>
      <c r="G73" s="145" t="s">
        <v>324</v>
      </c>
      <c r="H73" s="151">
        <f t="shared" si="4"/>
        <v>0.006666666666666667</v>
      </c>
      <c r="I73" s="17"/>
      <c r="J73" s="17">
        <v>0.02</v>
      </c>
      <c r="K73" s="17"/>
      <c r="L73" s="106">
        <f t="shared" si="5"/>
        <v>0</v>
      </c>
      <c r="M73" s="88">
        <f t="shared" si="6"/>
        <v>0</v>
      </c>
      <c r="N73" s="93">
        <f t="shared" si="7"/>
        <v>0</v>
      </c>
      <c r="O73" s="11"/>
      <c r="P73" s="11"/>
      <c r="Q73" s="11"/>
      <c r="R73" s="11"/>
      <c r="AG73" s="19"/>
    </row>
    <row r="74" spans="1:50" ht="12.75">
      <c r="A74" s="1" t="s">
        <v>210</v>
      </c>
      <c r="B74" s="35"/>
      <c r="C74" s="25">
        <v>0.01</v>
      </c>
      <c r="D74" s="72">
        <v>0.01</v>
      </c>
      <c r="E74" s="31">
        <v>0.01</v>
      </c>
      <c r="F74" s="72">
        <v>0.01</v>
      </c>
      <c r="G74" s="146"/>
      <c r="H74" s="151">
        <f t="shared" si="4"/>
        <v>0</v>
      </c>
      <c r="I74" s="17"/>
      <c r="J74" s="17"/>
      <c r="K74" s="17"/>
      <c r="L74" s="106">
        <f t="shared" si="5"/>
        <v>0.01547748026621266</v>
      </c>
      <c r="M74" s="88">
        <f t="shared" si="6"/>
        <v>1</v>
      </c>
      <c r="N74" s="93">
        <f t="shared" si="7"/>
        <v>1</v>
      </c>
      <c r="O74" s="11"/>
      <c r="P74" s="11"/>
      <c r="Q74" s="11"/>
      <c r="R74" s="11"/>
      <c r="AG74" s="19"/>
      <c r="AX74">
        <v>1</v>
      </c>
    </row>
    <row r="75" spans="1:66" ht="12.75">
      <c r="A75" s="1" t="s">
        <v>99</v>
      </c>
      <c r="B75" s="35"/>
      <c r="C75" s="25">
        <v>0.02</v>
      </c>
      <c r="D75" s="72">
        <v>0.02</v>
      </c>
      <c r="E75" s="31">
        <v>0.01</v>
      </c>
      <c r="F75" s="72">
        <v>0.04</v>
      </c>
      <c r="G75" s="146">
        <v>0.05594464075382803</v>
      </c>
      <c r="H75" s="151">
        <f t="shared" si="4"/>
        <v>0.10490496937551304</v>
      </c>
      <c r="I75" s="17">
        <v>0.22</v>
      </c>
      <c r="J75" s="17"/>
      <c r="K75" s="17">
        <v>0.09471490812653913</v>
      </c>
      <c r="L75" s="106">
        <f t="shared" si="5"/>
        <v>0.04643244079863798</v>
      </c>
      <c r="M75" s="88">
        <f t="shared" si="6"/>
        <v>3</v>
      </c>
      <c r="N75" s="93">
        <f t="shared" si="7"/>
        <v>3</v>
      </c>
      <c r="O75" s="11"/>
      <c r="P75" s="11"/>
      <c r="Q75" s="11"/>
      <c r="R75" s="11"/>
      <c r="X75">
        <v>1</v>
      </c>
      <c r="AA75">
        <v>1</v>
      </c>
      <c r="AG75" s="19"/>
      <c r="BN75">
        <v>1</v>
      </c>
    </row>
    <row r="76" spans="1:33" ht="12.75">
      <c r="A76" s="1" t="s">
        <v>100</v>
      </c>
      <c r="B76" s="35">
        <v>0.02</v>
      </c>
      <c r="C76" s="120" t="s">
        <v>324</v>
      </c>
      <c r="D76" s="118" t="s">
        <v>324</v>
      </c>
      <c r="E76" s="119" t="s">
        <v>324</v>
      </c>
      <c r="F76" s="72">
        <v>0.01</v>
      </c>
      <c r="G76" s="145" t="s">
        <v>324</v>
      </c>
      <c r="H76" s="151">
        <f t="shared" si="4"/>
        <v>0.0033333333333333335</v>
      </c>
      <c r="I76" s="17">
        <v>0.01</v>
      </c>
      <c r="J76" s="17"/>
      <c r="K76" s="17"/>
      <c r="L76" s="106">
        <f t="shared" si="5"/>
        <v>0</v>
      </c>
      <c r="M76" s="88">
        <f t="shared" si="6"/>
        <v>0</v>
      </c>
      <c r="N76" s="93">
        <f t="shared" si="7"/>
        <v>0</v>
      </c>
      <c r="O76" s="11"/>
      <c r="P76" s="11"/>
      <c r="Q76" s="11"/>
      <c r="R76" s="11"/>
      <c r="AG76" s="19"/>
    </row>
    <row r="77" spans="1:33" ht="12.75">
      <c r="A77" s="1" t="s">
        <v>101</v>
      </c>
      <c r="B77" s="35"/>
      <c r="C77" s="120" t="s">
        <v>324</v>
      </c>
      <c r="D77" s="123"/>
      <c r="E77" s="124"/>
      <c r="F77" s="123"/>
      <c r="G77" s="145" t="s">
        <v>324</v>
      </c>
      <c r="H77" s="151">
        <f t="shared" si="4"/>
        <v>0</v>
      </c>
      <c r="I77" s="17"/>
      <c r="J77" s="17"/>
      <c r="K77" s="17"/>
      <c r="L77" s="106">
        <f t="shared" si="5"/>
        <v>0</v>
      </c>
      <c r="M77" s="88">
        <f t="shared" si="6"/>
        <v>0</v>
      </c>
      <c r="N77" s="93">
        <f t="shared" si="7"/>
        <v>0</v>
      </c>
      <c r="O77" s="11"/>
      <c r="P77" s="11"/>
      <c r="Q77" s="11"/>
      <c r="R77" s="11"/>
      <c r="AG77" s="19"/>
    </row>
    <row r="78" spans="1:33" ht="12.75">
      <c r="A78" s="1" t="s">
        <v>219</v>
      </c>
      <c r="B78" s="35"/>
      <c r="C78" s="25"/>
      <c r="D78" s="72">
        <v>0.01</v>
      </c>
      <c r="E78" s="31"/>
      <c r="F78" s="72"/>
      <c r="G78" s="146"/>
      <c r="H78" s="151">
        <f t="shared" si="4"/>
        <v>0</v>
      </c>
      <c r="I78" s="17"/>
      <c r="J78" s="17"/>
      <c r="K78" s="17"/>
      <c r="L78" s="106">
        <f t="shared" si="5"/>
        <v>0</v>
      </c>
      <c r="M78" s="88">
        <f t="shared" si="6"/>
        <v>0</v>
      </c>
      <c r="N78" s="93">
        <f t="shared" si="7"/>
        <v>0</v>
      </c>
      <c r="O78" s="11"/>
      <c r="P78" s="11"/>
      <c r="Q78" s="11"/>
      <c r="R78" s="11"/>
      <c r="AG78" s="19"/>
    </row>
    <row r="79" spans="1:33" ht="12.75">
      <c r="A79" s="1" t="s">
        <v>285</v>
      </c>
      <c r="B79" s="35"/>
      <c r="C79" s="25"/>
      <c r="D79" s="72">
        <v>0.01</v>
      </c>
      <c r="E79" s="31"/>
      <c r="F79" s="118" t="s">
        <v>324</v>
      </c>
      <c r="G79" s="146"/>
      <c r="H79" s="151">
        <f t="shared" si="4"/>
        <v>0</v>
      </c>
      <c r="I79" s="17"/>
      <c r="J79" s="17"/>
      <c r="K79" s="17"/>
      <c r="L79" s="106">
        <f t="shared" si="5"/>
        <v>0</v>
      </c>
      <c r="M79" s="163">
        <f>SUM(O79:CC79)</f>
        <v>0</v>
      </c>
      <c r="N79" s="164">
        <f>COUNTA(O79:CC79)</f>
        <v>0</v>
      </c>
      <c r="O79" s="11"/>
      <c r="P79" s="11"/>
      <c r="Q79" s="11"/>
      <c r="R79" s="11"/>
      <c r="AG79" s="19"/>
    </row>
    <row r="80" spans="1:75" ht="12.75">
      <c r="A80" s="1" t="s">
        <v>102</v>
      </c>
      <c r="B80" s="35">
        <v>0.17</v>
      </c>
      <c r="C80" s="25">
        <v>0.14</v>
      </c>
      <c r="D80" s="72">
        <v>0.13</v>
      </c>
      <c r="E80" s="31">
        <v>0.21</v>
      </c>
      <c r="F80" s="72">
        <v>0.19</v>
      </c>
      <c r="G80" s="146">
        <v>0.2160294464075383</v>
      </c>
      <c r="H80" s="151">
        <f t="shared" si="4"/>
        <v>0.20682894487592343</v>
      </c>
      <c r="I80" s="17">
        <v>0.21</v>
      </c>
      <c r="J80" s="17">
        <v>0.24</v>
      </c>
      <c r="K80" s="17">
        <v>0.17048683462777042</v>
      </c>
      <c r="L80" s="106">
        <f t="shared" si="5"/>
        <v>0.3559820461228912</v>
      </c>
      <c r="M80" s="88">
        <f t="shared" si="6"/>
        <v>23</v>
      </c>
      <c r="N80" s="93">
        <f t="shared" si="7"/>
        <v>16</v>
      </c>
      <c r="O80" s="11"/>
      <c r="P80" s="11"/>
      <c r="Q80" s="11">
        <v>1</v>
      </c>
      <c r="R80" s="11"/>
      <c r="S80">
        <v>1</v>
      </c>
      <c r="T80">
        <v>1</v>
      </c>
      <c r="Z80">
        <v>3</v>
      </c>
      <c r="AC80">
        <v>1</v>
      </c>
      <c r="AG80" s="19"/>
      <c r="AI80">
        <v>2</v>
      </c>
      <c r="AO80">
        <v>2</v>
      </c>
      <c r="AQ80">
        <v>3</v>
      </c>
      <c r="AT80">
        <v>1</v>
      </c>
      <c r="AX80">
        <v>1</v>
      </c>
      <c r="BA80">
        <v>1</v>
      </c>
      <c r="BC80">
        <v>1</v>
      </c>
      <c r="BL80">
        <v>1</v>
      </c>
      <c r="BN80">
        <v>2</v>
      </c>
      <c r="BQ80">
        <v>1</v>
      </c>
      <c r="BW80">
        <v>1</v>
      </c>
    </row>
    <row r="81" spans="1:78" ht="12.75">
      <c r="A81" s="1" t="s">
        <v>103</v>
      </c>
      <c r="B81" s="35">
        <v>0.64</v>
      </c>
      <c r="C81" s="25">
        <v>0.42</v>
      </c>
      <c r="D81" s="72">
        <v>0.29</v>
      </c>
      <c r="E81" s="31">
        <v>0.19</v>
      </c>
      <c r="F81" s="72">
        <v>0.29</v>
      </c>
      <c r="G81" s="146">
        <v>0.5081436984687867</v>
      </c>
      <c r="H81" s="151">
        <f t="shared" si="4"/>
        <v>0.37170613121171936</v>
      </c>
      <c r="I81" s="17">
        <v>0.3</v>
      </c>
      <c r="J81" s="17">
        <v>0.19</v>
      </c>
      <c r="K81" s="17">
        <v>0.6251183936351582</v>
      </c>
      <c r="L81" s="106">
        <f t="shared" si="5"/>
        <v>0.6036217303822937</v>
      </c>
      <c r="M81" s="88">
        <f t="shared" si="6"/>
        <v>39</v>
      </c>
      <c r="N81" s="93">
        <f t="shared" si="7"/>
        <v>25</v>
      </c>
      <c r="O81" s="11">
        <v>1</v>
      </c>
      <c r="P81" s="11">
        <v>3</v>
      </c>
      <c r="Q81" s="11">
        <v>1</v>
      </c>
      <c r="R81" s="11"/>
      <c r="S81">
        <v>1</v>
      </c>
      <c r="T81" s="55">
        <v>1</v>
      </c>
      <c r="Y81">
        <v>1</v>
      </c>
      <c r="Z81">
        <v>1</v>
      </c>
      <c r="AA81">
        <v>1</v>
      </c>
      <c r="AF81">
        <v>1</v>
      </c>
      <c r="AG81" s="19"/>
      <c r="AI81">
        <v>2</v>
      </c>
      <c r="AK81">
        <v>2</v>
      </c>
      <c r="AL81">
        <v>1</v>
      </c>
      <c r="AP81">
        <v>1</v>
      </c>
      <c r="AQ81">
        <v>3</v>
      </c>
      <c r="AR81">
        <v>1</v>
      </c>
      <c r="AS81">
        <v>1</v>
      </c>
      <c r="AT81">
        <v>2</v>
      </c>
      <c r="BA81">
        <v>3</v>
      </c>
      <c r="BB81">
        <v>1</v>
      </c>
      <c r="BC81">
        <v>2</v>
      </c>
      <c r="BD81">
        <v>1</v>
      </c>
      <c r="BE81">
        <v>2</v>
      </c>
      <c r="BN81">
        <v>1</v>
      </c>
      <c r="BW81">
        <v>4</v>
      </c>
      <c r="BZ81">
        <v>1</v>
      </c>
    </row>
    <row r="82" spans="1:81" ht="12.75">
      <c r="A82" s="1" t="s">
        <v>104</v>
      </c>
      <c r="B82" s="35">
        <v>7.03</v>
      </c>
      <c r="C82" s="25">
        <v>1.21</v>
      </c>
      <c r="D82" s="72">
        <v>1.98</v>
      </c>
      <c r="E82" s="31">
        <v>1.85</v>
      </c>
      <c r="F82" s="72">
        <v>2.46</v>
      </c>
      <c r="G82" s="146">
        <v>4.337148409893993</v>
      </c>
      <c r="H82" s="151">
        <f t="shared" si="4"/>
        <v>7.618823009408348</v>
      </c>
      <c r="I82" s="17">
        <v>9.69</v>
      </c>
      <c r="J82" s="17">
        <v>7.01</v>
      </c>
      <c r="K82" s="17">
        <v>6.156469028225043</v>
      </c>
      <c r="L82" s="106">
        <f t="shared" si="5"/>
        <v>10.153227054635504</v>
      </c>
      <c r="M82" s="88">
        <f t="shared" si="6"/>
        <v>656</v>
      </c>
      <c r="N82" s="93">
        <f t="shared" si="7"/>
        <v>64</v>
      </c>
      <c r="O82" s="11">
        <v>2</v>
      </c>
      <c r="P82" s="11">
        <v>19</v>
      </c>
      <c r="Q82" s="11">
        <v>9</v>
      </c>
      <c r="R82" s="11">
        <v>9</v>
      </c>
      <c r="S82" s="55">
        <v>8</v>
      </c>
      <c r="T82" s="55">
        <v>7</v>
      </c>
      <c r="U82" s="55">
        <v>9</v>
      </c>
      <c r="V82" s="55">
        <v>1</v>
      </c>
      <c r="W82" s="55">
        <v>1</v>
      </c>
      <c r="X82" s="55">
        <v>2</v>
      </c>
      <c r="Y82" s="55">
        <v>22</v>
      </c>
      <c r="Z82" s="55">
        <v>3</v>
      </c>
      <c r="AA82" s="55">
        <v>10</v>
      </c>
      <c r="AB82" s="55">
        <v>29</v>
      </c>
      <c r="AC82" s="55">
        <v>34</v>
      </c>
      <c r="AD82" s="55">
        <v>5</v>
      </c>
      <c r="AE82" s="55">
        <v>17</v>
      </c>
      <c r="AF82" s="55">
        <v>15</v>
      </c>
      <c r="AG82" s="55">
        <v>6</v>
      </c>
      <c r="AH82" s="55">
        <v>12</v>
      </c>
      <c r="AI82" s="55">
        <v>13</v>
      </c>
      <c r="AJ82" s="55">
        <v>14</v>
      </c>
      <c r="AK82" s="55">
        <v>20</v>
      </c>
      <c r="AL82" s="55">
        <v>10</v>
      </c>
      <c r="AM82" s="55">
        <v>6</v>
      </c>
      <c r="AN82" s="55">
        <v>7</v>
      </c>
      <c r="AO82" s="55">
        <v>2</v>
      </c>
      <c r="AP82">
        <v>9</v>
      </c>
      <c r="AQ82">
        <v>16</v>
      </c>
      <c r="AR82" s="55">
        <v>5</v>
      </c>
      <c r="AS82" s="55">
        <v>7</v>
      </c>
      <c r="AT82">
        <v>4</v>
      </c>
      <c r="AU82">
        <v>6</v>
      </c>
      <c r="AV82">
        <v>17</v>
      </c>
      <c r="AW82">
        <v>13</v>
      </c>
      <c r="AX82">
        <v>13</v>
      </c>
      <c r="AY82">
        <v>18</v>
      </c>
      <c r="AZ82">
        <v>15</v>
      </c>
      <c r="BA82">
        <v>13</v>
      </c>
      <c r="BB82">
        <v>6</v>
      </c>
      <c r="BC82">
        <v>6</v>
      </c>
      <c r="BD82">
        <v>12</v>
      </c>
      <c r="BE82">
        <v>7</v>
      </c>
      <c r="BF82">
        <v>1</v>
      </c>
      <c r="BG82">
        <v>7</v>
      </c>
      <c r="BH82">
        <v>8</v>
      </c>
      <c r="BJ82">
        <v>9</v>
      </c>
      <c r="BK82">
        <v>4</v>
      </c>
      <c r="BL82">
        <v>9</v>
      </c>
      <c r="BM82">
        <v>7</v>
      </c>
      <c r="BN82">
        <v>20</v>
      </c>
      <c r="BO82">
        <v>3</v>
      </c>
      <c r="BQ82">
        <v>13</v>
      </c>
      <c r="BR82">
        <v>8</v>
      </c>
      <c r="BS82">
        <v>1</v>
      </c>
      <c r="BT82">
        <v>9</v>
      </c>
      <c r="BU82">
        <v>8</v>
      </c>
      <c r="BV82">
        <v>41</v>
      </c>
      <c r="BW82">
        <v>23</v>
      </c>
      <c r="BY82">
        <v>6</v>
      </c>
      <c r="BZ82">
        <v>2</v>
      </c>
      <c r="CA82">
        <v>5</v>
      </c>
      <c r="CB82">
        <v>11</v>
      </c>
      <c r="CC82">
        <v>2</v>
      </c>
    </row>
    <row r="83" spans="1:18" ht="12.75">
      <c r="A83" s="1" t="s">
        <v>207</v>
      </c>
      <c r="B83" s="35">
        <v>0.07</v>
      </c>
      <c r="C83" s="120" t="s">
        <v>324</v>
      </c>
      <c r="D83" s="118" t="s">
        <v>324</v>
      </c>
      <c r="E83" s="124"/>
      <c r="F83" s="118" t="s">
        <v>324</v>
      </c>
      <c r="G83" s="145" t="s">
        <v>324</v>
      </c>
      <c r="H83" s="151">
        <f t="shared" si="4"/>
        <v>0.0033333333333333335</v>
      </c>
      <c r="I83" s="17">
        <v>0.01</v>
      </c>
      <c r="J83" s="17"/>
      <c r="K83" s="17"/>
      <c r="L83" s="106">
        <f t="shared" si="5"/>
        <v>0</v>
      </c>
      <c r="M83" s="88">
        <f t="shared" si="6"/>
        <v>0</v>
      </c>
      <c r="N83" s="93">
        <f t="shared" si="7"/>
        <v>0</v>
      </c>
      <c r="O83" s="11"/>
      <c r="P83" s="11"/>
      <c r="Q83" s="11"/>
      <c r="R83" s="11"/>
    </row>
    <row r="84" spans="1:66" ht="12.75">
      <c r="A84" s="1" t="s">
        <v>105</v>
      </c>
      <c r="B84" s="35">
        <v>0.22</v>
      </c>
      <c r="C84" s="25">
        <v>0.06</v>
      </c>
      <c r="D84" s="72">
        <v>0.06</v>
      </c>
      <c r="E84" s="31">
        <v>0.04</v>
      </c>
      <c r="F84" s="72">
        <v>0.02</v>
      </c>
      <c r="G84" s="146">
        <v>0.0618339222614841</v>
      </c>
      <c r="H84" s="151">
        <f t="shared" si="4"/>
        <v>0.03894298162530782</v>
      </c>
      <c r="I84" s="17">
        <v>0.04</v>
      </c>
      <c r="J84" s="17">
        <v>0.02</v>
      </c>
      <c r="K84" s="17">
        <v>0.05682894487592347</v>
      </c>
      <c r="L84" s="106">
        <f t="shared" si="5"/>
        <v>0.09286488159727596</v>
      </c>
      <c r="M84" s="88">
        <f t="shared" si="6"/>
        <v>6</v>
      </c>
      <c r="N84" s="93">
        <f t="shared" si="7"/>
        <v>5</v>
      </c>
      <c r="O84" s="11"/>
      <c r="P84" s="11"/>
      <c r="Q84" s="11"/>
      <c r="R84" s="11"/>
      <c r="AA84">
        <v>1</v>
      </c>
      <c r="AC84">
        <v>1</v>
      </c>
      <c r="AM84">
        <v>2</v>
      </c>
      <c r="BJ84">
        <v>1</v>
      </c>
      <c r="BN84">
        <v>1</v>
      </c>
    </row>
    <row r="85" spans="1:74" ht="12.75">
      <c r="A85" s="1" t="s">
        <v>106</v>
      </c>
      <c r="B85" s="35">
        <v>0.03</v>
      </c>
      <c r="C85" s="25">
        <v>0.03</v>
      </c>
      <c r="D85" s="72">
        <v>0.04</v>
      </c>
      <c r="E85" s="31">
        <v>0.01</v>
      </c>
      <c r="F85" s="72">
        <v>0.03</v>
      </c>
      <c r="G85" s="146">
        <v>0.027778563015312136</v>
      </c>
      <c r="H85" s="151">
        <f t="shared" si="4"/>
        <v>0.006666666666666667</v>
      </c>
      <c r="I85" s="17"/>
      <c r="J85" s="17">
        <v>0.02</v>
      </c>
      <c r="K85" s="17"/>
      <c r="L85" s="106">
        <f t="shared" si="5"/>
        <v>0.01547748026621266</v>
      </c>
      <c r="M85" s="88">
        <f t="shared" si="6"/>
        <v>1</v>
      </c>
      <c r="N85" s="93">
        <f t="shared" si="7"/>
        <v>1</v>
      </c>
      <c r="O85" s="11"/>
      <c r="P85" s="11"/>
      <c r="Q85" s="11"/>
      <c r="R85" s="11"/>
      <c r="BV85">
        <v>1</v>
      </c>
    </row>
    <row r="86" spans="1:18" ht="12.75">
      <c r="A86" s="1" t="s">
        <v>211</v>
      </c>
      <c r="B86" s="35">
        <v>0.03</v>
      </c>
      <c r="C86" s="25">
        <v>0.03</v>
      </c>
      <c r="D86" s="72">
        <v>0.01</v>
      </c>
      <c r="E86" s="31">
        <v>0.01</v>
      </c>
      <c r="F86" s="72">
        <v>0.01</v>
      </c>
      <c r="G86" s="145" t="s">
        <v>324</v>
      </c>
      <c r="H86" s="151">
        <f t="shared" si="4"/>
        <v>0.006314327208435941</v>
      </c>
      <c r="I86" s="17"/>
      <c r="J86" s="17"/>
      <c r="K86" s="17">
        <v>0.018942981625307824</v>
      </c>
      <c r="L86" s="106">
        <f t="shared" si="5"/>
        <v>0</v>
      </c>
      <c r="M86" s="88">
        <f t="shared" si="6"/>
        <v>0</v>
      </c>
      <c r="N86" s="93">
        <f t="shared" si="7"/>
        <v>0</v>
      </c>
      <c r="O86" s="11"/>
      <c r="P86" s="11"/>
      <c r="Q86" s="11"/>
      <c r="R86" s="11"/>
    </row>
    <row r="87" spans="1:18" ht="12.75">
      <c r="A87" s="1" t="s">
        <v>325</v>
      </c>
      <c r="B87" s="35">
        <v>1.33</v>
      </c>
      <c r="C87" s="122">
        <v>0.05</v>
      </c>
      <c r="D87" s="118" t="s">
        <v>324</v>
      </c>
      <c r="E87" s="31">
        <v>0.01</v>
      </c>
      <c r="F87" s="72">
        <v>0.03</v>
      </c>
      <c r="G87" s="145"/>
      <c r="H87" s="151">
        <f t="shared" si="4"/>
        <v>0</v>
      </c>
      <c r="I87" s="17"/>
      <c r="J87" s="17"/>
      <c r="K87" s="17"/>
      <c r="L87" s="106">
        <f>M87*10/$M$4</f>
        <v>0</v>
      </c>
      <c r="M87" s="88">
        <f>SUM(O87:CC87)</f>
        <v>0</v>
      </c>
      <c r="N87" s="93">
        <f>COUNTA(O87:CC87)</f>
        <v>0</v>
      </c>
      <c r="O87" s="11"/>
      <c r="P87" s="11"/>
      <c r="Q87" s="11"/>
      <c r="R87" s="11"/>
    </row>
    <row r="88" spans="1:18" ht="12.75">
      <c r="A88" s="1" t="s">
        <v>107</v>
      </c>
      <c r="B88" s="35"/>
      <c r="C88" s="25"/>
      <c r="D88" s="72"/>
      <c r="E88" s="31"/>
      <c r="F88" s="72"/>
      <c r="G88" s="146"/>
      <c r="H88" s="151">
        <f t="shared" si="4"/>
        <v>0</v>
      </c>
      <c r="I88" s="17"/>
      <c r="J88" s="17"/>
      <c r="K88" s="17"/>
      <c r="L88" s="106">
        <f t="shared" si="5"/>
        <v>0</v>
      </c>
      <c r="M88" s="88">
        <f t="shared" si="6"/>
        <v>0</v>
      </c>
      <c r="N88" s="93">
        <f t="shared" si="7"/>
        <v>0</v>
      </c>
      <c r="O88" s="11"/>
      <c r="P88" s="11"/>
      <c r="Q88" s="11"/>
      <c r="R88" s="11"/>
    </row>
    <row r="89" spans="1:22" ht="12.75">
      <c r="A89" s="1" t="s">
        <v>336</v>
      </c>
      <c r="B89" s="35"/>
      <c r="C89" s="25"/>
      <c r="D89" s="72"/>
      <c r="E89" s="31"/>
      <c r="F89" s="72"/>
      <c r="G89" s="146"/>
      <c r="H89" s="151">
        <f t="shared" si="4"/>
        <v>0.006314327208435941</v>
      </c>
      <c r="I89" s="17"/>
      <c r="J89" s="17"/>
      <c r="K89" s="17">
        <v>0.018942981625307824</v>
      </c>
      <c r="L89" s="106">
        <f>M89*10/$M$4</f>
        <v>0.04643244079863798</v>
      </c>
      <c r="M89" s="88">
        <f>SUM(O89:CC89)</f>
        <v>3</v>
      </c>
      <c r="N89" s="93">
        <f>COUNTA(O89:CC89)</f>
        <v>1</v>
      </c>
      <c r="O89" s="11"/>
      <c r="P89" s="11"/>
      <c r="Q89" s="11"/>
      <c r="R89" s="11"/>
      <c r="V89">
        <v>3</v>
      </c>
    </row>
    <row r="90" spans="1:18" ht="12.75">
      <c r="A90" s="1" t="s">
        <v>108</v>
      </c>
      <c r="B90" s="35"/>
      <c r="C90" s="25"/>
      <c r="D90" s="72"/>
      <c r="E90" s="119" t="s">
        <v>324</v>
      </c>
      <c r="F90" s="118" t="s">
        <v>324</v>
      </c>
      <c r="G90" s="146">
        <v>0.011472320376914018</v>
      </c>
      <c r="H90" s="151">
        <f t="shared" si="4"/>
        <v>0</v>
      </c>
      <c r="I90" s="17"/>
      <c r="J90" s="17"/>
      <c r="K90" s="17"/>
      <c r="L90" s="106">
        <f t="shared" si="5"/>
        <v>0</v>
      </c>
      <c r="M90" s="88">
        <f t="shared" si="6"/>
        <v>0</v>
      </c>
      <c r="N90" s="93">
        <f t="shared" si="7"/>
        <v>0</v>
      </c>
      <c r="O90" s="11"/>
      <c r="P90" s="11"/>
      <c r="Q90" s="11"/>
      <c r="R90" s="11"/>
    </row>
    <row r="91" spans="1:18" ht="12.75">
      <c r="A91" s="1" t="s">
        <v>109</v>
      </c>
      <c r="B91" s="35"/>
      <c r="C91" s="25"/>
      <c r="D91" s="72"/>
      <c r="E91" s="31"/>
      <c r="F91" s="72"/>
      <c r="G91" s="146">
        <v>0.01</v>
      </c>
      <c r="H91" s="151">
        <f t="shared" si="4"/>
        <v>0</v>
      </c>
      <c r="I91" s="17"/>
      <c r="J91" s="17"/>
      <c r="K91" s="17"/>
      <c r="L91" s="106">
        <f t="shared" si="5"/>
        <v>0</v>
      </c>
      <c r="M91" s="88">
        <f t="shared" si="6"/>
        <v>0</v>
      </c>
      <c r="N91" s="93">
        <f t="shared" si="7"/>
        <v>0</v>
      </c>
      <c r="O91" s="11"/>
      <c r="P91" s="11"/>
      <c r="Q91" s="11"/>
      <c r="R91" s="11"/>
    </row>
    <row r="92" spans="1:73" ht="12.75">
      <c r="A92" s="1" t="s">
        <v>110</v>
      </c>
      <c r="B92" s="35">
        <v>1.01</v>
      </c>
      <c r="C92" s="25">
        <v>0.89</v>
      </c>
      <c r="D92" s="72">
        <v>3.36</v>
      </c>
      <c r="E92" s="31">
        <v>1.54</v>
      </c>
      <c r="F92" s="72">
        <v>16.77</v>
      </c>
      <c r="G92" s="146">
        <v>9.93325441696113</v>
      </c>
      <c r="H92" s="151">
        <f t="shared" si="4"/>
        <v>3.027964892340721</v>
      </c>
      <c r="I92" s="17">
        <v>0.66</v>
      </c>
      <c r="J92" s="17">
        <v>7.06</v>
      </c>
      <c r="K92" s="17">
        <v>1.3638946770221634</v>
      </c>
      <c r="L92" s="106">
        <f t="shared" si="5"/>
        <v>3.2502708559046587</v>
      </c>
      <c r="M92" s="88">
        <f t="shared" si="6"/>
        <v>210</v>
      </c>
      <c r="N92" s="93">
        <f t="shared" si="7"/>
        <v>19</v>
      </c>
      <c r="O92" s="11">
        <v>20</v>
      </c>
      <c r="P92" s="11"/>
      <c r="Q92" s="11"/>
      <c r="R92" s="11"/>
      <c r="U92" s="55">
        <v>1</v>
      </c>
      <c r="V92" s="55">
        <v>1</v>
      </c>
      <c r="Z92">
        <v>2</v>
      </c>
      <c r="AB92">
        <v>1</v>
      </c>
      <c r="AF92">
        <v>7</v>
      </c>
      <c r="AH92">
        <v>7</v>
      </c>
      <c r="AI92">
        <v>11</v>
      </c>
      <c r="AL92">
        <v>16</v>
      </c>
      <c r="AM92">
        <v>1</v>
      </c>
      <c r="AN92">
        <v>34</v>
      </c>
      <c r="AR92">
        <v>23</v>
      </c>
      <c r="AT92">
        <v>1</v>
      </c>
      <c r="AW92">
        <v>27</v>
      </c>
      <c r="AY92">
        <v>2</v>
      </c>
      <c r="BA92">
        <v>9</v>
      </c>
      <c r="BL92">
        <v>1</v>
      </c>
      <c r="BT92">
        <v>2</v>
      </c>
      <c r="BU92">
        <v>44</v>
      </c>
    </row>
    <row r="93" spans="1:37" ht="12.75">
      <c r="A93" s="1" t="s">
        <v>111</v>
      </c>
      <c r="B93" s="35"/>
      <c r="C93" s="25">
        <v>0.03</v>
      </c>
      <c r="D93" s="72">
        <v>0.05</v>
      </c>
      <c r="E93" s="31">
        <v>0.05</v>
      </c>
      <c r="F93" s="72">
        <v>0.13</v>
      </c>
      <c r="G93" s="146">
        <v>0.06894464075382804</v>
      </c>
      <c r="H93" s="151">
        <f t="shared" si="4"/>
        <v>0.08420805231964033</v>
      </c>
      <c r="I93" s="17">
        <v>0.122624156958921</v>
      </c>
      <c r="J93" s="17">
        <v>0.13</v>
      </c>
      <c r="K93" s="17"/>
      <c r="L93" s="106">
        <f t="shared" si="5"/>
        <v>0.0773874013310633</v>
      </c>
      <c r="M93" s="88">
        <f t="shared" si="6"/>
        <v>5</v>
      </c>
      <c r="N93" s="93">
        <f t="shared" si="7"/>
        <v>3</v>
      </c>
      <c r="O93" s="11"/>
      <c r="P93" s="11"/>
      <c r="Q93" s="11"/>
      <c r="R93" s="11"/>
      <c r="AA93">
        <v>1</v>
      </c>
      <c r="AB93">
        <v>1</v>
      </c>
      <c r="AK93">
        <v>3</v>
      </c>
    </row>
    <row r="94" spans="1:22" ht="12.75">
      <c r="A94" s="1" t="s">
        <v>112</v>
      </c>
      <c r="B94" s="35">
        <v>0.12</v>
      </c>
      <c r="C94" s="25">
        <v>0.01</v>
      </c>
      <c r="D94" s="72">
        <v>0.01</v>
      </c>
      <c r="E94" s="31"/>
      <c r="F94" s="72">
        <v>0.01</v>
      </c>
      <c r="G94" s="146">
        <v>0.028889281507656066</v>
      </c>
      <c r="H94" s="151">
        <f t="shared" si="4"/>
        <v>0.029161661371884567</v>
      </c>
      <c r="I94" s="17">
        <v>0.030656039239730228</v>
      </c>
      <c r="J94" s="17"/>
      <c r="K94" s="17">
        <v>0.05682894487592347</v>
      </c>
      <c r="L94" s="106">
        <f t="shared" si="5"/>
        <v>0.03095496053242532</v>
      </c>
      <c r="M94" s="88">
        <f t="shared" si="6"/>
        <v>2</v>
      </c>
      <c r="N94" s="93">
        <f t="shared" si="7"/>
        <v>1</v>
      </c>
      <c r="O94" s="11"/>
      <c r="P94" s="11"/>
      <c r="Q94" s="11"/>
      <c r="R94" s="11"/>
      <c r="V94">
        <v>2</v>
      </c>
    </row>
    <row r="95" spans="1:18" ht="12.75">
      <c r="A95" s="1" t="s">
        <v>113</v>
      </c>
      <c r="B95" s="35"/>
      <c r="C95" s="120" t="s">
        <v>324</v>
      </c>
      <c r="D95" s="72">
        <v>0.01</v>
      </c>
      <c r="E95" s="31">
        <v>0.02</v>
      </c>
      <c r="F95" s="72">
        <v>0.01</v>
      </c>
      <c r="G95" s="146">
        <v>0.005</v>
      </c>
      <c r="H95" s="151">
        <f t="shared" si="4"/>
        <v>0.0033333333333333335</v>
      </c>
      <c r="I95" s="17">
        <v>0.01</v>
      </c>
      <c r="J95" s="17"/>
      <c r="K95" s="17"/>
      <c r="L95" s="106">
        <f t="shared" si="5"/>
        <v>0</v>
      </c>
      <c r="M95" s="88">
        <f t="shared" si="6"/>
        <v>0</v>
      </c>
      <c r="N95" s="93">
        <f t="shared" si="7"/>
        <v>0</v>
      </c>
      <c r="O95" s="11"/>
      <c r="P95" s="11"/>
      <c r="Q95" s="11"/>
      <c r="R95" s="11"/>
    </row>
    <row r="96" spans="1:22" ht="12.75">
      <c r="A96" s="1" t="s">
        <v>114</v>
      </c>
      <c r="B96" s="35"/>
      <c r="C96" s="120" t="s">
        <v>324</v>
      </c>
      <c r="D96" s="123"/>
      <c r="E96" s="119" t="s">
        <v>324</v>
      </c>
      <c r="F96" s="72">
        <v>0.02</v>
      </c>
      <c r="G96" s="146">
        <v>0.02594464075382803</v>
      </c>
      <c r="H96" s="151">
        <f t="shared" si="4"/>
        <v>0.015961987750205218</v>
      </c>
      <c r="I96" s="17">
        <v>0.01</v>
      </c>
      <c r="J96" s="17"/>
      <c r="K96" s="17">
        <v>0.03788596325061565</v>
      </c>
      <c r="L96" s="106">
        <f t="shared" si="5"/>
        <v>0.01547748026621266</v>
      </c>
      <c r="M96" s="88">
        <f t="shared" si="6"/>
        <v>1</v>
      </c>
      <c r="N96" s="93">
        <f t="shared" si="7"/>
        <v>1</v>
      </c>
      <c r="O96" s="11"/>
      <c r="P96" s="11"/>
      <c r="Q96" s="11"/>
      <c r="R96" s="11"/>
      <c r="V96">
        <v>1</v>
      </c>
    </row>
    <row r="97" spans="1:76" ht="12.75">
      <c r="A97" s="1" t="s">
        <v>115</v>
      </c>
      <c r="B97" s="35">
        <v>0.47</v>
      </c>
      <c r="C97" s="25">
        <v>0.83</v>
      </c>
      <c r="D97" s="72">
        <v>0.49</v>
      </c>
      <c r="E97" s="31">
        <v>0.64</v>
      </c>
      <c r="F97" s="72">
        <v>1.35</v>
      </c>
      <c r="G97" s="146">
        <v>3.0427844522968197</v>
      </c>
      <c r="H97" s="151">
        <f t="shared" si="4"/>
        <v>4.684868346277704</v>
      </c>
      <c r="I97" s="17">
        <v>5.59</v>
      </c>
      <c r="J97" s="17">
        <v>3.35</v>
      </c>
      <c r="K97" s="17">
        <v>5.114605038833113</v>
      </c>
      <c r="L97" s="106">
        <f t="shared" si="5"/>
        <v>6.918433678997059</v>
      </c>
      <c r="M97" s="88">
        <f t="shared" si="6"/>
        <v>447</v>
      </c>
      <c r="N97" s="93">
        <f t="shared" si="7"/>
        <v>54</v>
      </c>
      <c r="O97" s="11"/>
      <c r="P97" s="11">
        <v>9</v>
      </c>
      <c r="Q97" s="11"/>
      <c r="R97" s="11"/>
      <c r="S97">
        <v>14</v>
      </c>
      <c r="T97">
        <v>7</v>
      </c>
      <c r="U97" s="55">
        <v>42</v>
      </c>
      <c r="V97" s="55">
        <v>10</v>
      </c>
      <c r="Y97">
        <v>1</v>
      </c>
      <c r="Z97">
        <v>1</v>
      </c>
      <c r="AB97">
        <v>2</v>
      </c>
      <c r="AC97">
        <v>3</v>
      </c>
      <c r="AD97">
        <v>7</v>
      </c>
      <c r="AE97">
        <v>13</v>
      </c>
      <c r="AF97">
        <v>3</v>
      </c>
      <c r="AH97">
        <v>3</v>
      </c>
      <c r="AI97">
        <v>16</v>
      </c>
      <c r="AJ97">
        <v>3</v>
      </c>
      <c r="AK97">
        <v>1</v>
      </c>
      <c r="AL97">
        <v>9</v>
      </c>
      <c r="AM97">
        <v>1</v>
      </c>
      <c r="AN97">
        <v>15</v>
      </c>
      <c r="AO97">
        <v>4</v>
      </c>
      <c r="AP97">
        <v>2</v>
      </c>
      <c r="AQ97">
        <v>1</v>
      </c>
      <c r="AR97">
        <v>2</v>
      </c>
      <c r="AS97">
        <v>3</v>
      </c>
      <c r="AT97">
        <v>2</v>
      </c>
      <c r="AU97">
        <v>1</v>
      </c>
      <c r="AV97">
        <v>26</v>
      </c>
      <c r="AW97">
        <v>26</v>
      </c>
      <c r="AX97">
        <v>33</v>
      </c>
      <c r="AY97">
        <v>26</v>
      </c>
      <c r="AZ97">
        <v>5</v>
      </c>
      <c r="BA97">
        <v>5</v>
      </c>
      <c r="BB97">
        <v>2</v>
      </c>
      <c r="BC97">
        <v>11</v>
      </c>
      <c r="BD97">
        <v>1</v>
      </c>
      <c r="BF97">
        <v>1</v>
      </c>
      <c r="BG97">
        <v>6</v>
      </c>
      <c r="BH97">
        <v>5</v>
      </c>
      <c r="BI97">
        <v>2</v>
      </c>
      <c r="BJ97">
        <v>8</v>
      </c>
      <c r="BK97">
        <v>3</v>
      </c>
      <c r="BL97">
        <v>4</v>
      </c>
      <c r="BM97">
        <v>3</v>
      </c>
      <c r="BN97">
        <v>2</v>
      </c>
      <c r="BO97">
        <v>6</v>
      </c>
      <c r="BP97">
        <v>15</v>
      </c>
      <c r="BQ97">
        <v>13</v>
      </c>
      <c r="BR97">
        <v>24</v>
      </c>
      <c r="BS97">
        <v>4</v>
      </c>
      <c r="BT97">
        <v>12</v>
      </c>
      <c r="BU97">
        <v>20</v>
      </c>
      <c r="BV97">
        <v>1</v>
      </c>
      <c r="BW97">
        <v>6</v>
      </c>
      <c r="BX97">
        <v>2</v>
      </c>
    </row>
    <row r="98" spans="1:79" ht="12.75">
      <c r="A98" s="1" t="s">
        <v>116</v>
      </c>
      <c r="B98" s="35">
        <v>52.09</v>
      </c>
      <c r="C98" s="25">
        <v>25.73</v>
      </c>
      <c r="D98" s="72">
        <v>5.86</v>
      </c>
      <c r="E98" s="31">
        <v>57.54</v>
      </c>
      <c r="F98" s="72">
        <v>45.23</v>
      </c>
      <c r="G98" s="146">
        <v>29.827500588928153</v>
      </c>
      <c r="H98" s="151">
        <f t="shared" si="4"/>
        <v>2.3015394329734167</v>
      </c>
      <c r="I98" s="17">
        <v>3.54</v>
      </c>
      <c r="J98" s="17">
        <v>0.58</v>
      </c>
      <c r="K98" s="17">
        <v>2.7846182989202504</v>
      </c>
      <c r="L98" s="106">
        <f t="shared" si="5"/>
        <v>0.8512614146416964</v>
      </c>
      <c r="M98" s="88">
        <f t="shared" si="6"/>
        <v>55</v>
      </c>
      <c r="N98" s="93">
        <f t="shared" si="7"/>
        <v>20</v>
      </c>
      <c r="O98" s="11"/>
      <c r="P98" s="11">
        <v>1</v>
      </c>
      <c r="Q98" s="11"/>
      <c r="R98" s="11"/>
      <c r="U98" s="55"/>
      <c r="V98" s="55">
        <v>2</v>
      </c>
      <c r="AA98">
        <v>2</v>
      </c>
      <c r="AF98">
        <v>1</v>
      </c>
      <c r="AL98">
        <v>1</v>
      </c>
      <c r="AQ98">
        <v>17</v>
      </c>
      <c r="AS98">
        <v>3</v>
      </c>
      <c r="AV98">
        <v>4</v>
      </c>
      <c r="AW98">
        <v>2</v>
      </c>
      <c r="AZ98">
        <v>1</v>
      </c>
      <c r="BB98">
        <v>6</v>
      </c>
      <c r="BF98">
        <v>1</v>
      </c>
      <c r="BG98">
        <v>1</v>
      </c>
      <c r="BL98">
        <v>7</v>
      </c>
      <c r="BM98">
        <v>1</v>
      </c>
      <c r="BO98">
        <v>1</v>
      </c>
      <c r="BP98">
        <v>1</v>
      </c>
      <c r="BT98">
        <v>1</v>
      </c>
      <c r="BY98">
        <v>1</v>
      </c>
      <c r="CA98">
        <v>1</v>
      </c>
    </row>
    <row r="99" spans="1:18" ht="12.75">
      <c r="A99" s="1" t="s">
        <v>117</v>
      </c>
      <c r="B99" s="35"/>
      <c r="C99" s="120" t="s">
        <v>324</v>
      </c>
      <c r="D99" s="123"/>
      <c r="E99" s="124"/>
      <c r="F99" s="118" t="s">
        <v>324</v>
      </c>
      <c r="G99" s="145" t="s">
        <v>324</v>
      </c>
      <c r="H99" s="151">
        <f t="shared" si="4"/>
        <v>0.006314327208435941</v>
      </c>
      <c r="I99" s="17"/>
      <c r="J99" s="17"/>
      <c r="K99" s="17">
        <v>0.018942981625307824</v>
      </c>
      <c r="L99" s="106">
        <f t="shared" si="5"/>
        <v>0</v>
      </c>
      <c r="M99" s="88">
        <f t="shared" si="6"/>
        <v>0</v>
      </c>
      <c r="N99" s="93">
        <f t="shared" si="7"/>
        <v>0</v>
      </c>
      <c r="O99" s="11"/>
      <c r="P99" s="11"/>
      <c r="Q99" s="11"/>
      <c r="R99" s="11"/>
    </row>
    <row r="100" spans="1:18" ht="12.75">
      <c r="A100" s="1" t="s">
        <v>118</v>
      </c>
      <c r="B100" s="35">
        <v>0.06</v>
      </c>
      <c r="C100" s="25">
        <v>0.01</v>
      </c>
      <c r="D100" s="72">
        <v>0.01</v>
      </c>
      <c r="E100" s="31">
        <v>0.01</v>
      </c>
      <c r="F100" s="72">
        <v>0.01</v>
      </c>
      <c r="G100" s="146">
        <v>0.007472320376914017</v>
      </c>
      <c r="H100" s="151">
        <f t="shared" si="4"/>
        <v>0.006314327208435941</v>
      </c>
      <c r="I100" s="17"/>
      <c r="J100" s="17"/>
      <c r="K100" s="17">
        <v>0.018942981625307824</v>
      </c>
      <c r="L100" s="106">
        <f t="shared" si="5"/>
        <v>0</v>
      </c>
      <c r="M100" s="88">
        <f t="shared" si="6"/>
        <v>0</v>
      </c>
      <c r="N100" s="93">
        <f t="shared" si="7"/>
        <v>0</v>
      </c>
      <c r="O100" s="11"/>
      <c r="P100" s="11"/>
      <c r="Q100" s="11"/>
      <c r="R100" s="11"/>
    </row>
    <row r="101" spans="1:18" ht="12.75">
      <c r="A101" s="1" t="s">
        <v>119</v>
      </c>
      <c r="B101" s="35"/>
      <c r="C101" s="120" t="s">
        <v>324</v>
      </c>
      <c r="D101" s="123"/>
      <c r="E101" s="124"/>
      <c r="F101" s="118" t="s">
        <v>324</v>
      </c>
      <c r="G101" s="145" t="s">
        <v>324</v>
      </c>
      <c r="H101" s="151">
        <f t="shared" si="4"/>
        <v>0.006314327208435941</v>
      </c>
      <c r="I101" s="17"/>
      <c r="J101" s="17"/>
      <c r="K101" s="17">
        <v>0.018942981625307824</v>
      </c>
      <c r="L101" s="106">
        <f t="shared" si="5"/>
        <v>0</v>
      </c>
      <c r="M101" s="88">
        <f t="shared" si="6"/>
        <v>0</v>
      </c>
      <c r="N101" s="93">
        <f t="shared" si="7"/>
        <v>0</v>
      </c>
      <c r="O101" s="11"/>
      <c r="P101" s="11"/>
      <c r="Q101" s="11"/>
      <c r="R101" s="11"/>
    </row>
    <row r="102" spans="1:18" ht="12.75">
      <c r="A102" s="1" t="s">
        <v>120</v>
      </c>
      <c r="B102" s="35"/>
      <c r="C102" s="25"/>
      <c r="D102" s="118" t="s">
        <v>324</v>
      </c>
      <c r="E102" s="124"/>
      <c r="F102" s="118" t="s">
        <v>324</v>
      </c>
      <c r="G102" s="145" t="s">
        <v>324</v>
      </c>
      <c r="H102" s="151">
        <f t="shared" si="4"/>
        <v>0.006314327208435941</v>
      </c>
      <c r="I102" s="17"/>
      <c r="J102" s="17"/>
      <c r="K102" s="17">
        <v>0.018942981625307824</v>
      </c>
      <c r="L102" s="106">
        <f t="shared" si="5"/>
        <v>0</v>
      </c>
      <c r="M102" s="88">
        <f t="shared" si="6"/>
        <v>0</v>
      </c>
      <c r="N102" s="93">
        <f t="shared" si="7"/>
        <v>0</v>
      </c>
      <c r="O102" s="11"/>
      <c r="P102" s="11"/>
      <c r="Q102" s="11"/>
      <c r="R102" s="11"/>
    </row>
    <row r="103" spans="1:18" ht="12.75">
      <c r="A103" s="1" t="s">
        <v>344</v>
      </c>
      <c r="B103" s="35"/>
      <c r="C103" s="25"/>
      <c r="D103" s="118"/>
      <c r="E103" s="124"/>
      <c r="F103" s="118"/>
      <c r="G103" s="145"/>
      <c r="H103" s="151">
        <f t="shared" si="4"/>
        <v>0</v>
      </c>
      <c r="I103" s="17"/>
      <c r="J103" s="17"/>
      <c r="K103" s="17"/>
      <c r="L103" s="106">
        <f>M103*10/$M$4</f>
        <v>0</v>
      </c>
      <c r="M103" s="88">
        <f>SUM(O103:CC103)</f>
        <v>0</v>
      </c>
      <c r="N103" s="93">
        <f>COUNTA(O103:CC103)</f>
        <v>0</v>
      </c>
      <c r="O103" s="11"/>
      <c r="P103" s="11"/>
      <c r="Q103" s="11"/>
      <c r="R103" s="11"/>
    </row>
    <row r="104" spans="1:80" ht="12.75">
      <c r="A104" s="1" t="s">
        <v>121</v>
      </c>
      <c r="B104" s="36">
        <v>7.2</v>
      </c>
      <c r="C104" s="25">
        <v>8.25</v>
      </c>
      <c r="D104" s="73">
        <v>11.19</v>
      </c>
      <c r="E104" s="31">
        <v>9.69</v>
      </c>
      <c r="F104" s="72">
        <v>11.59</v>
      </c>
      <c r="G104" s="146">
        <v>6.326455830388693</v>
      </c>
      <c r="H104" s="151">
        <f t="shared" si="4"/>
        <v>3.710806971017238</v>
      </c>
      <c r="I104" s="17">
        <v>2.88</v>
      </c>
      <c r="J104" s="17">
        <v>5.07</v>
      </c>
      <c r="K104" s="17">
        <v>3.1824209130517143</v>
      </c>
      <c r="L104" s="106">
        <f t="shared" si="5"/>
        <v>4.117009750812567</v>
      </c>
      <c r="M104" s="88">
        <f t="shared" si="6"/>
        <v>266</v>
      </c>
      <c r="N104" s="93">
        <f t="shared" si="7"/>
        <v>47</v>
      </c>
      <c r="O104" s="11"/>
      <c r="P104" s="11">
        <v>16</v>
      </c>
      <c r="Q104" s="11">
        <v>8</v>
      </c>
      <c r="R104" s="11">
        <v>5</v>
      </c>
      <c r="T104" s="55">
        <v>5</v>
      </c>
      <c r="U104">
        <v>3</v>
      </c>
      <c r="Y104">
        <v>3</v>
      </c>
      <c r="AA104">
        <v>3</v>
      </c>
      <c r="AB104">
        <v>8</v>
      </c>
      <c r="AC104">
        <v>5</v>
      </c>
      <c r="AD104">
        <v>1</v>
      </c>
      <c r="AG104">
        <v>1</v>
      </c>
      <c r="AH104">
        <v>4</v>
      </c>
      <c r="AI104">
        <v>17</v>
      </c>
      <c r="AJ104">
        <v>2</v>
      </c>
      <c r="AK104">
        <v>6</v>
      </c>
      <c r="AL104">
        <v>13</v>
      </c>
      <c r="AM104">
        <v>12</v>
      </c>
      <c r="AO104">
        <v>8</v>
      </c>
      <c r="AP104">
        <v>5</v>
      </c>
      <c r="AQ104">
        <v>4</v>
      </c>
      <c r="AR104">
        <v>8</v>
      </c>
      <c r="AS104">
        <v>4</v>
      </c>
      <c r="AT104">
        <v>16</v>
      </c>
      <c r="AU104">
        <v>2</v>
      </c>
      <c r="AV104">
        <v>1</v>
      </c>
      <c r="AW104">
        <v>1</v>
      </c>
      <c r="AX104">
        <v>6</v>
      </c>
      <c r="AZ104">
        <v>4</v>
      </c>
      <c r="BA104">
        <v>9</v>
      </c>
      <c r="BC104">
        <v>8</v>
      </c>
      <c r="BD104">
        <v>4</v>
      </c>
      <c r="BE104">
        <v>3</v>
      </c>
      <c r="BF104">
        <v>2</v>
      </c>
      <c r="BG104">
        <v>1</v>
      </c>
      <c r="BH104">
        <v>6</v>
      </c>
      <c r="BJ104">
        <v>3</v>
      </c>
      <c r="BL104">
        <v>15</v>
      </c>
      <c r="BN104">
        <v>7</v>
      </c>
      <c r="BQ104">
        <v>2</v>
      </c>
      <c r="BR104">
        <v>11</v>
      </c>
      <c r="BT104">
        <v>11</v>
      </c>
      <c r="BU104">
        <v>2</v>
      </c>
      <c r="BV104">
        <v>1</v>
      </c>
      <c r="BW104">
        <v>3</v>
      </c>
      <c r="BY104">
        <v>2</v>
      </c>
      <c r="BZ104">
        <v>1</v>
      </c>
      <c r="CB104">
        <v>4</v>
      </c>
    </row>
    <row r="105" spans="1:18" ht="12.75">
      <c r="A105" s="1" t="s">
        <v>122</v>
      </c>
      <c r="B105" s="35"/>
      <c r="C105" s="25"/>
      <c r="D105" s="72"/>
      <c r="E105" s="31"/>
      <c r="F105" s="72">
        <v>0.08</v>
      </c>
      <c r="G105" s="146">
        <v>0.11963052024536122</v>
      </c>
      <c r="H105" s="151">
        <f t="shared" si="4"/>
        <v>0.17596198775020522</v>
      </c>
      <c r="I105" s="17">
        <v>0.46</v>
      </c>
      <c r="J105" s="17">
        <v>0.03</v>
      </c>
      <c r="K105" s="17">
        <v>0.03788596325061565</v>
      </c>
      <c r="L105" s="106">
        <f t="shared" si="5"/>
        <v>0</v>
      </c>
      <c r="M105" s="88">
        <f t="shared" si="6"/>
        <v>0</v>
      </c>
      <c r="N105" s="93">
        <f t="shared" si="7"/>
        <v>0</v>
      </c>
      <c r="O105" s="11"/>
      <c r="P105" s="11"/>
      <c r="Q105" s="11"/>
      <c r="R105" s="11"/>
    </row>
    <row r="106" spans="1:79" ht="12.75">
      <c r="A106" s="1" t="s">
        <v>123</v>
      </c>
      <c r="B106" s="35">
        <v>0.79</v>
      </c>
      <c r="C106" s="25">
        <v>1.29</v>
      </c>
      <c r="D106" s="72">
        <v>2.29</v>
      </c>
      <c r="E106" s="31">
        <v>0.52</v>
      </c>
      <c r="F106" s="72">
        <v>0.97</v>
      </c>
      <c r="G106" s="146">
        <v>1.5173529022190537</v>
      </c>
      <c r="H106" s="151">
        <f t="shared" si="4"/>
        <v>0.6494020332133611</v>
      </c>
      <c r="I106" s="17">
        <v>0.24</v>
      </c>
      <c r="J106" s="17">
        <v>0.78</v>
      </c>
      <c r="K106" s="17">
        <v>0.9282060996400834</v>
      </c>
      <c r="L106" s="106">
        <f t="shared" si="5"/>
        <v>0.773874013310633</v>
      </c>
      <c r="M106" s="88">
        <f t="shared" si="6"/>
        <v>50</v>
      </c>
      <c r="N106" s="93">
        <f t="shared" si="7"/>
        <v>11</v>
      </c>
      <c r="O106" s="11"/>
      <c r="P106" s="11"/>
      <c r="Q106" s="11"/>
      <c r="R106" s="11"/>
      <c r="AA106">
        <v>10</v>
      </c>
      <c r="AB106">
        <v>4</v>
      </c>
      <c r="AH106">
        <v>4</v>
      </c>
      <c r="AL106">
        <v>8</v>
      </c>
      <c r="AM106">
        <v>5</v>
      </c>
      <c r="AZ106">
        <v>2</v>
      </c>
      <c r="BA106">
        <v>6</v>
      </c>
      <c r="BB106">
        <v>5</v>
      </c>
      <c r="BL106">
        <v>3</v>
      </c>
      <c r="BY106">
        <v>1</v>
      </c>
      <c r="CA106">
        <v>2</v>
      </c>
    </row>
    <row r="107" spans="1:81" ht="12.75">
      <c r="A107" s="1" t="s">
        <v>124</v>
      </c>
      <c r="B107" s="35">
        <v>10.23</v>
      </c>
      <c r="C107" s="25">
        <v>8.59</v>
      </c>
      <c r="D107" s="73">
        <v>8.7</v>
      </c>
      <c r="E107" s="31">
        <v>7.61</v>
      </c>
      <c r="F107" s="72">
        <v>4.68</v>
      </c>
      <c r="G107" s="146">
        <v>3.697294464075383</v>
      </c>
      <c r="H107" s="151">
        <f t="shared" si="4"/>
        <v>2.5754429500536715</v>
      </c>
      <c r="I107" s="17">
        <v>1.56</v>
      </c>
      <c r="J107" s="17">
        <v>3.95</v>
      </c>
      <c r="K107" s="17">
        <v>2.216328850161015</v>
      </c>
      <c r="L107" s="106">
        <f t="shared" si="5"/>
        <v>2.3061445596656864</v>
      </c>
      <c r="M107" s="88">
        <f t="shared" si="6"/>
        <v>149</v>
      </c>
      <c r="N107" s="93">
        <f t="shared" si="7"/>
        <v>40</v>
      </c>
      <c r="O107" s="11">
        <v>2</v>
      </c>
      <c r="P107" s="11">
        <v>6</v>
      </c>
      <c r="Q107" s="11">
        <v>4</v>
      </c>
      <c r="R107" s="11">
        <v>1</v>
      </c>
      <c r="S107" s="55">
        <v>1</v>
      </c>
      <c r="T107" s="55"/>
      <c r="W107">
        <v>1</v>
      </c>
      <c r="X107">
        <v>1</v>
      </c>
      <c r="Y107">
        <v>4</v>
      </c>
      <c r="Z107">
        <v>2</v>
      </c>
      <c r="AA107">
        <v>12</v>
      </c>
      <c r="AB107">
        <v>10</v>
      </c>
      <c r="AC107">
        <v>5</v>
      </c>
      <c r="AF107">
        <v>3</v>
      </c>
      <c r="AG107">
        <v>5</v>
      </c>
      <c r="AH107">
        <v>10</v>
      </c>
      <c r="AI107">
        <v>2</v>
      </c>
      <c r="AJ107">
        <v>1</v>
      </c>
      <c r="AK107">
        <v>9</v>
      </c>
      <c r="AL107">
        <v>2</v>
      </c>
      <c r="AP107">
        <v>1</v>
      </c>
      <c r="AQ107">
        <v>2</v>
      </c>
      <c r="AR107">
        <v>5</v>
      </c>
      <c r="AS107">
        <v>5</v>
      </c>
      <c r="AT107">
        <v>2</v>
      </c>
      <c r="AU107">
        <v>10</v>
      </c>
      <c r="AY107">
        <v>5</v>
      </c>
      <c r="AZ107">
        <v>4</v>
      </c>
      <c r="BC107">
        <v>2</v>
      </c>
      <c r="BD107">
        <v>4</v>
      </c>
      <c r="BE107">
        <v>1</v>
      </c>
      <c r="BF107">
        <v>1</v>
      </c>
      <c r="BG107">
        <v>1</v>
      </c>
      <c r="BJ107">
        <v>2</v>
      </c>
      <c r="BK107">
        <v>2</v>
      </c>
      <c r="BM107">
        <v>1</v>
      </c>
      <c r="BN107">
        <v>7</v>
      </c>
      <c r="BQ107">
        <v>1</v>
      </c>
      <c r="CA107">
        <v>2</v>
      </c>
      <c r="CB107">
        <v>6</v>
      </c>
      <c r="CC107">
        <v>4</v>
      </c>
    </row>
    <row r="108" spans="1:18" ht="12.75">
      <c r="A108" s="1" t="s">
        <v>212</v>
      </c>
      <c r="B108" s="35"/>
      <c r="C108" s="25">
        <v>0.01</v>
      </c>
      <c r="D108" s="118" t="s">
        <v>324</v>
      </c>
      <c r="E108" s="31"/>
      <c r="F108" s="118" t="s">
        <v>324</v>
      </c>
      <c r="G108" s="146"/>
      <c r="H108" s="151">
        <f t="shared" si="4"/>
        <v>0</v>
      </c>
      <c r="I108" s="17"/>
      <c r="J108" s="17"/>
      <c r="K108" s="17"/>
      <c r="L108" s="106">
        <f t="shared" si="5"/>
        <v>0</v>
      </c>
      <c r="M108" s="88">
        <f t="shared" si="6"/>
        <v>0</v>
      </c>
      <c r="N108" s="93">
        <f t="shared" si="7"/>
        <v>0</v>
      </c>
      <c r="O108" s="11"/>
      <c r="P108" s="11"/>
      <c r="Q108" s="11"/>
      <c r="R108" s="11"/>
    </row>
    <row r="109" spans="1:80" ht="12.75">
      <c r="A109" s="1" t="s">
        <v>125</v>
      </c>
      <c r="B109" s="35">
        <v>7.16</v>
      </c>
      <c r="C109" s="25">
        <v>3.98</v>
      </c>
      <c r="D109" s="72">
        <v>5.02</v>
      </c>
      <c r="E109" s="31">
        <v>4.32</v>
      </c>
      <c r="F109" s="73">
        <v>3.6</v>
      </c>
      <c r="G109" s="146">
        <v>3.4144346289752647</v>
      </c>
      <c r="H109" s="151">
        <f t="shared" si="4"/>
        <v>2.752244111889878</v>
      </c>
      <c r="I109" s="17">
        <v>2.08</v>
      </c>
      <c r="J109" s="17">
        <v>3.43</v>
      </c>
      <c r="K109" s="17">
        <v>2.7467323356696345</v>
      </c>
      <c r="L109" s="106">
        <f t="shared" si="5"/>
        <v>2.646649125522365</v>
      </c>
      <c r="M109" s="88">
        <f t="shared" si="6"/>
        <v>171</v>
      </c>
      <c r="N109" s="93">
        <f t="shared" si="7"/>
        <v>39</v>
      </c>
      <c r="O109" s="11"/>
      <c r="P109" s="11">
        <v>8</v>
      </c>
      <c r="Q109" s="11">
        <v>5</v>
      </c>
      <c r="R109" s="11">
        <v>7</v>
      </c>
      <c r="S109" s="55"/>
      <c r="T109" s="55"/>
      <c r="U109">
        <v>1</v>
      </c>
      <c r="X109">
        <v>9</v>
      </c>
      <c r="Z109">
        <v>2</v>
      </c>
      <c r="AA109">
        <v>1</v>
      </c>
      <c r="AB109">
        <v>12</v>
      </c>
      <c r="AC109">
        <v>15</v>
      </c>
      <c r="AF109">
        <v>5</v>
      </c>
      <c r="AG109">
        <v>1</v>
      </c>
      <c r="AH109">
        <v>2</v>
      </c>
      <c r="AI109">
        <v>5</v>
      </c>
      <c r="AJ109">
        <v>1</v>
      </c>
      <c r="AK109">
        <v>6</v>
      </c>
      <c r="AL109">
        <v>2</v>
      </c>
      <c r="AM109">
        <v>1</v>
      </c>
      <c r="AO109">
        <v>4</v>
      </c>
      <c r="AP109">
        <v>1</v>
      </c>
      <c r="AQ109">
        <v>1</v>
      </c>
      <c r="AR109">
        <v>3</v>
      </c>
      <c r="AS109">
        <v>5</v>
      </c>
      <c r="AT109">
        <v>2</v>
      </c>
      <c r="AU109">
        <v>3</v>
      </c>
      <c r="AW109">
        <v>2</v>
      </c>
      <c r="AZ109">
        <v>3</v>
      </c>
      <c r="BA109">
        <v>5</v>
      </c>
      <c r="BC109">
        <v>5</v>
      </c>
      <c r="BD109">
        <v>8</v>
      </c>
      <c r="BE109">
        <v>3</v>
      </c>
      <c r="BF109">
        <v>4</v>
      </c>
      <c r="BJ109">
        <v>1</v>
      </c>
      <c r="BL109">
        <v>4</v>
      </c>
      <c r="BN109">
        <v>22</v>
      </c>
      <c r="BT109">
        <v>1</v>
      </c>
      <c r="BV109">
        <v>3</v>
      </c>
      <c r="BW109">
        <v>2</v>
      </c>
      <c r="CA109">
        <v>1</v>
      </c>
      <c r="CB109">
        <v>5</v>
      </c>
    </row>
    <row r="110" spans="1:81" ht="12.75">
      <c r="A110" s="1" t="s">
        <v>126</v>
      </c>
      <c r="B110" s="35">
        <v>2.11</v>
      </c>
      <c r="C110" s="28">
        <v>1.9</v>
      </c>
      <c r="D110" s="72">
        <v>2.39</v>
      </c>
      <c r="E110" s="32">
        <v>1.8</v>
      </c>
      <c r="F110" s="73">
        <v>2.3</v>
      </c>
      <c r="G110" s="146">
        <v>2.106434628975265</v>
      </c>
      <c r="H110" s="151">
        <f t="shared" si="4"/>
        <v>2.16931868409421</v>
      </c>
      <c r="I110" s="17">
        <v>2.01</v>
      </c>
      <c r="J110" s="17">
        <v>2.49</v>
      </c>
      <c r="K110" s="17">
        <v>2.0079560522826294</v>
      </c>
      <c r="L110" s="106">
        <f t="shared" si="5"/>
        <v>2.0275499148738585</v>
      </c>
      <c r="M110" s="88">
        <f t="shared" si="6"/>
        <v>131</v>
      </c>
      <c r="N110" s="93">
        <f t="shared" si="7"/>
        <v>46</v>
      </c>
      <c r="O110" s="11"/>
      <c r="P110" s="11">
        <v>1</v>
      </c>
      <c r="Q110" s="11">
        <v>2</v>
      </c>
      <c r="R110" s="11">
        <v>1</v>
      </c>
      <c r="S110" s="55">
        <v>5</v>
      </c>
      <c r="T110" s="55">
        <v>2</v>
      </c>
      <c r="U110" s="55">
        <v>1</v>
      </c>
      <c r="V110" s="55"/>
      <c r="W110" s="55"/>
      <c r="X110" s="55"/>
      <c r="Y110" s="55">
        <v>1</v>
      </c>
      <c r="Z110" s="55">
        <v>1</v>
      </c>
      <c r="AA110">
        <v>1</v>
      </c>
      <c r="AB110" s="55">
        <v>2</v>
      </c>
      <c r="AC110" s="55">
        <v>2</v>
      </c>
      <c r="AD110" s="55">
        <v>1</v>
      </c>
      <c r="AE110">
        <v>2</v>
      </c>
      <c r="AF110" s="55">
        <v>4</v>
      </c>
      <c r="AG110" s="55">
        <v>1</v>
      </c>
      <c r="AH110" s="55">
        <v>1</v>
      </c>
      <c r="AI110">
        <v>6</v>
      </c>
      <c r="AJ110">
        <v>4</v>
      </c>
      <c r="AK110" s="55">
        <v>4</v>
      </c>
      <c r="AL110">
        <v>1</v>
      </c>
      <c r="AN110">
        <v>2</v>
      </c>
      <c r="AO110">
        <v>1</v>
      </c>
      <c r="AP110">
        <v>1</v>
      </c>
      <c r="AQ110">
        <v>6</v>
      </c>
      <c r="AS110">
        <v>4</v>
      </c>
      <c r="AT110">
        <v>6</v>
      </c>
      <c r="AU110">
        <v>2</v>
      </c>
      <c r="AV110">
        <v>6</v>
      </c>
      <c r="AW110">
        <v>8</v>
      </c>
      <c r="AX110">
        <v>4</v>
      </c>
      <c r="AY110">
        <v>6</v>
      </c>
      <c r="AZ110">
        <v>2</v>
      </c>
      <c r="BA110">
        <v>1</v>
      </c>
      <c r="BC110">
        <v>8</v>
      </c>
      <c r="BD110">
        <v>2</v>
      </c>
      <c r="BE110">
        <v>1</v>
      </c>
      <c r="BG110">
        <v>4</v>
      </c>
      <c r="BJ110">
        <v>2</v>
      </c>
      <c r="BK110">
        <v>2</v>
      </c>
      <c r="BL110">
        <v>5</v>
      </c>
      <c r="BN110">
        <v>4</v>
      </c>
      <c r="BT110">
        <v>2</v>
      </c>
      <c r="BU110">
        <v>5</v>
      </c>
      <c r="BW110">
        <v>1</v>
      </c>
      <c r="CA110">
        <v>1</v>
      </c>
      <c r="CC110">
        <v>2</v>
      </c>
    </row>
    <row r="111" spans="1:81" ht="12.75">
      <c r="A111" s="1" t="s">
        <v>127</v>
      </c>
      <c r="B111" s="35">
        <v>2.85</v>
      </c>
      <c r="C111" s="25">
        <v>2.54</v>
      </c>
      <c r="D111" s="73">
        <v>5</v>
      </c>
      <c r="E111" s="31">
        <v>10.74</v>
      </c>
      <c r="F111" s="72">
        <v>23.02</v>
      </c>
      <c r="G111" s="146">
        <v>40.44371613663133</v>
      </c>
      <c r="H111" s="151">
        <f t="shared" si="4"/>
        <v>59.12693186840943</v>
      </c>
      <c r="I111" s="17">
        <v>49.71</v>
      </c>
      <c r="J111" s="17">
        <v>67.47</v>
      </c>
      <c r="K111" s="17">
        <v>60.200795605228265</v>
      </c>
      <c r="L111" s="106">
        <f t="shared" si="5"/>
        <v>63.38028169014084</v>
      </c>
      <c r="M111" s="88">
        <f t="shared" si="6"/>
        <v>4095</v>
      </c>
      <c r="N111" s="93">
        <f t="shared" si="7"/>
        <v>67</v>
      </c>
      <c r="O111" s="11">
        <v>25</v>
      </c>
      <c r="P111" s="11">
        <v>103</v>
      </c>
      <c r="Q111" s="11">
        <v>30</v>
      </c>
      <c r="R111" s="11">
        <v>23</v>
      </c>
      <c r="S111" s="55">
        <v>80</v>
      </c>
      <c r="T111" s="55">
        <v>30</v>
      </c>
      <c r="U111" s="55">
        <v>118</v>
      </c>
      <c r="V111" s="55">
        <v>20</v>
      </c>
      <c r="W111" s="55">
        <v>12</v>
      </c>
      <c r="X111" s="55">
        <v>68</v>
      </c>
      <c r="Y111" s="55">
        <v>189</v>
      </c>
      <c r="Z111" s="55">
        <v>32</v>
      </c>
      <c r="AA111" s="55">
        <v>28</v>
      </c>
      <c r="AB111" s="55">
        <v>40</v>
      </c>
      <c r="AC111" s="55">
        <v>72</v>
      </c>
      <c r="AD111" s="55">
        <v>13</v>
      </c>
      <c r="AE111" s="55">
        <v>53</v>
      </c>
      <c r="AF111" s="55">
        <v>93</v>
      </c>
      <c r="AG111" s="55">
        <v>15</v>
      </c>
      <c r="AH111" s="55">
        <v>82</v>
      </c>
      <c r="AI111" s="55">
        <v>79</v>
      </c>
      <c r="AJ111" s="55">
        <v>110</v>
      </c>
      <c r="AK111" s="55">
        <v>50</v>
      </c>
      <c r="AL111" s="55">
        <v>133</v>
      </c>
      <c r="AM111" s="55">
        <v>30</v>
      </c>
      <c r="AN111" s="55">
        <v>33</v>
      </c>
      <c r="AO111" s="55">
        <v>38</v>
      </c>
      <c r="AP111">
        <v>40</v>
      </c>
      <c r="AQ111">
        <v>18</v>
      </c>
      <c r="AR111" s="55">
        <v>39</v>
      </c>
      <c r="AS111" s="55">
        <v>80</v>
      </c>
      <c r="AT111">
        <v>79</v>
      </c>
      <c r="AU111">
        <v>2</v>
      </c>
      <c r="AV111">
        <v>103</v>
      </c>
      <c r="AW111">
        <v>61</v>
      </c>
      <c r="AX111">
        <v>137</v>
      </c>
      <c r="AY111">
        <v>62</v>
      </c>
      <c r="AZ111">
        <v>46</v>
      </c>
      <c r="BA111">
        <v>214</v>
      </c>
      <c r="BB111">
        <v>83</v>
      </c>
      <c r="BC111">
        <v>202</v>
      </c>
      <c r="BD111">
        <v>85</v>
      </c>
      <c r="BE111">
        <v>41</v>
      </c>
      <c r="BF111">
        <v>14</v>
      </c>
      <c r="BG111">
        <v>38</v>
      </c>
      <c r="BH111">
        <v>39</v>
      </c>
      <c r="BI111">
        <v>48</v>
      </c>
      <c r="BJ111">
        <v>48</v>
      </c>
      <c r="BK111">
        <v>54</v>
      </c>
      <c r="BL111">
        <v>139</v>
      </c>
      <c r="BM111">
        <v>33</v>
      </c>
      <c r="BN111">
        <v>130</v>
      </c>
      <c r="BO111">
        <v>5</v>
      </c>
      <c r="BP111">
        <v>6</v>
      </c>
      <c r="BQ111">
        <v>55</v>
      </c>
      <c r="BR111">
        <v>97</v>
      </c>
      <c r="BS111">
        <v>40</v>
      </c>
      <c r="BT111">
        <v>79</v>
      </c>
      <c r="BU111">
        <v>114</v>
      </c>
      <c r="BV111">
        <v>42</v>
      </c>
      <c r="BW111">
        <v>123</v>
      </c>
      <c r="BX111">
        <v>20</v>
      </c>
      <c r="BY111">
        <v>34</v>
      </c>
      <c r="BZ111">
        <v>1</v>
      </c>
      <c r="CA111">
        <v>25</v>
      </c>
      <c r="CB111">
        <v>15</v>
      </c>
      <c r="CC111">
        <v>5</v>
      </c>
    </row>
    <row r="112" spans="1:81" ht="12.75">
      <c r="A112" s="1" t="s">
        <v>128</v>
      </c>
      <c r="B112" s="35">
        <v>33.08</v>
      </c>
      <c r="C112" s="25">
        <v>33.74</v>
      </c>
      <c r="D112" s="73">
        <v>49.43</v>
      </c>
      <c r="E112" s="31">
        <v>40.04</v>
      </c>
      <c r="F112" s="72">
        <v>44.77</v>
      </c>
      <c r="G112" s="146">
        <v>57.653077738515904</v>
      </c>
      <c r="H112" s="151">
        <f t="shared" si="4"/>
        <v>69.55910715413272</v>
      </c>
      <c r="I112" s="17">
        <v>54.81</v>
      </c>
      <c r="J112" s="17">
        <v>83.21</v>
      </c>
      <c r="K112" s="17">
        <v>70.65732146239819</v>
      </c>
      <c r="L112" s="106">
        <f t="shared" si="5"/>
        <v>75.1895991332611</v>
      </c>
      <c r="M112" s="88">
        <f t="shared" si="6"/>
        <v>4858</v>
      </c>
      <c r="N112" s="93">
        <f t="shared" si="7"/>
        <v>67</v>
      </c>
      <c r="O112" s="11">
        <v>29</v>
      </c>
      <c r="P112" s="11">
        <v>117</v>
      </c>
      <c r="Q112" s="11">
        <v>35</v>
      </c>
      <c r="R112" s="11">
        <v>42</v>
      </c>
      <c r="S112" s="55">
        <v>78</v>
      </c>
      <c r="T112" s="55">
        <v>83</v>
      </c>
      <c r="U112" s="55">
        <v>206</v>
      </c>
      <c r="V112" s="55">
        <v>60</v>
      </c>
      <c r="W112" s="55">
        <v>6</v>
      </c>
      <c r="X112" s="55">
        <v>50</v>
      </c>
      <c r="Y112" s="55">
        <v>147</v>
      </c>
      <c r="Z112" s="55">
        <v>53</v>
      </c>
      <c r="AA112" s="55">
        <v>49</v>
      </c>
      <c r="AB112" s="55">
        <v>27</v>
      </c>
      <c r="AC112" s="55">
        <v>99</v>
      </c>
      <c r="AD112" s="55">
        <v>23</v>
      </c>
      <c r="AE112" s="55">
        <v>55</v>
      </c>
      <c r="AF112" s="55">
        <v>90</v>
      </c>
      <c r="AG112" s="55">
        <v>14</v>
      </c>
      <c r="AH112" s="55">
        <v>57</v>
      </c>
      <c r="AI112" s="55">
        <v>150</v>
      </c>
      <c r="AJ112" s="55">
        <v>88</v>
      </c>
      <c r="AK112" s="55">
        <v>44</v>
      </c>
      <c r="AL112" s="55">
        <v>123</v>
      </c>
      <c r="AM112" s="55">
        <v>66</v>
      </c>
      <c r="AN112" s="55">
        <v>82</v>
      </c>
      <c r="AO112" s="55">
        <v>85</v>
      </c>
      <c r="AP112">
        <v>67</v>
      </c>
      <c r="AQ112">
        <v>21</v>
      </c>
      <c r="AR112" s="55">
        <v>37</v>
      </c>
      <c r="AS112" s="55">
        <v>71</v>
      </c>
      <c r="AT112">
        <v>84</v>
      </c>
      <c r="AU112">
        <v>7</v>
      </c>
      <c r="AV112">
        <v>191</v>
      </c>
      <c r="AW112">
        <v>123</v>
      </c>
      <c r="AX112">
        <v>77</v>
      </c>
      <c r="AY112">
        <v>109</v>
      </c>
      <c r="AZ112">
        <v>89</v>
      </c>
      <c r="BA112">
        <v>240</v>
      </c>
      <c r="BB112">
        <v>39</v>
      </c>
      <c r="BC112">
        <v>94</v>
      </c>
      <c r="BD112">
        <v>60</v>
      </c>
      <c r="BE112">
        <v>46</v>
      </c>
      <c r="BF112">
        <v>9</v>
      </c>
      <c r="BG112">
        <v>82</v>
      </c>
      <c r="BH112">
        <v>73</v>
      </c>
      <c r="BI112">
        <v>65</v>
      </c>
      <c r="BJ112">
        <v>112</v>
      </c>
      <c r="BK112">
        <v>70</v>
      </c>
      <c r="BL112">
        <v>188</v>
      </c>
      <c r="BM112">
        <v>39</v>
      </c>
      <c r="BN112">
        <v>153</v>
      </c>
      <c r="BO112">
        <v>19</v>
      </c>
      <c r="BP112">
        <v>12</v>
      </c>
      <c r="BQ112">
        <v>76</v>
      </c>
      <c r="BR112">
        <v>102</v>
      </c>
      <c r="BS112">
        <v>81</v>
      </c>
      <c r="BT112">
        <v>117</v>
      </c>
      <c r="BU112">
        <v>89</v>
      </c>
      <c r="BV112">
        <v>32</v>
      </c>
      <c r="BW112">
        <v>74</v>
      </c>
      <c r="BX112">
        <v>48</v>
      </c>
      <c r="BY112">
        <v>31</v>
      </c>
      <c r="BZ112">
        <v>2</v>
      </c>
      <c r="CA112">
        <v>30</v>
      </c>
      <c r="CB112">
        <v>33</v>
      </c>
      <c r="CC112">
        <v>8</v>
      </c>
    </row>
    <row r="113" spans="1:41" ht="12.75">
      <c r="A113" s="1" t="s">
        <v>129</v>
      </c>
      <c r="B113" s="35"/>
      <c r="C113" s="120" t="s">
        <v>324</v>
      </c>
      <c r="D113" s="72">
        <v>0.02</v>
      </c>
      <c r="E113" s="119" t="s">
        <v>324</v>
      </c>
      <c r="F113" s="72">
        <v>0.04</v>
      </c>
      <c r="G113" s="146">
        <v>0.022944640753828034</v>
      </c>
      <c r="H113" s="151">
        <f t="shared" si="4"/>
        <v>0.016666666666666666</v>
      </c>
      <c r="I113" s="17"/>
      <c r="J113" s="17">
        <v>0.05</v>
      </c>
      <c r="K113" s="17"/>
      <c r="L113" s="106">
        <f t="shared" si="5"/>
        <v>0.01547748026621266</v>
      </c>
      <c r="M113" s="88">
        <f t="shared" si="6"/>
        <v>1</v>
      </c>
      <c r="N113" s="93">
        <f t="shared" si="7"/>
        <v>1</v>
      </c>
      <c r="O113" s="11"/>
      <c r="P113" s="11"/>
      <c r="Q113" s="11"/>
      <c r="R113" s="11"/>
      <c r="AO113">
        <v>1</v>
      </c>
    </row>
    <row r="114" spans="1:80" ht="12.75">
      <c r="A114" s="1" t="s">
        <v>130</v>
      </c>
      <c r="B114" s="35">
        <v>1.48</v>
      </c>
      <c r="C114" s="25">
        <v>1.13</v>
      </c>
      <c r="D114" s="72">
        <v>0.87</v>
      </c>
      <c r="E114" s="31">
        <v>0.96</v>
      </c>
      <c r="F114" s="72">
        <v>1.04</v>
      </c>
      <c r="G114" s="146">
        <v>1.2495936395759721</v>
      </c>
      <c r="H114" s="151">
        <f t="shared" si="4"/>
        <v>0.6399444339205658</v>
      </c>
      <c r="I114" s="17">
        <v>0.46</v>
      </c>
      <c r="J114" s="17">
        <v>0.74</v>
      </c>
      <c r="K114" s="17">
        <v>0.7198333017616974</v>
      </c>
      <c r="L114" s="106">
        <f t="shared" si="5"/>
        <v>1.1453335396997368</v>
      </c>
      <c r="M114" s="88">
        <f t="shared" si="6"/>
        <v>74</v>
      </c>
      <c r="N114" s="93">
        <f t="shared" si="7"/>
        <v>36</v>
      </c>
      <c r="O114" s="11"/>
      <c r="P114" s="11">
        <v>3</v>
      </c>
      <c r="Q114" s="11"/>
      <c r="R114" s="11">
        <v>2</v>
      </c>
      <c r="T114" s="55">
        <v>1</v>
      </c>
      <c r="U114" s="55">
        <v>1</v>
      </c>
      <c r="V114" s="55"/>
      <c r="X114" s="55">
        <v>1</v>
      </c>
      <c r="Y114" s="55">
        <v>1</v>
      </c>
      <c r="Z114" s="55"/>
      <c r="AA114">
        <v>4</v>
      </c>
      <c r="AB114" s="55">
        <v>3</v>
      </c>
      <c r="AC114" s="55">
        <v>1</v>
      </c>
      <c r="AD114" s="55"/>
      <c r="AI114">
        <v>4</v>
      </c>
      <c r="AJ114">
        <v>1</v>
      </c>
      <c r="AK114" s="55">
        <v>1</v>
      </c>
      <c r="AL114">
        <v>4</v>
      </c>
      <c r="AM114">
        <v>3</v>
      </c>
      <c r="AN114">
        <v>1</v>
      </c>
      <c r="AP114">
        <v>2</v>
      </c>
      <c r="AQ114">
        <v>1</v>
      </c>
      <c r="AR114">
        <v>2</v>
      </c>
      <c r="AS114">
        <v>1</v>
      </c>
      <c r="AT114">
        <v>3</v>
      </c>
      <c r="AU114">
        <v>1</v>
      </c>
      <c r="AX114">
        <v>2</v>
      </c>
      <c r="BA114">
        <v>3</v>
      </c>
      <c r="BC114">
        <v>1</v>
      </c>
      <c r="BF114">
        <v>1</v>
      </c>
      <c r="BG114">
        <v>2</v>
      </c>
      <c r="BH114">
        <v>2</v>
      </c>
      <c r="BJ114">
        <v>1</v>
      </c>
      <c r="BL114">
        <v>3</v>
      </c>
      <c r="BN114">
        <v>2</v>
      </c>
      <c r="BU114">
        <v>2</v>
      </c>
      <c r="BV114">
        <v>2</v>
      </c>
      <c r="BW114">
        <v>6</v>
      </c>
      <c r="BY114">
        <v>2</v>
      </c>
      <c r="BZ114">
        <v>2</v>
      </c>
      <c r="CB114">
        <v>2</v>
      </c>
    </row>
    <row r="115" spans="1:75" ht="12.75">
      <c r="A115" s="1" t="s">
        <v>131</v>
      </c>
      <c r="B115" s="35">
        <v>0.09</v>
      </c>
      <c r="C115" s="25">
        <v>0.04</v>
      </c>
      <c r="D115" s="72">
        <v>0.11</v>
      </c>
      <c r="E115" s="31">
        <v>0.09</v>
      </c>
      <c r="F115" s="73">
        <v>0.1</v>
      </c>
      <c r="G115" s="146">
        <v>0.19702944640753828</v>
      </c>
      <c r="H115" s="151">
        <f t="shared" si="4"/>
        <v>0.14840058091810318</v>
      </c>
      <c r="I115" s="17">
        <v>0.1</v>
      </c>
      <c r="J115" s="17">
        <v>0.08</v>
      </c>
      <c r="K115" s="17">
        <v>0.2652017427543095</v>
      </c>
      <c r="L115" s="106">
        <f t="shared" si="5"/>
        <v>0.17025228292833927</v>
      </c>
      <c r="M115" s="88">
        <f t="shared" si="6"/>
        <v>11</v>
      </c>
      <c r="N115" s="93">
        <f t="shared" si="7"/>
        <v>10</v>
      </c>
      <c r="O115" s="11"/>
      <c r="P115" s="11">
        <v>1</v>
      </c>
      <c r="Q115" s="11"/>
      <c r="R115" s="11">
        <v>1</v>
      </c>
      <c r="S115" s="55"/>
      <c r="T115" s="55"/>
      <c r="Z115" s="55"/>
      <c r="AB115" s="55"/>
      <c r="AC115" s="55"/>
      <c r="AF115" s="55"/>
      <c r="AG115" s="55">
        <v>1</v>
      </c>
      <c r="AM115">
        <v>1</v>
      </c>
      <c r="AP115">
        <v>1</v>
      </c>
      <c r="AR115">
        <v>1</v>
      </c>
      <c r="AW115">
        <v>1</v>
      </c>
      <c r="BA115">
        <v>2</v>
      </c>
      <c r="BL115">
        <v>1</v>
      </c>
      <c r="BW115">
        <v>1</v>
      </c>
    </row>
    <row r="116" spans="1:81" ht="12.75">
      <c r="A116" s="1" t="s">
        <v>132</v>
      </c>
      <c r="B116" s="35">
        <v>2.66</v>
      </c>
      <c r="C116" s="25">
        <v>1.93</v>
      </c>
      <c r="D116" s="72">
        <v>1.99</v>
      </c>
      <c r="E116" s="31">
        <v>2.07</v>
      </c>
      <c r="F116" s="73">
        <v>1.7</v>
      </c>
      <c r="G116" s="146">
        <v>2.141689045936396</v>
      </c>
      <c r="H116" s="151">
        <f t="shared" si="4"/>
        <v>3.399698806592158</v>
      </c>
      <c r="I116" s="17">
        <v>1.51</v>
      </c>
      <c r="J116" s="17">
        <v>7.06</v>
      </c>
      <c r="K116" s="17">
        <v>1.6290964197764728</v>
      </c>
      <c r="L116" s="106">
        <f t="shared" si="5"/>
        <v>4.627766599597585</v>
      </c>
      <c r="M116" s="88">
        <f t="shared" si="6"/>
        <v>299</v>
      </c>
      <c r="N116" s="93">
        <f t="shared" si="7"/>
        <v>54</v>
      </c>
      <c r="O116" s="11">
        <v>2</v>
      </c>
      <c r="P116" s="11">
        <v>7</v>
      </c>
      <c r="Q116" s="11">
        <v>3</v>
      </c>
      <c r="R116" s="11"/>
      <c r="S116" s="55">
        <v>5</v>
      </c>
      <c r="T116" s="55">
        <v>14</v>
      </c>
      <c r="U116" s="55">
        <v>1</v>
      </c>
      <c r="V116" s="55"/>
      <c r="W116" s="55"/>
      <c r="X116" s="55"/>
      <c r="Y116" s="55">
        <v>2</v>
      </c>
      <c r="Z116" s="55">
        <v>6</v>
      </c>
      <c r="AA116">
        <v>3</v>
      </c>
      <c r="AB116" s="55">
        <v>5</v>
      </c>
      <c r="AC116" s="55">
        <v>6</v>
      </c>
      <c r="AD116">
        <v>6</v>
      </c>
      <c r="AE116">
        <v>8</v>
      </c>
      <c r="AF116" s="55">
        <v>3</v>
      </c>
      <c r="AG116" s="55">
        <v>2</v>
      </c>
      <c r="AH116" s="55">
        <v>2</v>
      </c>
      <c r="AI116">
        <v>7</v>
      </c>
      <c r="AJ116">
        <v>6</v>
      </c>
      <c r="AK116" s="55">
        <v>12</v>
      </c>
      <c r="AL116">
        <v>7</v>
      </c>
      <c r="AO116">
        <v>1</v>
      </c>
      <c r="AP116">
        <v>7</v>
      </c>
      <c r="AQ116">
        <v>8</v>
      </c>
      <c r="AR116">
        <v>2</v>
      </c>
      <c r="AS116">
        <v>7</v>
      </c>
      <c r="AT116">
        <v>1</v>
      </c>
      <c r="AU116">
        <v>2</v>
      </c>
      <c r="AV116">
        <v>8</v>
      </c>
      <c r="AW116">
        <v>10</v>
      </c>
      <c r="AX116">
        <v>11</v>
      </c>
      <c r="AY116">
        <v>2</v>
      </c>
      <c r="AZ116">
        <v>7</v>
      </c>
      <c r="BA116">
        <v>3</v>
      </c>
      <c r="BB116">
        <v>7</v>
      </c>
      <c r="BC116">
        <v>6</v>
      </c>
      <c r="BD116">
        <v>4</v>
      </c>
      <c r="BE116">
        <v>1</v>
      </c>
      <c r="BF116">
        <v>2</v>
      </c>
      <c r="BH116">
        <v>6</v>
      </c>
      <c r="BI116">
        <v>6</v>
      </c>
      <c r="BJ116">
        <v>4</v>
      </c>
      <c r="BK116">
        <v>2</v>
      </c>
      <c r="BL116">
        <v>4</v>
      </c>
      <c r="BM116">
        <v>5</v>
      </c>
      <c r="BN116">
        <v>7</v>
      </c>
      <c r="BQ116">
        <v>7</v>
      </c>
      <c r="BR116">
        <v>12</v>
      </c>
      <c r="BS116">
        <v>1</v>
      </c>
      <c r="BT116">
        <v>12</v>
      </c>
      <c r="BU116">
        <v>17</v>
      </c>
      <c r="BW116">
        <v>9</v>
      </c>
      <c r="BY116">
        <v>3</v>
      </c>
      <c r="CB116">
        <v>3</v>
      </c>
      <c r="CC116">
        <v>5</v>
      </c>
    </row>
    <row r="117" spans="1:80" ht="12.75">
      <c r="A117" s="1" t="s">
        <v>133</v>
      </c>
      <c r="B117" s="35">
        <v>4.56</v>
      </c>
      <c r="C117" s="25">
        <v>5.73</v>
      </c>
      <c r="D117" s="72">
        <v>7.09</v>
      </c>
      <c r="E117" s="31">
        <v>12.12</v>
      </c>
      <c r="F117" s="72">
        <v>10.94</v>
      </c>
      <c r="G117" s="146">
        <v>12.16944522968198</v>
      </c>
      <c r="H117" s="151">
        <f t="shared" si="4"/>
        <v>15.153409105259835</v>
      </c>
      <c r="I117" s="17">
        <v>13.84</v>
      </c>
      <c r="J117" s="17">
        <v>14.42</v>
      </c>
      <c r="K117" s="17">
        <v>17.200227315779504</v>
      </c>
      <c r="L117" s="106">
        <f t="shared" si="5"/>
        <v>15.369137904349172</v>
      </c>
      <c r="M117" s="88">
        <f t="shared" si="6"/>
        <v>993</v>
      </c>
      <c r="N117" s="93">
        <f t="shared" si="7"/>
        <v>61</v>
      </c>
      <c r="O117" s="11">
        <v>11</v>
      </c>
      <c r="P117" s="11">
        <v>5</v>
      </c>
      <c r="Q117" s="11">
        <v>6</v>
      </c>
      <c r="R117" s="11">
        <v>2</v>
      </c>
      <c r="S117" s="55">
        <v>7</v>
      </c>
      <c r="T117" s="55">
        <v>12</v>
      </c>
      <c r="U117" s="55">
        <v>51</v>
      </c>
      <c r="V117" s="55"/>
      <c r="W117" s="55">
        <v>8</v>
      </c>
      <c r="Y117" s="55">
        <v>32</v>
      </c>
      <c r="Z117" s="55">
        <v>5</v>
      </c>
      <c r="AA117">
        <v>4</v>
      </c>
      <c r="AB117" s="55">
        <v>10</v>
      </c>
      <c r="AC117" s="55">
        <v>20</v>
      </c>
      <c r="AD117" s="55">
        <v>17</v>
      </c>
      <c r="AE117" s="55">
        <v>6</v>
      </c>
      <c r="AF117" s="55">
        <v>51</v>
      </c>
      <c r="AG117" s="55">
        <v>1</v>
      </c>
      <c r="AH117" s="55">
        <v>16</v>
      </c>
      <c r="AI117" s="55">
        <v>31</v>
      </c>
      <c r="AJ117" s="55">
        <v>15</v>
      </c>
      <c r="AK117" s="55">
        <v>2</v>
      </c>
      <c r="AL117" s="55">
        <v>19</v>
      </c>
      <c r="AM117" s="55">
        <v>10</v>
      </c>
      <c r="AN117" s="55">
        <v>38</v>
      </c>
      <c r="AO117" s="55">
        <v>1</v>
      </c>
      <c r="AP117">
        <v>15</v>
      </c>
      <c r="AQ117">
        <v>2</v>
      </c>
      <c r="AS117">
        <v>7</v>
      </c>
      <c r="AT117">
        <v>7</v>
      </c>
      <c r="AU117">
        <v>2</v>
      </c>
      <c r="AV117">
        <v>74</v>
      </c>
      <c r="AW117">
        <v>24</v>
      </c>
      <c r="AX117">
        <v>45</v>
      </c>
      <c r="AY117">
        <v>60</v>
      </c>
      <c r="AZ117">
        <v>26</v>
      </c>
      <c r="BA117">
        <v>14</v>
      </c>
      <c r="BB117">
        <v>13</v>
      </c>
      <c r="BC117">
        <v>15</v>
      </c>
      <c r="BD117">
        <v>7</v>
      </c>
      <c r="BE117">
        <v>2</v>
      </c>
      <c r="BF117">
        <v>5</v>
      </c>
      <c r="BG117">
        <v>17</v>
      </c>
      <c r="BH117">
        <v>29</v>
      </c>
      <c r="BI117">
        <v>8</v>
      </c>
      <c r="BJ117">
        <v>27</v>
      </c>
      <c r="BK117">
        <v>4</v>
      </c>
      <c r="BL117">
        <v>9</v>
      </c>
      <c r="BM117">
        <v>7</v>
      </c>
      <c r="BN117">
        <v>19</v>
      </c>
      <c r="BO117">
        <v>10</v>
      </c>
      <c r="BP117">
        <v>17</v>
      </c>
      <c r="BQ117">
        <v>19</v>
      </c>
      <c r="BR117">
        <v>23</v>
      </c>
      <c r="BS117">
        <v>32</v>
      </c>
      <c r="BT117">
        <v>16</v>
      </c>
      <c r="BU117">
        <v>15</v>
      </c>
      <c r="BW117">
        <v>3</v>
      </c>
      <c r="BX117">
        <v>16</v>
      </c>
      <c r="BY117">
        <v>7</v>
      </c>
      <c r="CA117">
        <v>7</v>
      </c>
      <c r="CB117">
        <v>10</v>
      </c>
    </row>
    <row r="118" spans="1:77" ht="12.75">
      <c r="A118" s="1" t="s">
        <v>134</v>
      </c>
      <c r="B118" s="35">
        <v>0.01</v>
      </c>
      <c r="C118" s="25">
        <v>0.02</v>
      </c>
      <c r="D118" s="118" t="s">
        <v>324</v>
      </c>
      <c r="E118" s="31">
        <v>0.03</v>
      </c>
      <c r="F118" s="72">
        <v>0.04</v>
      </c>
      <c r="G118" s="146">
        <v>0.006999999999999999</v>
      </c>
      <c r="H118" s="151">
        <f t="shared" si="4"/>
        <v>0.0033333333333333335</v>
      </c>
      <c r="I118" s="17">
        <v>0.01</v>
      </c>
      <c r="J118" s="17"/>
      <c r="K118" s="17"/>
      <c r="L118" s="106">
        <f t="shared" si="5"/>
        <v>0.06190992106485064</v>
      </c>
      <c r="M118" s="88">
        <f t="shared" si="6"/>
        <v>4</v>
      </c>
      <c r="N118" s="93">
        <f t="shared" si="7"/>
        <v>3</v>
      </c>
      <c r="O118" s="11"/>
      <c r="P118" s="11"/>
      <c r="Q118" s="11"/>
      <c r="R118" s="11">
        <v>1</v>
      </c>
      <c r="U118" s="19"/>
      <c r="V118" s="19"/>
      <c r="AF118">
        <v>2</v>
      </c>
      <c r="BY118">
        <v>1</v>
      </c>
    </row>
    <row r="119" spans="1:80" ht="12.75">
      <c r="A119" s="1" t="s">
        <v>135</v>
      </c>
      <c r="B119" s="36">
        <v>90.6</v>
      </c>
      <c r="C119" s="25">
        <v>44.43</v>
      </c>
      <c r="D119" s="73">
        <v>15.29</v>
      </c>
      <c r="E119" s="31">
        <v>13.13</v>
      </c>
      <c r="F119" s="72">
        <v>15.94</v>
      </c>
      <c r="G119" s="146">
        <v>37.92022732626619</v>
      </c>
      <c r="H119" s="151">
        <f t="shared" si="4"/>
        <v>38.514273380248284</v>
      </c>
      <c r="I119" s="17">
        <v>23.74310239117106</v>
      </c>
      <c r="J119" s="17">
        <v>56.49</v>
      </c>
      <c r="K119" s="17">
        <v>35.309717749573785</v>
      </c>
      <c r="L119" s="106">
        <f t="shared" si="5"/>
        <v>43.97152143631017</v>
      </c>
      <c r="M119" s="88">
        <f t="shared" si="6"/>
        <v>2841</v>
      </c>
      <c r="N119" s="93">
        <f t="shared" si="7"/>
        <v>43</v>
      </c>
      <c r="O119" s="11">
        <v>28</v>
      </c>
      <c r="P119" s="11">
        <v>92</v>
      </c>
      <c r="Q119" s="11">
        <v>5</v>
      </c>
      <c r="R119" s="11"/>
      <c r="S119" s="55">
        <v>9</v>
      </c>
      <c r="T119" s="55">
        <v>12</v>
      </c>
      <c r="U119" s="55">
        <v>56</v>
      </c>
      <c r="V119" s="55"/>
      <c r="Y119" s="55">
        <v>1</v>
      </c>
      <c r="Z119" s="55"/>
      <c r="AB119" s="55">
        <v>144</v>
      </c>
      <c r="AC119" s="55">
        <v>114</v>
      </c>
      <c r="AD119">
        <v>16</v>
      </c>
      <c r="AE119">
        <v>37</v>
      </c>
      <c r="AF119" s="55">
        <v>116</v>
      </c>
      <c r="AH119">
        <v>39</v>
      </c>
      <c r="AI119">
        <v>126</v>
      </c>
      <c r="AJ119">
        <v>7</v>
      </c>
      <c r="AL119">
        <v>130</v>
      </c>
      <c r="AM119">
        <v>50</v>
      </c>
      <c r="AN119">
        <v>119</v>
      </c>
      <c r="AQ119">
        <v>48</v>
      </c>
      <c r="AT119">
        <v>15</v>
      </c>
      <c r="AU119">
        <v>1</v>
      </c>
      <c r="AV119">
        <v>94</v>
      </c>
      <c r="AW119">
        <v>6</v>
      </c>
      <c r="AX119">
        <v>386</v>
      </c>
      <c r="AY119">
        <v>21</v>
      </c>
      <c r="BF119">
        <v>262</v>
      </c>
      <c r="BG119">
        <v>111</v>
      </c>
      <c r="BH119">
        <v>73</v>
      </c>
      <c r="BI119">
        <v>19</v>
      </c>
      <c r="BJ119">
        <v>84</v>
      </c>
      <c r="BL119">
        <v>34</v>
      </c>
      <c r="BM119">
        <v>85</v>
      </c>
      <c r="BN119">
        <v>52</v>
      </c>
      <c r="BO119">
        <v>74</v>
      </c>
      <c r="BP119">
        <v>4</v>
      </c>
      <c r="BR119">
        <v>2</v>
      </c>
      <c r="BS119">
        <v>23</v>
      </c>
      <c r="BT119">
        <v>26</v>
      </c>
      <c r="BU119">
        <v>155</v>
      </c>
      <c r="BW119">
        <v>122</v>
      </c>
      <c r="BX119">
        <v>3</v>
      </c>
      <c r="CA119">
        <v>15</v>
      </c>
      <c r="CB119">
        <v>25</v>
      </c>
    </row>
    <row r="120" spans="1:32" ht="12.75">
      <c r="A120" s="1" t="s">
        <v>136</v>
      </c>
      <c r="B120" s="35">
        <v>0.25</v>
      </c>
      <c r="C120" s="25">
        <v>0.05</v>
      </c>
      <c r="D120" s="72">
        <v>0.03</v>
      </c>
      <c r="E120" s="31">
        <v>0.02</v>
      </c>
      <c r="F120" s="118" t="s">
        <v>324</v>
      </c>
      <c r="G120" s="146">
        <v>0.01</v>
      </c>
      <c r="H120" s="151">
        <f t="shared" si="4"/>
        <v>0</v>
      </c>
      <c r="I120" s="17"/>
      <c r="J120" s="17"/>
      <c r="K120" s="17"/>
      <c r="L120" s="106">
        <f t="shared" si="5"/>
        <v>0.03095496053242532</v>
      </c>
      <c r="M120" s="88">
        <f t="shared" si="6"/>
        <v>2</v>
      </c>
      <c r="N120" s="93">
        <f t="shared" si="7"/>
        <v>1</v>
      </c>
      <c r="O120" s="11"/>
      <c r="P120" s="11"/>
      <c r="Q120" s="11"/>
      <c r="R120" s="11"/>
      <c r="U120" s="19"/>
      <c r="V120" s="19"/>
      <c r="AF120" s="55">
        <v>2</v>
      </c>
    </row>
    <row r="121" spans="1:81" ht="12.75">
      <c r="A121" s="1" t="s">
        <v>137</v>
      </c>
      <c r="B121" s="35">
        <v>47.42</v>
      </c>
      <c r="C121" s="25">
        <v>53.63</v>
      </c>
      <c r="D121" s="73">
        <v>40.11</v>
      </c>
      <c r="E121" s="31">
        <v>41.99</v>
      </c>
      <c r="F121" s="72">
        <v>24.56</v>
      </c>
      <c r="G121" s="146">
        <v>23.514391048292115</v>
      </c>
      <c r="H121" s="151">
        <f t="shared" si="4"/>
        <v>28.616604786260027</v>
      </c>
      <c r="I121" s="17">
        <v>21.26</v>
      </c>
      <c r="J121" s="17">
        <v>31.97</v>
      </c>
      <c r="K121" s="17">
        <v>32.619814358780076</v>
      </c>
      <c r="L121" s="106">
        <f t="shared" si="5"/>
        <v>30.95496053242532</v>
      </c>
      <c r="M121" s="88">
        <f t="shared" si="6"/>
        <v>2000</v>
      </c>
      <c r="N121" s="93">
        <f t="shared" si="7"/>
        <v>64</v>
      </c>
      <c r="O121" s="11">
        <v>14</v>
      </c>
      <c r="P121" s="11">
        <v>80</v>
      </c>
      <c r="Q121" s="11">
        <v>8</v>
      </c>
      <c r="R121" s="11"/>
      <c r="S121" s="55">
        <v>15</v>
      </c>
      <c r="T121" s="55">
        <v>18</v>
      </c>
      <c r="U121" s="55">
        <v>39</v>
      </c>
      <c r="V121" s="55"/>
      <c r="W121" s="55">
        <v>16</v>
      </c>
      <c r="X121" s="55">
        <v>19</v>
      </c>
      <c r="Y121" s="55">
        <v>15</v>
      </c>
      <c r="Z121" s="55">
        <v>24</v>
      </c>
      <c r="AA121" s="55">
        <v>5</v>
      </c>
      <c r="AB121" s="55">
        <v>17</v>
      </c>
      <c r="AC121" s="55">
        <v>17</v>
      </c>
      <c r="AD121" s="55">
        <v>12</v>
      </c>
      <c r="AE121" s="55">
        <v>21</v>
      </c>
      <c r="AF121" s="55">
        <v>96</v>
      </c>
      <c r="AG121" s="55">
        <v>5</v>
      </c>
      <c r="AH121" s="55">
        <v>85</v>
      </c>
      <c r="AI121" s="55">
        <v>14</v>
      </c>
      <c r="AJ121" s="55">
        <v>19</v>
      </c>
      <c r="AK121" s="55">
        <v>2</v>
      </c>
      <c r="AL121" s="55">
        <v>176</v>
      </c>
      <c r="AM121" s="55">
        <v>27</v>
      </c>
      <c r="AN121" s="55">
        <v>77</v>
      </c>
      <c r="AO121" s="55">
        <v>1</v>
      </c>
      <c r="AP121">
        <v>25</v>
      </c>
      <c r="AQ121">
        <v>1</v>
      </c>
      <c r="AR121" s="55">
        <v>2</v>
      </c>
      <c r="AS121" s="55"/>
      <c r="AT121">
        <v>22</v>
      </c>
      <c r="AU121">
        <v>3</v>
      </c>
      <c r="AV121">
        <v>77</v>
      </c>
      <c r="AW121">
        <v>32</v>
      </c>
      <c r="AX121">
        <v>119</v>
      </c>
      <c r="AY121">
        <v>83</v>
      </c>
      <c r="AZ121">
        <v>5</v>
      </c>
      <c r="BA121">
        <v>20</v>
      </c>
      <c r="BB121">
        <v>39</v>
      </c>
      <c r="BC121">
        <v>3</v>
      </c>
      <c r="BD121">
        <v>12</v>
      </c>
      <c r="BE121">
        <v>9</v>
      </c>
      <c r="BF121">
        <v>42</v>
      </c>
      <c r="BG121">
        <v>17</v>
      </c>
      <c r="BH121">
        <v>29</v>
      </c>
      <c r="BI121">
        <v>15</v>
      </c>
      <c r="BJ121">
        <v>3</v>
      </c>
      <c r="BK121">
        <v>20</v>
      </c>
      <c r="BL121">
        <v>49</v>
      </c>
      <c r="BM121">
        <v>36</v>
      </c>
      <c r="BN121">
        <v>81</v>
      </c>
      <c r="BO121">
        <v>70</v>
      </c>
      <c r="BP121">
        <v>14</v>
      </c>
      <c r="BQ121">
        <v>15</v>
      </c>
      <c r="BR121">
        <v>9</v>
      </c>
      <c r="BS121">
        <v>19</v>
      </c>
      <c r="BT121">
        <v>49</v>
      </c>
      <c r="BU121">
        <v>55</v>
      </c>
      <c r="BV121">
        <v>32</v>
      </c>
      <c r="BW121">
        <v>31</v>
      </c>
      <c r="BX121">
        <v>28</v>
      </c>
      <c r="BY121">
        <v>49</v>
      </c>
      <c r="BZ121">
        <v>14</v>
      </c>
      <c r="CA121">
        <v>12</v>
      </c>
      <c r="CB121">
        <v>36</v>
      </c>
      <c r="CC121">
        <v>1</v>
      </c>
    </row>
    <row r="122" spans="1:81" ht="12.75">
      <c r="A122" s="1" t="s">
        <v>138</v>
      </c>
      <c r="B122" s="35">
        <v>0.03</v>
      </c>
      <c r="C122" s="25">
        <v>0.18</v>
      </c>
      <c r="D122" s="72">
        <v>0.28</v>
      </c>
      <c r="E122" s="31">
        <v>0.75</v>
      </c>
      <c r="F122" s="73">
        <v>0.9</v>
      </c>
      <c r="G122" s="146">
        <v>2.4040471142520614</v>
      </c>
      <c r="H122" s="151">
        <f t="shared" si="4"/>
        <v>4.556194354991476</v>
      </c>
      <c r="I122" s="17">
        <v>2.73</v>
      </c>
      <c r="J122" s="17">
        <v>4.82</v>
      </c>
      <c r="K122" s="17">
        <v>6.118583064974427</v>
      </c>
      <c r="L122" s="106">
        <f t="shared" si="5"/>
        <v>4.9837486457204765</v>
      </c>
      <c r="M122" s="88">
        <f t="shared" si="6"/>
        <v>322</v>
      </c>
      <c r="N122" s="93">
        <f t="shared" si="7"/>
        <v>51</v>
      </c>
      <c r="O122" s="11">
        <v>2</v>
      </c>
      <c r="P122" s="11">
        <v>13</v>
      </c>
      <c r="Q122" s="11">
        <v>12</v>
      </c>
      <c r="R122" s="11">
        <v>5</v>
      </c>
      <c r="S122">
        <v>1</v>
      </c>
      <c r="U122" s="55"/>
      <c r="V122" s="55">
        <v>2</v>
      </c>
      <c r="W122">
        <v>1</v>
      </c>
      <c r="X122" s="55">
        <v>1</v>
      </c>
      <c r="Y122" s="55">
        <v>12</v>
      </c>
      <c r="Z122" s="55">
        <v>5</v>
      </c>
      <c r="AA122" s="55">
        <v>2</v>
      </c>
      <c r="AB122" s="55">
        <v>8</v>
      </c>
      <c r="AC122" s="55">
        <v>7</v>
      </c>
      <c r="AD122" s="55">
        <v>1</v>
      </c>
      <c r="AE122">
        <v>2</v>
      </c>
      <c r="AF122" s="55">
        <v>4</v>
      </c>
      <c r="AG122" s="55">
        <v>4</v>
      </c>
      <c r="AH122" s="55">
        <v>11</v>
      </c>
      <c r="AI122">
        <v>4</v>
      </c>
      <c r="AJ122">
        <v>2</v>
      </c>
      <c r="AK122" s="55">
        <v>5</v>
      </c>
      <c r="AL122">
        <v>3</v>
      </c>
      <c r="AM122">
        <v>1</v>
      </c>
      <c r="AN122">
        <v>1</v>
      </c>
      <c r="AO122">
        <v>2</v>
      </c>
      <c r="AP122">
        <v>4</v>
      </c>
      <c r="AQ122">
        <v>12</v>
      </c>
      <c r="AR122">
        <v>4</v>
      </c>
      <c r="AS122">
        <v>11</v>
      </c>
      <c r="AU122">
        <v>1</v>
      </c>
      <c r="AV122">
        <v>1</v>
      </c>
      <c r="AX122">
        <v>2</v>
      </c>
      <c r="AY122">
        <v>1</v>
      </c>
      <c r="AZ122">
        <v>3</v>
      </c>
      <c r="BA122">
        <v>16</v>
      </c>
      <c r="BB122">
        <v>1</v>
      </c>
      <c r="BC122">
        <v>3</v>
      </c>
      <c r="BD122">
        <v>6</v>
      </c>
      <c r="BK122">
        <v>4</v>
      </c>
      <c r="BL122">
        <v>7</v>
      </c>
      <c r="BM122">
        <v>2</v>
      </c>
      <c r="BN122">
        <v>102</v>
      </c>
      <c r="BR122">
        <v>1</v>
      </c>
      <c r="BU122">
        <v>2</v>
      </c>
      <c r="BV122">
        <v>3</v>
      </c>
      <c r="BW122">
        <v>2</v>
      </c>
      <c r="BY122">
        <v>4</v>
      </c>
      <c r="BZ122">
        <v>9</v>
      </c>
      <c r="CA122">
        <v>5</v>
      </c>
      <c r="CB122">
        <v>2</v>
      </c>
      <c r="CC122">
        <v>3</v>
      </c>
    </row>
    <row r="123" spans="1:29" ht="12.75">
      <c r="A123" s="1" t="s">
        <v>139</v>
      </c>
      <c r="B123" s="36">
        <v>2.5</v>
      </c>
      <c r="C123" s="28">
        <v>1.02</v>
      </c>
      <c r="D123" s="72">
        <v>0.46</v>
      </c>
      <c r="E123" s="31">
        <v>0.13</v>
      </c>
      <c r="F123" s="72">
        <v>0.01</v>
      </c>
      <c r="G123" s="146">
        <v>0.099</v>
      </c>
      <c r="H123" s="151">
        <f t="shared" si="4"/>
        <v>0.34677337879648923</v>
      </c>
      <c r="I123" s="17">
        <v>0.15</v>
      </c>
      <c r="J123" s="17"/>
      <c r="K123" s="17">
        <v>0.8903201363894677</v>
      </c>
      <c r="L123" s="106">
        <f t="shared" si="5"/>
        <v>0.01547748026621266</v>
      </c>
      <c r="M123" s="88">
        <f t="shared" si="6"/>
        <v>1</v>
      </c>
      <c r="N123" s="93">
        <f t="shared" si="7"/>
        <v>1</v>
      </c>
      <c r="O123" s="11"/>
      <c r="P123" s="11"/>
      <c r="Q123" s="11"/>
      <c r="R123" s="11"/>
      <c r="U123" s="55"/>
      <c r="V123" s="55"/>
      <c r="AC123" s="55">
        <v>1</v>
      </c>
    </row>
    <row r="124" spans="1:79" ht="12.75">
      <c r="A124" s="1" t="s">
        <v>140</v>
      </c>
      <c r="B124" s="35">
        <v>27.78</v>
      </c>
      <c r="C124" s="25">
        <v>43.99</v>
      </c>
      <c r="D124" s="73">
        <v>62.92</v>
      </c>
      <c r="E124" s="32">
        <v>37.8</v>
      </c>
      <c r="F124" s="73">
        <v>16.8</v>
      </c>
      <c r="G124" s="146">
        <v>10.316457008244994</v>
      </c>
      <c r="H124" s="151">
        <f t="shared" si="4"/>
        <v>13.183603586537854</v>
      </c>
      <c r="I124" s="17">
        <v>9.7</v>
      </c>
      <c r="J124" s="17">
        <v>15.17</v>
      </c>
      <c r="K124" s="17">
        <v>14.680810759613564</v>
      </c>
      <c r="L124" s="106">
        <f t="shared" si="5"/>
        <v>12.50580405509983</v>
      </c>
      <c r="M124" s="88">
        <f t="shared" si="6"/>
        <v>808</v>
      </c>
      <c r="N124" s="93">
        <f t="shared" si="7"/>
        <v>40</v>
      </c>
      <c r="O124" s="11">
        <v>40</v>
      </c>
      <c r="P124" s="11"/>
      <c r="Q124" s="11"/>
      <c r="R124" s="11">
        <v>2</v>
      </c>
      <c r="S124">
        <v>4</v>
      </c>
      <c r="U124" s="19">
        <v>42</v>
      </c>
      <c r="V124" s="19"/>
      <c r="Y124" s="55">
        <v>43</v>
      </c>
      <c r="Z124" s="55">
        <v>3</v>
      </c>
      <c r="AB124" s="55">
        <v>2</v>
      </c>
      <c r="AC124" s="55">
        <v>5</v>
      </c>
      <c r="AD124">
        <v>6</v>
      </c>
      <c r="AE124">
        <v>17</v>
      </c>
      <c r="AF124" s="55">
        <v>35</v>
      </c>
      <c r="AH124">
        <v>1</v>
      </c>
      <c r="AI124">
        <v>34</v>
      </c>
      <c r="AN124">
        <v>33</v>
      </c>
      <c r="AQ124">
        <v>3</v>
      </c>
      <c r="AU124">
        <v>2</v>
      </c>
      <c r="AV124">
        <v>38</v>
      </c>
      <c r="AW124">
        <v>41</v>
      </c>
      <c r="AX124">
        <v>7</v>
      </c>
      <c r="AY124">
        <v>13</v>
      </c>
      <c r="AZ124">
        <v>20</v>
      </c>
      <c r="BA124">
        <v>2</v>
      </c>
      <c r="BB124">
        <v>5</v>
      </c>
      <c r="BC124">
        <v>2</v>
      </c>
      <c r="BE124">
        <v>4</v>
      </c>
      <c r="BG124">
        <v>72</v>
      </c>
      <c r="BH124">
        <v>20</v>
      </c>
      <c r="BI124">
        <v>15</v>
      </c>
      <c r="BJ124">
        <v>10</v>
      </c>
      <c r="BL124">
        <v>1</v>
      </c>
      <c r="BM124">
        <v>6</v>
      </c>
      <c r="BO124">
        <v>13</v>
      </c>
      <c r="BP124">
        <v>42</v>
      </c>
      <c r="BQ124">
        <v>41</v>
      </c>
      <c r="BR124">
        <v>3</v>
      </c>
      <c r="BS124">
        <v>55</v>
      </c>
      <c r="BT124">
        <v>72</v>
      </c>
      <c r="BU124">
        <v>4</v>
      </c>
      <c r="BX124">
        <v>25</v>
      </c>
      <c r="CA124">
        <v>25</v>
      </c>
    </row>
    <row r="125" spans="1:80" ht="12.75">
      <c r="A125" s="1" t="s">
        <v>141</v>
      </c>
      <c r="B125" s="35"/>
      <c r="C125" s="25">
        <v>0.02</v>
      </c>
      <c r="D125" s="118" t="s">
        <v>324</v>
      </c>
      <c r="E125" s="31">
        <v>0.14</v>
      </c>
      <c r="F125" s="72">
        <v>0.09</v>
      </c>
      <c r="G125" s="146">
        <v>2.496676089517079</v>
      </c>
      <c r="H125" s="151">
        <f t="shared" si="4"/>
        <v>19.041903138220622</v>
      </c>
      <c r="I125" s="17">
        <v>11.08</v>
      </c>
      <c r="J125" s="17">
        <v>20.7</v>
      </c>
      <c r="K125" s="17">
        <v>25.34570941466187</v>
      </c>
      <c r="L125" s="106">
        <f t="shared" si="5"/>
        <v>30.366816282309237</v>
      </c>
      <c r="M125" s="88">
        <f t="shared" si="6"/>
        <v>1962</v>
      </c>
      <c r="N125" s="93">
        <f t="shared" si="7"/>
        <v>52</v>
      </c>
      <c r="O125" s="11">
        <v>190</v>
      </c>
      <c r="P125" s="11">
        <v>1</v>
      </c>
      <c r="Q125" s="11"/>
      <c r="R125" s="11">
        <v>20</v>
      </c>
      <c r="S125">
        <v>2</v>
      </c>
      <c r="T125" s="55">
        <v>8</v>
      </c>
      <c r="U125" s="19">
        <v>59</v>
      </c>
      <c r="V125" s="19">
        <v>1</v>
      </c>
      <c r="W125">
        <v>45</v>
      </c>
      <c r="Y125" s="55">
        <v>53</v>
      </c>
      <c r="Z125" s="55">
        <v>1</v>
      </c>
      <c r="AB125" s="55">
        <v>7</v>
      </c>
      <c r="AC125" s="55">
        <v>7</v>
      </c>
      <c r="AD125">
        <v>41</v>
      </c>
      <c r="AE125">
        <v>24</v>
      </c>
      <c r="AF125" s="55">
        <v>157</v>
      </c>
      <c r="AG125">
        <v>9</v>
      </c>
      <c r="AH125">
        <v>12</v>
      </c>
      <c r="AI125">
        <v>221</v>
      </c>
      <c r="AJ125">
        <v>27</v>
      </c>
      <c r="AK125">
        <v>17</v>
      </c>
      <c r="AL125">
        <v>10</v>
      </c>
      <c r="AN125">
        <v>8</v>
      </c>
      <c r="AP125">
        <v>27</v>
      </c>
      <c r="AQ125">
        <v>7</v>
      </c>
      <c r="AS125">
        <v>25</v>
      </c>
      <c r="AT125">
        <v>7</v>
      </c>
      <c r="AV125">
        <v>37</v>
      </c>
      <c r="AW125">
        <v>12</v>
      </c>
      <c r="AX125">
        <v>94</v>
      </c>
      <c r="AY125">
        <v>61</v>
      </c>
      <c r="AZ125">
        <v>35</v>
      </c>
      <c r="BA125">
        <v>40</v>
      </c>
      <c r="BB125">
        <v>2</v>
      </c>
      <c r="BC125">
        <v>3</v>
      </c>
      <c r="BD125">
        <v>2</v>
      </c>
      <c r="BE125">
        <v>5</v>
      </c>
      <c r="BG125">
        <v>77</v>
      </c>
      <c r="BH125">
        <v>15</v>
      </c>
      <c r="BI125">
        <v>62</v>
      </c>
      <c r="BJ125">
        <v>168</v>
      </c>
      <c r="BL125">
        <v>25</v>
      </c>
      <c r="BM125">
        <v>75</v>
      </c>
      <c r="BN125">
        <v>83</v>
      </c>
      <c r="BP125">
        <v>3</v>
      </c>
      <c r="BQ125">
        <v>8</v>
      </c>
      <c r="BS125">
        <v>3</v>
      </c>
      <c r="BT125">
        <v>37</v>
      </c>
      <c r="BU125">
        <v>47</v>
      </c>
      <c r="BW125">
        <v>3</v>
      </c>
      <c r="BX125">
        <v>4</v>
      </c>
      <c r="CA125">
        <v>35</v>
      </c>
      <c r="CB125">
        <v>40</v>
      </c>
    </row>
    <row r="126" spans="1:79" ht="12.75">
      <c r="A126" s="1" t="s">
        <v>142</v>
      </c>
      <c r="B126" s="35">
        <v>0.56</v>
      </c>
      <c r="C126" s="25">
        <v>1.74</v>
      </c>
      <c r="D126" s="72">
        <v>0.97</v>
      </c>
      <c r="E126" s="31">
        <v>1.25</v>
      </c>
      <c r="F126" s="73">
        <v>0.44</v>
      </c>
      <c r="G126" s="146">
        <v>0.33453121319199053</v>
      </c>
      <c r="H126" s="151">
        <f t="shared" si="4"/>
        <v>0.5942088877775259</v>
      </c>
      <c r="I126" s="17">
        <v>0.153280196198651</v>
      </c>
      <c r="J126" s="17">
        <v>1.08</v>
      </c>
      <c r="K126" s="17">
        <v>0.5493464671339269</v>
      </c>
      <c r="L126" s="106">
        <f t="shared" si="5"/>
        <v>1.269153381829438</v>
      </c>
      <c r="M126" s="88">
        <f t="shared" si="6"/>
        <v>82</v>
      </c>
      <c r="N126" s="93">
        <f t="shared" si="7"/>
        <v>28</v>
      </c>
      <c r="O126" s="11">
        <v>1</v>
      </c>
      <c r="P126" s="11">
        <v>1</v>
      </c>
      <c r="Q126" s="11"/>
      <c r="R126" s="11">
        <v>2</v>
      </c>
      <c r="U126" s="55">
        <v>1</v>
      </c>
      <c r="V126" s="55"/>
      <c r="Y126" s="55">
        <v>3</v>
      </c>
      <c r="Z126" s="55"/>
      <c r="AA126">
        <v>1</v>
      </c>
      <c r="AC126" s="55">
        <v>3</v>
      </c>
      <c r="AF126" s="55">
        <v>10</v>
      </c>
      <c r="AH126">
        <v>9</v>
      </c>
      <c r="AI126">
        <v>4</v>
      </c>
      <c r="AK126">
        <v>1</v>
      </c>
      <c r="AS126">
        <v>2</v>
      </c>
      <c r="AV126">
        <v>6</v>
      </c>
      <c r="AX126">
        <v>1</v>
      </c>
      <c r="AY126">
        <v>1</v>
      </c>
      <c r="AZ126">
        <v>2</v>
      </c>
      <c r="BA126">
        <v>2</v>
      </c>
      <c r="BF126">
        <v>1</v>
      </c>
      <c r="BG126">
        <v>1</v>
      </c>
      <c r="BI126">
        <v>1</v>
      </c>
      <c r="BJ126">
        <v>1</v>
      </c>
      <c r="BM126">
        <v>2</v>
      </c>
      <c r="BN126">
        <v>6</v>
      </c>
      <c r="BQ126">
        <v>3</v>
      </c>
      <c r="BS126">
        <v>1</v>
      </c>
      <c r="BU126">
        <v>13</v>
      </c>
      <c r="BW126">
        <v>1</v>
      </c>
      <c r="CA126">
        <v>2</v>
      </c>
    </row>
    <row r="127" spans="1:79" ht="12.75">
      <c r="A127" s="1" t="s">
        <v>143</v>
      </c>
      <c r="B127" s="35">
        <v>0.53</v>
      </c>
      <c r="C127" s="25">
        <v>1.94</v>
      </c>
      <c r="D127" s="73">
        <v>1.7</v>
      </c>
      <c r="E127" s="31">
        <v>1.31</v>
      </c>
      <c r="F127" s="72">
        <v>0.75</v>
      </c>
      <c r="G127" s="146">
        <v>0.3024723203769141</v>
      </c>
      <c r="H127" s="151">
        <f t="shared" si="4"/>
        <v>0.2395225981485897</v>
      </c>
      <c r="I127" s="17">
        <v>0.18393623543838136</v>
      </c>
      <c r="J127" s="17">
        <v>0.08</v>
      </c>
      <c r="K127" s="17">
        <v>0.4546315590073878</v>
      </c>
      <c r="L127" s="106">
        <f t="shared" si="5"/>
        <v>9.735335087447764</v>
      </c>
      <c r="M127" s="88">
        <f t="shared" si="6"/>
        <v>629</v>
      </c>
      <c r="N127" s="93">
        <f t="shared" si="7"/>
        <v>24</v>
      </c>
      <c r="O127" s="11">
        <v>1</v>
      </c>
      <c r="P127" s="11">
        <v>1</v>
      </c>
      <c r="Q127" s="11"/>
      <c r="R127" s="11"/>
      <c r="U127" s="19">
        <v>19</v>
      </c>
      <c r="V127" s="19">
        <v>1</v>
      </c>
      <c r="Y127" s="55">
        <v>1</v>
      </c>
      <c r="AE127">
        <v>1</v>
      </c>
      <c r="AF127" s="55">
        <v>442</v>
      </c>
      <c r="AG127">
        <v>4</v>
      </c>
      <c r="AH127">
        <v>1</v>
      </c>
      <c r="AI127">
        <v>1</v>
      </c>
      <c r="AK127">
        <v>2</v>
      </c>
      <c r="AP127">
        <v>32</v>
      </c>
      <c r="AT127">
        <v>1</v>
      </c>
      <c r="AV127">
        <v>3</v>
      </c>
      <c r="AZ127">
        <v>1</v>
      </c>
      <c r="BG127">
        <v>2</v>
      </c>
      <c r="BH127">
        <v>16</v>
      </c>
      <c r="BL127">
        <v>1</v>
      </c>
      <c r="BM127">
        <v>1</v>
      </c>
      <c r="BN127">
        <v>35</v>
      </c>
      <c r="BS127">
        <v>5</v>
      </c>
      <c r="BU127">
        <v>6</v>
      </c>
      <c r="BW127">
        <v>51</v>
      </c>
      <c r="CA127">
        <v>1</v>
      </c>
    </row>
    <row r="128" spans="1:70" ht="12.75">
      <c r="A128" s="1" t="s">
        <v>144</v>
      </c>
      <c r="B128" s="35">
        <v>0.11</v>
      </c>
      <c r="C128" s="25"/>
      <c r="D128" s="72">
        <v>0.01</v>
      </c>
      <c r="E128" s="31">
        <v>0.01</v>
      </c>
      <c r="F128" s="73">
        <v>0.03</v>
      </c>
      <c r="G128" s="145" t="s">
        <v>324</v>
      </c>
      <c r="H128" s="151">
        <f t="shared" si="4"/>
        <v>0.012980993875102606</v>
      </c>
      <c r="I128" s="17"/>
      <c r="J128" s="17">
        <v>0.02</v>
      </c>
      <c r="K128" s="17">
        <v>0.018942981625307824</v>
      </c>
      <c r="L128" s="106">
        <f t="shared" si="5"/>
        <v>0.03095496053242532</v>
      </c>
      <c r="M128" s="88">
        <f t="shared" si="6"/>
        <v>2</v>
      </c>
      <c r="N128" s="93">
        <f t="shared" si="7"/>
        <v>1</v>
      </c>
      <c r="O128" s="11"/>
      <c r="P128" s="11"/>
      <c r="Q128" s="11"/>
      <c r="R128" s="11"/>
      <c r="U128" s="19"/>
      <c r="V128" s="19"/>
      <c r="BR128">
        <v>2</v>
      </c>
    </row>
    <row r="129" spans="1:80" ht="12.75">
      <c r="A129" s="1" t="s">
        <v>145</v>
      </c>
      <c r="B129" s="35">
        <v>7.38</v>
      </c>
      <c r="C129" s="25">
        <v>3.47</v>
      </c>
      <c r="D129" s="72">
        <v>5.97</v>
      </c>
      <c r="E129" s="31">
        <v>17.45</v>
      </c>
      <c r="F129" s="72">
        <v>34.78</v>
      </c>
      <c r="G129" s="146">
        <v>69.49336395759717</v>
      </c>
      <c r="H129" s="151">
        <f t="shared" si="4"/>
        <v>46.50621140367494</v>
      </c>
      <c r="I129" s="17">
        <v>26.63</v>
      </c>
      <c r="J129" s="17">
        <v>72.9</v>
      </c>
      <c r="K129" s="17">
        <v>39.98863421102482</v>
      </c>
      <c r="L129" s="106">
        <f t="shared" si="5"/>
        <v>37.48645720476706</v>
      </c>
      <c r="M129" s="88">
        <f t="shared" si="6"/>
        <v>2422</v>
      </c>
      <c r="N129" s="93">
        <f t="shared" si="7"/>
        <v>62</v>
      </c>
      <c r="O129" s="11">
        <v>27</v>
      </c>
      <c r="P129" s="11">
        <v>38</v>
      </c>
      <c r="Q129" s="11"/>
      <c r="R129" s="11">
        <v>17</v>
      </c>
      <c r="S129" s="55">
        <v>12</v>
      </c>
      <c r="T129" s="55">
        <v>43</v>
      </c>
      <c r="U129" s="55">
        <v>152</v>
      </c>
      <c r="V129" s="55">
        <v>5</v>
      </c>
      <c r="W129" s="55"/>
      <c r="X129" s="55">
        <v>8</v>
      </c>
      <c r="Y129" s="55">
        <v>79</v>
      </c>
      <c r="Z129" s="55">
        <v>7</v>
      </c>
      <c r="AA129" s="55">
        <v>4</v>
      </c>
      <c r="AB129" s="55">
        <v>1</v>
      </c>
      <c r="AC129" s="55">
        <v>116</v>
      </c>
      <c r="AD129" s="55">
        <v>99</v>
      </c>
      <c r="AE129" s="55">
        <v>55</v>
      </c>
      <c r="AF129" s="55">
        <v>72</v>
      </c>
      <c r="AG129" s="55">
        <v>62</v>
      </c>
      <c r="AH129" s="55">
        <v>17</v>
      </c>
      <c r="AI129" s="55">
        <v>92</v>
      </c>
      <c r="AJ129" s="55">
        <v>3</v>
      </c>
      <c r="AK129" s="55">
        <v>12</v>
      </c>
      <c r="AL129" s="55">
        <v>60</v>
      </c>
      <c r="AM129" s="55">
        <v>8</v>
      </c>
      <c r="AN129" s="55">
        <v>40</v>
      </c>
      <c r="AO129" s="55"/>
      <c r="AP129">
        <v>37</v>
      </c>
      <c r="AQ129">
        <v>20</v>
      </c>
      <c r="AR129" s="55">
        <v>23</v>
      </c>
      <c r="AS129" s="55">
        <v>1</v>
      </c>
      <c r="AT129">
        <v>107</v>
      </c>
      <c r="AU129">
        <v>50</v>
      </c>
      <c r="AV129">
        <v>83</v>
      </c>
      <c r="AW129">
        <v>44</v>
      </c>
      <c r="AX129">
        <v>133</v>
      </c>
      <c r="AY129">
        <v>81</v>
      </c>
      <c r="AZ129">
        <v>81</v>
      </c>
      <c r="BA129">
        <v>34</v>
      </c>
      <c r="BB129">
        <v>24</v>
      </c>
      <c r="BC129">
        <v>3</v>
      </c>
      <c r="BE129">
        <v>4</v>
      </c>
      <c r="BF129">
        <v>1</v>
      </c>
      <c r="BG129">
        <v>37</v>
      </c>
      <c r="BH129">
        <v>64</v>
      </c>
      <c r="BI129">
        <v>43</v>
      </c>
      <c r="BJ129">
        <v>93</v>
      </c>
      <c r="BK129">
        <v>6</v>
      </c>
      <c r="BL129">
        <v>39</v>
      </c>
      <c r="BM129">
        <v>16</v>
      </c>
      <c r="BN129">
        <v>22</v>
      </c>
      <c r="BO129">
        <v>8</v>
      </c>
      <c r="BP129">
        <v>35</v>
      </c>
      <c r="BQ129">
        <v>36</v>
      </c>
      <c r="BR129">
        <v>13</v>
      </c>
      <c r="BS129">
        <v>53</v>
      </c>
      <c r="BT129">
        <v>39</v>
      </c>
      <c r="BU129">
        <v>70</v>
      </c>
      <c r="BV129">
        <v>9</v>
      </c>
      <c r="BW129">
        <v>28</v>
      </c>
      <c r="BX129">
        <v>19</v>
      </c>
      <c r="BY129">
        <v>12</v>
      </c>
      <c r="BZ129">
        <v>2</v>
      </c>
      <c r="CA129">
        <v>22</v>
      </c>
      <c r="CB129">
        <v>1</v>
      </c>
    </row>
    <row r="130" spans="1:76" ht="12.75">
      <c r="A130" s="1" t="s">
        <v>146</v>
      </c>
      <c r="B130" s="35">
        <v>1.01</v>
      </c>
      <c r="C130" s="25">
        <v>1.17</v>
      </c>
      <c r="D130" s="72">
        <v>0.42</v>
      </c>
      <c r="E130" s="32">
        <v>0.3</v>
      </c>
      <c r="F130" s="72">
        <v>0.74</v>
      </c>
      <c r="G130" s="146">
        <v>1.4537926972909305</v>
      </c>
      <c r="H130" s="151">
        <f t="shared" si="4"/>
        <v>2.4429765738460567</v>
      </c>
      <c r="I130" s="17">
        <v>2.92</v>
      </c>
      <c r="J130" s="17">
        <v>2.06</v>
      </c>
      <c r="K130" s="17">
        <v>2.34892972153817</v>
      </c>
      <c r="L130" s="106">
        <f t="shared" si="5"/>
        <v>1.7799102306144559</v>
      </c>
      <c r="M130" s="88">
        <f t="shared" si="6"/>
        <v>115</v>
      </c>
      <c r="N130" s="93">
        <f t="shared" si="7"/>
        <v>15</v>
      </c>
      <c r="O130" s="11">
        <v>2</v>
      </c>
      <c r="P130" s="11">
        <v>1</v>
      </c>
      <c r="Q130" s="11">
        <v>20</v>
      </c>
      <c r="R130" s="11"/>
      <c r="U130" s="55">
        <v>2</v>
      </c>
      <c r="Y130" s="55">
        <v>5</v>
      </c>
      <c r="Z130" s="55"/>
      <c r="AI130">
        <v>1</v>
      </c>
      <c r="AL130">
        <v>1</v>
      </c>
      <c r="AN130">
        <v>8</v>
      </c>
      <c r="AT130">
        <v>2</v>
      </c>
      <c r="AX130">
        <v>1</v>
      </c>
      <c r="BD130">
        <v>10</v>
      </c>
      <c r="BN130">
        <v>1</v>
      </c>
      <c r="BP130">
        <v>5</v>
      </c>
      <c r="BU130">
        <v>51</v>
      </c>
      <c r="BX130">
        <v>5</v>
      </c>
    </row>
    <row r="131" spans="1:79" ht="12.75">
      <c r="A131" s="1" t="s">
        <v>147</v>
      </c>
      <c r="B131" s="35">
        <v>27.38</v>
      </c>
      <c r="C131" s="25">
        <v>3.55</v>
      </c>
      <c r="D131" s="72">
        <v>4.02</v>
      </c>
      <c r="E131" s="31">
        <v>3.81</v>
      </c>
      <c r="F131" s="72">
        <v>7.25</v>
      </c>
      <c r="G131" s="146">
        <v>10.572916372202593</v>
      </c>
      <c r="H131" s="151">
        <f t="shared" si="4"/>
        <v>10.263803750710363</v>
      </c>
      <c r="I131" s="17">
        <v>2.71</v>
      </c>
      <c r="J131" s="17">
        <v>4.63</v>
      </c>
      <c r="K131" s="17">
        <v>23.451411252131088</v>
      </c>
      <c r="L131" s="106">
        <f t="shared" si="5"/>
        <v>11.422380436464943</v>
      </c>
      <c r="M131" s="88">
        <f t="shared" si="6"/>
        <v>738</v>
      </c>
      <c r="N131" s="93">
        <f t="shared" si="7"/>
        <v>47</v>
      </c>
      <c r="O131" s="11">
        <v>1</v>
      </c>
      <c r="P131" s="11">
        <v>7</v>
      </c>
      <c r="Q131" s="11"/>
      <c r="R131" s="11">
        <v>16</v>
      </c>
      <c r="T131" s="55">
        <v>9</v>
      </c>
      <c r="U131" s="55">
        <v>22</v>
      </c>
      <c r="V131" s="55">
        <v>20</v>
      </c>
      <c r="Y131" s="55">
        <v>18</v>
      </c>
      <c r="Z131" s="55">
        <v>50</v>
      </c>
      <c r="AB131">
        <v>2</v>
      </c>
      <c r="AC131">
        <v>9</v>
      </c>
      <c r="AD131">
        <v>26</v>
      </c>
      <c r="AE131">
        <v>13</v>
      </c>
      <c r="AH131">
        <v>1</v>
      </c>
      <c r="AI131">
        <v>44</v>
      </c>
      <c r="AJ131">
        <v>7</v>
      </c>
      <c r="AK131">
        <v>15</v>
      </c>
      <c r="AL131">
        <v>10</v>
      </c>
      <c r="AM131">
        <v>19</v>
      </c>
      <c r="AN131">
        <v>12</v>
      </c>
      <c r="AO131">
        <v>18</v>
      </c>
      <c r="AP131">
        <v>3</v>
      </c>
      <c r="AQ131">
        <v>1</v>
      </c>
      <c r="AT131">
        <v>18</v>
      </c>
      <c r="AU131">
        <v>19</v>
      </c>
      <c r="AV131">
        <v>11</v>
      </c>
      <c r="AW131">
        <v>11</v>
      </c>
      <c r="AX131">
        <v>130</v>
      </c>
      <c r="BA131">
        <v>2</v>
      </c>
      <c r="BC131">
        <v>24</v>
      </c>
      <c r="BD131">
        <v>3</v>
      </c>
      <c r="BG131">
        <v>9</v>
      </c>
      <c r="BH131">
        <v>16</v>
      </c>
      <c r="BJ131">
        <v>2</v>
      </c>
      <c r="BL131">
        <v>6</v>
      </c>
      <c r="BM131">
        <v>6</v>
      </c>
      <c r="BN131">
        <v>2</v>
      </c>
      <c r="BO131">
        <v>1</v>
      </c>
      <c r="BR131">
        <v>9</v>
      </c>
      <c r="BS131">
        <v>13</v>
      </c>
      <c r="BT131">
        <v>2</v>
      </c>
      <c r="BU131">
        <v>10</v>
      </c>
      <c r="BV131">
        <v>60</v>
      </c>
      <c r="BW131">
        <v>31</v>
      </c>
      <c r="BX131">
        <v>8</v>
      </c>
      <c r="BY131">
        <v>19</v>
      </c>
      <c r="BZ131">
        <v>1</v>
      </c>
      <c r="CA131">
        <v>2</v>
      </c>
    </row>
    <row r="132" spans="1:18" ht="12.75">
      <c r="A132" s="1" t="s">
        <v>148</v>
      </c>
      <c r="B132" s="35">
        <v>0.25</v>
      </c>
      <c r="C132" s="25">
        <v>0.45</v>
      </c>
      <c r="D132" s="72">
        <v>0.11</v>
      </c>
      <c r="E132" s="31">
        <v>4.73</v>
      </c>
      <c r="F132" s="72">
        <v>0.36</v>
      </c>
      <c r="G132" s="146">
        <v>0.03241696113074204</v>
      </c>
      <c r="H132" s="151">
        <f t="shared" si="4"/>
        <v>0.006314327208435941</v>
      </c>
      <c r="I132" s="17"/>
      <c r="J132" s="17"/>
      <c r="K132" s="17">
        <v>0.018942981625307824</v>
      </c>
      <c r="L132" s="106">
        <f t="shared" si="5"/>
        <v>0</v>
      </c>
      <c r="M132" s="88">
        <f t="shared" si="6"/>
        <v>0</v>
      </c>
      <c r="N132" s="93">
        <f t="shared" si="7"/>
        <v>0</v>
      </c>
      <c r="O132" s="11"/>
      <c r="P132" s="11"/>
      <c r="Q132" s="11"/>
      <c r="R132" s="11"/>
    </row>
    <row r="133" spans="1:22" ht="12.75">
      <c r="A133" s="1" t="s">
        <v>149</v>
      </c>
      <c r="B133" s="35">
        <v>0.16</v>
      </c>
      <c r="C133" s="25">
        <v>0.07</v>
      </c>
      <c r="D133" s="72">
        <v>0.07</v>
      </c>
      <c r="E133" s="31">
        <v>0.23</v>
      </c>
      <c r="F133" s="72">
        <v>0.06</v>
      </c>
      <c r="G133" s="146">
        <v>0.061</v>
      </c>
      <c r="H133" s="151">
        <f aca="true" t="shared" si="8" ref="H133:H145">(I133+J133+K133)/3</f>
        <v>0</v>
      </c>
      <c r="I133" s="17"/>
      <c r="J133" s="17"/>
      <c r="K133" s="17"/>
      <c r="L133" s="106">
        <f t="shared" si="5"/>
        <v>0.01547748026621266</v>
      </c>
      <c r="M133" s="88">
        <f t="shared" si="6"/>
        <v>1</v>
      </c>
      <c r="N133" s="93">
        <f t="shared" si="7"/>
        <v>1</v>
      </c>
      <c r="O133" s="11"/>
      <c r="P133" s="11"/>
      <c r="Q133" s="11"/>
      <c r="R133" s="11"/>
      <c r="V133">
        <v>1</v>
      </c>
    </row>
    <row r="134" spans="1:80" ht="12.75">
      <c r="A134" s="1" t="s">
        <v>150</v>
      </c>
      <c r="B134" s="35">
        <v>55.41</v>
      </c>
      <c r="C134" s="25">
        <v>7.07</v>
      </c>
      <c r="D134" s="73">
        <v>16.46</v>
      </c>
      <c r="E134" s="31">
        <v>19.06</v>
      </c>
      <c r="F134" s="72">
        <v>10.91</v>
      </c>
      <c r="G134" s="146">
        <v>14.193605418138986</v>
      </c>
      <c r="H134" s="151">
        <f t="shared" si="8"/>
        <v>9.340214687125087</v>
      </c>
      <c r="I134" s="17">
        <v>2.08</v>
      </c>
      <c r="J134" s="17">
        <v>10.54</v>
      </c>
      <c r="K134" s="17">
        <v>15.400644061375262</v>
      </c>
      <c r="L134" s="106">
        <f t="shared" si="5"/>
        <v>58.50487540628386</v>
      </c>
      <c r="M134" s="88">
        <f t="shared" si="6"/>
        <v>3780</v>
      </c>
      <c r="N134" s="93">
        <f t="shared" si="7"/>
        <v>49</v>
      </c>
      <c r="O134" s="11">
        <v>30</v>
      </c>
      <c r="P134" s="11">
        <v>131</v>
      </c>
      <c r="Q134" s="11">
        <v>16</v>
      </c>
      <c r="R134" s="11">
        <v>359</v>
      </c>
      <c r="S134" s="55"/>
      <c r="T134" s="55"/>
      <c r="U134" s="55">
        <v>101</v>
      </c>
      <c r="V134">
        <v>1</v>
      </c>
      <c r="Y134" s="55">
        <v>265</v>
      </c>
      <c r="Z134" s="55">
        <v>10</v>
      </c>
      <c r="AA134">
        <v>2</v>
      </c>
      <c r="AB134">
        <v>45</v>
      </c>
      <c r="AF134">
        <v>115</v>
      </c>
      <c r="AG134">
        <v>17</v>
      </c>
      <c r="AH134">
        <v>71</v>
      </c>
      <c r="AI134">
        <v>321</v>
      </c>
      <c r="AK134">
        <v>89</v>
      </c>
      <c r="AL134">
        <v>2</v>
      </c>
      <c r="AM134">
        <v>113</v>
      </c>
      <c r="AN134">
        <v>1</v>
      </c>
      <c r="AP134">
        <v>288</v>
      </c>
      <c r="AQ134">
        <v>147</v>
      </c>
      <c r="AR134">
        <v>2</v>
      </c>
      <c r="AS134">
        <v>9</v>
      </c>
      <c r="AT134">
        <v>82</v>
      </c>
      <c r="AU134">
        <v>20</v>
      </c>
      <c r="AV134">
        <v>124</v>
      </c>
      <c r="AW134">
        <v>36</v>
      </c>
      <c r="AX134">
        <v>86</v>
      </c>
      <c r="AY134">
        <v>96</v>
      </c>
      <c r="AZ134">
        <v>42</v>
      </c>
      <c r="BA134">
        <v>4</v>
      </c>
      <c r="BC134">
        <v>4</v>
      </c>
      <c r="BE134">
        <v>14</v>
      </c>
      <c r="BF134">
        <v>1</v>
      </c>
      <c r="BG134">
        <v>173</v>
      </c>
      <c r="BH134">
        <v>24</v>
      </c>
      <c r="BJ134">
        <v>4</v>
      </c>
      <c r="BL134">
        <v>3</v>
      </c>
      <c r="BM134">
        <v>11</v>
      </c>
      <c r="BN134">
        <v>18</v>
      </c>
      <c r="BS134">
        <v>35</v>
      </c>
      <c r="BT134">
        <v>26</v>
      </c>
      <c r="BU134">
        <v>1</v>
      </c>
      <c r="BV134">
        <v>4</v>
      </c>
      <c r="BW134">
        <v>59</v>
      </c>
      <c r="BX134">
        <v>52</v>
      </c>
      <c r="BY134">
        <v>86</v>
      </c>
      <c r="BZ134">
        <v>11</v>
      </c>
      <c r="CA134">
        <v>5</v>
      </c>
      <c r="CB134">
        <v>624</v>
      </c>
    </row>
    <row r="135" spans="1:26" ht="12.75">
      <c r="A135" s="1" t="s">
        <v>151</v>
      </c>
      <c r="B135" s="35">
        <v>0.04</v>
      </c>
      <c r="C135" s="25">
        <v>0.01</v>
      </c>
      <c r="D135" s="72">
        <v>0.03</v>
      </c>
      <c r="E135" s="31">
        <v>0.05</v>
      </c>
      <c r="F135" s="72">
        <v>0.03</v>
      </c>
      <c r="G135" s="146">
        <v>0.015472320376914015</v>
      </c>
      <c r="H135" s="151">
        <f t="shared" si="8"/>
        <v>0.10208625370966724</v>
      </c>
      <c r="I135" s="17"/>
      <c r="J135" s="17">
        <v>0.06</v>
      </c>
      <c r="K135" s="17">
        <v>0.24625876112900172</v>
      </c>
      <c r="L135" s="106">
        <f t="shared" si="5"/>
        <v>0.12381984212970128</v>
      </c>
      <c r="M135" s="88">
        <f t="shared" si="6"/>
        <v>8</v>
      </c>
      <c r="N135" s="93">
        <f t="shared" si="7"/>
        <v>3</v>
      </c>
      <c r="O135" s="11">
        <v>1</v>
      </c>
      <c r="P135" s="11"/>
      <c r="Q135" s="11"/>
      <c r="R135" s="11"/>
      <c r="U135" s="55">
        <v>1</v>
      </c>
      <c r="Y135" s="55">
        <v>6</v>
      </c>
      <c r="Z135" s="55"/>
    </row>
    <row r="136" spans="1:18" ht="12.75">
      <c r="A136" s="1" t="s">
        <v>208</v>
      </c>
      <c r="B136" s="35">
        <v>0.04</v>
      </c>
      <c r="C136" s="25"/>
      <c r="D136" s="118" t="s">
        <v>324</v>
      </c>
      <c r="E136" s="119" t="s">
        <v>324</v>
      </c>
      <c r="F136" s="118" t="s">
        <v>324</v>
      </c>
      <c r="G136" s="147"/>
      <c r="H136" s="151">
        <f t="shared" si="8"/>
        <v>0</v>
      </c>
      <c r="I136" s="17"/>
      <c r="J136" s="17"/>
      <c r="K136" s="17"/>
      <c r="L136" s="106">
        <f t="shared" si="5"/>
        <v>0</v>
      </c>
      <c r="M136" s="88">
        <f t="shared" si="6"/>
        <v>0</v>
      </c>
      <c r="N136" s="93">
        <f t="shared" si="7"/>
        <v>0</v>
      </c>
      <c r="O136" s="11"/>
      <c r="P136" s="11"/>
      <c r="Q136" s="11"/>
      <c r="R136" s="11"/>
    </row>
    <row r="137" spans="1:80" ht="12.75">
      <c r="A137" s="1" t="s">
        <v>152</v>
      </c>
      <c r="B137" s="35">
        <v>2.07</v>
      </c>
      <c r="C137" s="25">
        <v>1.51</v>
      </c>
      <c r="D137" s="72">
        <v>0.99</v>
      </c>
      <c r="E137" s="31">
        <v>0.51</v>
      </c>
      <c r="F137" s="73">
        <v>1.2</v>
      </c>
      <c r="G137" s="146">
        <v>1.4846042402826858</v>
      </c>
      <c r="H137" s="151">
        <f t="shared" si="8"/>
        <v>0.23666666666666666</v>
      </c>
      <c r="I137" s="17">
        <v>0.34</v>
      </c>
      <c r="J137" s="17">
        <v>0.37</v>
      </c>
      <c r="K137" s="17"/>
      <c r="L137" s="106">
        <f t="shared" si="5"/>
        <v>1.4703606252902026</v>
      </c>
      <c r="M137" s="88">
        <f t="shared" si="6"/>
        <v>95</v>
      </c>
      <c r="N137" s="93">
        <f t="shared" si="7"/>
        <v>27</v>
      </c>
      <c r="O137" s="11"/>
      <c r="P137" s="11">
        <v>1</v>
      </c>
      <c r="Q137" s="11"/>
      <c r="R137" s="11">
        <v>2</v>
      </c>
      <c r="S137">
        <v>10</v>
      </c>
      <c r="U137">
        <v>3</v>
      </c>
      <c r="X137">
        <v>4</v>
      </c>
      <c r="AA137">
        <v>1</v>
      </c>
      <c r="AB137">
        <v>8</v>
      </c>
      <c r="AF137">
        <v>1</v>
      </c>
      <c r="AG137">
        <v>2</v>
      </c>
      <c r="AH137">
        <v>2</v>
      </c>
      <c r="AI137">
        <v>4</v>
      </c>
      <c r="AJ137">
        <v>6</v>
      </c>
      <c r="AK137">
        <v>16</v>
      </c>
      <c r="AP137">
        <v>2</v>
      </c>
      <c r="AQ137">
        <v>1</v>
      </c>
      <c r="AT137">
        <v>6</v>
      </c>
      <c r="AX137">
        <v>1</v>
      </c>
      <c r="AZ137">
        <v>4</v>
      </c>
      <c r="BA137">
        <v>2</v>
      </c>
      <c r="BD137">
        <v>3</v>
      </c>
      <c r="BH137">
        <v>1</v>
      </c>
      <c r="BM137">
        <v>1</v>
      </c>
      <c r="BN137">
        <v>3</v>
      </c>
      <c r="BT137">
        <v>3</v>
      </c>
      <c r="BV137">
        <v>1</v>
      </c>
      <c r="BW137">
        <v>5</v>
      </c>
      <c r="CB137">
        <v>2</v>
      </c>
    </row>
    <row r="138" spans="1:80" ht="12.75">
      <c r="A138" s="1" t="s">
        <v>153</v>
      </c>
      <c r="B138" s="35">
        <v>2.24</v>
      </c>
      <c r="C138" s="25">
        <v>1.56</v>
      </c>
      <c r="D138" s="72">
        <v>1.05</v>
      </c>
      <c r="E138" s="31">
        <v>0.88</v>
      </c>
      <c r="F138" s="72">
        <v>2.62</v>
      </c>
      <c r="G138" s="146">
        <v>2.0387338044758545</v>
      </c>
      <c r="H138" s="151">
        <f t="shared" si="8"/>
        <v>0.5108669571257182</v>
      </c>
      <c r="I138" s="17">
        <v>0.88</v>
      </c>
      <c r="J138" s="17">
        <v>0.52</v>
      </c>
      <c r="K138" s="17">
        <v>0.13260087137715476</v>
      </c>
      <c r="L138" s="106">
        <f aca="true" t="shared" si="9" ref="L138:L146">M138*10/$M$4</f>
        <v>1.7025228292833927</v>
      </c>
      <c r="M138" s="88">
        <f t="shared" si="6"/>
        <v>110</v>
      </c>
      <c r="N138" s="93">
        <f t="shared" si="7"/>
        <v>18</v>
      </c>
      <c r="O138" s="11"/>
      <c r="P138" s="11"/>
      <c r="Q138" s="11">
        <v>2</v>
      </c>
      <c r="R138" s="11">
        <v>4</v>
      </c>
      <c r="Y138">
        <v>1</v>
      </c>
      <c r="AB138">
        <v>7</v>
      </c>
      <c r="AE138">
        <v>7</v>
      </c>
      <c r="AI138">
        <v>1</v>
      </c>
      <c r="AJ138">
        <v>4</v>
      </c>
      <c r="AQ138">
        <v>4</v>
      </c>
      <c r="AR138">
        <v>16</v>
      </c>
      <c r="AU138">
        <v>25</v>
      </c>
      <c r="AV138">
        <v>1</v>
      </c>
      <c r="AW138">
        <v>1</v>
      </c>
      <c r="BD138">
        <v>2</v>
      </c>
      <c r="BJ138">
        <v>3</v>
      </c>
      <c r="BL138">
        <v>2</v>
      </c>
      <c r="BY138">
        <v>23</v>
      </c>
      <c r="BZ138">
        <v>6</v>
      </c>
      <c r="CB138">
        <v>1</v>
      </c>
    </row>
    <row r="139" spans="1:56" ht="12.75">
      <c r="A139" s="1" t="s">
        <v>154</v>
      </c>
      <c r="B139" s="35">
        <v>0.12</v>
      </c>
      <c r="C139" s="25"/>
      <c r="D139" s="72">
        <v>0.08</v>
      </c>
      <c r="E139" s="31">
        <v>0.14</v>
      </c>
      <c r="F139" s="72">
        <v>0.05</v>
      </c>
      <c r="G139" s="146">
        <v>0.020999999999999998</v>
      </c>
      <c r="H139" s="151">
        <f t="shared" si="8"/>
        <v>0.029647660541769278</v>
      </c>
      <c r="I139" s="17">
        <v>0.07</v>
      </c>
      <c r="J139" s="17"/>
      <c r="K139" s="17">
        <v>0.018942981625307824</v>
      </c>
      <c r="L139" s="106">
        <f t="shared" si="9"/>
        <v>0.6655316514471444</v>
      </c>
      <c r="M139" s="88">
        <f aca="true" t="shared" si="10" ref="M139:M145">SUM(O139:CC139)</f>
        <v>43</v>
      </c>
      <c r="N139" s="93">
        <f aca="true" t="shared" si="11" ref="N139:N145">COUNTA(O139:CC139)</f>
        <v>6</v>
      </c>
      <c r="O139" s="11"/>
      <c r="P139" s="11"/>
      <c r="Q139" s="11"/>
      <c r="R139" s="11"/>
      <c r="Z139">
        <v>11</v>
      </c>
      <c r="AL139">
        <v>1</v>
      </c>
      <c r="AO139">
        <v>1</v>
      </c>
      <c r="AP139">
        <v>2</v>
      </c>
      <c r="BA139">
        <v>27</v>
      </c>
      <c r="BD139">
        <v>1</v>
      </c>
    </row>
    <row r="140" spans="1:78" ht="12.75">
      <c r="A140" s="1" t="s">
        <v>155</v>
      </c>
      <c r="B140" s="36">
        <v>0.5</v>
      </c>
      <c r="C140" s="25">
        <v>0.13</v>
      </c>
      <c r="D140" s="72">
        <v>0.29</v>
      </c>
      <c r="E140" s="31">
        <v>0.12</v>
      </c>
      <c r="F140" s="72">
        <v>0.06</v>
      </c>
      <c r="G140" s="146">
        <v>0.05747232037691402</v>
      </c>
      <c r="H140" s="151">
        <f t="shared" si="8"/>
        <v>0.02</v>
      </c>
      <c r="I140" s="17">
        <v>0.06</v>
      </c>
      <c r="J140" s="17"/>
      <c r="K140" s="17"/>
      <c r="L140" s="106">
        <f t="shared" si="9"/>
        <v>0.29407212505804053</v>
      </c>
      <c r="M140" s="88">
        <f t="shared" si="10"/>
        <v>19</v>
      </c>
      <c r="N140" s="93">
        <f t="shared" si="11"/>
        <v>7</v>
      </c>
      <c r="O140" s="11"/>
      <c r="P140" s="11"/>
      <c r="Q140" s="11"/>
      <c r="R140" s="11"/>
      <c r="Y140">
        <v>1</v>
      </c>
      <c r="AC140">
        <v>9</v>
      </c>
      <c r="AL140">
        <v>1</v>
      </c>
      <c r="AN140">
        <v>1</v>
      </c>
      <c r="AS140">
        <v>1</v>
      </c>
      <c r="BY140">
        <v>4</v>
      </c>
      <c r="BZ140">
        <v>2</v>
      </c>
    </row>
    <row r="141" spans="1:80" ht="12.75">
      <c r="A141" s="1" t="s">
        <v>156</v>
      </c>
      <c r="B141" s="35">
        <v>16.38</v>
      </c>
      <c r="C141" s="28">
        <v>11.5</v>
      </c>
      <c r="D141" s="73">
        <v>16.05</v>
      </c>
      <c r="E141" s="31">
        <v>18.07</v>
      </c>
      <c r="F141" s="73">
        <v>15.9</v>
      </c>
      <c r="G141" s="146">
        <v>10.701090694935218</v>
      </c>
      <c r="H141" s="151">
        <f t="shared" si="8"/>
        <v>13.973556860516512</v>
      </c>
      <c r="I141" s="17">
        <v>15.38</v>
      </c>
      <c r="J141" s="17">
        <v>15.8</v>
      </c>
      <c r="K141" s="17">
        <v>10.740670581549537</v>
      </c>
      <c r="L141" s="106">
        <f t="shared" si="9"/>
        <v>13.79043491719548</v>
      </c>
      <c r="M141" s="88">
        <f t="shared" si="10"/>
        <v>891</v>
      </c>
      <c r="N141" s="93">
        <f t="shared" si="11"/>
        <v>61</v>
      </c>
      <c r="O141" s="11">
        <v>4</v>
      </c>
      <c r="P141" s="11">
        <v>6</v>
      </c>
      <c r="Q141" s="11">
        <v>2</v>
      </c>
      <c r="R141" s="11">
        <v>4</v>
      </c>
      <c r="S141" s="55">
        <v>19</v>
      </c>
      <c r="T141" s="55">
        <v>67</v>
      </c>
      <c r="U141" s="55">
        <v>17</v>
      </c>
      <c r="V141" s="55">
        <v>1</v>
      </c>
      <c r="W141" s="55"/>
      <c r="X141" s="55">
        <v>3</v>
      </c>
      <c r="Y141" s="55">
        <v>7</v>
      </c>
      <c r="Z141" s="55">
        <v>1</v>
      </c>
      <c r="AA141" s="55">
        <v>1</v>
      </c>
      <c r="AB141" s="55">
        <v>18</v>
      </c>
      <c r="AC141" s="55">
        <v>6</v>
      </c>
      <c r="AD141" s="55">
        <v>5</v>
      </c>
      <c r="AE141" s="55">
        <v>9</v>
      </c>
      <c r="AF141" s="55">
        <v>44</v>
      </c>
      <c r="AG141" s="55">
        <v>12</v>
      </c>
      <c r="AH141" s="55">
        <v>32</v>
      </c>
      <c r="AI141" s="55">
        <v>41</v>
      </c>
      <c r="AJ141" s="55">
        <v>10</v>
      </c>
      <c r="AK141" s="55">
        <v>23</v>
      </c>
      <c r="AL141" s="55">
        <v>24</v>
      </c>
      <c r="AM141" s="55">
        <v>1</v>
      </c>
      <c r="AN141" s="55">
        <v>2</v>
      </c>
      <c r="AO141" s="55"/>
      <c r="AP141">
        <v>6</v>
      </c>
      <c r="AQ141">
        <v>6</v>
      </c>
      <c r="AR141" s="55">
        <v>1</v>
      </c>
      <c r="AS141" s="55">
        <v>3</v>
      </c>
      <c r="AT141">
        <v>14</v>
      </c>
      <c r="AU141">
        <v>2</v>
      </c>
      <c r="AV141">
        <v>75</v>
      </c>
      <c r="AW141">
        <v>18</v>
      </c>
      <c r="AX141">
        <v>21</v>
      </c>
      <c r="AY141">
        <v>20</v>
      </c>
      <c r="AZ141">
        <v>31</v>
      </c>
      <c r="BA141">
        <v>9</v>
      </c>
      <c r="BC141">
        <v>3</v>
      </c>
      <c r="BD141">
        <v>4</v>
      </c>
      <c r="BF141">
        <v>3</v>
      </c>
      <c r="BG141">
        <v>47</v>
      </c>
      <c r="BH141">
        <v>26</v>
      </c>
      <c r="BI141">
        <v>11</v>
      </c>
      <c r="BJ141">
        <v>22</v>
      </c>
      <c r="BK141">
        <v>25</v>
      </c>
      <c r="BL141">
        <v>5</v>
      </c>
      <c r="BM141">
        <v>7</v>
      </c>
      <c r="BN141">
        <v>8</v>
      </c>
      <c r="BO141">
        <v>6</v>
      </c>
      <c r="BP141">
        <v>2</v>
      </c>
      <c r="BQ141">
        <v>24</v>
      </c>
      <c r="BR141">
        <v>11</v>
      </c>
      <c r="BS141">
        <v>6</v>
      </c>
      <c r="BT141">
        <v>11</v>
      </c>
      <c r="BU141">
        <v>28</v>
      </c>
      <c r="BV141">
        <v>14</v>
      </c>
      <c r="BW141">
        <v>6</v>
      </c>
      <c r="BX141">
        <v>15</v>
      </c>
      <c r="BZ141">
        <v>16</v>
      </c>
      <c r="CA141">
        <v>22</v>
      </c>
      <c r="CB141">
        <v>4</v>
      </c>
    </row>
    <row r="142" spans="1:77" ht="12.75">
      <c r="A142" s="1" t="s">
        <v>157</v>
      </c>
      <c r="B142" s="35"/>
      <c r="C142" s="25">
        <v>0.11</v>
      </c>
      <c r="D142" s="72">
        <v>0.01</v>
      </c>
      <c r="E142" s="31">
        <v>0.13</v>
      </c>
      <c r="F142" s="72">
        <v>0.03</v>
      </c>
      <c r="G142" s="145" t="s">
        <v>324</v>
      </c>
      <c r="H142" s="151">
        <f t="shared" si="8"/>
        <v>0.016666666666666666</v>
      </c>
      <c r="I142" s="17"/>
      <c r="J142" s="17">
        <v>0.05</v>
      </c>
      <c r="K142" s="17"/>
      <c r="L142" s="106">
        <f t="shared" si="9"/>
        <v>0.1547748026621266</v>
      </c>
      <c r="M142" s="88">
        <f t="shared" si="10"/>
        <v>10</v>
      </c>
      <c r="N142" s="93">
        <f t="shared" si="11"/>
        <v>1</v>
      </c>
      <c r="O142" s="11"/>
      <c r="P142" s="11"/>
      <c r="Q142" s="11"/>
      <c r="R142" s="11"/>
      <c r="U142" s="19"/>
      <c r="V142" s="19"/>
      <c r="BY142">
        <v>10</v>
      </c>
    </row>
    <row r="143" spans="1:22" ht="12.75">
      <c r="A143" s="1" t="s">
        <v>370</v>
      </c>
      <c r="B143" s="35"/>
      <c r="C143" s="25"/>
      <c r="D143" s="72"/>
      <c r="E143" s="31"/>
      <c r="F143" s="72"/>
      <c r="G143" s="145"/>
      <c r="H143" s="151">
        <f t="shared" si="8"/>
        <v>0</v>
      </c>
      <c r="I143" s="17"/>
      <c r="J143" s="17"/>
      <c r="K143" s="17"/>
      <c r="L143" s="106">
        <f>M143*10/$M$4</f>
        <v>0.01547748026621266</v>
      </c>
      <c r="M143" s="88">
        <f>SUM(O143:CC143)</f>
        <v>1</v>
      </c>
      <c r="N143" s="93">
        <f>COUNTA(O143:CC143)</f>
        <v>1</v>
      </c>
      <c r="O143" s="11"/>
      <c r="P143" s="11"/>
      <c r="Q143" s="11"/>
      <c r="R143" s="11"/>
      <c r="U143" s="19"/>
      <c r="V143" s="19">
        <v>1</v>
      </c>
    </row>
    <row r="144" spans="1:80" ht="12.75">
      <c r="A144" s="1" t="s">
        <v>158</v>
      </c>
      <c r="B144" s="35">
        <v>45.28</v>
      </c>
      <c r="C144" s="25">
        <v>65.21</v>
      </c>
      <c r="D144" s="73">
        <v>75.44</v>
      </c>
      <c r="E144" s="31">
        <v>78.62</v>
      </c>
      <c r="F144" s="72">
        <v>49.23</v>
      </c>
      <c r="G144" s="146">
        <v>50.732658421672554</v>
      </c>
      <c r="H144" s="151">
        <f t="shared" si="8"/>
        <v>66.73120224790048</v>
      </c>
      <c r="I144" s="17">
        <v>61.22</v>
      </c>
      <c r="J144" s="17">
        <v>72.73</v>
      </c>
      <c r="K144" s="17">
        <v>66.24360674370146</v>
      </c>
      <c r="L144" s="106">
        <f t="shared" si="9"/>
        <v>60.377650518495585</v>
      </c>
      <c r="M144" s="88">
        <f t="shared" si="10"/>
        <v>3901</v>
      </c>
      <c r="N144" s="93">
        <f t="shared" si="11"/>
        <v>62</v>
      </c>
      <c r="O144" s="11">
        <v>40</v>
      </c>
      <c r="P144" s="11">
        <v>26</v>
      </c>
      <c r="Q144" s="11">
        <v>120</v>
      </c>
      <c r="R144" s="11">
        <v>13</v>
      </c>
      <c r="S144" s="55">
        <v>63</v>
      </c>
      <c r="T144" s="55">
        <v>81</v>
      </c>
      <c r="U144" s="55">
        <v>46</v>
      </c>
      <c r="V144" s="55"/>
      <c r="W144" s="55">
        <v>228</v>
      </c>
      <c r="X144" s="55">
        <v>10</v>
      </c>
      <c r="Y144" s="55">
        <v>278</v>
      </c>
      <c r="Z144" s="55">
        <v>57</v>
      </c>
      <c r="AA144" s="55">
        <v>30</v>
      </c>
      <c r="AB144" s="55">
        <v>6</v>
      </c>
      <c r="AC144" s="55">
        <v>15</v>
      </c>
      <c r="AD144" s="55">
        <v>86</v>
      </c>
      <c r="AE144" s="55">
        <v>31</v>
      </c>
      <c r="AF144" s="55">
        <v>92</v>
      </c>
      <c r="AG144" s="55">
        <v>20</v>
      </c>
      <c r="AH144" s="55">
        <v>123</v>
      </c>
      <c r="AI144" s="55">
        <v>143</v>
      </c>
      <c r="AJ144" s="55">
        <v>6</v>
      </c>
      <c r="AK144" s="55">
        <v>50</v>
      </c>
      <c r="AL144" s="55">
        <v>12</v>
      </c>
      <c r="AM144" s="55">
        <v>9</v>
      </c>
      <c r="AN144" s="55">
        <v>17</v>
      </c>
      <c r="AO144" s="55">
        <v>44</v>
      </c>
      <c r="AP144">
        <v>93</v>
      </c>
      <c r="AQ144">
        <v>165</v>
      </c>
      <c r="AR144" s="55">
        <v>15</v>
      </c>
      <c r="AS144" s="55">
        <v>410</v>
      </c>
      <c r="AT144">
        <v>103</v>
      </c>
      <c r="AU144">
        <v>4</v>
      </c>
      <c r="AV144">
        <v>27</v>
      </c>
      <c r="AW144">
        <v>7</v>
      </c>
      <c r="AX144">
        <v>23</v>
      </c>
      <c r="AY144">
        <v>63</v>
      </c>
      <c r="AZ144">
        <v>86</v>
      </c>
      <c r="BA144">
        <v>246</v>
      </c>
      <c r="BB144">
        <v>38</v>
      </c>
      <c r="BC144">
        <v>80</v>
      </c>
      <c r="BD144">
        <v>5</v>
      </c>
      <c r="BE144">
        <v>72</v>
      </c>
      <c r="BF144">
        <v>2</v>
      </c>
      <c r="BG144">
        <v>36</v>
      </c>
      <c r="BH144">
        <v>3</v>
      </c>
      <c r="BI144">
        <v>12</v>
      </c>
      <c r="BJ144">
        <v>49</v>
      </c>
      <c r="BK144">
        <v>8</v>
      </c>
      <c r="BL144">
        <v>47</v>
      </c>
      <c r="BM144">
        <v>39</v>
      </c>
      <c r="BN144">
        <v>95</v>
      </c>
      <c r="BP144">
        <v>20</v>
      </c>
      <c r="BQ144">
        <v>6</v>
      </c>
      <c r="BR144">
        <v>34</v>
      </c>
      <c r="BS144">
        <v>2</v>
      </c>
      <c r="BU144">
        <v>255</v>
      </c>
      <c r="BV144">
        <v>1</v>
      </c>
      <c r="BW144">
        <v>13</v>
      </c>
      <c r="BX144">
        <v>51</v>
      </c>
      <c r="BZ144">
        <v>45</v>
      </c>
      <c r="CA144">
        <v>20</v>
      </c>
      <c r="CB144">
        <v>80</v>
      </c>
    </row>
    <row r="145" spans="1:32" ht="13.5" thickBot="1">
      <c r="A145" s="1" t="s">
        <v>159</v>
      </c>
      <c r="B145" s="37">
        <v>0.01</v>
      </c>
      <c r="C145" s="29">
        <v>0.05</v>
      </c>
      <c r="D145" s="74">
        <v>0.01</v>
      </c>
      <c r="E145" s="33">
        <v>0.08</v>
      </c>
      <c r="F145" s="74">
        <v>0.16</v>
      </c>
      <c r="G145" s="143">
        <v>0.08325088339222617</v>
      </c>
      <c r="H145" s="152">
        <f t="shared" si="8"/>
        <v>0</v>
      </c>
      <c r="I145" s="148"/>
      <c r="J145" s="148"/>
      <c r="K145" s="148"/>
      <c r="L145" s="107">
        <f t="shared" si="9"/>
        <v>0.01547748026621266</v>
      </c>
      <c r="M145" s="105">
        <f t="shared" si="10"/>
        <v>1</v>
      </c>
      <c r="N145" s="94">
        <f t="shared" si="11"/>
        <v>1</v>
      </c>
      <c r="O145" s="11"/>
      <c r="P145" s="11">
        <v>1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9"/>
      <c r="AE145" s="19"/>
      <c r="AF145" s="19"/>
    </row>
    <row r="146" spans="1:81" ht="13.5" thickBot="1">
      <c r="A146" s="1" t="s">
        <v>160</v>
      </c>
      <c r="B146" s="19">
        <f aca="true" t="shared" si="12" ref="B146:J146">SUM(B5:B145)</f>
        <v>536.6999999999999</v>
      </c>
      <c r="C146" s="19">
        <f t="shared" si="12"/>
        <v>397.18000000000006</v>
      </c>
      <c r="D146" s="19">
        <f t="shared" si="12"/>
        <v>387.53000000000003</v>
      </c>
      <c r="E146" s="19">
        <f t="shared" si="12"/>
        <v>462.75</v>
      </c>
      <c r="F146" s="19">
        <f t="shared" si="12"/>
        <v>454.69000000000005</v>
      </c>
      <c r="G146" s="19">
        <f t="shared" si="12"/>
        <v>530.6477470971357</v>
      </c>
      <c r="H146" s="19">
        <f t="shared" si="12"/>
        <v>524.7876958342512</v>
      </c>
      <c r="I146" s="19">
        <f t="shared" si="12"/>
        <v>413.6618884120171</v>
      </c>
      <c r="J146" s="19">
        <f t="shared" si="12"/>
        <v>599.97</v>
      </c>
      <c r="K146" s="19">
        <v>560.7311990907369</v>
      </c>
      <c r="L146" s="108">
        <f t="shared" si="9"/>
        <v>623.3090852809163</v>
      </c>
      <c r="M146" s="92">
        <f>SUM(M5:M145)</f>
        <v>40272</v>
      </c>
      <c r="N146" s="88"/>
      <c r="O146" s="111">
        <f aca="true" t="shared" si="13" ref="O146:CC146">SUM(O5:O145)</f>
        <v>487</v>
      </c>
      <c r="P146" s="112">
        <f t="shared" si="13"/>
        <v>801</v>
      </c>
      <c r="Q146" s="112">
        <f t="shared" si="13"/>
        <v>292</v>
      </c>
      <c r="R146" s="112">
        <f t="shared" si="13"/>
        <v>785</v>
      </c>
      <c r="S146" s="112">
        <f t="shared" si="13"/>
        <v>336</v>
      </c>
      <c r="T146" s="112">
        <f t="shared" si="13"/>
        <v>401</v>
      </c>
      <c r="U146" s="112">
        <f t="shared" si="13"/>
        <v>1019</v>
      </c>
      <c r="V146" s="112">
        <f t="shared" si="13"/>
        <v>1101</v>
      </c>
      <c r="W146" s="112">
        <f t="shared" si="13"/>
        <v>318</v>
      </c>
      <c r="X146" s="112">
        <f t="shared" si="13"/>
        <v>233</v>
      </c>
      <c r="Y146" s="112">
        <f t="shared" si="13"/>
        <v>1206</v>
      </c>
      <c r="Z146" s="112">
        <f t="shared" si="13"/>
        <v>589</v>
      </c>
      <c r="AA146" s="112">
        <f t="shared" si="13"/>
        <v>177</v>
      </c>
      <c r="AB146" s="112">
        <f t="shared" si="13"/>
        <v>422</v>
      </c>
      <c r="AC146" s="112">
        <f t="shared" si="13"/>
        <v>573</v>
      </c>
      <c r="AD146" s="112">
        <f t="shared" si="13"/>
        <v>372</v>
      </c>
      <c r="AE146" s="112">
        <f t="shared" si="13"/>
        <v>376</v>
      </c>
      <c r="AF146" s="112">
        <f t="shared" si="13"/>
        <v>1481</v>
      </c>
      <c r="AG146" s="112">
        <f t="shared" si="13"/>
        <v>185</v>
      </c>
      <c r="AH146" s="112">
        <f t="shared" si="13"/>
        <v>622</v>
      </c>
      <c r="AI146" s="112">
        <f t="shared" si="13"/>
        <v>1416</v>
      </c>
      <c r="AJ146" s="112">
        <f t="shared" si="13"/>
        <v>341</v>
      </c>
      <c r="AK146" s="112">
        <f t="shared" si="13"/>
        <v>393</v>
      </c>
      <c r="AL146" s="112">
        <f t="shared" si="13"/>
        <v>1078</v>
      </c>
      <c r="AM146" s="112">
        <f t="shared" si="13"/>
        <v>369</v>
      </c>
      <c r="AN146" s="112">
        <f t="shared" si="13"/>
        <v>756</v>
      </c>
      <c r="AO146" s="112">
        <f t="shared" si="13"/>
        <v>247</v>
      </c>
      <c r="AP146" s="112">
        <f t="shared" si="13"/>
        <v>692</v>
      </c>
      <c r="AQ146" s="112">
        <f t="shared" si="13"/>
        <v>603</v>
      </c>
      <c r="AR146" s="112">
        <f t="shared" si="13"/>
        <v>207</v>
      </c>
      <c r="AS146" s="112">
        <f t="shared" si="13"/>
        <v>757</v>
      </c>
      <c r="AT146" s="112">
        <f t="shared" si="13"/>
        <v>593</v>
      </c>
      <c r="AU146" s="112">
        <f t="shared" si="13"/>
        <v>165</v>
      </c>
      <c r="AV146" s="112">
        <f t="shared" si="13"/>
        <v>1103</v>
      </c>
      <c r="AW146" s="112">
        <f t="shared" si="13"/>
        <v>506</v>
      </c>
      <c r="AX146" s="112">
        <f t="shared" si="13"/>
        <v>1543</v>
      </c>
      <c r="AY146" s="112">
        <f t="shared" si="13"/>
        <v>733</v>
      </c>
      <c r="AZ146" s="112">
        <f t="shared" si="13"/>
        <v>516</v>
      </c>
      <c r="BA146" s="112">
        <f t="shared" si="13"/>
        <v>1046</v>
      </c>
      <c r="BB146" s="112">
        <f t="shared" si="13"/>
        <v>390</v>
      </c>
      <c r="BC146" s="112">
        <f t="shared" si="13"/>
        <v>501</v>
      </c>
      <c r="BD146" s="112">
        <f t="shared" si="13"/>
        <v>242</v>
      </c>
      <c r="BE146" s="112">
        <f t="shared" si="13"/>
        <v>398</v>
      </c>
      <c r="BF146" s="112">
        <f t="shared" si="13"/>
        <v>360</v>
      </c>
      <c r="BG146" s="112">
        <f t="shared" si="13"/>
        <v>937</v>
      </c>
      <c r="BH146" s="112">
        <f t="shared" si="13"/>
        <v>529</v>
      </c>
      <c r="BI146" s="112">
        <f t="shared" si="13"/>
        <v>351</v>
      </c>
      <c r="BJ146" s="112">
        <f t="shared" si="13"/>
        <v>667</v>
      </c>
      <c r="BK146" s="112">
        <f t="shared" si="13"/>
        <v>204</v>
      </c>
      <c r="BL146" s="112">
        <f t="shared" si="13"/>
        <v>641</v>
      </c>
      <c r="BM146" s="112">
        <f t="shared" si="13"/>
        <v>383</v>
      </c>
      <c r="BN146" s="112">
        <f t="shared" si="13"/>
        <v>902</v>
      </c>
      <c r="BO146" s="112">
        <f t="shared" si="13"/>
        <v>1334</v>
      </c>
      <c r="BP146" s="112">
        <f t="shared" si="13"/>
        <v>197</v>
      </c>
      <c r="BQ146" s="112">
        <f t="shared" si="13"/>
        <v>320</v>
      </c>
      <c r="BR146" s="112">
        <f t="shared" si="13"/>
        <v>361</v>
      </c>
      <c r="BS146" s="112">
        <f t="shared" si="13"/>
        <v>482</v>
      </c>
      <c r="BT146" s="112">
        <f t="shared" si="13"/>
        <v>571</v>
      </c>
      <c r="BU146" s="112">
        <f t="shared" si="13"/>
        <v>1037</v>
      </c>
      <c r="BV146" s="112">
        <f t="shared" si="13"/>
        <v>431</v>
      </c>
      <c r="BW146" s="112">
        <f t="shared" si="13"/>
        <v>724</v>
      </c>
      <c r="BX146" s="112">
        <f t="shared" si="13"/>
        <v>322</v>
      </c>
      <c r="BY146" s="112">
        <f t="shared" si="13"/>
        <v>855</v>
      </c>
      <c r="BZ146" s="112">
        <f t="shared" si="13"/>
        <v>1089</v>
      </c>
      <c r="CA146" s="112">
        <f t="shared" si="13"/>
        <v>254</v>
      </c>
      <c r="CB146" s="112">
        <f t="shared" si="13"/>
        <v>906</v>
      </c>
      <c r="CC146" s="113">
        <f t="shared" si="13"/>
        <v>31</v>
      </c>
    </row>
    <row r="147" spans="1:81" ht="13.5" thickBot="1">
      <c r="A147" s="1" t="s">
        <v>161</v>
      </c>
      <c r="B147" s="75">
        <f aca="true" t="shared" si="14" ref="B147:G147">COUNTIF(B5:B145,"&gt;0")</f>
        <v>69</v>
      </c>
      <c r="C147" s="75">
        <f t="shared" si="14"/>
        <v>81</v>
      </c>
      <c r="D147" s="75">
        <f t="shared" si="14"/>
        <v>85</v>
      </c>
      <c r="E147" s="75">
        <f t="shared" si="14"/>
        <v>88</v>
      </c>
      <c r="F147" s="75">
        <f t="shared" si="14"/>
        <v>91</v>
      </c>
      <c r="G147" s="75">
        <f t="shared" si="14"/>
        <v>98</v>
      </c>
      <c r="H147" s="75">
        <f>COUNTIF(H5:H145,"&gt;0")</f>
        <v>100</v>
      </c>
      <c r="I147" s="75">
        <f>COUNTIF(I5:I145,"&gt;0")</f>
        <v>73</v>
      </c>
      <c r="J147" s="75">
        <f>COUNTIF(J5:J145,"&gt;0")</f>
        <v>69</v>
      </c>
      <c r="K147" s="75">
        <v>82</v>
      </c>
      <c r="L147" s="156">
        <f>COUNTIF(L5:L145,"&gt;0")</f>
        <v>85</v>
      </c>
      <c r="M147" s="95"/>
      <c r="N147" s="96"/>
      <c r="O147" s="114">
        <f aca="true" t="shared" si="15" ref="O147:AT147">COUNTA(O5:O145)</f>
        <v>24</v>
      </c>
      <c r="P147" s="115">
        <f t="shared" si="15"/>
        <v>34</v>
      </c>
      <c r="Q147" s="115">
        <f t="shared" si="15"/>
        <v>20</v>
      </c>
      <c r="R147" s="115">
        <f t="shared" si="15"/>
        <v>31</v>
      </c>
      <c r="S147" s="115">
        <f t="shared" si="15"/>
        <v>20</v>
      </c>
      <c r="T147" s="115">
        <f t="shared" si="15"/>
        <v>18</v>
      </c>
      <c r="U147" s="115">
        <f t="shared" si="15"/>
        <v>29</v>
      </c>
      <c r="V147" s="115">
        <f t="shared" si="15"/>
        <v>35</v>
      </c>
      <c r="W147" s="115">
        <f t="shared" si="15"/>
        <v>9</v>
      </c>
      <c r="X147" s="115">
        <f t="shared" si="15"/>
        <v>21</v>
      </c>
      <c r="Y147" s="115">
        <f t="shared" si="15"/>
        <v>30</v>
      </c>
      <c r="Z147" s="115">
        <f t="shared" si="15"/>
        <v>30</v>
      </c>
      <c r="AA147" s="115">
        <f t="shared" si="15"/>
        <v>24</v>
      </c>
      <c r="AB147" s="115">
        <f t="shared" si="15"/>
        <v>27</v>
      </c>
      <c r="AC147" s="115">
        <f t="shared" si="15"/>
        <v>25</v>
      </c>
      <c r="AD147" s="115">
        <f t="shared" si="15"/>
        <v>18</v>
      </c>
      <c r="AE147" s="115">
        <f t="shared" si="15"/>
        <v>19</v>
      </c>
      <c r="AF147" s="115">
        <f t="shared" si="15"/>
        <v>30</v>
      </c>
      <c r="AG147" s="115">
        <f t="shared" si="15"/>
        <v>22</v>
      </c>
      <c r="AH147" s="115">
        <f t="shared" si="15"/>
        <v>28</v>
      </c>
      <c r="AI147" s="115">
        <f t="shared" si="15"/>
        <v>31</v>
      </c>
      <c r="AJ147" s="115">
        <f t="shared" si="15"/>
        <v>22</v>
      </c>
      <c r="AK147" s="115">
        <f t="shared" si="15"/>
        <v>25</v>
      </c>
      <c r="AL147" s="115">
        <f t="shared" si="15"/>
        <v>35</v>
      </c>
      <c r="AM147" s="115">
        <f t="shared" si="15"/>
        <v>21</v>
      </c>
      <c r="AN147" s="115">
        <f t="shared" si="15"/>
        <v>28</v>
      </c>
      <c r="AO147" s="115">
        <f t="shared" si="15"/>
        <v>23</v>
      </c>
      <c r="AP147" s="115">
        <f t="shared" si="15"/>
        <v>26</v>
      </c>
      <c r="AQ147" s="115">
        <f t="shared" si="15"/>
        <v>33</v>
      </c>
      <c r="AR147" s="115">
        <f t="shared" si="15"/>
        <v>25</v>
      </c>
      <c r="AS147" s="115">
        <f t="shared" si="15"/>
        <v>28</v>
      </c>
      <c r="AT147" s="115">
        <f t="shared" si="15"/>
        <v>27</v>
      </c>
      <c r="AU147" s="115">
        <f aca="true" t="shared" si="16" ref="AU147:CC147">COUNTA(AU5:AU145)</f>
        <v>21</v>
      </c>
      <c r="AV147" s="115">
        <f t="shared" si="16"/>
        <v>27</v>
      </c>
      <c r="AW147" s="115">
        <f t="shared" si="16"/>
        <v>22</v>
      </c>
      <c r="AX147" s="115">
        <f t="shared" si="16"/>
        <v>30</v>
      </c>
      <c r="AY147" s="115">
        <f t="shared" si="16"/>
        <v>20</v>
      </c>
      <c r="AZ147" s="115">
        <f t="shared" si="16"/>
        <v>25</v>
      </c>
      <c r="BA147" s="115">
        <f t="shared" si="16"/>
        <v>36</v>
      </c>
      <c r="BB147" s="115">
        <f t="shared" si="16"/>
        <v>20</v>
      </c>
      <c r="BC147" s="115">
        <f t="shared" si="16"/>
        <v>28</v>
      </c>
      <c r="BD147" s="115">
        <f t="shared" si="16"/>
        <v>23</v>
      </c>
      <c r="BE147" s="115">
        <f t="shared" si="16"/>
        <v>22</v>
      </c>
      <c r="BF147" s="115">
        <f t="shared" si="16"/>
        <v>20</v>
      </c>
      <c r="BG147" s="115">
        <f t="shared" si="16"/>
        <v>25</v>
      </c>
      <c r="BH147" s="115">
        <f t="shared" si="16"/>
        <v>24</v>
      </c>
      <c r="BI147" s="115">
        <f t="shared" si="16"/>
        <v>15</v>
      </c>
      <c r="BJ147" s="115">
        <f t="shared" si="16"/>
        <v>26</v>
      </c>
      <c r="BK147" s="115">
        <f t="shared" si="16"/>
        <v>13</v>
      </c>
      <c r="BL147" s="115">
        <f t="shared" si="16"/>
        <v>32</v>
      </c>
      <c r="BM147" s="115">
        <f t="shared" si="16"/>
        <v>21</v>
      </c>
      <c r="BN147" s="115">
        <f t="shared" si="16"/>
        <v>33</v>
      </c>
      <c r="BO147" s="115">
        <f t="shared" si="16"/>
        <v>18</v>
      </c>
      <c r="BP147" s="115">
        <f t="shared" si="16"/>
        <v>16</v>
      </c>
      <c r="BQ147" s="115">
        <f t="shared" si="16"/>
        <v>16</v>
      </c>
      <c r="BR147" s="115">
        <f t="shared" si="16"/>
        <v>16</v>
      </c>
      <c r="BS147" s="115">
        <f t="shared" si="16"/>
        <v>22</v>
      </c>
      <c r="BT147" s="115">
        <f t="shared" si="16"/>
        <v>26</v>
      </c>
      <c r="BU147" s="115">
        <f t="shared" si="16"/>
        <v>28</v>
      </c>
      <c r="BV147" s="115">
        <f t="shared" si="16"/>
        <v>21</v>
      </c>
      <c r="BW147" s="115">
        <f t="shared" si="16"/>
        <v>31</v>
      </c>
      <c r="BX147" s="115">
        <f t="shared" si="16"/>
        <v>17</v>
      </c>
      <c r="BY147" s="115">
        <f t="shared" si="16"/>
        <v>23</v>
      </c>
      <c r="BZ147" s="115">
        <f t="shared" si="16"/>
        <v>20</v>
      </c>
      <c r="CA147" s="115">
        <f t="shared" si="16"/>
        <v>22</v>
      </c>
      <c r="CB147" s="115">
        <f t="shared" si="16"/>
        <v>21</v>
      </c>
      <c r="CC147" s="116">
        <f t="shared" si="16"/>
        <v>9</v>
      </c>
    </row>
    <row r="148" ht="13.5" thickTop="1"/>
    <row r="149" spans="10:16" ht="12.75">
      <c r="J149" s="1"/>
      <c r="K149" s="81" t="s">
        <v>348</v>
      </c>
      <c r="L149" s="3"/>
      <c r="M149" s="140"/>
      <c r="N149" s="1"/>
      <c r="O149" s="1"/>
      <c r="P149" s="128">
        <f>AVERAGE(O146:CC146)</f>
        <v>600.8805970149253</v>
      </c>
    </row>
    <row r="150" spans="10:16" ht="12.75">
      <c r="J150" s="1"/>
      <c r="K150" s="81" t="s">
        <v>349</v>
      </c>
      <c r="L150" s="3"/>
      <c r="M150" s="140"/>
      <c r="N150" s="1"/>
      <c r="O150" s="1"/>
      <c r="P150" s="128">
        <f>AVERAGE(O147:CC147)</f>
        <v>23.98507462686567</v>
      </c>
    </row>
    <row r="151" ht="12.75"/>
    <row r="152" ht="12.75"/>
    <row r="153" ht="12.75"/>
    <row r="154" ht="12.75"/>
    <row r="155" ht="12.75"/>
    <row r="156" ht="12.75"/>
  </sheetData>
  <mergeCells count="1">
    <mergeCell ref="I2:L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0"/>
  <sheetViews>
    <sheetView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9" sqref="A129:IV129"/>
    </sheetView>
  </sheetViews>
  <sheetFormatPr defaultColWidth="9.140625" defaultRowHeight="12.75"/>
  <cols>
    <col min="1" max="1" width="18.57421875" style="1" customWidth="1"/>
    <col min="2" max="7" width="6.57421875" style="3" customWidth="1"/>
    <col min="8" max="10" width="8.140625" style="3" customWidth="1"/>
    <col min="11" max="11" width="7.7109375" style="3" customWidth="1"/>
    <col min="12" max="12" width="8.00390625" style="0" customWidth="1"/>
    <col min="13" max="14" width="5.7109375" style="0" customWidth="1"/>
    <col min="15" max="15" width="5.8515625" style="0" customWidth="1"/>
    <col min="16" max="30" width="5.7109375" style="0" customWidth="1"/>
  </cols>
  <sheetData>
    <row r="1" spans="1:13" ht="12.75">
      <c r="A1" s="1" t="s">
        <v>253</v>
      </c>
      <c r="B1" s="48"/>
      <c r="M1" s="44"/>
    </row>
    <row r="2" spans="1:30" ht="135">
      <c r="A2" s="4"/>
      <c r="B2" s="166" t="s">
        <v>245</v>
      </c>
      <c r="C2" s="167"/>
      <c r="D2" s="167"/>
      <c r="E2" s="167"/>
      <c r="F2" s="167"/>
      <c r="G2" s="167"/>
      <c r="H2" s="167"/>
      <c r="I2" s="167"/>
      <c r="J2" s="167"/>
      <c r="K2" s="41" t="s">
        <v>363</v>
      </c>
      <c r="L2" s="41" t="s">
        <v>237</v>
      </c>
      <c r="M2" s="45" t="s">
        <v>16</v>
      </c>
      <c r="N2" s="41" t="s">
        <v>1</v>
      </c>
      <c r="O2" s="40" t="s">
        <v>223</v>
      </c>
      <c r="P2" s="40" t="s">
        <v>224</v>
      </c>
      <c r="Q2" s="40" t="s">
        <v>225</v>
      </c>
      <c r="R2" s="40" t="s">
        <v>239</v>
      </c>
      <c r="S2" s="40" t="s">
        <v>227</v>
      </c>
      <c r="T2" s="40" t="s">
        <v>228</v>
      </c>
      <c r="U2" s="40" t="s">
        <v>229</v>
      </c>
      <c r="V2" s="40" t="s">
        <v>230</v>
      </c>
      <c r="W2" s="40" t="s">
        <v>231</v>
      </c>
      <c r="X2" s="40" t="s">
        <v>232</v>
      </c>
      <c r="Y2" s="40" t="s">
        <v>233</v>
      </c>
      <c r="Z2" s="40" t="s">
        <v>234</v>
      </c>
      <c r="AA2" s="40" t="s">
        <v>235</v>
      </c>
      <c r="AB2" s="40" t="s">
        <v>236</v>
      </c>
      <c r="AC2" s="40" t="s">
        <v>240</v>
      </c>
      <c r="AD2" s="40" t="s">
        <v>241</v>
      </c>
    </row>
    <row r="3" spans="1:28" ht="12.75">
      <c r="A3" s="7" t="s">
        <v>17</v>
      </c>
      <c r="B3" s="46" t="s">
        <v>18</v>
      </c>
      <c r="C3" s="9" t="s">
        <v>19</v>
      </c>
      <c r="D3" s="9" t="s">
        <v>20</v>
      </c>
      <c r="E3" s="9" t="s">
        <v>21</v>
      </c>
      <c r="F3" s="9" t="s">
        <v>244</v>
      </c>
      <c r="G3" s="9" t="s">
        <v>269</v>
      </c>
      <c r="H3" s="9" t="s">
        <v>288</v>
      </c>
      <c r="I3" s="9" t="s">
        <v>302</v>
      </c>
      <c r="J3" s="103" t="s">
        <v>328</v>
      </c>
      <c r="K3" s="9"/>
      <c r="L3" s="135" t="s">
        <v>362</v>
      </c>
      <c r="M3" s="102" t="s">
        <v>362</v>
      </c>
      <c r="N3" s="103" t="s">
        <v>362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30" ht="12.75">
      <c r="A4" s="43" t="s">
        <v>37</v>
      </c>
      <c r="B4" s="48">
        <v>189</v>
      </c>
      <c r="C4" s="3">
        <v>189</v>
      </c>
      <c r="D4" s="3">
        <v>189</v>
      </c>
      <c r="E4" s="3">
        <v>189</v>
      </c>
      <c r="F4" s="3">
        <v>189</v>
      </c>
      <c r="G4" s="3">
        <v>189</v>
      </c>
      <c r="H4" s="3">
        <v>189</v>
      </c>
      <c r="I4" s="3">
        <v>189</v>
      </c>
      <c r="J4" s="3">
        <v>190</v>
      </c>
      <c r="K4" s="3">
        <v>189</v>
      </c>
      <c r="L4" s="136">
        <f>(M4)</f>
        <v>189.99999999999997</v>
      </c>
      <c r="M4" s="47">
        <f>SUM(O4:AD4)</f>
        <v>189.99999999999997</v>
      </c>
      <c r="N4" s="20">
        <f>COUNTA(O4:AD4)</f>
        <v>16</v>
      </c>
      <c r="O4">
        <v>11.2</v>
      </c>
      <c r="P4" s="30">
        <v>8.1</v>
      </c>
      <c r="Q4" s="30">
        <v>17</v>
      </c>
      <c r="R4" s="30">
        <v>11</v>
      </c>
      <c r="S4" s="52">
        <v>11</v>
      </c>
      <c r="T4" s="30">
        <v>11.1</v>
      </c>
      <c r="U4" s="30">
        <v>12.1</v>
      </c>
      <c r="V4" s="30">
        <v>10</v>
      </c>
      <c r="W4" s="30">
        <v>12</v>
      </c>
      <c r="X4" s="30">
        <v>12</v>
      </c>
      <c r="Y4" s="30">
        <v>9.1</v>
      </c>
      <c r="Z4" s="30">
        <v>9.1</v>
      </c>
      <c r="AA4" s="30">
        <v>9.1</v>
      </c>
      <c r="AB4" s="30">
        <v>16</v>
      </c>
      <c r="AC4" s="30">
        <v>15.6</v>
      </c>
      <c r="AD4" s="30">
        <v>15.6</v>
      </c>
    </row>
    <row r="5" spans="1:16" ht="12.75">
      <c r="A5" s="16" t="s">
        <v>38</v>
      </c>
      <c r="B5" s="49">
        <v>0</v>
      </c>
      <c r="C5" s="22">
        <v>0.05291005291005291</v>
      </c>
      <c r="D5" s="22">
        <v>0.47619047619047616</v>
      </c>
      <c r="E5" s="22">
        <v>0.31746031746031744</v>
      </c>
      <c r="F5" s="22">
        <v>0</v>
      </c>
      <c r="G5" s="22">
        <v>0.26638252530633993</v>
      </c>
      <c r="H5" s="22">
        <v>0.053276505061267986</v>
      </c>
      <c r="I5" s="22">
        <v>0.05291005291005291</v>
      </c>
      <c r="J5" s="22">
        <v>0.05263157894736843</v>
      </c>
      <c r="K5" s="153">
        <f>(B5+C5+D5+E5+F5+G5+H5+I5+J5)/9</f>
        <v>0.14130683430954172</v>
      </c>
      <c r="L5" s="126">
        <f aca="true" t="shared" si="0" ref="L5:L37">M5*10/$M$4</f>
        <v>0.05263157894736843</v>
      </c>
      <c r="M5" s="98">
        <f aca="true" t="shared" si="1" ref="M5:M37">SUM(O5:AD5)</f>
        <v>1</v>
      </c>
      <c r="N5" s="99">
        <f>COUNTA(O5:AD5)</f>
        <v>1</v>
      </c>
      <c r="P5">
        <v>1</v>
      </c>
    </row>
    <row r="6" spans="1:21" ht="12.75">
      <c r="A6" s="16" t="s">
        <v>39</v>
      </c>
      <c r="B6" s="49">
        <v>0</v>
      </c>
      <c r="C6" s="22">
        <v>0.10582010582010581</v>
      </c>
      <c r="D6" s="22">
        <v>0.10582010582010581</v>
      </c>
      <c r="E6" s="22">
        <v>0</v>
      </c>
      <c r="F6" s="22">
        <v>0</v>
      </c>
      <c r="G6" s="22">
        <v>0.053276505061267986</v>
      </c>
      <c r="H6" s="22">
        <v>0</v>
      </c>
      <c r="I6" s="22">
        <v>0</v>
      </c>
      <c r="J6" s="22">
        <v>0.10526315789473686</v>
      </c>
      <c r="K6" s="153">
        <f aca="true" t="shared" si="2" ref="K6:K69">(B6+C6+D6+E6+F6+G6+H6+I6+J6)/9</f>
        <v>0.041131097177357384</v>
      </c>
      <c r="L6" s="127">
        <f t="shared" si="0"/>
        <v>0.15789473684210528</v>
      </c>
      <c r="M6" s="98">
        <f t="shared" si="1"/>
        <v>3</v>
      </c>
      <c r="N6" s="99">
        <f aca="true" t="shared" si="3" ref="N6:N74">COUNTA(O6:AD6)</f>
        <v>2</v>
      </c>
      <c r="Q6">
        <v>2</v>
      </c>
      <c r="U6">
        <v>1</v>
      </c>
    </row>
    <row r="7" spans="1:14" ht="12.75">
      <c r="A7" s="16" t="s">
        <v>40</v>
      </c>
      <c r="B7" s="49">
        <v>0.05291005291005291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153">
        <f t="shared" si="2"/>
        <v>0.005878894767783656</v>
      </c>
      <c r="L7" s="127">
        <f t="shared" si="0"/>
        <v>0</v>
      </c>
      <c r="M7" s="98">
        <f t="shared" si="1"/>
        <v>0</v>
      </c>
      <c r="N7" s="99">
        <f t="shared" si="3"/>
        <v>0</v>
      </c>
    </row>
    <row r="8" spans="1:14" ht="12.75">
      <c r="A8" s="16" t="s">
        <v>41</v>
      </c>
      <c r="B8" s="49">
        <v>0</v>
      </c>
      <c r="C8" s="22">
        <v>0</v>
      </c>
      <c r="D8" s="22">
        <v>0</v>
      </c>
      <c r="E8" s="22">
        <v>0</v>
      </c>
      <c r="F8" s="22">
        <v>0</v>
      </c>
      <c r="G8" s="22">
        <v>0.053276505061267986</v>
      </c>
      <c r="H8" s="22">
        <v>0</v>
      </c>
      <c r="I8" s="22">
        <v>0</v>
      </c>
      <c r="J8" s="22">
        <v>0</v>
      </c>
      <c r="K8" s="153">
        <f t="shared" si="2"/>
        <v>0.005919611673474221</v>
      </c>
      <c r="L8" s="127">
        <f t="shared" si="0"/>
        <v>0</v>
      </c>
      <c r="M8" s="98">
        <f t="shared" si="1"/>
        <v>0</v>
      </c>
      <c r="N8" s="99">
        <f t="shared" si="3"/>
        <v>0</v>
      </c>
    </row>
    <row r="9" spans="1:14" ht="12.75">
      <c r="A9" s="16" t="s">
        <v>42</v>
      </c>
      <c r="B9" s="49">
        <v>0</v>
      </c>
      <c r="C9" s="22">
        <v>0</v>
      </c>
      <c r="D9" s="22">
        <v>0.05291005291005291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153">
        <f t="shared" si="2"/>
        <v>0.005878894767783656</v>
      </c>
      <c r="L9" s="127">
        <f t="shared" si="0"/>
        <v>0</v>
      </c>
      <c r="M9" s="98">
        <f t="shared" si="1"/>
        <v>0</v>
      </c>
      <c r="N9" s="99">
        <f t="shared" si="3"/>
        <v>0</v>
      </c>
    </row>
    <row r="10" spans="1:26" ht="12.75">
      <c r="A10" s="1" t="s">
        <v>43</v>
      </c>
      <c r="B10" s="49">
        <v>0</v>
      </c>
      <c r="C10" s="22">
        <v>0</v>
      </c>
      <c r="D10" s="22">
        <v>0.05291005291005291</v>
      </c>
      <c r="E10" s="22">
        <v>0</v>
      </c>
      <c r="F10" s="22">
        <v>0</v>
      </c>
      <c r="G10" s="22">
        <v>0.053276505061267986</v>
      </c>
      <c r="H10" s="22">
        <v>0</v>
      </c>
      <c r="I10" s="22">
        <v>0</v>
      </c>
      <c r="J10" s="22">
        <v>0</v>
      </c>
      <c r="K10" s="153">
        <f t="shared" si="2"/>
        <v>0.011798506441257878</v>
      </c>
      <c r="L10" s="127">
        <f t="shared" si="0"/>
        <v>0.05263157894736843</v>
      </c>
      <c r="M10" s="98">
        <f t="shared" si="1"/>
        <v>1</v>
      </c>
      <c r="N10" s="99">
        <f t="shared" si="3"/>
        <v>1</v>
      </c>
      <c r="Z10">
        <v>1</v>
      </c>
    </row>
    <row r="11" spans="1:14" ht="12.75">
      <c r="A11" s="1" t="s">
        <v>44</v>
      </c>
      <c r="B11" s="49">
        <v>0</v>
      </c>
      <c r="C11" s="22">
        <v>0</v>
      </c>
      <c r="D11" s="22">
        <v>0.05291005291005291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153">
        <f t="shared" si="2"/>
        <v>0.005878894767783656</v>
      </c>
      <c r="L11" s="127">
        <f t="shared" si="0"/>
        <v>0</v>
      </c>
      <c r="M11" s="98">
        <f t="shared" si="1"/>
        <v>0</v>
      </c>
      <c r="N11" s="99">
        <f t="shared" si="3"/>
        <v>0</v>
      </c>
    </row>
    <row r="12" spans="1:26" ht="12.75">
      <c r="A12" s="1" t="s">
        <v>45</v>
      </c>
      <c r="B12" s="49">
        <v>18.835978835978835</v>
      </c>
      <c r="C12" s="22">
        <v>25.66137566137566</v>
      </c>
      <c r="D12" s="22">
        <v>20.052910052910054</v>
      </c>
      <c r="E12" s="22">
        <v>23.12169312169312</v>
      </c>
      <c r="F12" s="22">
        <v>15.61001598295152</v>
      </c>
      <c r="G12" s="22">
        <v>4.581779435269047</v>
      </c>
      <c r="H12" s="22">
        <v>29.302077783697392</v>
      </c>
      <c r="I12" s="22">
        <v>55.13227513227513</v>
      </c>
      <c r="J12" s="22">
        <v>1.0526315789473686</v>
      </c>
      <c r="K12" s="153">
        <f t="shared" si="2"/>
        <v>21.483415287233125</v>
      </c>
      <c r="L12" s="127">
        <f t="shared" si="0"/>
        <v>9.05263157894737</v>
      </c>
      <c r="M12" s="98">
        <f t="shared" si="1"/>
        <v>172</v>
      </c>
      <c r="N12" s="99">
        <f t="shared" si="3"/>
        <v>5</v>
      </c>
      <c r="Q12">
        <v>51</v>
      </c>
      <c r="S12">
        <v>20</v>
      </c>
      <c r="U12">
        <v>3</v>
      </c>
      <c r="W12">
        <v>84</v>
      </c>
      <c r="Z12">
        <v>14</v>
      </c>
    </row>
    <row r="13" spans="1:28" ht="12.75">
      <c r="A13" s="1" t="s">
        <v>46</v>
      </c>
      <c r="B13" s="49">
        <v>0.10582010582010581</v>
      </c>
      <c r="C13" s="22">
        <v>0.10582010582010581</v>
      </c>
      <c r="D13" s="22">
        <v>2.0105820105820107</v>
      </c>
      <c r="E13" s="22">
        <v>0.26455026455026454</v>
      </c>
      <c r="F13" s="22">
        <v>0.4262120404901439</v>
      </c>
      <c r="G13" s="22">
        <v>6.446457112413426</v>
      </c>
      <c r="H13" s="22">
        <v>0.6393180607352158</v>
      </c>
      <c r="I13" s="22">
        <v>0</v>
      </c>
      <c r="J13" s="22">
        <v>0.10526315789473686</v>
      </c>
      <c r="K13" s="153">
        <f t="shared" si="2"/>
        <v>1.1226692064784454</v>
      </c>
      <c r="L13" s="127">
        <f t="shared" si="0"/>
        <v>0.10526315789473686</v>
      </c>
      <c r="M13" s="98">
        <f t="shared" si="1"/>
        <v>2</v>
      </c>
      <c r="N13" s="99">
        <f t="shared" si="3"/>
        <v>2</v>
      </c>
      <c r="V13">
        <v>1</v>
      </c>
      <c r="AB13">
        <v>1</v>
      </c>
    </row>
    <row r="14" spans="1:28" ht="12.75">
      <c r="A14" s="1" t="s">
        <v>47</v>
      </c>
      <c r="B14" s="49">
        <v>35.29100529100529</v>
      </c>
      <c r="C14" s="22">
        <v>27.037037037037038</v>
      </c>
      <c r="D14" s="22">
        <v>34.02116402116402</v>
      </c>
      <c r="E14" s="22">
        <v>24.867724867724867</v>
      </c>
      <c r="F14" s="22">
        <v>24.347362812999467</v>
      </c>
      <c r="G14" s="22">
        <v>18.16728822589238</v>
      </c>
      <c r="H14" s="22">
        <v>29.515183803942463</v>
      </c>
      <c r="I14" s="22">
        <v>29.682539682539684</v>
      </c>
      <c r="J14" s="22">
        <v>22.947368421052634</v>
      </c>
      <c r="K14" s="153">
        <f t="shared" si="2"/>
        <v>27.31963046259532</v>
      </c>
      <c r="L14" s="127">
        <f t="shared" si="0"/>
        <v>20.315789473684212</v>
      </c>
      <c r="M14" s="98">
        <f t="shared" si="1"/>
        <v>386</v>
      </c>
      <c r="N14" s="99">
        <f t="shared" si="3"/>
        <v>11</v>
      </c>
      <c r="O14">
        <v>2</v>
      </c>
      <c r="P14">
        <v>9</v>
      </c>
      <c r="Q14">
        <v>16</v>
      </c>
      <c r="S14">
        <v>39</v>
      </c>
      <c r="U14">
        <v>71</v>
      </c>
      <c r="V14">
        <v>8</v>
      </c>
      <c r="W14">
        <v>82</v>
      </c>
      <c r="Y14">
        <v>18</v>
      </c>
      <c r="Z14">
        <v>62</v>
      </c>
      <c r="AA14">
        <v>58</v>
      </c>
      <c r="AB14">
        <v>21</v>
      </c>
    </row>
    <row r="15" spans="1:28" ht="12.75">
      <c r="A15" s="1" t="s">
        <v>48</v>
      </c>
      <c r="B15" s="49">
        <v>7.777777777777778</v>
      </c>
      <c r="C15" s="22">
        <v>16.03174603174603</v>
      </c>
      <c r="D15" s="22">
        <v>13.015873015873016</v>
      </c>
      <c r="E15" s="22">
        <v>20.52910052910053</v>
      </c>
      <c r="F15" s="22">
        <v>31.646244006393182</v>
      </c>
      <c r="G15" s="22">
        <v>33.88385721896644</v>
      </c>
      <c r="H15" s="22">
        <v>13.159296750133192</v>
      </c>
      <c r="I15" s="22">
        <v>12.804232804232804</v>
      </c>
      <c r="J15" s="22">
        <v>71.36842105263159</v>
      </c>
      <c r="K15" s="153">
        <f t="shared" si="2"/>
        <v>24.468505465206064</v>
      </c>
      <c r="L15" s="127">
        <f t="shared" si="0"/>
        <v>29.10526315789474</v>
      </c>
      <c r="M15" s="98">
        <f t="shared" si="1"/>
        <v>553</v>
      </c>
      <c r="N15" s="99">
        <f t="shared" si="3"/>
        <v>14</v>
      </c>
      <c r="O15">
        <v>119</v>
      </c>
      <c r="P15">
        <v>48</v>
      </c>
      <c r="Q15">
        <v>67</v>
      </c>
      <c r="R15">
        <v>2</v>
      </c>
      <c r="S15">
        <v>23</v>
      </c>
      <c r="T15">
        <v>44</v>
      </c>
      <c r="U15">
        <v>78</v>
      </c>
      <c r="V15">
        <v>27</v>
      </c>
      <c r="W15">
        <v>113</v>
      </c>
      <c r="X15">
        <v>5</v>
      </c>
      <c r="Y15">
        <v>5</v>
      </c>
      <c r="Z15">
        <v>9</v>
      </c>
      <c r="AA15">
        <v>1</v>
      </c>
      <c r="AB15">
        <v>12</v>
      </c>
    </row>
    <row r="16" spans="1:14" ht="12.75">
      <c r="A16" s="1" t="s">
        <v>341</v>
      </c>
      <c r="B16" s="49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153">
        <f t="shared" si="2"/>
        <v>0</v>
      </c>
      <c r="L16" s="127">
        <f>M16*10/$M$4</f>
        <v>0</v>
      </c>
      <c r="M16" s="98">
        <f>SUM(O16:AD16)</f>
        <v>0</v>
      </c>
      <c r="N16" s="99">
        <f>COUNTA(O16:AD16)</f>
        <v>0</v>
      </c>
    </row>
    <row r="17" spans="1:14" ht="12.75">
      <c r="A17" s="1" t="s">
        <v>49</v>
      </c>
      <c r="B17" s="49">
        <v>0</v>
      </c>
      <c r="C17" s="22">
        <v>0.15873015873015872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153">
        <f t="shared" si="2"/>
        <v>0.01763668430335097</v>
      </c>
      <c r="L17" s="127">
        <f t="shared" si="0"/>
        <v>0</v>
      </c>
      <c r="M17" s="98">
        <f t="shared" si="1"/>
        <v>0</v>
      </c>
      <c r="N17" s="99">
        <f t="shared" si="3"/>
        <v>0</v>
      </c>
    </row>
    <row r="18" spans="1:14" ht="12.75">
      <c r="A18" s="1" t="s">
        <v>50</v>
      </c>
      <c r="B18" s="49">
        <v>0</v>
      </c>
      <c r="C18" s="22">
        <v>0</v>
      </c>
      <c r="D18" s="22">
        <v>0.05291005291005291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53">
        <f t="shared" si="2"/>
        <v>0.005878894767783656</v>
      </c>
      <c r="L18" s="127">
        <f t="shared" si="0"/>
        <v>0</v>
      </c>
      <c r="M18" s="98">
        <f t="shared" si="1"/>
        <v>0</v>
      </c>
      <c r="N18" s="99">
        <f t="shared" si="3"/>
        <v>0</v>
      </c>
    </row>
    <row r="19" spans="1:27" ht="12.75">
      <c r="A19" s="1" t="s">
        <v>51</v>
      </c>
      <c r="B19" s="49">
        <v>0</v>
      </c>
      <c r="C19" s="22">
        <v>0</v>
      </c>
      <c r="D19" s="22">
        <v>0.05291005291005291</v>
      </c>
      <c r="E19" s="22">
        <v>0</v>
      </c>
      <c r="F19" s="22">
        <v>0.10655301012253597</v>
      </c>
      <c r="G19" s="22">
        <v>0</v>
      </c>
      <c r="H19" s="22">
        <v>0</v>
      </c>
      <c r="I19" s="22">
        <v>0</v>
      </c>
      <c r="J19" s="22">
        <v>0</v>
      </c>
      <c r="K19" s="153">
        <f t="shared" si="2"/>
        <v>0.0177181181147321</v>
      </c>
      <c r="L19" s="127">
        <f t="shared" si="0"/>
        <v>0.05263157894736843</v>
      </c>
      <c r="M19" s="98">
        <f t="shared" si="1"/>
        <v>1</v>
      </c>
      <c r="N19" s="99">
        <f t="shared" si="3"/>
        <v>1</v>
      </c>
      <c r="AA19">
        <v>1</v>
      </c>
    </row>
    <row r="20" spans="1:19" ht="12.75">
      <c r="A20" s="1" t="s">
        <v>52</v>
      </c>
      <c r="B20" s="49">
        <v>0</v>
      </c>
      <c r="C20" s="22">
        <v>0</v>
      </c>
      <c r="D20" s="22">
        <v>0.05291005291005291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0.05263157894736843</v>
      </c>
      <c r="K20" s="153">
        <f t="shared" si="2"/>
        <v>0.011726847984157927</v>
      </c>
      <c r="L20" s="127">
        <f t="shared" si="0"/>
        <v>0.05263157894736843</v>
      </c>
      <c r="M20" s="98">
        <f t="shared" si="1"/>
        <v>1</v>
      </c>
      <c r="N20" s="99">
        <f t="shared" si="3"/>
        <v>1</v>
      </c>
      <c r="S20">
        <v>1</v>
      </c>
    </row>
    <row r="21" spans="1:30" ht="12.75">
      <c r="A21" s="1" t="s">
        <v>53</v>
      </c>
      <c r="B21" s="49">
        <v>60.15873015873016</v>
      </c>
      <c r="C21" s="22">
        <v>26.03174603174603</v>
      </c>
      <c r="D21" s="22">
        <v>72.80423280423281</v>
      </c>
      <c r="E21" s="22">
        <v>27.3015873015873</v>
      </c>
      <c r="F21" s="22">
        <v>55.0879062333511</v>
      </c>
      <c r="G21" s="22">
        <v>124.02770378263186</v>
      </c>
      <c r="H21" s="22">
        <v>131.2733084709643</v>
      </c>
      <c r="I21" s="22">
        <v>68.62433862433862</v>
      </c>
      <c r="J21" s="22">
        <v>51.842105263157904</v>
      </c>
      <c r="K21" s="153">
        <f t="shared" si="2"/>
        <v>68.57240651897112</v>
      </c>
      <c r="L21" s="127">
        <f t="shared" si="0"/>
        <v>112.94736842105264</v>
      </c>
      <c r="M21" s="98">
        <f t="shared" si="1"/>
        <v>2146</v>
      </c>
      <c r="N21" s="99">
        <f t="shared" si="3"/>
        <v>13</v>
      </c>
      <c r="O21">
        <v>255</v>
      </c>
      <c r="P21">
        <v>63</v>
      </c>
      <c r="Q21">
        <v>260</v>
      </c>
      <c r="S21">
        <v>149</v>
      </c>
      <c r="U21">
        <v>124</v>
      </c>
      <c r="V21">
        <v>12</v>
      </c>
      <c r="W21">
        <v>133</v>
      </c>
      <c r="X21">
        <v>32</v>
      </c>
      <c r="Y21">
        <v>129</v>
      </c>
      <c r="Z21">
        <v>22</v>
      </c>
      <c r="AA21">
        <v>592</v>
      </c>
      <c r="AB21">
        <v>345</v>
      </c>
      <c r="AD21">
        <v>30</v>
      </c>
    </row>
    <row r="22" spans="1:14" ht="12.75">
      <c r="A22" s="1" t="s">
        <v>213</v>
      </c>
      <c r="B22" s="49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53">
        <f t="shared" si="2"/>
        <v>0</v>
      </c>
      <c r="L22" s="127">
        <f t="shared" si="0"/>
        <v>0</v>
      </c>
      <c r="M22" s="98">
        <f t="shared" si="1"/>
        <v>0</v>
      </c>
      <c r="N22" s="99">
        <f t="shared" si="3"/>
        <v>0</v>
      </c>
    </row>
    <row r="23" spans="1:27" ht="12.75">
      <c r="A23" s="1" t="s">
        <v>54</v>
      </c>
      <c r="B23" s="49">
        <v>0</v>
      </c>
      <c r="C23" s="22">
        <v>0.05291005291005291</v>
      </c>
      <c r="D23" s="22">
        <v>0</v>
      </c>
      <c r="E23" s="22">
        <v>0</v>
      </c>
      <c r="F23" s="22">
        <v>0</v>
      </c>
      <c r="G23" s="22">
        <v>0.053276505061267986</v>
      </c>
      <c r="H23" s="22">
        <v>0.10655301012253597</v>
      </c>
      <c r="I23" s="22">
        <v>0</v>
      </c>
      <c r="J23" s="22">
        <v>0</v>
      </c>
      <c r="K23" s="153">
        <f t="shared" si="2"/>
        <v>0.023637729788206316</v>
      </c>
      <c r="L23" s="127">
        <f t="shared" si="0"/>
        <v>0.05263157894736843</v>
      </c>
      <c r="M23" s="98">
        <f t="shared" si="1"/>
        <v>1</v>
      </c>
      <c r="N23" s="99">
        <f t="shared" si="3"/>
        <v>1</v>
      </c>
      <c r="AA23">
        <v>1</v>
      </c>
    </row>
    <row r="24" spans="1:28" ht="12.75">
      <c r="A24" s="1" t="s">
        <v>55</v>
      </c>
      <c r="B24" s="49">
        <v>349.15343915343914</v>
      </c>
      <c r="C24" s="22">
        <v>129.20634920634922</v>
      </c>
      <c r="D24" s="22">
        <v>506.2433862433862</v>
      </c>
      <c r="E24" s="22">
        <v>294.92063492063494</v>
      </c>
      <c r="F24" s="22">
        <v>344.6457112413426</v>
      </c>
      <c r="G24" s="22">
        <v>578.6893979754929</v>
      </c>
      <c r="H24" s="22">
        <v>2281.885988279169</v>
      </c>
      <c r="I24" s="22">
        <v>403.3862433862434</v>
      </c>
      <c r="J24" s="22">
        <v>273.421052631579</v>
      </c>
      <c r="K24" s="153">
        <f t="shared" si="2"/>
        <v>573.5058003375152</v>
      </c>
      <c r="L24" s="127">
        <f t="shared" si="0"/>
        <v>1464.5789473684213</v>
      </c>
      <c r="M24" s="98">
        <f t="shared" si="1"/>
        <v>27827</v>
      </c>
      <c r="N24" s="99">
        <f t="shared" si="3"/>
        <v>10</v>
      </c>
      <c r="O24">
        <v>371</v>
      </c>
      <c r="P24">
        <v>4</v>
      </c>
      <c r="Q24">
        <v>3111</v>
      </c>
      <c r="U24">
        <v>256</v>
      </c>
      <c r="V24">
        <v>7200</v>
      </c>
      <c r="W24">
        <v>7000</v>
      </c>
      <c r="Y24">
        <v>69</v>
      </c>
      <c r="Z24">
        <v>51</v>
      </c>
      <c r="AA24">
        <v>9593</v>
      </c>
      <c r="AB24">
        <v>172</v>
      </c>
    </row>
    <row r="25" spans="1:28" ht="12.75">
      <c r="A25" s="1" t="s">
        <v>56</v>
      </c>
      <c r="B25" s="49">
        <v>0.15873015873015872</v>
      </c>
      <c r="C25" s="22">
        <v>1.693121693121693</v>
      </c>
      <c r="D25" s="22">
        <v>0.9523809523809523</v>
      </c>
      <c r="E25" s="22">
        <v>1.0582010582010581</v>
      </c>
      <c r="F25" s="22">
        <v>0.6925945657964838</v>
      </c>
      <c r="G25" s="22">
        <v>0.6393180607352158</v>
      </c>
      <c r="H25" s="22">
        <v>1.2786361214704316</v>
      </c>
      <c r="I25" s="22">
        <v>0.21164021164021163</v>
      </c>
      <c r="J25" s="22">
        <v>0.7894736842105264</v>
      </c>
      <c r="K25" s="153">
        <f t="shared" si="2"/>
        <v>0.8304551673651922</v>
      </c>
      <c r="L25" s="127">
        <f t="shared" si="0"/>
        <v>2.0526315789473686</v>
      </c>
      <c r="M25" s="98">
        <f t="shared" si="1"/>
        <v>39</v>
      </c>
      <c r="N25" s="99">
        <f t="shared" si="3"/>
        <v>4</v>
      </c>
      <c r="O25">
        <v>2</v>
      </c>
      <c r="Q25">
        <v>3</v>
      </c>
      <c r="AA25">
        <v>13</v>
      </c>
      <c r="AB25">
        <v>21</v>
      </c>
    </row>
    <row r="26" spans="1:14" ht="12.75">
      <c r="A26" s="1" t="s">
        <v>57</v>
      </c>
      <c r="B26" s="49">
        <v>0.05291005291005291</v>
      </c>
      <c r="C26" s="22">
        <v>0</v>
      </c>
      <c r="D26" s="22">
        <v>0.05291005291005291</v>
      </c>
      <c r="E26" s="22">
        <v>0.21164021164021163</v>
      </c>
      <c r="F26" s="22">
        <v>0</v>
      </c>
      <c r="G26" s="22">
        <v>0</v>
      </c>
      <c r="H26" s="22">
        <v>0</v>
      </c>
      <c r="I26" s="22">
        <v>0.05291005291005291</v>
      </c>
      <c r="J26" s="22">
        <v>0</v>
      </c>
      <c r="K26" s="153">
        <f t="shared" si="2"/>
        <v>0.0411522633744856</v>
      </c>
      <c r="L26" s="127">
        <f t="shared" si="0"/>
        <v>0</v>
      </c>
      <c r="M26" s="98">
        <f t="shared" si="1"/>
        <v>0</v>
      </c>
      <c r="N26" s="99">
        <f t="shared" si="3"/>
        <v>0</v>
      </c>
    </row>
    <row r="27" spans="1:26" ht="12.75">
      <c r="A27" s="1" t="s">
        <v>58</v>
      </c>
      <c r="B27" s="49">
        <v>20.423280423280424</v>
      </c>
      <c r="C27" s="22">
        <v>69.04761904761905</v>
      </c>
      <c r="D27" s="22">
        <v>79.8941798941799</v>
      </c>
      <c r="E27" s="22">
        <v>32.698412698412696</v>
      </c>
      <c r="F27" s="22">
        <v>9.802876931273309</v>
      </c>
      <c r="G27" s="22">
        <v>75.06659563132659</v>
      </c>
      <c r="H27" s="22">
        <v>24.02770378263186</v>
      </c>
      <c r="I27" s="22">
        <v>24.70899470899471</v>
      </c>
      <c r="J27" s="22">
        <v>44.57894736842106</v>
      </c>
      <c r="K27" s="153">
        <f t="shared" si="2"/>
        <v>42.24984560957106</v>
      </c>
      <c r="L27" s="127">
        <f t="shared" si="0"/>
        <v>16.578947368421055</v>
      </c>
      <c r="M27" s="98">
        <f t="shared" si="1"/>
        <v>315</v>
      </c>
      <c r="N27" s="99">
        <f t="shared" si="3"/>
        <v>7</v>
      </c>
      <c r="O27">
        <v>85</v>
      </c>
      <c r="P27">
        <v>30</v>
      </c>
      <c r="Q27">
        <v>123</v>
      </c>
      <c r="S27">
        <v>64</v>
      </c>
      <c r="U27">
        <v>8</v>
      </c>
      <c r="W27">
        <v>4</v>
      </c>
      <c r="Z27">
        <v>1</v>
      </c>
    </row>
    <row r="28" spans="1:14" ht="12.75">
      <c r="A28" s="1" t="s">
        <v>59</v>
      </c>
      <c r="B28" s="49">
        <v>0</v>
      </c>
      <c r="C28" s="22">
        <v>2.1164021164021163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153">
        <f t="shared" si="2"/>
        <v>0.23515579071134626</v>
      </c>
      <c r="L28" s="127">
        <f t="shared" si="0"/>
        <v>0</v>
      </c>
      <c r="M28" s="98">
        <f t="shared" si="1"/>
        <v>0</v>
      </c>
      <c r="N28" s="99">
        <f t="shared" si="3"/>
        <v>0</v>
      </c>
    </row>
    <row r="29" spans="1:21" ht="12.75">
      <c r="A29" s="1" t="s">
        <v>60</v>
      </c>
      <c r="B29" s="49">
        <v>0.05291005291005291</v>
      </c>
      <c r="C29" s="22">
        <v>0.5291005291005291</v>
      </c>
      <c r="D29" s="22">
        <v>1.3227513227513228</v>
      </c>
      <c r="E29" s="22">
        <v>1.3227513227513228</v>
      </c>
      <c r="F29" s="22">
        <v>0.26638252530633993</v>
      </c>
      <c r="G29" s="22">
        <v>0.6925945657964838</v>
      </c>
      <c r="H29" s="22">
        <v>0.8524240809802878</v>
      </c>
      <c r="I29" s="22">
        <v>0</v>
      </c>
      <c r="J29" s="22">
        <v>1.3157894736842106</v>
      </c>
      <c r="K29" s="153">
        <f t="shared" si="2"/>
        <v>0.7060782081422832</v>
      </c>
      <c r="L29" s="127">
        <f t="shared" si="0"/>
        <v>2.7368421052631584</v>
      </c>
      <c r="M29" s="98">
        <f t="shared" si="1"/>
        <v>52</v>
      </c>
      <c r="N29" s="99">
        <f t="shared" si="3"/>
        <v>4</v>
      </c>
      <c r="P29">
        <v>8</v>
      </c>
      <c r="Q29">
        <v>25</v>
      </c>
      <c r="S29">
        <v>3</v>
      </c>
      <c r="U29">
        <v>16</v>
      </c>
    </row>
    <row r="30" spans="1:21" ht="12.75">
      <c r="A30" s="1" t="s">
        <v>61</v>
      </c>
      <c r="B30" s="49">
        <v>0.47619047619047616</v>
      </c>
      <c r="C30" s="22">
        <v>0.8465608465608465</v>
      </c>
      <c r="D30" s="22">
        <v>5.502645502645502</v>
      </c>
      <c r="E30" s="22">
        <v>0.7936507936507936</v>
      </c>
      <c r="F30" s="22">
        <v>0.10655301012253597</v>
      </c>
      <c r="G30" s="22">
        <v>0.37293553542887586</v>
      </c>
      <c r="H30" s="22">
        <v>0.15982951518380395</v>
      </c>
      <c r="I30" s="22">
        <v>0.21164021164021163</v>
      </c>
      <c r="J30" s="22">
        <v>0.31578947368421056</v>
      </c>
      <c r="K30" s="153">
        <f t="shared" si="2"/>
        <v>0.9761994850119174</v>
      </c>
      <c r="L30" s="127">
        <f t="shared" si="0"/>
        <v>4.421052631578948</v>
      </c>
      <c r="M30" s="98">
        <f t="shared" si="1"/>
        <v>84</v>
      </c>
      <c r="N30" s="99">
        <f t="shared" si="3"/>
        <v>4</v>
      </c>
      <c r="O30">
        <v>12</v>
      </c>
      <c r="P30">
        <v>13</v>
      </c>
      <c r="Q30">
        <v>3</v>
      </c>
      <c r="U30">
        <v>56</v>
      </c>
    </row>
    <row r="31" spans="1:28" ht="12.75">
      <c r="A31" s="1" t="s">
        <v>62</v>
      </c>
      <c r="B31" s="49">
        <v>100.42328042328042</v>
      </c>
      <c r="C31" s="22">
        <v>93.80952380952381</v>
      </c>
      <c r="D31" s="22">
        <v>179.57671957671957</v>
      </c>
      <c r="E31" s="22">
        <v>157.77777777777777</v>
      </c>
      <c r="F31" s="22">
        <v>124.61374533830582</v>
      </c>
      <c r="G31" s="22">
        <v>164.0916355887054</v>
      </c>
      <c r="H31" s="22">
        <v>213.95844432605222</v>
      </c>
      <c r="I31" s="22">
        <v>683.8624338624338</v>
      </c>
      <c r="J31" s="22">
        <v>111.2105263157895</v>
      </c>
      <c r="K31" s="153">
        <f t="shared" si="2"/>
        <v>203.25823189095428</v>
      </c>
      <c r="L31" s="127">
        <f t="shared" si="0"/>
        <v>221.78947368421055</v>
      </c>
      <c r="M31" s="98">
        <f t="shared" si="1"/>
        <v>4214</v>
      </c>
      <c r="N31" s="99">
        <f t="shared" si="3"/>
        <v>11</v>
      </c>
      <c r="O31">
        <v>276</v>
      </c>
      <c r="P31">
        <v>1330</v>
      </c>
      <c r="Q31">
        <v>637</v>
      </c>
      <c r="S31">
        <v>614</v>
      </c>
      <c r="U31">
        <v>260</v>
      </c>
      <c r="V31">
        <v>18</v>
      </c>
      <c r="W31">
        <v>137</v>
      </c>
      <c r="Y31">
        <v>164</v>
      </c>
      <c r="Z31">
        <v>384</v>
      </c>
      <c r="AA31">
        <v>371</v>
      </c>
      <c r="AB31">
        <v>23</v>
      </c>
    </row>
    <row r="32" spans="1:27" ht="12.75">
      <c r="A32" s="1" t="s">
        <v>63</v>
      </c>
      <c r="B32" s="49">
        <v>1.216931216931217</v>
      </c>
      <c r="C32" s="22">
        <v>1.0052910052910053</v>
      </c>
      <c r="D32" s="22">
        <v>1.6402116402116402</v>
      </c>
      <c r="E32" s="22">
        <v>1.164021164021164</v>
      </c>
      <c r="F32" s="22">
        <v>1.6515716568993075</v>
      </c>
      <c r="G32" s="22">
        <v>3.462972828982419</v>
      </c>
      <c r="H32" s="22">
        <v>2.2908897176345233</v>
      </c>
      <c r="I32" s="22">
        <v>2.2751322751322753</v>
      </c>
      <c r="J32" s="22">
        <v>1.1578947368421055</v>
      </c>
      <c r="K32" s="153">
        <f t="shared" si="2"/>
        <v>1.7627684713272953</v>
      </c>
      <c r="L32" s="127">
        <f t="shared" si="0"/>
        <v>7.210526315789474</v>
      </c>
      <c r="M32" s="98">
        <f t="shared" si="1"/>
        <v>137</v>
      </c>
      <c r="N32" s="99">
        <f t="shared" si="3"/>
        <v>6</v>
      </c>
      <c r="P32">
        <v>3</v>
      </c>
      <c r="Q32">
        <v>79</v>
      </c>
      <c r="W32">
        <v>39</v>
      </c>
      <c r="Y32">
        <v>6</v>
      </c>
      <c r="Z32">
        <v>1</v>
      </c>
      <c r="AA32">
        <v>9</v>
      </c>
    </row>
    <row r="33" spans="1:27" ht="12.75">
      <c r="A33" s="1" t="s">
        <v>64</v>
      </c>
      <c r="B33" s="49">
        <v>1.4285714285714286</v>
      </c>
      <c r="C33" s="22">
        <v>3.121693121693122</v>
      </c>
      <c r="D33" s="22">
        <v>4.550264550264551</v>
      </c>
      <c r="E33" s="22">
        <v>3.6507936507936507</v>
      </c>
      <c r="F33" s="22">
        <v>1.9712306872669154</v>
      </c>
      <c r="G33" s="22">
        <v>5.647309536494406</v>
      </c>
      <c r="H33" s="22">
        <v>0.7458710708577517</v>
      </c>
      <c r="I33" s="22">
        <v>5.608465608465608</v>
      </c>
      <c r="J33" s="22">
        <v>6.105263157894738</v>
      </c>
      <c r="K33" s="153">
        <f t="shared" si="2"/>
        <v>3.6477180902557973</v>
      </c>
      <c r="L33" s="127">
        <f t="shared" si="0"/>
        <v>6.157894736842106</v>
      </c>
      <c r="M33" s="98">
        <f t="shared" si="1"/>
        <v>117</v>
      </c>
      <c r="N33" s="99">
        <f t="shared" si="3"/>
        <v>7</v>
      </c>
      <c r="O33">
        <v>5</v>
      </c>
      <c r="P33">
        <v>18</v>
      </c>
      <c r="Q33">
        <v>30</v>
      </c>
      <c r="S33">
        <v>20</v>
      </c>
      <c r="U33">
        <v>4</v>
      </c>
      <c r="Z33">
        <v>39</v>
      </c>
      <c r="AA33">
        <v>1</v>
      </c>
    </row>
    <row r="34" spans="1:30" ht="12.75">
      <c r="A34" s="1" t="s">
        <v>65</v>
      </c>
      <c r="B34" s="49">
        <v>33.22751322751323</v>
      </c>
      <c r="C34" s="22">
        <v>21.21693121693122</v>
      </c>
      <c r="D34" s="22">
        <v>56.98412698412698</v>
      </c>
      <c r="E34" s="22">
        <v>21.48148148148148</v>
      </c>
      <c r="F34" s="22">
        <v>25.14651038891849</v>
      </c>
      <c r="G34" s="22">
        <v>39.477890250399575</v>
      </c>
      <c r="H34" s="22">
        <v>36.814064997336175</v>
      </c>
      <c r="I34" s="22">
        <v>154.65608465608466</v>
      </c>
      <c r="J34" s="22">
        <v>34.05263157894738</v>
      </c>
      <c r="K34" s="153">
        <f t="shared" si="2"/>
        <v>47.00635942019325</v>
      </c>
      <c r="L34" s="127">
        <f t="shared" si="0"/>
        <v>36.631578947368425</v>
      </c>
      <c r="M34" s="98">
        <f t="shared" si="1"/>
        <v>696</v>
      </c>
      <c r="N34" s="99">
        <f t="shared" si="3"/>
        <v>12</v>
      </c>
      <c r="O34">
        <v>27</v>
      </c>
      <c r="P34">
        <v>75</v>
      </c>
      <c r="Q34">
        <v>39</v>
      </c>
      <c r="S34">
        <v>41</v>
      </c>
      <c r="U34">
        <v>64</v>
      </c>
      <c r="V34">
        <v>27</v>
      </c>
      <c r="W34">
        <v>85</v>
      </c>
      <c r="Y34">
        <v>103</v>
      </c>
      <c r="Z34">
        <v>90</v>
      </c>
      <c r="AA34">
        <v>106</v>
      </c>
      <c r="AB34">
        <v>37</v>
      </c>
      <c r="AD34">
        <v>2</v>
      </c>
    </row>
    <row r="35" spans="1:30" ht="12.75">
      <c r="A35" s="1" t="s">
        <v>66</v>
      </c>
      <c r="B35" s="49">
        <v>4.126984126984127</v>
      </c>
      <c r="C35" s="22">
        <v>3.121693121693122</v>
      </c>
      <c r="D35" s="22">
        <v>2.433862433862434</v>
      </c>
      <c r="E35" s="22">
        <v>1.5343915343915344</v>
      </c>
      <c r="F35" s="22">
        <v>4.901438465636654</v>
      </c>
      <c r="G35" s="22">
        <v>5.753862546616943</v>
      </c>
      <c r="H35" s="22">
        <v>4.635055940330314</v>
      </c>
      <c r="I35" s="22">
        <v>5.079365079365079</v>
      </c>
      <c r="J35" s="22">
        <v>3.3684210526315796</v>
      </c>
      <c r="K35" s="153">
        <f t="shared" si="2"/>
        <v>3.8838971446124213</v>
      </c>
      <c r="L35" s="127">
        <f t="shared" si="0"/>
        <v>4.947368421052633</v>
      </c>
      <c r="M35" s="98">
        <f t="shared" si="1"/>
        <v>94</v>
      </c>
      <c r="N35" s="99">
        <f t="shared" si="3"/>
        <v>15</v>
      </c>
      <c r="O35">
        <v>1</v>
      </c>
      <c r="P35">
        <v>13</v>
      </c>
      <c r="Q35">
        <v>11</v>
      </c>
      <c r="R35">
        <v>7</v>
      </c>
      <c r="S35">
        <v>10</v>
      </c>
      <c r="T35">
        <v>6</v>
      </c>
      <c r="U35">
        <v>7</v>
      </c>
      <c r="V35">
        <v>5</v>
      </c>
      <c r="W35">
        <v>4</v>
      </c>
      <c r="X35">
        <v>4</v>
      </c>
      <c r="Y35">
        <v>4</v>
      </c>
      <c r="AA35">
        <v>12</v>
      </c>
      <c r="AB35">
        <v>2</v>
      </c>
      <c r="AC35">
        <v>6</v>
      </c>
      <c r="AD35">
        <v>2</v>
      </c>
    </row>
    <row r="36" spans="1:28" ht="12.75">
      <c r="A36" s="1" t="s">
        <v>67</v>
      </c>
      <c r="B36" s="49">
        <v>0.10582010582010581</v>
      </c>
      <c r="C36" s="22">
        <v>0.15873015873015872</v>
      </c>
      <c r="D36" s="22">
        <v>0.10582010582010581</v>
      </c>
      <c r="E36" s="22">
        <v>0.15873015873015872</v>
      </c>
      <c r="F36" s="22">
        <v>0.26638252530633993</v>
      </c>
      <c r="G36" s="22">
        <v>0.053276505061267986</v>
      </c>
      <c r="H36" s="22">
        <v>0.15982951518380395</v>
      </c>
      <c r="I36" s="22">
        <v>0.21164021164021163</v>
      </c>
      <c r="J36" s="22">
        <v>0.15789473684210528</v>
      </c>
      <c r="K36" s="153">
        <f t="shared" si="2"/>
        <v>0.15312489145936198</v>
      </c>
      <c r="L36" s="127">
        <f t="shared" si="0"/>
        <v>0.21052631578947373</v>
      </c>
      <c r="M36" s="98">
        <f t="shared" si="1"/>
        <v>4</v>
      </c>
      <c r="N36" s="99">
        <f t="shared" si="3"/>
        <v>4</v>
      </c>
      <c r="S36">
        <v>1</v>
      </c>
      <c r="U36">
        <v>1</v>
      </c>
      <c r="X36">
        <v>1</v>
      </c>
      <c r="AB36">
        <v>1</v>
      </c>
    </row>
    <row r="37" spans="1:29" ht="12.75">
      <c r="A37" s="1" t="s">
        <v>68</v>
      </c>
      <c r="B37" s="49">
        <v>0.8994708994708994</v>
      </c>
      <c r="C37" s="22">
        <v>0.5291005291005291</v>
      </c>
      <c r="D37" s="22">
        <v>1.0052910052910053</v>
      </c>
      <c r="E37" s="22">
        <v>0.31746031746031744</v>
      </c>
      <c r="F37" s="22">
        <v>0.37293553542887586</v>
      </c>
      <c r="G37" s="22">
        <v>0.8524240809802878</v>
      </c>
      <c r="H37" s="22">
        <v>0.4262120404901439</v>
      </c>
      <c r="I37" s="22">
        <v>0.9523809523809523</v>
      </c>
      <c r="J37" s="22">
        <v>0.6315789473684211</v>
      </c>
      <c r="K37" s="153">
        <f t="shared" si="2"/>
        <v>0.665206034219048</v>
      </c>
      <c r="L37" s="127">
        <f t="shared" si="0"/>
        <v>0.31578947368421056</v>
      </c>
      <c r="M37" s="98">
        <f t="shared" si="1"/>
        <v>6</v>
      </c>
      <c r="N37" s="99">
        <f t="shared" si="3"/>
        <v>4</v>
      </c>
      <c r="R37">
        <v>1</v>
      </c>
      <c r="V37">
        <v>3</v>
      </c>
      <c r="X37">
        <v>1</v>
      </c>
      <c r="AC37">
        <v>1</v>
      </c>
    </row>
    <row r="38" spans="1:20" ht="12.75">
      <c r="A38" s="1" t="s">
        <v>69</v>
      </c>
      <c r="B38" s="49">
        <v>0.10582010582010581</v>
      </c>
      <c r="C38" s="22">
        <v>0.21164021164021163</v>
      </c>
      <c r="D38" s="22">
        <v>0.10582010582010581</v>
      </c>
      <c r="E38" s="22">
        <v>0</v>
      </c>
      <c r="F38" s="22">
        <v>0.053276505061267986</v>
      </c>
      <c r="G38" s="22">
        <v>0.7458710708577517</v>
      </c>
      <c r="H38" s="22">
        <v>0.47948854555141185</v>
      </c>
      <c r="I38" s="22">
        <v>0.26455026455026454</v>
      </c>
      <c r="J38" s="22">
        <v>0.21052631578947373</v>
      </c>
      <c r="K38" s="153">
        <f t="shared" si="2"/>
        <v>0.24188812501006593</v>
      </c>
      <c r="L38" s="127">
        <f aca="true" t="shared" si="4" ref="L38:L69">M38*10/$M$4</f>
        <v>0.15789473684210528</v>
      </c>
      <c r="M38" s="98">
        <f aca="true" t="shared" si="5" ref="M38:M69">SUM(O38:AD38)</f>
        <v>3</v>
      </c>
      <c r="N38" s="99">
        <f t="shared" si="3"/>
        <v>3</v>
      </c>
      <c r="O38">
        <v>1</v>
      </c>
      <c r="P38">
        <v>1</v>
      </c>
      <c r="T38">
        <v>1</v>
      </c>
    </row>
    <row r="39" spans="1:22" ht="12.75">
      <c r="A39" s="1" t="s">
        <v>70</v>
      </c>
      <c r="B39" s="49">
        <v>0</v>
      </c>
      <c r="C39" s="22">
        <v>0</v>
      </c>
      <c r="D39" s="22">
        <v>0.10582010582010581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153">
        <f t="shared" si="2"/>
        <v>0.011757789535567312</v>
      </c>
      <c r="L39" s="127">
        <f t="shared" si="4"/>
        <v>0.05263157894736843</v>
      </c>
      <c r="M39" s="98">
        <f t="shared" si="5"/>
        <v>1</v>
      </c>
      <c r="N39" s="99">
        <f t="shared" si="3"/>
        <v>1</v>
      </c>
      <c r="V39">
        <v>1</v>
      </c>
    </row>
    <row r="40" spans="1:20" ht="12.75">
      <c r="A40" s="1" t="s">
        <v>71</v>
      </c>
      <c r="B40" s="49">
        <v>0.21164021164021163</v>
      </c>
      <c r="C40" s="22">
        <v>0.31746031746031744</v>
      </c>
      <c r="D40" s="22">
        <v>0.15873015873015872</v>
      </c>
      <c r="E40" s="22">
        <v>0</v>
      </c>
      <c r="F40" s="22">
        <v>0.3196590303676079</v>
      </c>
      <c r="G40" s="22">
        <v>0.053276505061267986</v>
      </c>
      <c r="H40" s="22">
        <v>0.053276505061267986</v>
      </c>
      <c r="I40" s="22">
        <v>0</v>
      </c>
      <c r="J40" s="22">
        <v>0</v>
      </c>
      <c r="K40" s="153">
        <f t="shared" si="2"/>
        <v>0.1237825253689813</v>
      </c>
      <c r="L40" s="127">
        <f t="shared" si="4"/>
        <v>0.05263157894736843</v>
      </c>
      <c r="M40" s="98">
        <f t="shared" si="5"/>
        <v>1</v>
      </c>
      <c r="N40" s="99">
        <f t="shared" si="3"/>
        <v>1</v>
      </c>
      <c r="T40">
        <v>1</v>
      </c>
    </row>
    <row r="41" spans="1:14" ht="12.75">
      <c r="A41" s="1" t="s">
        <v>274</v>
      </c>
      <c r="B41" s="49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153">
        <f t="shared" si="2"/>
        <v>0</v>
      </c>
      <c r="L41" s="127">
        <f t="shared" si="4"/>
        <v>0</v>
      </c>
      <c r="M41" s="98">
        <f t="shared" si="5"/>
        <v>0</v>
      </c>
      <c r="N41" s="99">
        <f>COUNTA(O41:AD41)</f>
        <v>0</v>
      </c>
    </row>
    <row r="42" spans="1:14" ht="12.75">
      <c r="A42" s="1" t="s">
        <v>72</v>
      </c>
      <c r="B42" s="49">
        <v>0.05291005291005291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153">
        <f t="shared" si="2"/>
        <v>0.005878894767783656</v>
      </c>
      <c r="L42" s="127">
        <f t="shared" si="4"/>
        <v>0</v>
      </c>
      <c r="M42" s="98">
        <f t="shared" si="5"/>
        <v>0</v>
      </c>
      <c r="N42" s="99">
        <f t="shared" si="3"/>
        <v>0</v>
      </c>
    </row>
    <row r="43" spans="1:24" ht="12.75">
      <c r="A43" s="1" t="s">
        <v>73</v>
      </c>
      <c r="B43" s="49">
        <v>0</v>
      </c>
      <c r="C43" s="22">
        <v>0</v>
      </c>
      <c r="D43" s="22">
        <v>0.05291005291005291</v>
      </c>
      <c r="E43" s="22">
        <v>0.05291005291005291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153">
        <f t="shared" si="2"/>
        <v>0.011757789535567312</v>
      </c>
      <c r="L43" s="127">
        <f t="shared" si="4"/>
        <v>0.10526315789473686</v>
      </c>
      <c r="M43" s="98">
        <f t="shared" si="5"/>
        <v>2</v>
      </c>
      <c r="N43" s="99">
        <f t="shared" si="3"/>
        <v>2</v>
      </c>
      <c r="U43">
        <v>1</v>
      </c>
      <c r="X43">
        <v>1</v>
      </c>
    </row>
    <row r="44" spans="1:14" ht="12.75">
      <c r="A44" s="1" t="s">
        <v>74</v>
      </c>
      <c r="B44" s="49">
        <v>0.05291005291005291</v>
      </c>
      <c r="C44" s="22">
        <v>0</v>
      </c>
      <c r="D44" s="22">
        <v>0.05291005291005291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0.05263157894736843</v>
      </c>
      <c r="K44" s="153">
        <f t="shared" si="2"/>
        <v>0.017605742751941583</v>
      </c>
      <c r="L44" s="127">
        <f t="shared" si="4"/>
        <v>0</v>
      </c>
      <c r="M44" s="98">
        <f t="shared" si="5"/>
        <v>0</v>
      </c>
      <c r="N44" s="99">
        <f t="shared" si="3"/>
        <v>0</v>
      </c>
    </row>
    <row r="45" spans="1:14" ht="12.75">
      <c r="A45" s="1" t="s">
        <v>209</v>
      </c>
      <c r="B45" s="49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153">
        <f t="shared" si="2"/>
        <v>0</v>
      </c>
      <c r="L45" s="127">
        <f t="shared" si="4"/>
        <v>0</v>
      </c>
      <c r="M45" s="98">
        <f t="shared" si="5"/>
        <v>0</v>
      </c>
      <c r="N45" s="99">
        <f t="shared" si="3"/>
        <v>0</v>
      </c>
    </row>
    <row r="46" spans="1:14" ht="12.75">
      <c r="A46" s="1" t="s">
        <v>75</v>
      </c>
      <c r="B46" s="49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0.05263157894736843</v>
      </c>
      <c r="K46" s="153">
        <f t="shared" si="2"/>
        <v>0.00584795321637427</v>
      </c>
      <c r="L46" s="127">
        <f t="shared" si="4"/>
        <v>0</v>
      </c>
      <c r="M46" s="98">
        <f t="shared" si="5"/>
        <v>0</v>
      </c>
      <c r="N46" s="99">
        <f t="shared" si="3"/>
        <v>0</v>
      </c>
    </row>
    <row r="47" spans="1:14" ht="12.75">
      <c r="A47" s="1" t="s">
        <v>76</v>
      </c>
      <c r="B47" s="49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153">
        <f t="shared" si="2"/>
        <v>0</v>
      </c>
      <c r="L47" s="127">
        <f t="shared" si="4"/>
        <v>0</v>
      </c>
      <c r="M47" s="98">
        <f t="shared" si="5"/>
        <v>0</v>
      </c>
      <c r="N47" s="99">
        <f t="shared" si="3"/>
        <v>0</v>
      </c>
    </row>
    <row r="48" spans="1:14" ht="12.75">
      <c r="A48" s="1" t="s">
        <v>77</v>
      </c>
      <c r="B48" s="49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153">
        <f t="shared" si="2"/>
        <v>0</v>
      </c>
      <c r="L48" s="127">
        <f t="shared" si="4"/>
        <v>0</v>
      </c>
      <c r="M48" s="98">
        <f t="shared" si="5"/>
        <v>0</v>
      </c>
      <c r="N48" s="99">
        <f t="shared" si="3"/>
        <v>0</v>
      </c>
    </row>
    <row r="49" spans="1:30" ht="12.75">
      <c r="A49" s="1" t="s">
        <v>78</v>
      </c>
      <c r="B49" s="49">
        <v>0</v>
      </c>
      <c r="C49" s="22">
        <v>0</v>
      </c>
      <c r="D49" s="22">
        <v>0.42328042328042326</v>
      </c>
      <c r="E49" s="22">
        <v>0.26455026455026454</v>
      </c>
      <c r="F49" s="22">
        <v>0.15982951518380395</v>
      </c>
      <c r="G49" s="22">
        <v>0.10655301012253597</v>
      </c>
      <c r="H49" s="22">
        <v>0.10655301012253597</v>
      </c>
      <c r="I49" s="22">
        <v>0.10582010582010581</v>
      </c>
      <c r="J49" s="22">
        <v>0.15789473684210528</v>
      </c>
      <c r="K49" s="153">
        <f t="shared" si="2"/>
        <v>0.1471645628801972</v>
      </c>
      <c r="L49" s="127">
        <f t="shared" si="4"/>
        <v>0.368421052631579</v>
      </c>
      <c r="M49" s="98">
        <f t="shared" si="5"/>
        <v>7</v>
      </c>
      <c r="N49" s="99">
        <f t="shared" si="3"/>
        <v>3</v>
      </c>
      <c r="Z49">
        <v>1</v>
      </c>
      <c r="AC49">
        <v>1</v>
      </c>
      <c r="AD49">
        <v>5</v>
      </c>
    </row>
    <row r="50" spans="1:14" ht="12.75">
      <c r="A50" s="1" t="s">
        <v>270</v>
      </c>
      <c r="B50" s="49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153">
        <f t="shared" si="2"/>
        <v>0</v>
      </c>
      <c r="L50" s="127">
        <f t="shared" si="4"/>
        <v>0</v>
      </c>
      <c r="M50" s="98">
        <f t="shared" si="5"/>
        <v>0</v>
      </c>
      <c r="N50" s="99">
        <f>COUNTA(O50:AD50)</f>
        <v>0</v>
      </c>
    </row>
    <row r="51" spans="1:28" ht="12.75">
      <c r="A51" s="1" t="s">
        <v>79</v>
      </c>
      <c r="B51" s="49">
        <v>1.3227513227513228</v>
      </c>
      <c r="C51" s="22">
        <v>2.433862433862434</v>
      </c>
      <c r="D51" s="22">
        <v>3.015873015873016</v>
      </c>
      <c r="E51" s="22">
        <v>6.507936507936508</v>
      </c>
      <c r="F51" s="22">
        <v>2.7703782631859353</v>
      </c>
      <c r="G51" s="22">
        <v>21.15077250932339</v>
      </c>
      <c r="H51" s="22">
        <v>7.511987213638786</v>
      </c>
      <c r="I51" s="22">
        <v>0.15873015873015872</v>
      </c>
      <c r="J51" s="22">
        <v>4.3157894736842115</v>
      </c>
      <c r="K51" s="153">
        <f t="shared" si="2"/>
        <v>5.465342322109529</v>
      </c>
      <c r="L51" s="127">
        <f t="shared" si="4"/>
        <v>0.10526315789473686</v>
      </c>
      <c r="M51" s="98">
        <f t="shared" si="5"/>
        <v>2</v>
      </c>
      <c r="N51" s="99">
        <f t="shared" si="3"/>
        <v>1</v>
      </c>
      <c r="AB51">
        <v>2</v>
      </c>
    </row>
    <row r="52" spans="1:14" ht="12.75">
      <c r="A52" s="1" t="s">
        <v>301</v>
      </c>
      <c r="B52" s="49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0.10655301012253597</v>
      </c>
      <c r="I52" s="22">
        <v>0</v>
      </c>
      <c r="J52" s="22">
        <v>0</v>
      </c>
      <c r="K52" s="153">
        <f t="shared" si="2"/>
        <v>0.011839223346948442</v>
      </c>
      <c r="L52" s="127">
        <f t="shared" si="4"/>
        <v>0</v>
      </c>
      <c r="M52" s="98">
        <f t="shared" si="5"/>
        <v>0</v>
      </c>
      <c r="N52" s="99">
        <f>COUNTA(O52:AD52)</f>
        <v>0</v>
      </c>
    </row>
    <row r="53" spans="1:30" ht="12.75">
      <c r="A53" s="1" t="s">
        <v>80</v>
      </c>
      <c r="B53" s="49">
        <v>0</v>
      </c>
      <c r="C53" s="22">
        <v>0</v>
      </c>
      <c r="D53" s="22">
        <v>0.10582010582010581</v>
      </c>
      <c r="E53" s="22">
        <v>0</v>
      </c>
      <c r="F53" s="22">
        <v>0.10655301012253597</v>
      </c>
      <c r="G53" s="22">
        <v>0.10655301012253597</v>
      </c>
      <c r="H53" s="22">
        <v>0.37293553542887586</v>
      </c>
      <c r="I53" s="22">
        <v>0</v>
      </c>
      <c r="J53" s="22">
        <v>0</v>
      </c>
      <c r="K53" s="153">
        <f t="shared" si="2"/>
        <v>0.07687351794378373</v>
      </c>
      <c r="L53" s="127">
        <f t="shared" si="4"/>
        <v>0.10526315789473686</v>
      </c>
      <c r="M53" s="98">
        <f t="shared" si="5"/>
        <v>2</v>
      </c>
      <c r="N53" s="99">
        <f t="shared" si="3"/>
        <v>1</v>
      </c>
      <c r="AD53">
        <v>2</v>
      </c>
    </row>
    <row r="54" spans="1:22" ht="12.75">
      <c r="A54" s="1" t="s">
        <v>81</v>
      </c>
      <c r="B54" s="49">
        <v>0.05291005291005291</v>
      </c>
      <c r="C54" s="22">
        <v>0.05291005291005291</v>
      </c>
      <c r="D54" s="22">
        <v>0.26455026455026454</v>
      </c>
      <c r="E54" s="22">
        <v>0.05291005291005291</v>
      </c>
      <c r="F54" s="22">
        <v>0.8524240809802878</v>
      </c>
      <c r="G54" s="22">
        <v>1.2253596164091636</v>
      </c>
      <c r="H54" s="22">
        <v>0.6393180607352158</v>
      </c>
      <c r="I54" s="22">
        <v>0.10582010582010581</v>
      </c>
      <c r="J54" s="22">
        <v>0.05263157894736843</v>
      </c>
      <c r="K54" s="153">
        <f t="shared" si="2"/>
        <v>0.3665370962413961</v>
      </c>
      <c r="L54" s="127">
        <f t="shared" si="4"/>
        <v>0.15789473684210528</v>
      </c>
      <c r="M54" s="98">
        <f t="shared" si="5"/>
        <v>3</v>
      </c>
      <c r="N54" s="99">
        <f t="shared" si="3"/>
        <v>3</v>
      </c>
      <c r="P54">
        <v>1</v>
      </c>
      <c r="T54">
        <v>1</v>
      </c>
      <c r="V54">
        <v>1</v>
      </c>
    </row>
    <row r="55" spans="1:30" ht="12.75">
      <c r="A55" s="1" t="s">
        <v>82</v>
      </c>
      <c r="B55" s="49">
        <v>0</v>
      </c>
      <c r="C55" s="22">
        <v>0</v>
      </c>
      <c r="D55" s="22">
        <v>0.05291005291005291</v>
      </c>
      <c r="E55" s="22">
        <v>0</v>
      </c>
      <c r="F55" s="22">
        <v>0</v>
      </c>
      <c r="G55" s="22">
        <v>0.3196590303676079</v>
      </c>
      <c r="H55" s="22">
        <v>0.15982951518380395</v>
      </c>
      <c r="I55" s="22">
        <v>0</v>
      </c>
      <c r="J55" s="22">
        <v>0</v>
      </c>
      <c r="K55" s="153">
        <f t="shared" si="2"/>
        <v>0.05915539982905164</v>
      </c>
      <c r="L55" s="127">
        <f t="shared" si="4"/>
        <v>0.10526315789473686</v>
      </c>
      <c r="M55" s="98">
        <f t="shared" si="5"/>
        <v>2</v>
      </c>
      <c r="N55" s="99">
        <f t="shared" si="3"/>
        <v>2</v>
      </c>
      <c r="V55">
        <v>1</v>
      </c>
      <c r="AD55">
        <v>1</v>
      </c>
    </row>
    <row r="56" spans="1:22" ht="12.75">
      <c r="A56" s="1" t="s">
        <v>83</v>
      </c>
      <c r="B56" s="49">
        <v>0</v>
      </c>
      <c r="C56" s="22">
        <v>0.05291005291005291</v>
      </c>
      <c r="D56" s="22">
        <v>0.21164021164021163</v>
      </c>
      <c r="E56" s="22">
        <v>0.37037037037037035</v>
      </c>
      <c r="F56" s="22">
        <v>0.053276505061267986</v>
      </c>
      <c r="G56" s="22">
        <v>0.6393180607352158</v>
      </c>
      <c r="H56" s="22">
        <v>0.21310602024507194</v>
      </c>
      <c r="I56" s="22">
        <v>0</v>
      </c>
      <c r="J56" s="22">
        <v>0.10526315789473686</v>
      </c>
      <c r="K56" s="153">
        <f t="shared" si="2"/>
        <v>0.18287604209521416</v>
      </c>
      <c r="L56" s="127">
        <f t="shared" si="4"/>
        <v>0.05263157894736843</v>
      </c>
      <c r="M56" s="98">
        <f t="shared" si="5"/>
        <v>1</v>
      </c>
      <c r="N56" s="99">
        <f t="shared" si="3"/>
        <v>1</v>
      </c>
      <c r="V56">
        <v>1</v>
      </c>
    </row>
    <row r="57" spans="1:17" ht="12.75">
      <c r="A57" s="1" t="s">
        <v>84</v>
      </c>
      <c r="B57" s="49">
        <v>0.05291005291005291</v>
      </c>
      <c r="C57" s="22">
        <v>1.0052910052910053</v>
      </c>
      <c r="D57" s="22">
        <v>2.1164021164021163</v>
      </c>
      <c r="E57" s="22">
        <v>1.5873015873015872</v>
      </c>
      <c r="F57" s="22">
        <v>0</v>
      </c>
      <c r="G57" s="22">
        <v>0</v>
      </c>
      <c r="H57" s="22">
        <v>2.717101758124667</v>
      </c>
      <c r="I57" s="22">
        <v>0.7407407407407407</v>
      </c>
      <c r="J57" s="22">
        <v>0.05263157894736843</v>
      </c>
      <c r="K57" s="153">
        <f t="shared" si="2"/>
        <v>0.9191532044130598</v>
      </c>
      <c r="L57" s="127">
        <f t="shared" si="4"/>
        <v>0.31578947368421056</v>
      </c>
      <c r="M57" s="98">
        <f t="shared" si="5"/>
        <v>6</v>
      </c>
      <c r="N57" s="99">
        <f t="shared" si="3"/>
        <v>1</v>
      </c>
      <c r="Q57">
        <v>6</v>
      </c>
    </row>
    <row r="58" spans="1:14" ht="12.75">
      <c r="A58" s="1" t="s">
        <v>85</v>
      </c>
      <c r="B58" s="49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153">
        <f t="shared" si="2"/>
        <v>0</v>
      </c>
      <c r="L58" s="127">
        <f t="shared" si="4"/>
        <v>0</v>
      </c>
      <c r="M58" s="98">
        <f t="shared" si="5"/>
        <v>0</v>
      </c>
      <c r="N58" s="99">
        <f t="shared" si="3"/>
        <v>0</v>
      </c>
    </row>
    <row r="59" spans="1:14" ht="12.75">
      <c r="A59" s="1" t="s">
        <v>267</v>
      </c>
      <c r="B59" s="49">
        <v>0</v>
      </c>
      <c r="C59" s="22">
        <v>0</v>
      </c>
      <c r="D59" s="22">
        <v>0</v>
      </c>
      <c r="E59" s="22">
        <v>0</v>
      </c>
      <c r="F59" s="22">
        <v>0.053276505061267986</v>
      </c>
      <c r="G59" s="22">
        <v>0</v>
      </c>
      <c r="H59" s="22">
        <v>0</v>
      </c>
      <c r="I59" s="22">
        <v>0.10582010582010581</v>
      </c>
      <c r="J59" s="22">
        <v>0.05263157894736843</v>
      </c>
      <c r="K59" s="153">
        <f t="shared" si="2"/>
        <v>0.023525354425415805</v>
      </c>
      <c r="L59" s="127">
        <f t="shared" si="4"/>
        <v>0</v>
      </c>
      <c r="M59" s="98">
        <f t="shared" si="5"/>
        <v>0</v>
      </c>
      <c r="N59" s="99">
        <f>COUNTA(O59:AD59)</f>
        <v>0</v>
      </c>
    </row>
    <row r="60" spans="1:25" ht="12.75">
      <c r="A60" s="1" t="s">
        <v>86</v>
      </c>
      <c r="B60" s="49">
        <v>0</v>
      </c>
      <c r="C60" s="22">
        <v>0</v>
      </c>
      <c r="D60" s="22">
        <v>0</v>
      </c>
      <c r="E60" s="22">
        <v>0</v>
      </c>
      <c r="F60" s="22">
        <v>0.21310602024507194</v>
      </c>
      <c r="G60" s="22">
        <v>0</v>
      </c>
      <c r="H60" s="22">
        <v>0.053276505061267986</v>
      </c>
      <c r="I60" s="22">
        <v>0.10582010582010581</v>
      </c>
      <c r="J60" s="22">
        <v>0.31578947368421056</v>
      </c>
      <c r="K60" s="153">
        <f t="shared" si="2"/>
        <v>0.07644356720118403</v>
      </c>
      <c r="L60" s="127">
        <f t="shared" si="4"/>
        <v>0.05263157894736843</v>
      </c>
      <c r="M60" s="98">
        <f t="shared" si="5"/>
        <v>1</v>
      </c>
      <c r="N60" s="99">
        <f t="shared" si="3"/>
        <v>1</v>
      </c>
      <c r="Y60">
        <v>1</v>
      </c>
    </row>
    <row r="61" spans="1:28" ht="12.75">
      <c r="A61" s="1" t="s">
        <v>87</v>
      </c>
      <c r="B61" s="49">
        <v>14.656084656084657</v>
      </c>
      <c r="C61" s="22">
        <v>23.49206349206349</v>
      </c>
      <c r="D61" s="22">
        <v>10.582010582010582</v>
      </c>
      <c r="E61" s="22">
        <v>21.64021164021164</v>
      </c>
      <c r="F61" s="22">
        <v>32.711774107618545</v>
      </c>
      <c r="G61" s="22">
        <v>11.134789557805009</v>
      </c>
      <c r="H61" s="22">
        <v>7.032498668087374</v>
      </c>
      <c r="I61" s="22">
        <v>17.83068783068783</v>
      </c>
      <c r="J61" s="22">
        <v>58.10526315789475</v>
      </c>
      <c r="K61" s="153">
        <f t="shared" si="2"/>
        <v>21.90948707694043</v>
      </c>
      <c r="L61" s="127">
        <f t="shared" si="4"/>
        <v>16.789473684210527</v>
      </c>
      <c r="M61" s="98">
        <f t="shared" si="5"/>
        <v>319</v>
      </c>
      <c r="N61" s="99">
        <f t="shared" si="3"/>
        <v>11</v>
      </c>
      <c r="O61">
        <v>12</v>
      </c>
      <c r="P61">
        <v>18</v>
      </c>
      <c r="Q61">
        <v>131</v>
      </c>
      <c r="S61">
        <v>33</v>
      </c>
      <c r="T61">
        <v>2</v>
      </c>
      <c r="U61">
        <v>47</v>
      </c>
      <c r="V61">
        <v>13</v>
      </c>
      <c r="W61">
        <v>18</v>
      </c>
      <c r="Z61">
        <v>18</v>
      </c>
      <c r="AA61">
        <v>25</v>
      </c>
      <c r="AB61">
        <v>2</v>
      </c>
    </row>
    <row r="62" spans="1:14" ht="12.75">
      <c r="A62" s="1" t="s">
        <v>88</v>
      </c>
      <c r="B62" s="49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0.053276505061267986</v>
      </c>
      <c r="H62" s="22">
        <v>0</v>
      </c>
      <c r="I62" s="22">
        <v>0</v>
      </c>
      <c r="J62" s="22">
        <v>0</v>
      </c>
      <c r="K62" s="153">
        <f t="shared" si="2"/>
        <v>0.005919611673474221</v>
      </c>
      <c r="L62" s="127">
        <f t="shared" si="4"/>
        <v>0</v>
      </c>
      <c r="M62" s="98">
        <f t="shared" si="5"/>
        <v>0</v>
      </c>
      <c r="N62" s="99">
        <f t="shared" si="3"/>
        <v>0</v>
      </c>
    </row>
    <row r="63" spans="1:28" ht="12.75">
      <c r="A63" s="1" t="s">
        <v>89</v>
      </c>
      <c r="B63" s="49">
        <v>45.767195767195766</v>
      </c>
      <c r="C63" s="22">
        <v>40.63492063492063</v>
      </c>
      <c r="D63" s="22">
        <v>17.037037037037038</v>
      </c>
      <c r="E63" s="22">
        <v>15.396825396825397</v>
      </c>
      <c r="F63" s="22">
        <v>14.224826851358552</v>
      </c>
      <c r="G63" s="22">
        <v>14.757591901971232</v>
      </c>
      <c r="H63" s="22">
        <v>12.200319659030368</v>
      </c>
      <c r="I63" s="22">
        <v>12.486772486772487</v>
      </c>
      <c r="J63" s="22">
        <v>32.684210526315795</v>
      </c>
      <c r="K63" s="153">
        <f t="shared" si="2"/>
        <v>22.798855584603032</v>
      </c>
      <c r="L63" s="127">
        <f t="shared" si="4"/>
        <v>17.42105263157895</v>
      </c>
      <c r="M63" s="98">
        <f t="shared" si="5"/>
        <v>331</v>
      </c>
      <c r="N63" s="99">
        <f t="shared" si="3"/>
        <v>14</v>
      </c>
      <c r="O63">
        <v>7</v>
      </c>
      <c r="P63">
        <v>8</v>
      </c>
      <c r="Q63">
        <v>52</v>
      </c>
      <c r="R63">
        <v>4</v>
      </c>
      <c r="S63">
        <v>47</v>
      </c>
      <c r="T63">
        <v>3</v>
      </c>
      <c r="U63">
        <v>33</v>
      </c>
      <c r="V63">
        <v>42</v>
      </c>
      <c r="W63">
        <v>18</v>
      </c>
      <c r="X63">
        <v>2</v>
      </c>
      <c r="Y63">
        <v>4</v>
      </c>
      <c r="Z63">
        <v>3</v>
      </c>
      <c r="AA63">
        <v>12</v>
      </c>
      <c r="AB63">
        <v>96</v>
      </c>
    </row>
    <row r="64" spans="1:28" ht="12.75">
      <c r="A64" s="1" t="s">
        <v>90</v>
      </c>
      <c r="B64" s="49">
        <v>5.767195767195767</v>
      </c>
      <c r="C64" s="22">
        <v>2.751322751322751</v>
      </c>
      <c r="D64" s="22">
        <v>6.560846560846561</v>
      </c>
      <c r="E64" s="22">
        <v>2.857142857142857</v>
      </c>
      <c r="F64" s="22">
        <v>3.143313798614811</v>
      </c>
      <c r="G64" s="22">
        <v>3.143313798614811</v>
      </c>
      <c r="H64" s="22">
        <v>3.409696323921151</v>
      </c>
      <c r="I64" s="22">
        <v>6.71957671957672</v>
      </c>
      <c r="J64" s="22">
        <v>3.8947368421052637</v>
      </c>
      <c r="K64" s="153">
        <f t="shared" si="2"/>
        <v>4.249682824371188</v>
      </c>
      <c r="L64" s="127">
        <f t="shared" si="4"/>
        <v>3.2631578947368425</v>
      </c>
      <c r="M64" s="98">
        <f t="shared" si="5"/>
        <v>62</v>
      </c>
      <c r="N64" s="99">
        <f t="shared" si="3"/>
        <v>10</v>
      </c>
      <c r="O64">
        <v>2</v>
      </c>
      <c r="P64">
        <v>8</v>
      </c>
      <c r="Q64">
        <v>16</v>
      </c>
      <c r="S64">
        <v>3</v>
      </c>
      <c r="U64">
        <v>1</v>
      </c>
      <c r="V64">
        <v>2</v>
      </c>
      <c r="W64">
        <v>6</v>
      </c>
      <c r="Y64">
        <v>4</v>
      </c>
      <c r="AA64">
        <v>11</v>
      </c>
      <c r="AB64">
        <v>9</v>
      </c>
    </row>
    <row r="65" spans="1:14" ht="12.75">
      <c r="A65" s="1" t="s">
        <v>91</v>
      </c>
      <c r="B65" s="49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0.053276505061267986</v>
      </c>
      <c r="H65" s="22">
        <v>0</v>
      </c>
      <c r="I65" s="22">
        <v>0</v>
      </c>
      <c r="J65" s="22">
        <v>0</v>
      </c>
      <c r="K65" s="153">
        <f t="shared" si="2"/>
        <v>0.005919611673474221</v>
      </c>
      <c r="L65" s="127">
        <f t="shared" si="4"/>
        <v>0</v>
      </c>
      <c r="M65" s="98">
        <f t="shared" si="5"/>
        <v>0</v>
      </c>
      <c r="N65" s="99">
        <f t="shared" si="3"/>
        <v>0</v>
      </c>
    </row>
    <row r="66" spans="1:14" ht="12.75">
      <c r="A66" s="1" t="s">
        <v>226</v>
      </c>
      <c r="B66" s="49">
        <v>0</v>
      </c>
      <c r="C66" s="22">
        <v>0</v>
      </c>
      <c r="D66" s="22">
        <v>0</v>
      </c>
      <c r="E66" s="22">
        <v>0.31746031746031744</v>
      </c>
      <c r="F66" s="22">
        <v>0</v>
      </c>
      <c r="G66" s="22">
        <v>0.10655301012253597</v>
      </c>
      <c r="H66" s="22">
        <v>0.053276505061267986</v>
      </c>
      <c r="I66" s="22">
        <v>0</v>
      </c>
      <c r="J66" s="22">
        <v>0</v>
      </c>
      <c r="K66" s="153">
        <f t="shared" si="2"/>
        <v>0.0530322036271246</v>
      </c>
      <c r="L66" s="127">
        <f t="shared" si="4"/>
        <v>0</v>
      </c>
      <c r="M66" s="98">
        <f t="shared" si="5"/>
        <v>0</v>
      </c>
      <c r="N66" s="99">
        <f t="shared" si="3"/>
        <v>0</v>
      </c>
    </row>
    <row r="67" spans="1:23" ht="12.75">
      <c r="A67" s="1" t="s">
        <v>92</v>
      </c>
      <c r="B67" s="49">
        <v>0.8994708994708994</v>
      </c>
      <c r="C67" s="22">
        <v>1.5343915343915344</v>
      </c>
      <c r="D67" s="22">
        <v>3.1746031746031744</v>
      </c>
      <c r="E67" s="22">
        <v>1.2698412698412698</v>
      </c>
      <c r="F67" s="22">
        <v>0.15982951518380395</v>
      </c>
      <c r="G67" s="22">
        <v>1.0122535961640917</v>
      </c>
      <c r="H67" s="22">
        <v>0.6393180607352158</v>
      </c>
      <c r="I67" s="22">
        <v>4.1798941798941796</v>
      </c>
      <c r="J67" s="22">
        <v>1.2631578947368423</v>
      </c>
      <c r="K67" s="153">
        <f t="shared" si="2"/>
        <v>1.5703066805578902</v>
      </c>
      <c r="L67" s="127">
        <f t="shared" si="4"/>
        <v>0.4736842105263159</v>
      </c>
      <c r="M67" s="98">
        <f t="shared" si="5"/>
        <v>9</v>
      </c>
      <c r="N67" s="99">
        <f t="shared" si="3"/>
        <v>3</v>
      </c>
      <c r="Q67">
        <v>6</v>
      </c>
      <c r="U67">
        <v>2</v>
      </c>
      <c r="W67">
        <v>1</v>
      </c>
    </row>
    <row r="68" spans="1:28" ht="12.75">
      <c r="A68" s="1" t="s">
        <v>93</v>
      </c>
      <c r="B68" s="49">
        <v>0.31746031746031744</v>
      </c>
      <c r="C68" s="22">
        <v>0.5291005291005291</v>
      </c>
      <c r="D68" s="22">
        <v>0</v>
      </c>
      <c r="E68" s="22">
        <v>0.21164021164021163</v>
      </c>
      <c r="F68" s="22">
        <v>0.21310602024507194</v>
      </c>
      <c r="G68" s="22">
        <v>0.053276505061267986</v>
      </c>
      <c r="H68" s="22">
        <v>0.3196590303676079</v>
      </c>
      <c r="I68" s="22">
        <v>0.7936507936507936</v>
      </c>
      <c r="J68" s="22">
        <v>0.736842105263158</v>
      </c>
      <c r="K68" s="153">
        <f t="shared" si="2"/>
        <v>0.3527483903098842</v>
      </c>
      <c r="L68" s="127">
        <f t="shared" si="4"/>
        <v>1.7894736842105265</v>
      </c>
      <c r="M68" s="98">
        <f t="shared" si="5"/>
        <v>34</v>
      </c>
      <c r="N68" s="99">
        <f t="shared" si="3"/>
        <v>2</v>
      </c>
      <c r="O68">
        <v>12</v>
      </c>
      <c r="AB68">
        <v>22</v>
      </c>
    </row>
    <row r="69" spans="1:20" ht="12.75">
      <c r="A69" s="1" t="s">
        <v>94</v>
      </c>
      <c r="B69" s="49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0.15982951518380395</v>
      </c>
      <c r="H69" s="22">
        <v>0</v>
      </c>
      <c r="I69" s="22">
        <v>0</v>
      </c>
      <c r="J69" s="22">
        <v>0</v>
      </c>
      <c r="K69" s="153">
        <f t="shared" si="2"/>
        <v>0.01775883502042266</v>
      </c>
      <c r="L69" s="127">
        <f t="shared" si="4"/>
        <v>0.21052631578947373</v>
      </c>
      <c r="M69" s="98">
        <f t="shared" si="5"/>
        <v>4</v>
      </c>
      <c r="N69" s="99">
        <f t="shared" si="3"/>
        <v>2</v>
      </c>
      <c r="O69">
        <v>3</v>
      </c>
      <c r="T69">
        <v>1</v>
      </c>
    </row>
    <row r="70" spans="1:28" ht="12.75">
      <c r="A70" s="1" t="s">
        <v>95</v>
      </c>
      <c r="B70" s="49">
        <v>0</v>
      </c>
      <c r="C70" s="22">
        <v>0</v>
      </c>
      <c r="D70" s="22">
        <v>0.05291005291005291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153">
        <f aca="true" t="shared" si="6" ref="K70:K133">(B70+C70+D70+E70+F70+G70+H70+I70+J70)/9</f>
        <v>0.005878894767783656</v>
      </c>
      <c r="L70" s="127">
        <f aca="true" t="shared" si="7" ref="L70:L102">M70*10/$M$4</f>
        <v>0.21052631578947373</v>
      </c>
      <c r="M70" s="98">
        <f aca="true" t="shared" si="8" ref="M70:M102">SUM(O70:AD70)</f>
        <v>4</v>
      </c>
      <c r="N70" s="99">
        <f t="shared" si="3"/>
        <v>2</v>
      </c>
      <c r="V70">
        <v>1</v>
      </c>
      <c r="AB70">
        <v>3</v>
      </c>
    </row>
    <row r="71" spans="1:14" ht="12.75">
      <c r="A71" s="1" t="s">
        <v>96</v>
      </c>
      <c r="B71" s="49">
        <v>0.582010582010582</v>
      </c>
      <c r="C71" s="22">
        <v>0.21164021164021163</v>
      </c>
      <c r="D71" s="22">
        <v>0.10582010582010581</v>
      </c>
      <c r="E71" s="22">
        <v>0.05291005291005291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153">
        <f t="shared" si="6"/>
        <v>0.10582010582010581</v>
      </c>
      <c r="L71" s="127">
        <f t="shared" si="7"/>
        <v>0</v>
      </c>
      <c r="M71" s="98">
        <f t="shared" si="8"/>
        <v>0</v>
      </c>
      <c r="N71" s="99">
        <f t="shared" si="3"/>
        <v>0</v>
      </c>
    </row>
    <row r="72" spans="1:14" ht="12.75">
      <c r="A72" s="1" t="s">
        <v>97</v>
      </c>
      <c r="B72" s="49">
        <v>0</v>
      </c>
      <c r="C72" s="22">
        <v>0</v>
      </c>
      <c r="D72" s="22">
        <v>0.15873015873015872</v>
      </c>
      <c r="E72" s="22">
        <v>0</v>
      </c>
      <c r="F72" s="22">
        <v>0</v>
      </c>
      <c r="G72" s="22">
        <v>0</v>
      </c>
      <c r="H72" s="22">
        <v>0.053276505061267986</v>
      </c>
      <c r="I72" s="22">
        <v>0</v>
      </c>
      <c r="J72" s="22">
        <v>0</v>
      </c>
      <c r="K72" s="153">
        <f t="shared" si="6"/>
        <v>0.02355629597682519</v>
      </c>
      <c r="L72" s="127">
        <f t="shared" si="7"/>
        <v>0</v>
      </c>
      <c r="M72" s="98">
        <f t="shared" si="8"/>
        <v>0</v>
      </c>
      <c r="N72" s="99">
        <f t="shared" si="3"/>
        <v>0</v>
      </c>
    </row>
    <row r="73" spans="1:14" ht="12.75">
      <c r="A73" s="1" t="s">
        <v>98</v>
      </c>
      <c r="B73" s="49">
        <v>0.05291005291005291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0.10655301012253597</v>
      </c>
      <c r="I73" s="22">
        <v>0</v>
      </c>
      <c r="J73" s="22">
        <v>0</v>
      </c>
      <c r="K73" s="153">
        <f t="shared" si="6"/>
        <v>0.0177181181147321</v>
      </c>
      <c r="L73" s="127">
        <f t="shared" si="7"/>
        <v>0</v>
      </c>
      <c r="M73" s="98">
        <f t="shared" si="8"/>
        <v>0</v>
      </c>
      <c r="N73" s="99">
        <f t="shared" si="3"/>
        <v>0</v>
      </c>
    </row>
    <row r="74" spans="1:14" ht="12.75">
      <c r="A74" s="1" t="s">
        <v>210</v>
      </c>
      <c r="B74" s="49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153">
        <f t="shared" si="6"/>
        <v>0</v>
      </c>
      <c r="L74" s="127">
        <f t="shared" si="7"/>
        <v>0</v>
      </c>
      <c r="M74" s="98">
        <f t="shared" si="8"/>
        <v>0</v>
      </c>
      <c r="N74" s="99">
        <f t="shared" si="3"/>
        <v>0</v>
      </c>
    </row>
    <row r="75" spans="1:30" ht="12.75">
      <c r="A75" s="1" t="s">
        <v>99</v>
      </c>
      <c r="B75" s="49">
        <v>0.31746031746031744</v>
      </c>
      <c r="C75" s="22">
        <v>0</v>
      </c>
      <c r="D75" s="22">
        <v>0.05291005291005291</v>
      </c>
      <c r="E75" s="22">
        <v>0</v>
      </c>
      <c r="F75" s="22">
        <v>0</v>
      </c>
      <c r="G75" s="22">
        <v>0</v>
      </c>
      <c r="H75" s="22">
        <v>0.053276505061267986</v>
      </c>
      <c r="I75" s="22">
        <v>0.05291005291005291</v>
      </c>
      <c r="J75" s="22">
        <v>0</v>
      </c>
      <c r="K75" s="153">
        <f t="shared" si="6"/>
        <v>0.05295076981574347</v>
      </c>
      <c r="L75" s="127">
        <f t="shared" si="7"/>
        <v>0.05263157894736843</v>
      </c>
      <c r="M75" s="98">
        <f t="shared" si="8"/>
        <v>1</v>
      </c>
      <c r="N75" s="99">
        <f aca="true" t="shared" si="9" ref="N75:N142">COUNTA(O75:AD75)</f>
        <v>1</v>
      </c>
      <c r="AD75">
        <v>1</v>
      </c>
    </row>
    <row r="76" spans="1:14" ht="12.75">
      <c r="A76" s="1" t="s">
        <v>100</v>
      </c>
      <c r="B76" s="49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153">
        <f t="shared" si="6"/>
        <v>0</v>
      </c>
      <c r="L76" s="127">
        <f t="shared" si="7"/>
        <v>0</v>
      </c>
      <c r="M76" s="98">
        <f t="shared" si="8"/>
        <v>0</v>
      </c>
      <c r="N76" s="99">
        <f t="shared" si="9"/>
        <v>0</v>
      </c>
    </row>
    <row r="77" spans="1:14" ht="12.75">
      <c r="A77" s="1" t="s">
        <v>101</v>
      </c>
      <c r="B77" s="49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153">
        <f t="shared" si="6"/>
        <v>0</v>
      </c>
      <c r="L77" s="127">
        <f t="shared" si="7"/>
        <v>0</v>
      </c>
      <c r="M77" s="98">
        <f t="shared" si="8"/>
        <v>0</v>
      </c>
      <c r="N77" s="99">
        <f t="shared" si="9"/>
        <v>0</v>
      </c>
    </row>
    <row r="78" spans="1:14" ht="12.75">
      <c r="A78" s="1" t="s">
        <v>219</v>
      </c>
      <c r="B78" s="49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0.05291005291005291</v>
      </c>
      <c r="J78" s="22">
        <v>0</v>
      </c>
      <c r="K78" s="153">
        <f t="shared" si="6"/>
        <v>0.005878894767783656</v>
      </c>
      <c r="L78" s="127">
        <f t="shared" si="7"/>
        <v>0</v>
      </c>
      <c r="M78" s="98">
        <f t="shared" si="8"/>
        <v>0</v>
      </c>
      <c r="N78" s="99">
        <f t="shared" si="9"/>
        <v>0</v>
      </c>
    </row>
    <row r="79" spans="1:14" ht="12.75">
      <c r="A79" s="1" t="s">
        <v>285</v>
      </c>
      <c r="B79" s="49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0.10655301012253597</v>
      </c>
      <c r="H79" s="22">
        <v>0.053276505061267986</v>
      </c>
      <c r="I79" s="22">
        <v>0</v>
      </c>
      <c r="J79" s="22">
        <v>0</v>
      </c>
      <c r="K79" s="153">
        <f t="shared" si="6"/>
        <v>0.01775883502042266</v>
      </c>
      <c r="L79" s="127">
        <f t="shared" si="7"/>
        <v>0</v>
      </c>
      <c r="M79" s="98">
        <f t="shared" si="8"/>
        <v>0</v>
      </c>
      <c r="N79" s="99">
        <f>COUNTA(O79:AD79)</f>
        <v>0</v>
      </c>
    </row>
    <row r="80" spans="1:28" ht="12.75">
      <c r="A80" s="1" t="s">
        <v>102</v>
      </c>
      <c r="B80" s="49">
        <v>0.05291005291005291</v>
      </c>
      <c r="C80" s="22">
        <v>0.10582010582010581</v>
      </c>
      <c r="D80" s="22">
        <v>0.10582010582010581</v>
      </c>
      <c r="E80" s="22">
        <v>0.10582010582010581</v>
      </c>
      <c r="F80" s="22">
        <v>0</v>
      </c>
      <c r="G80" s="22">
        <v>0.053276505061267986</v>
      </c>
      <c r="H80" s="22">
        <v>0</v>
      </c>
      <c r="I80" s="22">
        <v>0.05291005291005291</v>
      </c>
      <c r="J80" s="22">
        <v>0.05263157894736843</v>
      </c>
      <c r="K80" s="153">
        <f t="shared" si="6"/>
        <v>0.058798723032117736</v>
      </c>
      <c r="L80" s="127">
        <f t="shared" si="7"/>
        <v>0.05263157894736843</v>
      </c>
      <c r="M80" s="98">
        <f t="shared" si="8"/>
        <v>1</v>
      </c>
      <c r="N80" s="99">
        <f t="shared" si="9"/>
        <v>1</v>
      </c>
      <c r="AB80">
        <v>1</v>
      </c>
    </row>
    <row r="81" spans="1:27" ht="12.75">
      <c r="A81" s="1" t="s">
        <v>103</v>
      </c>
      <c r="B81" s="49">
        <v>0.9523809523809523</v>
      </c>
      <c r="C81" s="22">
        <v>0.31746031746031744</v>
      </c>
      <c r="D81" s="22">
        <v>0.8994708994708994</v>
      </c>
      <c r="E81" s="22">
        <v>0.7936507936507936</v>
      </c>
      <c r="F81" s="22">
        <v>0.4262120404901439</v>
      </c>
      <c r="G81" s="22">
        <v>0.7458710708577517</v>
      </c>
      <c r="H81" s="22">
        <v>0.5860415556739478</v>
      </c>
      <c r="I81" s="22">
        <v>0.42328042328042326</v>
      </c>
      <c r="J81" s="22">
        <v>0.42105263157894746</v>
      </c>
      <c r="K81" s="153">
        <f t="shared" si="6"/>
        <v>0.6183800760937974</v>
      </c>
      <c r="L81" s="127">
        <f t="shared" si="7"/>
        <v>0.368421052631579</v>
      </c>
      <c r="M81" s="98">
        <f t="shared" si="8"/>
        <v>7</v>
      </c>
      <c r="N81" s="99">
        <f t="shared" si="9"/>
        <v>4</v>
      </c>
      <c r="O81">
        <v>2</v>
      </c>
      <c r="P81">
        <v>2</v>
      </c>
      <c r="W81">
        <v>2</v>
      </c>
      <c r="AA81">
        <v>1</v>
      </c>
    </row>
    <row r="82" spans="1:30" ht="12.75">
      <c r="A82" s="1" t="s">
        <v>104</v>
      </c>
      <c r="B82" s="49">
        <v>6.825396825396825</v>
      </c>
      <c r="C82" s="22">
        <v>9.576719576719576</v>
      </c>
      <c r="D82" s="22">
        <v>10.74074074074074</v>
      </c>
      <c r="E82" s="22">
        <v>8.201058201058201</v>
      </c>
      <c r="F82" s="22">
        <v>6.659563132658498</v>
      </c>
      <c r="G82" s="22">
        <v>14.064997336174748</v>
      </c>
      <c r="H82" s="22">
        <v>16.355887053809273</v>
      </c>
      <c r="I82" s="22">
        <v>14.973544973544973</v>
      </c>
      <c r="J82" s="22">
        <v>7.05263157894737</v>
      </c>
      <c r="K82" s="153">
        <f t="shared" si="6"/>
        <v>10.494504379894467</v>
      </c>
      <c r="L82" s="127">
        <f t="shared" si="7"/>
        <v>11.36842105263158</v>
      </c>
      <c r="M82" s="98">
        <f t="shared" si="8"/>
        <v>216</v>
      </c>
      <c r="N82" s="99">
        <f t="shared" si="9"/>
        <v>16</v>
      </c>
      <c r="O82">
        <v>25</v>
      </c>
      <c r="P82">
        <v>3</v>
      </c>
      <c r="Q82">
        <v>8</v>
      </c>
      <c r="R82">
        <v>10</v>
      </c>
      <c r="S82">
        <v>8</v>
      </c>
      <c r="T82">
        <v>6</v>
      </c>
      <c r="U82">
        <v>7</v>
      </c>
      <c r="V82">
        <v>26</v>
      </c>
      <c r="W82">
        <v>7</v>
      </c>
      <c r="X82">
        <v>13</v>
      </c>
      <c r="Y82">
        <v>7</v>
      </c>
      <c r="Z82">
        <v>2</v>
      </c>
      <c r="AA82">
        <v>11</v>
      </c>
      <c r="AB82">
        <v>37</v>
      </c>
      <c r="AC82">
        <v>25</v>
      </c>
      <c r="AD82">
        <v>21</v>
      </c>
    </row>
    <row r="83" spans="1:14" ht="12.75">
      <c r="A83" s="1" t="s">
        <v>207</v>
      </c>
      <c r="B83" s="49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153">
        <f t="shared" si="6"/>
        <v>0</v>
      </c>
      <c r="L83" s="127">
        <f t="shared" si="7"/>
        <v>0</v>
      </c>
      <c r="M83" s="98">
        <f t="shared" si="8"/>
        <v>0</v>
      </c>
      <c r="N83" s="99">
        <f t="shared" si="9"/>
        <v>0</v>
      </c>
    </row>
    <row r="84" spans="1:22" ht="12.75">
      <c r="A84" s="1" t="s">
        <v>105</v>
      </c>
      <c r="B84" s="49">
        <v>0.05291005291005291</v>
      </c>
      <c r="C84" s="22">
        <v>0.05291005291005291</v>
      </c>
      <c r="D84" s="22">
        <v>0.10582010582010581</v>
      </c>
      <c r="E84" s="22">
        <v>0.37037037037037035</v>
      </c>
      <c r="F84" s="22">
        <v>0.053276505061267986</v>
      </c>
      <c r="G84" s="22">
        <v>0.21310602024507194</v>
      </c>
      <c r="H84" s="22">
        <v>0.10655301012253597</v>
      </c>
      <c r="I84" s="22">
        <v>0.37037037037037035</v>
      </c>
      <c r="J84" s="22">
        <v>0</v>
      </c>
      <c r="K84" s="153">
        <f t="shared" si="6"/>
        <v>0.14725738753442535</v>
      </c>
      <c r="L84" s="127">
        <f t="shared" si="7"/>
        <v>0.10526315789473686</v>
      </c>
      <c r="M84" s="98">
        <f t="shared" si="8"/>
        <v>2</v>
      </c>
      <c r="N84" s="99">
        <f t="shared" si="9"/>
        <v>2</v>
      </c>
      <c r="P84">
        <v>1</v>
      </c>
      <c r="V84">
        <v>1</v>
      </c>
    </row>
    <row r="85" spans="1:14" ht="12.75">
      <c r="A85" s="1" t="s">
        <v>106</v>
      </c>
      <c r="B85" s="49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0.15982951518380395</v>
      </c>
      <c r="H85" s="22">
        <v>0</v>
      </c>
      <c r="I85" s="22">
        <v>0</v>
      </c>
      <c r="J85" s="22">
        <v>0</v>
      </c>
      <c r="K85" s="153">
        <f t="shared" si="6"/>
        <v>0.01775883502042266</v>
      </c>
      <c r="L85" s="127">
        <f t="shared" si="7"/>
        <v>0</v>
      </c>
      <c r="M85" s="98">
        <f t="shared" si="8"/>
        <v>0</v>
      </c>
      <c r="N85" s="99">
        <f t="shared" si="9"/>
        <v>0</v>
      </c>
    </row>
    <row r="86" spans="1:14" ht="12.75">
      <c r="A86" s="1" t="s">
        <v>211</v>
      </c>
      <c r="B86" s="49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0.053276505061267986</v>
      </c>
      <c r="H86" s="22">
        <v>0</v>
      </c>
      <c r="I86" s="22">
        <v>0</v>
      </c>
      <c r="J86" s="22">
        <v>0.05263157894736843</v>
      </c>
      <c r="K86" s="153">
        <f t="shared" si="6"/>
        <v>0.01176756488984849</v>
      </c>
      <c r="L86" s="127">
        <f t="shared" si="7"/>
        <v>0</v>
      </c>
      <c r="M86" s="98">
        <f t="shared" si="8"/>
        <v>0</v>
      </c>
      <c r="N86" s="99">
        <f t="shared" si="9"/>
        <v>0</v>
      </c>
    </row>
    <row r="87" spans="1:14" ht="12.75">
      <c r="A87" s="1" t="s">
        <v>325</v>
      </c>
      <c r="B87" s="49"/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153">
        <f t="shared" si="6"/>
        <v>0</v>
      </c>
      <c r="L87" s="127">
        <f t="shared" si="7"/>
        <v>0</v>
      </c>
      <c r="M87" s="98">
        <f t="shared" si="8"/>
        <v>0</v>
      </c>
      <c r="N87" s="99">
        <f>COUNTA(O87:AD87)</f>
        <v>0</v>
      </c>
    </row>
    <row r="88" spans="1:14" ht="12.75">
      <c r="A88" s="1" t="s">
        <v>107</v>
      </c>
      <c r="B88" s="49">
        <v>0</v>
      </c>
      <c r="C88" s="22">
        <v>0</v>
      </c>
      <c r="D88" s="22">
        <v>0.05291005291005291</v>
      </c>
      <c r="E88" s="22">
        <v>0</v>
      </c>
      <c r="F88" s="22">
        <v>0</v>
      </c>
      <c r="G88" s="22">
        <v>0.21310602024507194</v>
      </c>
      <c r="H88" s="22">
        <v>0</v>
      </c>
      <c r="I88" s="22">
        <v>0</v>
      </c>
      <c r="J88" s="22">
        <v>0</v>
      </c>
      <c r="K88" s="153">
        <f t="shared" si="6"/>
        <v>0.029557341461680542</v>
      </c>
      <c r="L88" s="127">
        <f t="shared" si="7"/>
        <v>0</v>
      </c>
      <c r="M88" s="98">
        <f t="shared" si="8"/>
        <v>0</v>
      </c>
      <c r="N88" s="99">
        <f t="shared" si="9"/>
        <v>0</v>
      </c>
    </row>
    <row r="89" spans="1:14" ht="12.75">
      <c r="A89" s="1" t="s">
        <v>336</v>
      </c>
      <c r="B89" s="49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153">
        <f t="shared" si="6"/>
        <v>0</v>
      </c>
      <c r="L89" s="127">
        <f>M89*10/$M$4</f>
        <v>0</v>
      </c>
      <c r="M89" s="98">
        <f>SUM(O89:AD89)</f>
        <v>0</v>
      </c>
      <c r="N89" s="99">
        <f>COUNTA(O89:AD89)</f>
        <v>0</v>
      </c>
    </row>
    <row r="90" spans="1:14" ht="12.75">
      <c r="A90" s="1" t="s">
        <v>108</v>
      </c>
      <c r="B90" s="49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0.05263157894736843</v>
      </c>
      <c r="K90" s="153">
        <f t="shared" si="6"/>
        <v>0.00584795321637427</v>
      </c>
      <c r="L90" s="127">
        <f t="shared" si="7"/>
        <v>0</v>
      </c>
      <c r="M90" s="98">
        <f t="shared" si="8"/>
        <v>0</v>
      </c>
      <c r="N90" s="99">
        <f t="shared" si="9"/>
        <v>0</v>
      </c>
    </row>
    <row r="91" spans="1:14" ht="12.75">
      <c r="A91" s="1" t="s">
        <v>109</v>
      </c>
      <c r="B91" s="49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153">
        <f t="shared" si="6"/>
        <v>0</v>
      </c>
      <c r="L91" s="127">
        <f t="shared" si="7"/>
        <v>0</v>
      </c>
      <c r="M91" s="98">
        <f t="shared" si="8"/>
        <v>0</v>
      </c>
      <c r="N91" s="99">
        <f t="shared" si="9"/>
        <v>0</v>
      </c>
    </row>
    <row r="92" spans="1:29" ht="12.75">
      <c r="A92" s="1" t="s">
        <v>110</v>
      </c>
      <c r="B92" s="49">
        <v>0.42328042328042326</v>
      </c>
      <c r="C92" s="22">
        <v>19.206349206349206</v>
      </c>
      <c r="D92" s="22">
        <v>31.693121693121693</v>
      </c>
      <c r="E92" s="22">
        <v>13.968253968253968</v>
      </c>
      <c r="F92" s="22">
        <v>0.5860415556739478</v>
      </c>
      <c r="G92" s="22">
        <v>6.233351092168354</v>
      </c>
      <c r="H92" s="22">
        <v>4.262120404901439</v>
      </c>
      <c r="I92" s="22">
        <v>2.2222222222222223</v>
      </c>
      <c r="J92" s="22">
        <v>2.6315789473684212</v>
      </c>
      <c r="K92" s="153">
        <f t="shared" si="6"/>
        <v>9.025146612593296</v>
      </c>
      <c r="L92" s="127">
        <f t="shared" si="7"/>
        <v>2.947368421052632</v>
      </c>
      <c r="M92" s="98">
        <f t="shared" si="8"/>
        <v>56</v>
      </c>
      <c r="N92" s="99">
        <f t="shared" si="9"/>
        <v>9</v>
      </c>
      <c r="P92">
        <v>7</v>
      </c>
      <c r="Q92">
        <v>7</v>
      </c>
      <c r="S92">
        <v>7</v>
      </c>
      <c r="V92">
        <v>16</v>
      </c>
      <c r="X92">
        <v>6</v>
      </c>
      <c r="Z92">
        <v>1</v>
      </c>
      <c r="AA92">
        <v>1</v>
      </c>
      <c r="AB92">
        <v>6</v>
      </c>
      <c r="AC92">
        <v>5</v>
      </c>
    </row>
    <row r="93" spans="1:20" ht="12.75">
      <c r="A93" s="1" t="s">
        <v>111</v>
      </c>
      <c r="B93" s="49">
        <v>0</v>
      </c>
      <c r="C93" s="22">
        <v>0.05291005291005291</v>
      </c>
      <c r="D93" s="22">
        <v>0.10582010582010581</v>
      </c>
      <c r="E93" s="22">
        <v>0.15873015873015872</v>
      </c>
      <c r="F93" s="22">
        <v>0.15982951518380395</v>
      </c>
      <c r="G93" s="22">
        <v>0.10655301012253597</v>
      </c>
      <c r="H93" s="22">
        <v>0.3196590303676079</v>
      </c>
      <c r="I93" s="22">
        <v>0.5291005291005291</v>
      </c>
      <c r="J93" s="22">
        <v>0</v>
      </c>
      <c r="K93" s="153">
        <f t="shared" si="6"/>
        <v>0.15917804469275493</v>
      </c>
      <c r="L93" s="127">
        <f t="shared" si="7"/>
        <v>0.10526315789473686</v>
      </c>
      <c r="M93" s="98">
        <f t="shared" si="8"/>
        <v>2</v>
      </c>
      <c r="N93" s="99">
        <f t="shared" si="9"/>
        <v>2</v>
      </c>
      <c r="S93">
        <v>1</v>
      </c>
      <c r="T93">
        <v>1</v>
      </c>
    </row>
    <row r="94" spans="1:30" ht="12.75">
      <c r="A94" s="1" t="s">
        <v>112</v>
      </c>
      <c r="B94" s="49">
        <v>0.582010582010582</v>
      </c>
      <c r="C94" s="22">
        <v>1.0582010582010581</v>
      </c>
      <c r="D94" s="22">
        <v>1.6402116402116402</v>
      </c>
      <c r="E94" s="22">
        <v>1.5343915343915344</v>
      </c>
      <c r="F94" s="22">
        <v>1.8646776771443794</v>
      </c>
      <c r="G94" s="22">
        <v>3.462972828982419</v>
      </c>
      <c r="H94" s="22">
        <v>2.2908897176345233</v>
      </c>
      <c r="I94" s="22">
        <v>0.15873015873015872</v>
      </c>
      <c r="J94" s="22">
        <v>1.4210526315789476</v>
      </c>
      <c r="K94" s="153">
        <f t="shared" si="6"/>
        <v>1.5570153143205823</v>
      </c>
      <c r="L94" s="127">
        <f t="shared" si="7"/>
        <v>0.8421052631578949</v>
      </c>
      <c r="M94" s="98">
        <f t="shared" si="8"/>
        <v>16</v>
      </c>
      <c r="N94" s="99">
        <f t="shared" si="9"/>
        <v>10</v>
      </c>
      <c r="O94">
        <v>2</v>
      </c>
      <c r="P94">
        <v>1</v>
      </c>
      <c r="Q94">
        <v>3</v>
      </c>
      <c r="S94">
        <v>1</v>
      </c>
      <c r="V94">
        <v>1</v>
      </c>
      <c r="W94">
        <v>1</v>
      </c>
      <c r="Y94">
        <v>2</v>
      </c>
      <c r="Z94">
        <v>1</v>
      </c>
      <c r="AC94">
        <v>3</v>
      </c>
      <c r="AD94">
        <v>1</v>
      </c>
    </row>
    <row r="95" spans="1:14" ht="12.75">
      <c r="A95" s="1" t="s">
        <v>113</v>
      </c>
      <c r="B95" s="49">
        <v>0</v>
      </c>
      <c r="C95" s="22">
        <v>0.05291005291005291</v>
      </c>
      <c r="D95" s="22">
        <v>0.10582010582010581</v>
      </c>
      <c r="E95" s="22">
        <v>0.15873015873015872</v>
      </c>
      <c r="F95" s="22">
        <v>0.053276505061267986</v>
      </c>
      <c r="G95" s="22">
        <v>0.053276505061267986</v>
      </c>
      <c r="H95" s="22">
        <v>0.053276505061267986</v>
      </c>
      <c r="I95" s="22">
        <v>0</v>
      </c>
      <c r="J95" s="22">
        <v>0.10526315789473686</v>
      </c>
      <c r="K95" s="153">
        <f t="shared" si="6"/>
        <v>0.06472811005987314</v>
      </c>
      <c r="L95" s="127">
        <f t="shared" si="7"/>
        <v>0</v>
      </c>
      <c r="M95" s="98">
        <f t="shared" si="8"/>
        <v>0</v>
      </c>
      <c r="N95" s="99">
        <f t="shared" si="9"/>
        <v>0</v>
      </c>
    </row>
    <row r="96" spans="1:29" ht="12.75">
      <c r="A96" s="1" t="s">
        <v>114</v>
      </c>
      <c r="B96" s="49">
        <v>0.05291005291005291</v>
      </c>
      <c r="C96" s="22">
        <v>0.21164021164021163</v>
      </c>
      <c r="D96" s="22">
        <v>0.21164021164021163</v>
      </c>
      <c r="E96" s="22">
        <v>2.2222222222222223</v>
      </c>
      <c r="F96" s="22">
        <v>0.47948854555141185</v>
      </c>
      <c r="G96" s="22">
        <v>0.21310602024507194</v>
      </c>
      <c r="H96" s="22">
        <v>0.21310602024507194</v>
      </c>
      <c r="I96" s="22">
        <v>0.05291005291005291</v>
      </c>
      <c r="J96" s="22">
        <v>1.9473684210526319</v>
      </c>
      <c r="K96" s="153">
        <f t="shared" si="6"/>
        <v>0.62271019537966</v>
      </c>
      <c r="L96" s="127">
        <f t="shared" si="7"/>
        <v>0.31578947368421056</v>
      </c>
      <c r="M96" s="98">
        <f t="shared" si="8"/>
        <v>6</v>
      </c>
      <c r="N96" s="99">
        <f t="shared" si="9"/>
        <v>4</v>
      </c>
      <c r="R96">
        <v>1</v>
      </c>
      <c r="U96">
        <v>1</v>
      </c>
      <c r="AB96">
        <v>3</v>
      </c>
      <c r="AC96">
        <v>1</v>
      </c>
    </row>
    <row r="97" spans="1:30" ht="12.75">
      <c r="A97" s="1" t="s">
        <v>115</v>
      </c>
      <c r="B97" s="49">
        <v>9.682539682539682</v>
      </c>
      <c r="C97" s="22">
        <v>8.835978835978835</v>
      </c>
      <c r="D97" s="22">
        <v>17.83068783068783</v>
      </c>
      <c r="E97" s="22">
        <v>7.883597883597884</v>
      </c>
      <c r="F97" s="22">
        <v>15.982951518380395</v>
      </c>
      <c r="G97" s="22">
        <v>36.17474693660096</v>
      </c>
      <c r="H97" s="22">
        <v>35.69525839104955</v>
      </c>
      <c r="I97" s="22">
        <v>20.8994708994709</v>
      </c>
      <c r="J97" s="22">
        <v>8.631578947368423</v>
      </c>
      <c r="K97" s="153">
        <f t="shared" si="6"/>
        <v>17.95742343618605</v>
      </c>
      <c r="L97" s="127">
        <f t="shared" si="7"/>
        <v>10.789473684210527</v>
      </c>
      <c r="M97" s="98">
        <f t="shared" si="8"/>
        <v>205</v>
      </c>
      <c r="N97" s="99">
        <f t="shared" si="9"/>
        <v>16</v>
      </c>
      <c r="O97">
        <v>12</v>
      </c>
      <c r="P97">
        <v>3</v>
      </c>
      <c r="Q97">
        <v>7</v>
      </c>
      <c r="R97">
        <v>9</v>
      </c>
      <c r="S97">
        <v>10</v>
      </c>
      <c r="T97">
        <v>5</v>
      </c>
      <c r="U97">
        <v>6</v>
      </c>
      <c r="V97">
        <v>17</v>
      </c>
      <c r="W97">
        <v>3</v>
      </c>
      <c r="X97">
        <v>39</v>
      </c>
      <c r="Y97">
        <v>4</v>
      </c>
      <c r="Z97">
        <v>2</v>
      </c>
      <c r="AA97">
        <v>12</v>
      </c>
      <c r="AB97">
        <v>65</v>
      </c>
      <c r="AC97">
        <v>1</v>
      </c>
      <c r="AD97">
        <v>10</v>
      </c>
    </row>
    <row r="98" spans="1:30" ht="12.75">
      <c r="A98" s="1" t="s">
        <v>116</v>
      </c>
      <c r="B98" s="49">
        <v>2.1164021164021163</v>
      </c>
      <c r="C98" s="22">
        <v>7.195767195767195</v>
      </c>
      <c r="D98" s="22">
        <v>79.15343915343915</v>
      </c>
      <c r="E98" s="22">
        <v>99.84126984126983</v>
      </c>
      <c r="F98" s="22">
        <v>1.8114011720831114</v>
      </c>
      <c r="G98" s="22">
        <v>10.229088971763453</v>
      </c>
      <c r="H98" s="22">
        <v>25.199786893979756</v>
      </c>
      <c r="I98" s="22">
        <v>5.026455026455026</v>
      </c>
      <c r="J98" s="22">
        <v>16.894736842105267</v>
      </c>
      <c r="K98" s="153">
        <f t="shared" si="6"/>
        <v>27.496483023696104</v>
      </c>
      <c r="L98" s="127">
        <f t="shared" si="7"/>
        <v>11.105263157894738</v>
      </c>
      <c r="M98" s="98">
        <f t="shared" si="8"/>
        <v>211</v>
      </c>
      <c r="N98" s="99">
        <f t="shared" si="9"/>
        <v>12</v>
      </c>
      <c r="O98">
        <v>23</v>
      </c>
      <c r="P98">
        <v>32</v>
      </c>
      <c r="Q98">
        <v>2</v>
      </c>
      <c r="R98">
        <v>1</v>
      </c>
      <c r="S98">
        <v>20</v>
      </c>
      <c r="T98">
        <v>5</v>
      </c>
      <c r="U98">
        <v>3</v>
      </c>
      <c r="V98">
        <v>9</v>
      </c>
      <c r="W98">
        <v>94</v>
      </c>
      <c r="AA98">
        <v>4</v>
      </c>
      <c r="AB98">
        <v>4</v>
      </c>
      <c r="AD98">
        <v>14</v>
      </c>
    </row>
    <row r="99" spans="1:14" ht="12.75">
      <c r="A99" s="1" t="s">
        <v>117</v>
      </c>
      <c r="B99" s="49">
        <v>0</v>
      </c>
      <c r="C99" s="22">
        <v>0.10582010582010581</v>
      </c>
      <c r="D99" s="22">
        <v>0.05291005291005291</v>
      </c>
      <c r="E99" s="22">
        <v>0.15873015873015872</v>
      </c>
      <c r="F99" s="22">
        <v>0.10655301012253597</v>
      </c>
      <c r="G99" s="22">
        <v>0.21310602024507194</v>
      </c>
      <c r="H99" s="22">
        <v>0.10655301012253597</v>
      </c>
      <c r="I99" s="22">
        <v>0</v>
      </c>
      <c r="J99" s="22">
        <v>0.15789473684210528</v>
      </c>
      <c r="K99" s="153">
        <f t="shared" si="6"/>
        <v>0.10017412164361851</v>
      </c>
      <c r="L99" s="127">
        <f t="shared" si="7"/>
        <v>0</v>
      </c>
      <c r="M99" s="98">
        <f t="shared" si="8"/>
        <v>0</v>
      </c>
      <c r="N99" s="99">
        <f t="shared" si="9"/>
        <v>0</v>
      </c>
    </row>
    <row r="100" spans="1:14" ht="12.75">
      <c r="A100" s="1" t="s">
        <v>118</v>
      </c>
      <c r="B100" s="49">
        <v>0</v>
      </c>
      <c r="C100" s="22">
        <v>0</v>
      </c>
      <c r="D100" s="22">
        <v>0.05291005291005291</v>
      </c>
      <c r="E100" s="22">
        <v>0.42328042328042326</v>
      </c>
      <c r="F100" s="22">
        <v>0.053276505061267986</v>
      </c>
      <c r="G100" s="22">
        <v>0</v>
      </c>
      <c r="H100" s="22">
        <v>0.10655301012253597</v>
      </c>
      <c r="I100" s="22">
        <v>0</v>
      </c>
      <c r="J100" s="22">
        <v>0.10526315789473686</v>
      </c>
      <c r="K100" s="153">
        <f t="shared" si="6"/>
        <v>0.08236479436322411</v>
      </c>
      <c r="L100" s="127">
        <f t="shared" si="7"/>
        <v>0</v>
      </c>
      <c r="M100" s="98">
        <f t="shared" si="8"/>
        <v>0</v>
      </c>
      <c r="N100" s="99">
        <f t="shared" si="9"/>
        <v>0</v>
      </c>
    </row>
    <row r="101" spans="1:14" ht="12.75">
      <c r="A101" s="1" t="s">
        <v>119</v>
      </c>
      <c r="B101" s="49">
        <v>0</v>
      </c>
      <c r="C101" s="22">
        <v>0.05291005291005291</v>
      </c>
      <c r="D101" s="22">
        <v>0.05291005291005291</v>
      </c>
      <c r="E101" s="22">
        <v>0</v>
      </c>
      <c r="F101" s="22">
        <v>0</v>
      </c>
      <c r="G101" s="22">
        <v>0.053276505061267986</v>
      </c>
      <c r="H101" s="22">
        <v>0.10655301012253597</v>
      </c>
      <c r="I101" s="22">
        <v>0.05291005291005291</v>
      </c>
      <c r="J101" s="22">
        <v>0</v>
      </c>
      <c r="K101" s="153">
        <f t="shared" si="6"/>
        <v>0.03539551932377363</v>
      </c>
      <c r="L101" s="127">
        <f t="shared" si="7"/>
        <v>0</v>
      </c>
      <c r="M101" s="98">
        <f t="shared" si="8"/>
        <v>0</v>
      </c>
      <c r="N101" s="99">
        <f t="shared" si="9"/>
        <v>0</v>
      </c>
    </row>
    <row r="102" spans="1:14" ht="12.75">
      <c r="A102" s="1" t="s">
        <v>120</v>
      </c>
      <c r="B102" s="49">
        <v>0</v>
      </c>
      <c r="C102" s="22">
        <v>0.05291005291005291</v>
      </c>
      <c r="D102" s="22">
        <v>0.10582010582010581</v>
      </c>
      <c r="E102" s="22">
        <v>0.05291005291005291</v>
      </c>
      <c r="F102" s="22">
        <v>0</v>
      </c>
      <c r="G102" s="22">
        <v>0</v>
      </c>
      <c r="H102" s="22">
        <v>0.053276505061267986</v>
      </c>
      <c r="I102" s="22">
        <v>0</v>
      </c>
      <c r="J102" s="22">
        <v>0.05263157894736843</v>
      </c>
      <c r="K102" s="153">
        <f t="shared" si="6"/>
        <v>0.035283143960983115</v>
      </c>
      <c r="L102" s="127">
        <f t="shared" si="7"/>
        <v>0</v>
      </c>
      <c r="M102" s="98">
        <f t="shared" si="8"/>
        <v>0</v>
      </c>
      <c r="N102" s="99">
        <f t="shared" si="9"/>
        <v>0</v>
      </c>
    </row>
    <row r="103" spans="1:14" ht="12.75">
      <c r="A103" s="1" t="s">
        <v>344</v>
      </c>
      <c r="B103" s="49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0.10526315789473686</v>
      </c>
      <c r="K103" s="153">
        <f t="shared" si="6"/>
        <v>0.01169590643274854</v>
      </c>
      <c r="L103" s="127">
        <f>M103*10/$M$4</f>
        <v>0</v>
      </c>
      <c r="M103" s="98">
        <f>SUM(O103:AD103)</f>
        <v>0</v>
      </c>
      <c r="N103" s="99">
        <f>COUNTA(O103:AD103)</f>
        <v>0</v>
      </c>
    </row>
    <row r="104" spans="1:30" ht="12.75">
      <c r="A104" s="1" t="s">
        <v>121</v>
      </c>
      <c r="B104" s="49">
        <v>14.285714285714286</v>
      </c>
      <c r="C104" s="22">
        <v>16.87830687830688</v>
      </c>
      <c r="D104" s="22">
        <v>16.93121693121693</v>
      </c>
      <c r="E104" s="22">
        <v>13.068783068783068</v>
      </c>
      <c r="F104" s="22">
        <v>17.208311134789557</v>
      </c>
      <c r="G104" s="22">
        <v>10.761854022376133</v>
      </c>
      <c r="H104" s="22">
        <v>16.782099094299415</v>
      </c>
      <c r="I104" s="22">
        <v>10.899470899470899</v>
      </c>
      <c r="J104" s="22">
        <v>15.36842105263158</v>
      </c>
      <c r="K104" s="153">
        <f t="shared" si="6"/>
        <v>14.687130818620972</v>
      </c>
      <c r="L104" s="127">
        <f aca="true" t="shared" si="10" ref="L104:L135">M104*10/$M$4</f>
        <v>6.631578947368422</v>
      </c>
      <c r="M104" s="98">
        <f aca="true" t="shared" si="11" ref="M104:M135">SUM(O104:AD104)</f>
        <v>126</v>
      </c>
      <c r="N104" s="99">
        <f t="shared" si="9"/>
        <v>15</v>
      </c>
      <c r="O104">
        <v>3</v>
      </c>
      <c r="P104">
        <v>6</v>
      </c>
      <c r="Q104">
        <v>11</v>
      </c>
      <c r="R104">
        <v>10</v>
      </c>
      <c r="S104">
        <v>2</v>
      </c>
      <c r="T104">
        <v>1</v>
      </c>
      <c r="U104">
        <v>16</v>
      </c>
      <c r="V104">
        <v>9</v>
      </c>
      <c r="W104">
        <v>17</v>
      </c>
      <c r="X104">
        <v>3</v>
      </c>
      <c r="Y104">
        <v>9</v>
      </c>
      <c r="AA104">
        <v>3</v>
      </c>
      <c r="AB104">
        <v>6</v>
      </c>
      <c r="AC104">
        <v>20</v>
      </c>
      <c r="AD104">
        <v>10</v>
      </c>
    </row>
    <row r="105" spans="1:22" ht="12.75">
      <c r="A105" s="1" t="s">
        <v>122</v>
      </c>
      <c r="B105" s="49">
        <v>0.21164021164021163</v>
      </c>
      <c r="C105" s="22">
        <v>0.37037037037037035</v>
      </c>
      <c r="D105" s="22">
        <v>1.4285714285714286</v>
      </c>
      <c r="E105" s="22">
        <v>0</v>
      </c>
      <c r="F105" s="22">
        <v>0.21310602024507194</v>
      </c>
      <c r="G105" s="22">
        <v>0.3196590303676079</v>
      </c>
      <c r="H105" s="22">
        <v>0.37293553542887586</v>
      </c>
      <c r="I105" s="22">
        <v>0.47619047619047616</v>
      </c>
      <c r="J105" s="22">
        <v>0</v>
      </c>
      <c r="K105" s="153">
        <f t="shared" si="6"/>
        <v>0.3769414525348937</v>
      </c>
      <c r="L105" s="127">
        <f t="shared" si="10"/>
        <v>0.05263157894736843</v>
      </c>
      <c r="M105" s="98">
        <f t="shared" si="11"/>
        <v>1</v>
      </c>
      <c r="N105" s="99">
        <f t="shared" si="9"/>
        <v>1</v>
      </c>
      <c r="V105">
        <v>1</v>
      </c>
    </row>
    <row r="106" spans="1:20" ht="12.75">
      <c r="A106" s="1" t="s">
        <v>123</v>
      </c>
      <c r="B106" s="49">
        <v>1.3227513227513228</v>
      </c>
      <c r="C106" s="22">
        <v>4.708994708994709</v>
      </c>
      <c r="D106" s="22">
        <v>2.9100529100529102</v>
      </c>
      <c r="E106" s="22">
        <v>2.0634920634920637</v>
      </c>
      <c r="F106" s="22">
        <v>2.5039957378795954</v>
      </c>
      <c r="G106" s="22">
        <v>0.6925945657964838</v>
      </c>
      <c r="H106" s="22">
        <v>2.0777836973894512</v>
      </c>
      <c r="I106" s="22">
        <v>1.6402116402116402</v>
      </c>
      <c r="J106" s="22">
        <v>2.210526315789474</v>
      </c>
      <c r="K106" s="153">
        <f t="shared" si="6"/>
        <v>2.236711440261961</v>
      </c>
      <c r="L106" s="127">
        <f t="shared" si="10"/>
        <v>0.7894736842105264</v>
      </c>
      <c r="M106" s="98">
        <f t="shared" si="11"/>
        <v>15</v>
      </c>
      <c r="N106" s="99">
        <f t="shared" si="9"/>
        <v>3</v>
      </c>
      <c r="O106">
        <v>1</v>
      </c>
      <c r="P106">
        <v>4</v>
      </c>
      <c r="T106">
        <v>10</v>
      </c>
    </row>
    <row r="107" spans="1:30" ht="12.75">
      <c r="A107" s="1" t="s">
        <v>124</v>
      </c>
      <c r="B107" s="49">
        <v>4.973544973544974</v>
      </c>
      <c r="C107" s="22">
        <v>3.3333333333333335</v>
      </c>
      <c r="D107" s="22">
        <v>4.444444444444445</v>
      </c>
      <c r="E107" s="22">
        <v>3.5978835978835977</v>
      </c>
      <c r="F107" s="22">
        <v>2.8769312733084713</v>
      </c>
      <c r="G107" s="22">
        <v>2.5039957378795954</v>
      </c>
      <c r="H107" s="22">
        <v>1.6515716568993075</v>
      </c>
      <c r="I107" s="22">
        <v>3.544973544973545</v>
      </c>
      <c r="J107" s="22">
        <v>1.2631578947368423</v>
      </c>
      <c r="K107" s="153">
        <f t="shared" si="6"/>
        <v>3.1322040507782343</v>
      </c>
      <c r="L107" s="127">
        <f t="shared" si="10"/>
        <v>2.8947368421052637</v>
      </c>
      <c r="M107" s="98">
        <f t="shared" si="11"/>
        <v>55</v>
      </c>
      <c r="N107" s="99">
        <f t="shared" si="9"/>
        <v>12</v>
      </c>
      <c r="O107">
        <v>7</v>
      </c>
      <c r="P107">
        <v>6</v>
      </c>
      <c r="Q107">
        <v>8</v>
      </c>
      <c r="R107">
        <v>1</v>
      </c>
      <c r="S107">
        <v>6</v>
      </c>
      <c r="T107">
        <v>1</v>
      </c>
      <c r="V107">
        <v>4</v>
      </c>
      <c r="W107">
        <v>1</v>
      </c>
      <c r="Y107">
        <v>2</v>
      </c>
      <c r="Z107">
        <v>1</v>
      </c>
      <c r="AC107">
        <v>1</v>
      </c>
      <c r="AD107">
        <v>17</v>
      </c>
    </row>
    <row r="108" spans="1:14" ht="12.75">
      <c r="A108" s="1" t="s">
        <v>212</v>
      </c>
      <c r="B108" s="49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153">
        <f t="shared" si="6"/>
        <v>0</v>
      </c>
      <c r="L108" s="127">
        <f t="shared" si="10"/>
        <v>0</v>
      </c>
      <c r="M108" s="98">
        <f t="shared" si="11"/>
        <v>0</v>
      </c>
      <c r="N108" s="99">
        <f t="shared" si="9"/>
        <v>0</v>
      </c>
    </row>
    <row r="109" spans="1:30" ht="12.75">
      <c r="A109" s="1" t="s">
        <v>125</v>
      </c>
      <c r="B109" s="49">
        <v>1.216931216931217</v>
      </c>
      <c r="C109" s="22">
        <v>0.9523809523809523</v>
      </c>
      <c r="D109" s="22">
        <v>1.8518518518518519</v>
      </c>
      <c r="E109" s="22">
        <v>1.0052910052910053</v>
      </c>
      <c r="F109" s="22">
        <v>0.8524240809802878</v>
      </c>
      <c r="G109" s="22">
        <v>0.9589770911028237</v>
      </c>
      <c r="H109" s="22">
        <v>1.1720831113478956</v>
      </c>
      <c r="I109" s="22">
        <v>0.8465608465608465</v>
      </c>
      <c r="J109" s="22">
        <v>0.05263157894736843</v>
      </c>
      <c r="K109" s="153">
        <f t="shared" si="6"/>
        <v>0.9899035261549165</v>
      </c>
      <c r="L109" s="127">
        <f t="shared" si="10"/>
        <v>0.6315789473684211</v>
      </c>
      <c r="M109" s="98">
        <f t="shared" si="11"/>
        <v>12</v>
      </c>
      <c r="N109" s="99">
        <f t="shared" si="9"/>
        <v>7</v>
      </c>
      <c r="Q109">
        <v>3</v>
      </c>
      <c r="R109">
        <v>2</v>
      </c>
      <c r="S109">
        <v>1</v>
      </c>
      <c r="T109">
        <v>1</v>
      </c>
      <c r="U109">
        <v>2</v>
      </c>
      <c r="AC109">
        <v>2</v>
      </c>
      <c r="AD109">
        <v>1</v>
      </c>
    </row>
    <row r="110" spans="1:30" ht="12.75">
      <c r="A110" s="1" t="s">
        <v>126</v>
      </c>
      <c r="B110" s="49">
        <v>5.873015873015873</v>
      </c>
      <c r="C110" s="22">
        <v>6.507936507936508</v>
      </c>
      <c r="D110" s="22">
        <v>6.931216931216931</v>
      </c>
      <c r="E110" s="22">
        <v>5.502645502645502</v>
      </c>
      <c r="F110" s="22">
        <v>3.676078849227491</v>
      </c>
      <c r="G110" s="22">
        <v>3.2498668087373472</v>
      </c>
      <c r="H110" s="22">
        <v>4.421949920085242</v>
      </c>
      <c r="I110" s="22">
        <v>3.1746031746031744</v>
      </c>
      <c r="J110" s="22">
        <v>3.578947368421053</v>
      </c>
      <c r="K110" s="153">
        <f t="shared" si="6"/>
        <v>4.768473437321014</v>
      </c>
      <c r="L110" s="127">
        <f t="shared" si="10"/>
        <v>4.157894736842106</v>
      </c>
      <c r="M110" s="98">
        <f t="shared" si="11"/>
        <v>79</v>
      </c>
      <c r="N110" s="99">
        <f t="shared" si="9"/>
        <v>16</v>
      </c>
      <c r="O110">
        <v>7</v>
      </c>
      <c r="P110">
        <v>4</v>
      </c>
      <c r="Q110">
        <v>10</v>
      </c>
      <c r="R110">
        <v>2</v>
      </c>
      <c r="S110">
        <v>3</v>
      </c>
      <c r="T110">
        <v>1</v>
      </c>
      <c r="U110">
        <v>1</v>
      </c>
      <c r="V110">
        <v>8</v>
      </c>
      <c r="W110">
        <v>2</v>
      </c>
      <c r="X110">
        <v>7</v>
      </c>
      <c r="Y110">
        <v>9</v>
      </c>
      <c r="Z110">
        <v>2</v>
      </c>
      <c r="AA110">
        <v>2</v>
      </c>
      <c r="AB110">
        <v>2</v>
      </c>
      <c r="AC110">
        <v>13</v>
      </c>
      <c r="AD110">
        <v>6</v>
      </c>
    </row>
    <row r="111" spans="1:30" ht="12.75">
      <c r="A111" s="1" t="s">
        <v>127</v>
      </c>
      <c r="B111" s="49">
        <v>88.78306878306879</v>
      </c>
      <c r="C111" s="22">
        <v>109.47089947089947</v>
      </c>
      <c r="D111" s="22">
        <v>102.32804232804233</v>
      </c>
      <c r="E111" s="22">
        <v>105.29100529100529</v>
      </c>
      <c r="F111" s="22">
        <v>97.81566329248803</v>
      </c>
      <c r="G111" s="22">
        <v>79.96803409696325</v>
      </c>
      <c r="H111" s="22">
        <v>110.8151305274374</v>
      </c>
      <c r="I111" s="22">
        <v>108.46560846560847</v>
      </c>
      <c r="J111" s="22">
        <v>122.84210526315792</v>
      </c>
      <c r="K111" s="153">
        <f t="shared" si="6"/>
        <v>102.86439527985233</v>
      </c>
      <c r="L111" s="127">
        <f t="shared" si="10"/>
        <v>146.26315789473688</v>
      </c>
      <c r="M111" s="98">
        <f t="shared" si="11"/>
        <v>2779</v>
      </c>
      <c r="N111" s="99">
        <f t="shared" si="9"/>
        <v>16</v>
      </c>
      <c r="O111">
        <v>160</v>
      </c>
      <c r="P111">
        <v>83</v>
      </c>
      <c r="Q111">
        <v>138</v>
      </c>
      <c r="R111">
        <v>150</v>
      </c>
      <c r="S111">
        <v>103</v>
      </c>
      <c r="T111">
        <v>162</v>
      </c>
      <c r="U111">
        <v>173</v>
      </c>
      <c r="V111">
        <v>303</v>
      </c>
      <c r="W111">
        <v>114</v>
      </c>
      <c r="X111">
        <v>284</v>
      </c>
      <c r="Y111">
        <v>133</v>
      </c>
      <c r="Z111">
        <v>92</v>
      </c>
      <c r="AA111">
        <v>160</v>
      </c>
      <c r="AB111">
        <v>375</v>
      </c>
      <c r="AC111">
        <v>223</v>
      </c>
      <c r="AD111">
        <v>126</v>
      </c>
    </row>
    <row r="112" spans="1:30" ht="12.75">
      <c r="A112" s="1" t="s">
        <v>128</v>
      </c>
      <c r="B112" s="49">
        <v>147.88359788359787</v>
      </c>
      <c r="C112" s="22">
        <v>155.44973544973544</v>
      </c>
      <c r="D112" s="22">
        <v>165.2910052910053</v>
      </c>
      <c r="E112" s="22">
        <v>169.8941798941799</v>
      </c>
      <c r="F112" s="22">
        <v>196.27064464571126</v>
      </c>
      <c r="G112" s="22">
        <v>144.85881726158766</v>
      </c>
      <c r="H112" s="22">
        <v>134.789557805008</v>
      </c>
      <c r="I112" s="22">
        <v>148.62433862433863</v>
      </c>
      <c r="J112" s="22">
        <v>154.47368421052633</v>
      </c>
      <c r="K112" s="153">
        <f t="shared" si="6"/>
        <v>157.50395122952114</v>
      </c>
      <c r="L112" s="127">
        <f t="shared" si="10"/>
        <v>158.31578947368425</v>
      </c>
      <c r="M112" s="98">
        <f t="shared" si="11"/>
        <v>3008</v>
      </c>
      <c r="N112" s="99">
        <f t="shared" si="9"/>
        <v>16</v>
      </c>
      <c r="O112">
        <v>160</v>
      </c>
      <c r="P112">
        <v>92</v>
      </c>
      <c r="Q112">
        <v>145</v>
      </c>
      <c r="R112">
        <v>200</v>
      </c>
      <c r="S112">
        <v>64</v>
      </c>
      <c r="T112">
        <v>189</v>
      </c>
      <c r="U112">
        <v>124</v>
      </c>
      <c r="V112">
        <v>202</v>
      </c>
      <c r="W112">
        <v>76</v>
      </c>
      <c r="X112">
        <v>316</v>
      </c>
      <c r="Y112">
        <v>233</v>
      </c>
      <c r="Z112">
        <v>69</v>
      </c>
      <c r="AA112">
        <v>163</v>
      </c>
      <c r="AB112">
        <v>526</v>
      </c>
      <c r="AC112">
        <v>207</v>
      </c>
      <c r="AD112">
        <v>242</v>
      </c>
    </row>
    <row r="113" spans="1:27" ht="12.75">
      <c r="A113" s="1" t="s">
        <v>129</v>
      </c>
      <c r="B113" s="49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0.05291005291005291</v>
      </c>
      <c r="J113" s="22">
        <v>0.10526315789473686</v>
      </c>
      <c r="K113" s="153">
        <f t="shared" si="6"/>
        <v>0.017574801200532196</v>
      </c>
      <c r="L113" s="127">
        <f t="shared" si="10"/>
        <v>0.26315789473684215</v>
      </c>
      <c r="M113" s="98">
        <f t="shared" si="11"/>
        <v>5</v>
      </c>
      <c r="N113" s="99">
        <f t="shared" si="9"/>
        <v>3</v>
      </c>
      <c r="V113">
        <v>1</v>
      </c>
      <c r="Z113">
        <v>2</v>
      </c>
      <c r="AA113">
        <v>2</v>
      </c>
    </row>
    <row r="114" spans="1:30" ht="12.75">
      <c r="A114" s="1" t="s">
        <v>130</v>
      </c>
      <c r="B114" s="49">
        <v>0.47619047619047616</v>
      </c>
      <c r="C114" s="22">
        <v>4.444444444444445</v>
      </c>
      <c r="D114" s="22">
        <v>3.5978835978835977</v>
      </c>
      <c r="E114" s="22">
        <v>2.804232804232804</v>
      </c>
      <c r="F114" s="22">
        <v>2.450719232818327</v>
      </c>
      <c r="G114" s="22">
        <v>2.344166222695791</v>
      </c>
      <c r="H114" s="22">
        <v>2.5039957378795954</v>
      </c>
      <c r="I114" s="22">
        <v>1.8518518518518519</v>
      </c>
      <c r="J114" s="22">
        <v>2</v>
      </c>
      <c r="K114" s="153">
        <f t="shared" si="6"/>
        <v>2.497053818666321</v>
      </c>
      <c r="L114" s="127">
        <f t="shared" si="10"/>
        <v>3.578947368421053</v>
      </c>
      <c r="M114" s="98">
        <f t="shared" si="11"/>
        <v>68</v>
      </c>
      <c r="N114" s="99">
        <f t="shared" si="9"/>
        <v>15</v>
      </c>
      <c r="O114">
        <v>1</v>
      </c>
      <c r="P114">
        <v>8</v>
      </c>
      <c r="Q114">
        <v>4</v>
      </c>
      <c r="R114">
        <v>2</v>
      </c>
      <c r="S114">
        <v>2</v>
      </c>
      <c r="T114">
        <v>5</v>
      </c>
      <c r="U114">
        <v>5</v>
      </c>
      <c r="V114">
        <v>6</v>
      </c>
      <c r="W114">
        <v>6</v>
      </c>
      <c r="X114">
        <v>1</v>
      </c>
      <c r="Y114">
        <v>3</v>
      </c>
      <c r="AA114">
        <v>2</v>
      </c>
      <c r="AB114">
        <v>11</v>
      </c>
      <c r="AC114">
        <v>4</v>
      </c>
      <c r="AD114">
        <v>8</v>
      </c>
    </row>
    <row r="115" spans="1:29" ht="12.75">
      <c r="A115" s="1" t="s">
        <v>131</v>
      </c>
      <c r="B115" s="49">
        <v>0</v>
      </c>
      <c r="C115" s="22">
        <v>0.15873015873015872</v>
      </c>
      <c r="D115" s="22">
        <v>0</v>
      </c>
      <c r="E115" s="22">
        <v>0.05291005291005291</v>
      </c>
      <c r="F115" s="22">
        <v>0.053276505061267986</v>
      </c>
      <c r="G115" s="22">
        <v>0.21310602024507194</v>
      </c>
      <c r="H115" s="22">
        <v>0.15982951518380395</v>
      </c>
      <c r="I115" s="22">
        <v>0.15873015873015872</v>
      </c>
      <c r="J115" s="22">
        <v>0.15789473684210528</v>
      </c>
      <c r="K115" s="153">
        <f t="shared" si="6"/>
        <v>0.10605301641140216</v>
      </c>
      <c r="L115" s="127">
        <f t="shared" si="10"/>
        <v>0.10526315789473686</v>
      </c>
      <c r="M115" s="98">
        <f t="shared" si="11"/>
        <v>2</v>
      </c>
      <c r="N115" s="99">
        <f t="shared" si="9"/>
        <v>2</v>
      </c>
      <c r="T115">
        <v>1</v>
      </c>
      <c r="AC115">
        <v>1</v>
      </c>
    </row>
    <row r="116" spans="1:30" ht="12.75">
      <c r="A116" s="1" t="s">
        <v>132</v>
      </c>
      <c r="B116" s="49">
        <v>1.3756613756613756</v>
      </c>
      <c r="C116" s="22">
        <v>0.6349206349206349</v>
      </c>
      <c r="D116" s="22">
        <v>1.746031746031746</v>
      </c>
      <c r="E116" s="22">
        <v>1.4814814814814814</v>
      </c>
      <c r="F116" s="22">
        <v>0.47948854555141185</v>
      </c>
      <c r="G116" s="22">
        <v>2.0245071923281834</v>
      </c>
      <c r="H116" s="22">
        <v>2.0245071923281834</v>
      </c>
      <c r="I116" s="22">
        <v>2.9100529100529102</v>
      </c>
      <c r="J116" s="22">
        <v>0.6842105263157896</v>
      </c>
      <c r="K116" s="153">
        <f t="shared" si="6"/>
        <v>1.4845401782968572</v>
      </c>
      <c r="L116" s="127">
        <f t="shared" si="10"/>
        <v>2.315789473684211</v>
      </c>
      <c r="M116" s="98">
        <f t="shared" si="11"/>
        <v>44</v>
      </c>
      <c r="N116" s="99">
        <f t="shared" si="9"/>
        <v>14</v>
      </c>
      <c r="O116">
        <v>4</v>
      </c>
      <c r="P116">
        <v>5</v>
      </c>
      <c r="Q116">
        <v>2</v>
      </c>
      <c r="R116">
        <v>2</v>
      </c>
      <c r="T116">
        <v>3</v>
      </c>
      <c r="U116">
        <v>1</v>
      </c>
      <c r="V116">
        <v>5</v>
      </c>
      <c r="W116">
        <v>4</v>
      </c>
      <c r="X116">
        <v>2</v>
      </c>
      <c r="Z116">
        <v>5</v>
      </c>
      <c r="AA116">
        <v>2</v>
      </c>
      <c r="AB116">
        <v>5</v>
      </c>
      <c r="AC116">
        <v>2</v>
      </c>
      <c r="AD116">
        <v>2</v>
      </c>
    </row>
    <row r="117" spans="1:30" ht="12.75">
      <c r="A117" s="1" t="s">
        <v>133</v>
      </c>
      <c r="B117" s="49">
        <v>29.894179894179896</v>
      </c>
      <c r="C117" s="22">
        <v>22.857142857142858</v>
      </c>
      <c r="D117" s="22">
        <v>32.06349206349206</v>
      </c>
      <c r="E117" s="22">
        <v>26.349206349206348</v>
      </c>
      <c r="F117" s="22">
        <v>25.679275439531168</v>
      </c>
      <c r="G117" s="22">
        <v>20.458177943526906</v>
      </c>
      <c r="H117" s="22">
        <v>28.60948321790091</v>
      </c>
      <c r="I117" s="22">
        <v>25.132275132275133</v>
      </c>
      <c r="J117" s="22">
        <v>28.315789473684216</v>
      </c>
      <c r="K117" s="153">
        <f t="shared" si="6"/>
        <v>26.595446930104387</v>
      </c>
      <c r="L117" s="127">
        <f t="shared" si="10"/>
        <v>29.631578947368425</v>
      </c>
      <c r="M117" s="98">
        <f t="shared" si="11"/>
        <v>563</v>
      </c>
      <c r="N117" s="99">
        <f t="shared" si="9"/>
        <v>16</v>
      </c>
      <c r="O117">
        <v>38</v>
      </c>
      <c r="P117">
        <v>22</v>
      </c>
      <c r="Q117">
        <v>14</v>
      </c>
      <c r="R117">
        <v>69</v>
      </c>
      <c r="S117">
        <v>6</v>
      </c>
      <c r="T117">
        <v>38</v>
      </c>
      <c r="U117">
        <v>15</v>
      </c>
      <c r="V117">
        <v>30</v>
      </c>
      <c r="W117">
        <v>11</v>
      </c>
      <c r="X117">
        <v>54</v>
      </c>
      <c r="Y117">
        <v>26</v>
      </c>
      <c r="Z117">
        <v>5</v>
      </c>
      <c r="AA117">
        <v>21</v>
      </c>
      <c r="AB117">
        <v>140</v>
      </c>
      <c r="AC117">
        <v>27</v>
      </c>
      <c r="AD117">
        <v>47</v>
      </c>
    </row>
    <row r="118" spans="1:28" ht="12.75">
      <c r="A118" s="1" t="s">
        <v>134</v>
      </c>
      <c r="B118" s="49">
        <v>0.10582010582010581</v>
      </c>
      <c r="C118" s="22">
        <v>0.21164021164021163</v>
      </c>
      <c r="D118" s="22">
        <v>0.8465608465608465</v>
      </c>
      <c r="E118" s="22">
        <v>0.42328042328042326</v>
      </c>
      <c r="F118" s="22">
        <v>0</v>
      </c>
      <c r="G118" s="22">
        <v>0.21310602024507194</v>
      </c>
      <c r="H118" s="22">
        <v>0</v>
      </c>
      <c r="I118" s="22">
        <v>0.15873015873015872</v>
      </c>
      <c r="J118" s="22">
        <v>0</v>
      </c>
      <c r="K118" s="153">
        <f t="shared" si="6"/>
        <v>0.2176819740307575</v>
      </c>
      <c r="L118" s="127">
        <f t="shared" si="10"/>
        <v>0.4736842105263159</v>
      </c>
      <c r="M118" s="98">
        <f t="shared" si="11"/>
        <v>9</v>
      </c>
      <c r="N118" s="99">
        <f t="shared" si="9"/>
        <v>5</v>
      </c>
      <c r="P118">
        <v>3</v>
      </c>
      <c r="Q118">
        <v>1</v>
      </c>
      <c r="V118">
        <v>1</v>
      </c>
      <c r="AA118">
        <v>2</v>
      </c>
      <c r="AB118">
        <v>2</v>
      </c>
    </row>
    <row r="119" spans="1:30" ht="12.75">
      <c r="A119" s="1" t="s">
        <v>135</v>
      </c>
      <c r="B119" s="49">
        <v>14.814814814814815</v>
      </c>
      <c r="C119" s="22">
        <v>17.83068783068783</v>
      </c>
      <c r="D119" s="22">
        <v>21.746031746031747</v>
      </c>
      <c r="E119" s="22">
        <v>23.915343915343914</v>
      </c>
      <c r="F119" s="22">
        <v>53.64944059669686</v>
      </c>
      <c r="G119" s="22">
        <v>82.09909429941396</v>
      </c>
      <c r="H119" s="22">
        <v>32.019179541822055</v>
      </c>
      <c r="I119" s="22">
        <v>45.18518518518518</v>
      </c>
      <c r="J119" s="22">
        <v>54.736842105263165</v>
      </c>
      <c r="K119" s="153">
        <f t="shared" si="6"/>
        <v>38.44406889280661</v>
      </c>
      <c r="L119" s="127">
        <f t="shared" si="10"/>
        <v>99.10526315789475</v>
      </c>
      <c r="M119" s="98">
        <f t="shared" si="11"/>
        <v>1883</v>
      </c>
      <c r="N119" s="99">
        <f t="shared" si="9"/>
        <v>12</v>
      </c>
      <c r="O119">
        <v>13</v>
      </c>
      <c r="R119">
        <v>343</v>
      </c>
      <c r="S119">
        <v>31</v>
      </c>
      <c r="T119">
        <v>7</v>
      </c>
      <c r="U119">
        <v>1</v>
      </c>
      <c r="V119">
        <v>134</v>
      </c>
      <c r="W119">
        <v>45</v>
      </c>
      <c r="X119">
        <v>310</v>
      </c>
      <c r="Y119">
        <v>186</v>
      </c>
      <c r="AB119">
        <v>112</v>
      </c>
      <c r="AC119">
        <v>345</v>
      </c>
      <c r="AD119">
        <v>356</v>
      </c>
    </row>
    <row r="120" spans="1:14" ht="12.75">
      <c r="A120" s="1" t="s">
        <v>136</v>
      </c>
      <c r="B120" s="49">
        <v>0</v>
      </c>
      <c r="C120" s="22">
        <v>0.05291005291005291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0.05291005291005291</v>
      </c>
      <c r="J120" s="22">
        <v>0.10526315789473686</v>
      </c>
      <c r="K120" s="153">
        <f t="shared" si="6"/>
        <v>0.023453695968315855</v>
      </c>
      <c r="L120" s="127">
        <f t="shared" si="10"/>
        <v>0</v>
      </c>
      <c r="M120" s="98">
        <f t="shared" si="11"/>
        <v>0</v>
      </c>
      <c r="N120" s="99">
        <f t="shared" si="9"/>
        <v>0</v>
      </c>
    </row>
    <row r="121" spans="1:30" ht="12.75">
      <c r="A121" s="1" t="s">
        <v>137</v>
      </c>
      <c r="B121" s="49">
        <v>42.32804232804233</v>
      </c>
      <c r="C121" s="22">
        <v>41.64021164021164</v>
      </c>
      <c r="D121" s="22">
        <v>36.34920634920635</v>
      </c>
      <c r="E121" s="22">
        <v>41.48148148148148</v>
      </c>
      <c r="F121" s="22">
        <v>35.055940330314336</v>
      </c>
      <c r="G121" s="22">
        <v>34.89611081513053</v>
      </c>
      <c r="H121" s="22">
        <v>29.08897176345232</v>
      </c>
      <c r="I121" s="22">
        <v>33.28042328042328</v>
      </c>
      <c r="J121" s="22">
        <v>33.21052631578948</v>
      </c>
      <c r="K121" s="153">
        <f t="shared" si="6"/>
        <v>36.37010158933909</v>
      </c>
      <c r="L121" s="127">
        <f t="shared" si="10"/>
        <v>52.00000000000001</v>
      </c>
      <c r="M121" s="98">
        <f t="shared" si="11"/>
        <v>988</v>
      </c>
      <c r="N121" s="99">
        <f t="shared" si="9"/>
        <v>16</v>
      </c>
      <c r="O121">
        <v>30</v>
      </c>
      <c r="P121">
        <v>21</v>
      </c>
      <c r="Q121">
        <v>16</v>
      </c>
      <c r="R121">
        <v>138</v>
      </c>
      <c r="S121">
        <v>21</v>
      </c>
      <c r="T121">
        <v>44</v>
      </c>
      <c r="U121">
        <v>58</v>
      </c>
      <c r="V121">
        <v>116</v>
      </c>
      <c r="W121">
        <v>26</v>
      </c>
      <c r="X121">
        <v>116</v>
      </c>
      <c r="Y121">
        <v>171</v>
      </c>
      <c r="Z121">
        <v>5</v>
      </c>
      <c r="AA121">
        <v>40</v>
      </c>
      <c r="AB121">
        <v>87</v>
      </c>
      <c r="AC121">
        <v>41</v>
      </c>
      <c r="AD121">
        <v>58</v>
      </c>
    </row>
    <row r="122" spans="1:30" ht="12.75">
      <c r="A122" s="1" t="s">
        <v>138</v>
      </c>
      <c r="B122" s="49">
        <v>7.619047619047619</v>
      </c>
      <c r="C122" s="22">
        <v>4.973544973544974</v>
      </c>
      <c r="D122" s="22">
        <v>4.285714285714286</v>
      </c>
      <c r="E122" s="22">
        <v>4.761904761904762</v>
      </c>
      <c r="F122" s="22">
        <v>6.9792221630261055</v>
      </c>
      <c r="G122" s="22">
        <v>7.298881193393714</v>
      </c>
      <c r="H122" s="22">
        <v>5.167820990942994</v>
      </c>
      <c r="I122" s="22">
        <v>5.026455026455026</v>
      </c>
      <c r="J122" s="22">
        <v>4.736842105263158</v>
      </c>
      <c r="K122" s="153">
        <f t="shared" si="6"/>
        <v>5.649937013254737</v>
      </c>
      <c r="L122" s="127">
        <f t="shared" si="10"/>
        <v>9.894736842105265</v>
      </c>
      <c r="M122" s="98">
        <f t="shared" si="11"/>
        <v>188</v>
      </c>
      <c r="N122" s="99">
        <f t="shared" si="9"/>
        <v>14</v>
      </c>
      <c r="O122">
        <v>16</v>
      </c>
      <c r="P122">
        <v>27</v>
      </c>
      <c r="Q122">
        <v>4</v>
      </c>
      <c r="R122">
        <v>13</v>
      </c>
      <c r="S122">
        <v>27</v>
      </c>
      <c r="T122">
        <v>13</v>
      </c>
      <c r="U122">
        <v>11</v>
      </c>
      <c r="V122">
        <v>32</v>
      </c>
      <c r="W122">
        <v>3</v>
      </c>
      <c r="X122">
        <v>4</v>
      </c>
      <c r="Z122">
        <v>7</v>
      </c>
      <c r="AB122">
        <v>1</v>
      </c>
      <c r="AC122">
        <v>17</v>
      </c>
      <c r="AD122">
        <v>13</v>
      </c>
    </row>
    <row r="123" spans="1:29" ht="12.75">
      <c r="A123" s="1" t="s">
        <v>139</v>
      </c>
      <c r="B123" s="49">
        <v>0.37037037037037035</v>
      </c>
      <c r="C123" s="22">
        <v>0.05291005291005291</v>
      </c>
      <c r="D123" s="22">
        <v>0.5291005291005291</v>
      </c>
      <c r="E123" s="22">
        <v>3.544973544973545</v>
      </c>
      <c r="F123" s="22">
        <v>0.10655301012253597</v>
      </c>
      <c r="G123" s="22">
        <v>0.053276505061267986</v>
      </c>
      <c r="H123" s="22">
        <v>0</v>
      </c>
      <c r="I123" s="22">
        <v>0</v>
      </c>
      <c r="J123" s="22">
        <v>4.105263157894737</v>
      </c>
      <c r="K123" s="153">
        <f t="shared" si="6"/>
        <v>0.9736052411592264</v>
      </c>
      <c r="L123" s="127">
        <f t="shared" si="10"/>
        <v>0.10526315789473686</v>
      </c>
      <c r="M123" s="98">
        <f t="shared" si="11"/>
        <v>2</v>
      </c>
      <c r="N123" s="99">
        <f t="shared" si="9"/>
        <v>2</v>
      </c>
      <c r="AB123">
        <v>1</v>
      </c>
      <c r="AC123">
        <v>1</v>
      </c>
    </row>
    <row r="124" spans="1:30" ht="12.75">
      <c r="A124" s="1" t="s">
        <v>140</v>
      </c>
      <c r="B124" s="49">
        <v>8.835978835978835</v>
      </c>
      <c r="C124" s="22">
        <v>7.4603174603174605</v>
      </c>
      <c r="D124" s="22">
        <v>11.640211640211641</v>
      </c>
      <c r="E124" s="22">
        <v>7.830687830687831</v>
      </c>
      <c r="F124" s="22">
        <v>6.712839637719766</v>
      </c>
      <c r="G124" s="22">
        <v>10.06925945657965</v>
      </c>
      <c r="H124" s="22">
        <v>12.466702184336707</v>
      </c>
      <c r="I124" s="22">
        <v>13.65079365079365</v>
      </c>
      <c r="J124" s="22">
        <v>10.842105263157896</v>
      </c>
      <c r="K124" s="153">
        <f t="shared" si="6"/>
        <v>9.94543288442038</v>
      </c>
      <c r="L124" s="127">
        <f t="shared" si="10"/>
        <v>5.894736842105264</v>
      </c>
      <c r="M124" s="98">
        <f t="shared" si="11"/>
        <v>112</v>
      </c>
      <c r="N124" s="99">
        <f t="shared" si="9"/>
        <v>12</v>
      </c>
      <c r="O124">
        <v>26</v>
      </c>
      <c r="R124">
        <v>2</v>
      </c>
      <c r="S124">
        <v>14</v>
      </c>
      <c r="T124">
        <v>2</v>
      </c>
      <c r="U124">
        <v>4</v>
      </c>
      <c r="V124">
        <v>1</v>
      </c>
      <c r="W124">
        <v>1</v>
      </c>
      <c r="X124">
        <v>11</v>
      </c>
      <c r="AA124">
        <v>11</v>
      </c>
      <c r="AB124">
        <v>7</v>
      </c>
      <c r="AC124">
        <v>8</v>
      </c>
      <c r="AD124">
        <v>25</v>
      </c>
    </row>
    <row r="125" spans="1:30" ht="12.75">
      <c r="A125" s="1" t="s">
        <v>141</v>
      </c>
      <c r="B125" s="49">
        <v>40.476190476190474</v>
      </c>
      <c r="C125" s="22">
        <v>28.624338624338623</v>
      </c>
      <c r="D125" s="22">
        <v>43.06878306878307</v>
      </c>
      <c r="E125" s="22">
        <v>42.43386243386244</v>
      </c>
      <c r="F125" s="22">
        <v>39.264784230154504</v>
      </c>
      <c r="G125" s="22">
        <v>37.240277037826324</v>
      </c>
      <c r="H125" s="22">
        <v>46.45711241342568</v>
      </c>
      <c r="I125" s="22">
        <v>53.91534391534392</v>
      </c>
      <c r="J125" s="22">
        <v>30.21052631578948</v>
      </c>
      <c r="K125" s="153">
        <f t="shared" si="6"/>
        <v>40.18791316841273</v>
      </c>
      <c r="L125" s="127">
        <f t="shared" si="10"/>
        <v>48.31578947368422</v>
      </c>
      <c r="M125" s="98">
        <f t="shared" si="11"/>
        <v>918</v>
      </c>
      <c r="N125" s="99">
        <f t="shared" si="9"/>
        <v>14</v>
      </c>
      <c r="O125">
        <v>55</v>
      </c>
      <c r="Q125">
        <v>18</v>
      </c>
      <c r="R125">
        <v>135</v>
      </c>
      <c r="T125">
        <v>25</v>
      </c>
      <c r="U125">
        <v>18</v>
      </c>
      <c r="V125">
        <v>38</v>
      </c>
      <c r="W125">
        <v>15</v>
      </c>
      <c r="X125">
        <v>127</v>
      </c>
      <c r="Y125">
        <v>143</v>
      </c>
      <c r="Z125">
        <v>21</v>
      </c>
      <c r="AA125">
        <v>50</v>
      </c>
      <c r="AB125">
        <v>220</v>
      </c>
      <c r="AC125">
        <v>35</v>
      </c>
      <c r="AD125">
        <v>18</v>
      </c>
    </row>
    <row r="126" spans="1:29" ht="12.75">
      <c r="A126" s="1" t="s">
        <v>142</v>
      </c>
      <c r="B126" s="49">
        <v>4.074074074074074</v>
      </c>
      <c r="C126" s="22">
        <v>2.2222222222222223</v>
      </c>
      <c r="D126" s="22">
        <v>12.486772486772487</v>
      </c>
      <c r="E126" s="22">
        <v>2.9100529100529102</v>
      </c>
      <c r="F126" s="22">
        <v>3.2498668087373472</v>
      </c>
      <c r="G126" s="22">
        <v>4.635055940330314</v>
      </c>
      <c r="H126" s="22">
        <v>2.450719232818327</v>
      </c>
      <c r="I126" s="22">
        <v>6.878306878306878</v>
      </c>
      <c r="J126" s="22">
        <v>7.842105263157896</v>
      </c>
      <c r="K126" s="153">
        <f t="shared" si="6"/>
        <v>5.1943528684969404</v>
      </c>
      <c r="L126" s="127">
        <f t="shared" si="10"/>
        <v>7.894736842105265</v>
      </c>
      <c r="M126" s="98">
        <f t="shared" si="11"/>
        <v>150</v>
      </c>
      <c r="N126" s="99">
        <f t="shared" si="9"/>
        <v>13</v>
      </c>
      <c r="O126">
        <v>26</v>
      </c>
      <c r="P126">
        <v>9</v>
      </c>
      <c r="Q126">
        <v>1</v>
      </c>
      <c r="R126">
        <v>4</v>
      </c>
      <c r="T126">
        <v>5</v>
      </c>
      <c r="U126">
        <v>1</v>
      </c>
      <c r="V126">
        <v>1</v>
      </c>
      <c r="X126">
        <v>20</v>
      </c>
      <c r="Y126">
        <v>7</v>
      </c>
      <c r="Z126">
        <v>5</v>
      </c>
      <c r="AA126">
        <v>5</v>
      </c>
      <c r="AB126">
        <v>61</v>
      </c>
      <c r="AC126">
        <v>5</v>
      </c>
    </row>
    <row r="127" spans="1:28" ht="12.75">
      <c r="A127" s="1" t="s">
        <v>143</v>
      </c>
      <c r="B127" s="49">
        <v>0.42328042328042326</v>
      </c>
      <c r="C127" s="22">
        <v>0.8994708994708994</v>
      </c>
      <c r="D127" s="22">
        <v>2.751322751322751</v>
      </c>
      <c r="E127" s="22">
        <v>1.5343915343915344</v>
      </c>
      <c r="F127" s="22">
        <v>0.9589770911028237</v>
      </c>
      <c r="G127" s="22">
        <v>0.8524240809802878</v>
      </c>
      <c r="H127" s="22">
        <v>2.5039957378795954</v>
      </c>
      <c r="I127" s="22">
        <v>0.47619047619047616</v>
      </c>
      <c r="J127" s="22">
        <v>1.0526315789473686</v>
      </c>
      <c r="K127" s="153">
        <f t="shared" si="6"/>
        <v>1.2725205081740176</v>
      </c>
      <c r="L127" s="127">
        <f t="shared" si="10"/>
        <v>0.8947368421052633</v>
      </c>
      <c r="M127" s="98">
        <f t="shared" si="11"/>
        <v>17</v>
      </c>
      <c r="N127" s="99">
        <f t="shared" si="9"/>
        <v>5</v>
      </c>
      <c r="O127">
        <v>3</v>
      </c>
      <c r="X127">
        <v>2</v>
      </c>
      <c r="Z127">
        <v>2</v>
      </c>
      <c r="AA127">
        <v>2</v>
      </c>
      <c r="AB127">
        <v>8</v>
      </c>
    </row>
    <row r="128" spans="1:28" ht="12.75">
      <c r="A128" s="1" t="s">
        <v>144</v>
      </c>
      <c r="B128" s="49">
        <v>0</v>
      </c>
      <c r="C128" s="22">
        <v>0.37037037037037035</v>
      </c>
      <c r="D128" s="22">
        <v>0.15873015873015872</v>
      </c>
      <c r="E128" s="22">
        <v>0</v>
      </c>
      <c r="F128" s="22">
        <v>0</v>
      </c>
      <c r="G128" s="22">
        <v>0</v>
      </c>
      <c r="H128" s="22">
        <v>0</v>
      </c>
      <c r="I128" s="22">
        <v>0.05291005291005291</v>
      </c>
      <c r="J128" s="22">
        <v>0</v>
      </c>
      <c r="K128" s="153">
        <f t="shared" si="6"/>
        <v>0.06466784244562022</v>
      </c>
      <c r="L128" s="127">
        <f t="shared" si="10"/>
        <v>0.15789473684210528</v>
      </c>
      <c r="M128" s="98">
        <f t="shared" si="11"/>
        <v>3</v>
      </c>
      <c r="N128" s="99">
        <f t="shared" si="9"/>
        <v>1</v>
      </c>
      <c r="AB128">
        <v>3</v>
      </c>
    </row>
    <row r="129" spans="1:30" ht="12.75">
      <c r="A129" s="1" t="s">
        <v>145</v>
      </c>
      <c r="B129" s="49">
        <v>107.51322751322752</v>
      </c>
      <c r="C129" s="22">
        <v>90.63492063492063</v>
      </c>
      <c r="D129" s="22">
        <v>208.57142857142858</v>
      </c>
      <c r="E129" s="22">
        <v>153.43915343915344</v>
      </c>
      <c r="F129" s="22">
        <v>110.9749600426212</v>
      </c>
      <c r="G129" s="22">
        <v>78.47629195524775</v>
      </c>
      <c r="H129" s="22">
        <v>35.69525839104955</v>
      </c>
      <c r="I129" s="22">
        <v>157.1957671957672</v>
      </c>
      <c r="J129" s="22">
        <v>46.26315789473685</v>
      </c>
      <c r="K129" s="153">
        <f t="shared" si="6"/>
        <v>109.86268507090584</v>
      </c>
      <c r="L129" s="127">
        <f t="shared" si="10"/>
        <v>53.42105263157895</v>
      </c>
      <c r="M129" s="98">
        <f t="shared" si="11"/>
        <v>1015</v>
      </c>
      <c r="N129" s="99">
        <f t="shared" si="9"/>
        <v>16</v>
      </c>
      <c r="O129">
        <v>100</v>
      </c>
      <c r="P129">
        <v>1</v>
      </c>
      <c r="Q129">
        <v>9</v>
      </c>
      <c r="R129">
        <v>56</v>
      </c>
      <c r="S129">
        <v>20</v>
      </c>
      <c r="T129">
        <v>24</v>
      </c>
      <c r="U129">
        <v>5</v>
      </c>
      <c r="V129">
        <v>82</v>
      </c>
      <c r="W129">
        <v>46</v>
      </c>
      <c r="X129">
        <v>107</v>
      </c>
      <c r="Y129">
        <v>86</v>
      </c>
      <c r="Z129">
        <v>34</v>
      </c>
      <c r="AA129">
        <v>67</v>
      </c>
      <c r="AB129">
        <v>209</v>
      </c>
      <c r="AC129">
        <v>85</v>
      </c>
      <c r="AD129">
        <v>84</v>
      </c>
    </row>
    <row r="130" spans="1:29" ht="12.75">
      <c r="A130" s="1" t="s">
        <v>146</v>
      </c>
      <c r="B130" s="49">
        <v>1.9576719576719577</v>
      </c>
      <c r="C130" s="22">
        <v>2.0105820105820107</v>
      </c>
      <c r="D130" s="22">
        <v>1.0052910052910053</v>
      </c>
      <c r="E130" s="22">
        <v>0.9523809523809523</v>
      </c>
      <c r="F130" s="22">
        <v>1.9712306872669154</v>
      </c>
      <c r="G130" s="22">
        <v>1.8114011720831114</v>
      </c>
      <c r="H130" s="22">
        <v>1.9712306872669154</v>
      </c>
      <c r="I130" s="22">
        <v>3.015873015873016</v>
      </c>
      <c r="J130" s="22">
        <v>1.0526315789473686</v>
      </c>
      <c r="K130" s="153">
        <f t="shared" si="6"/>
        <v>1.7498103408181391</v>
      </c>
      <c r="L130" s="127">
        <f t="shared" si="10"/>
        <v>1.842105263157895</v>
      </c>
      <c r="M130" s="98">
        <f t="shared" si="11"/>
        <v>35</v>
      </c>
      <c r="N130" s="99">
        <f t="shared" si="9"/>
        <v>5</v>
      </c>
      <c r="V130">
        <v>1</v>
      </c>
      <c r="X130">
        <v>12</v>
      </c>
      <c r="AA130">
        <v>2</v>
      </c>
      <c r="AB130">
        <v>18</v>
      </c>
      <c r="AC130">
        <v>2</v>
      </c>
    </row>
    <row r="131" spans="1:30" ht="12.75">
      <c r="A131" s="1" t="s">
        <v>147</v>
      </c>
      <c r="B131" s="49">
        <v>1.164021164021164</v>
      </c>
      <c r="C131" s="22">
        <v>66.24338624338624</v>
      </c>
      <c r="D131" s="22">
        <v>3.015873015873016</v>
      </c>
      <c r="E131" s="22">
        <v>44.33862433862434</v>
      </c>
      <c r="F131" s="22">
        <v>9.909429941395844</v>
      </c>
      <c r="G131" s="22">
        <v>31.113478955780504</v>
      </c>
      <c r="H131" s="22">
        <v>18.540223761321258</v>
      </c>
      <c r="I131" s="22">
        <v>30.264550264550266</v>
      </c>
      <c r="J131" s="22">
        <v>27.73684210526316</v>
      </c>
      <c r="K131" s="153">
        <f t="shared" si="6"/>
        <v>25.81404775446842</v>
      </c>
      <c r="L131" s="127">
        <f t="shared" si="10"/>
        <v>25.421052631578952</v>
      </c>
      <c r="M131" s="98">
        <f t="shared" si="11"/>
        <v>483</v>
      </c>
      <c r="N131" s="99">
        <f t="shared" si="9"/>
        <v>14</v>
      </c>
      <c r="O131">
        <v>67</v>
      </c>
      <c r="Q131">
        <v>3</v>
      </c>
      <c r="R131">
        <v>48</v>
      </c>
      <c r="S131">
        <v>6</v>
      </c>
      <c r="U131">
        <v>47</v>
      </c>
      <c r="V131">
        <v>19</v>
      </c>
      <c r="W131">
        <v>19</v>
      </c>
      <c r="X131">
        <v>9</v>
      </c>
      <c r="Y131">
        <v>56</v>
      </c>
      <c r="Z131">
        <v>54</v>
      </c>
      <c r="AA131">
        <v>50</v>
      </c>
      <c r="AB131">
        <v>103</v>
      </c>
      <c r="AC131">
        <v>1</v>
      </c>
      <c r="AD131">
        <v>1</v>
      </c>
    </row>
    <row r="132" spans="1:14" ht="12.75">
      <c r="A132" s="1" t="s">
        <v>148</v>
      </c>
      <c r="B132" s="49">
        <v>0.05291005291005291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153">
        <f t="shared" si="6"/>
        <v>0.005878894767783656</v>
      </c>
      <c r="L132" s="127">
        <f t="shared" si="10"/>
        <v>0</v>
      </c>
      <c r="M132" s="98">
        <f t="shared" si="11"/>
        <v>0</v>
      </c>
      <c r="N132" s="99">
        <f t="shared" si="9"/>
        <v>0</v>
      </c>
    </row>
    <row r="133" spans="1:14" ht="12.75">
      <c r="A133" s="1" t="s">
        <v>149</v>
      </c>
      <c r="B133" s="49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0.10655301012253597</v>
      </c>
      <c r="H133" s="22">
        <v>0</v>
      </c>
      <c r="I133" s="22">
        <v>0</v>
      </c>
      <c r="J133" s="22">
        <v>0</v>
      </c>
      <c r="K133" s="153">
        <f t="shared" si="6"/>
        <v>0.011839223346948442</v>
      </c>
      <c r="L133" s="127">
        <f t="shared" si="10"/>
        <v>0</v>
      </c>
      <c r="M133" s="98">
        <f t="shared" si="11"/>
        <v>0</v>
      </c>
      <c r="N133" s="99">
        <f t="shared" si="9"/>
        <v>0</v>
      </c>
    </row>
    <row r="134" spans="1:30" ht="12.75">
      <c r="A134" s="1" t="s">
        <v>150</v>
      </c>
      <c r="B134" s="49">
        <v>5.8201058201058204</v>
      </c>
      <c r="C134" s="22">
        <v>17.24867724867725</v>
      </c>
      <c r="D134" s="22">
        <v>34.232804232804234</v>
      </c>
      <c r="E134" s="22">
        <v>42.38095238095238</v>
      </c>
      <c r="F134" s="22">
        <v>0.5327650506126799</v>
      </c>
      <c r="G134" s="22">
        <v>13.905167820990943</v>
      </c>
      <c r="H134" s="22">
        <v>19.925412892914228</v>
      </c>
      <c r="I134" s="22">
        <v>32.592592592592595</v>
      </c>
      <c r="J134" s="22">
        <v>5.789473684210527</v>
      </c>
      <c r="K134" s="153">
        <f aca="true" t="shared" si="12" ref="K134:K147">(B134+C134+D134+E134+F134+G134+H134+I134+J134)/9</f>
        <v>19.158661302651183</v>
      </c>
      <c r="L134" s="127">
        <f t="shared" si="10"/>
        <v>23.842105263157897</v>
      </c>
      <c r="M134" s="98">
        <f t="shared" si="11"/>
        <v>453</v>
      </c>
      <c r="N134" s="99">
        <f t="shared" si="9"/>
        <v>14</v>
      </c>
      <c r="O134">
        <v>21</v>
      </c>
      <c r="P134">
        <v>46</v>
      </c>
      <c r="Q134">
        <v>21</v>
      </c>
      <c r="R134">
        <v>50</v>
      </c>
      <c r="S134">
        <v>6</v>
      </c>
      <c r="U134">
        <v>6</v>
      </c>
      <c r="V134">
        <v>48</v>
      </c>
      <c r="W134">
        <v>11</v>
      </c>
      <c r="X134">
        <v>2</v>
      </c>
      <c r="Z134">
        <v>1</v>
      </c>
      <c r="AA134">
        <v>7</v>
      </c>
      <c r="AB134">
        <v>214</v>
      </c>
      <c r="AC134">
        <v>10</v>
      </c>
      <c r="AD134">
        <v>10</v>
      </c>
    </row>
    <row r="135" spans="1:14" ht="12.75">
      <c r="A135" s="1" t="s">
        <v>151</v>
      </c>
      <c r="B135" s="49">
        <v>0</v>
      </c>
      <c r="C135" s="22">
        <v>0.37037037037037035</v>
      </c>
      <c r="D135" s="22">
        <v>0</v>
      </c>
      <c r="E135" s="22">
        <v>0</v>
      </c>
      <c r="F135" s="22">
        <v>0</v>
      </c>
      <c r="G135" s="22">
        <v>0.053276505061267986</v>
      </c>
      <c r="H135" s="22">
        <v>0</v>
      </c>
      <c r="I135" s="22">
        <v>0.10582010582010581</v>
      </c>
      <c r="J135" s="22">
        <v>0.10526315789473686</v>
      </c>
      <c r="K135" s="153">
        <f t="shared" si="12"/>
        <v>0.07052557101627566</v>
      </c>
      <c r="L135" s="127">
        <f t="shared" si="10"/>
        <v>0</v>
      </c>
      <c r="M135" s="98">
        <f t="shared" si="11"/>
        <v>0</v>
      </c>
      <c r="N135" s="99">
        <f t="shared" si="9"/>
        <v>0</v>
      </c>
    </row>
    <row r="136" spans="1:14" ht="12.75">
      <c r="A136" s="1" t="s">
        <v>208</v>
      </c>
      <c r="B136" s="49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0.05263157894736843</v>
      </c>
      <c r="K136" s="153">
        <f t="shared" si="12"/>
        <v>0.00584795321637427</v>
      </c>
      <c r="L136" s="127">
        <f aca="true" t="shared" si="13" ref="L136:L146">M136*10/$M$4</f>
        <v>0</v>
      </c>
      <c r="M136" s="98">
        <f aca="true" t="shared" si="14" ref="M136:M146">SUM(O136:AD136)</f>
        <v>0</v>
      </c>
      <c r="N136" s="99">
        <f t="shared" si="9"/>
        <v>0</v>
      </c>
    </row>
    <row r="137" spans="1:30" ht="12.75">
      <c r="A137" s="1" t="s">
        <v>152</v>
      </c>
      <c r="B137" s="49">
        <v>0.6349206349206349</v>
      </c>
      <c r="C137" s="22">
        <v>31.693121693121693</v>
      </c>
      <c r="D137" s="22">
        <v>0.7407407407407407</v>
      </c>
      <c r="E137" s="22">
        <v>6.243386243386244</v>
      </c>
      <c r="F137" s="22">
        <v>0.053276505061267986</v>
      </c>
      <c r="G137" s="22">
        <v>0.26638252530633993</v>
      </c>
      <c r="H137" s="22">
        <v>0</v>
      </c>
      <c r="I137" s="22">
        <v>9.312169312169312</v>
      </c>
      <c r="J137" s="22">
        <v>4</v>
      </c>
      <c r="K137" s="153">
        <f t="shared" si="12"/>
        <v>5.882666406078471</v>
      </c>
      <c r="L137" s="127">
        <f t="shared" si="13"/>
        <v>0.6315789473684211</v>
      </c>
      <c r="M137" s="98">
        <f t="shared" si="14"/>
        <v>12</v>
      </c>
      <c r="N137" s="99">
        <f t="shared" si="9"/>
        <v>4</v>
      </c>
      <c r="U137">
        <v>2</v>
      </c>
      <c r="AB137">
        <v>6</v>
      </c>
      <c r="AC137">
        <v>1</v>
      </c>
      <c r="AD137">
        <v>3</v>
      </c>
    </row>
    <row r="138" spans="1:29" ht="12.75">
      <c r="A138" s="1" t="s">
        <v>153</v>
      </c>
      <c r="B138" s="49">
        <v>0.21164021164021163</v>
      </c>
      <c r="C138" s="22">
        <v>1.0582010582010581</v>
      </c>
      <c r="D138" s="22">
        <v>2.5925925925925926</v>
      </c>
      <c r="E138" s="22">
        <v>2.2751322751322753</v>
      </c>
      <c r="F138" s="22">
        <v>0.4262120404901439</v>
      </c>
      <c r="G138" s="22">
        <v>0.4262120404901439</v>
      </c>
      <c r="H138" s="22">
        <v>0.053276505061267986</v>
      </c>
      <c r="I138" s="22">
        <v>0.26455026455026454</v>
      </c>
      <c r="J138" s="22">
        <v>1.2631578947368423</v>
      </c>
      <c r="K138" s="153">
        <f t="shared" si="12"/>
        <v>0.9523305425438667</v>
      </c>
      <c r="L138" s="127">
        <f t="shared" si="13"/>
        <v>2.421052631578948</v>
      </c>
      <c r="M138" s="98">
        <f t="shared" si="14"/>
        <v>46</v>
      </c>
      <c r="N138" s="99">
        <f t="shared" si="9"/>
        <v>9</v>
      </c>
      <c r="P138">
        <v>1</v>
      </c>
      <c r="Q138">
        <v>13</v>
      </c>
      <c r="R138">
        <v>3</v>
      </c>
      <c r="T138">
        <v>1</v>
      </c>
      <c r="U138">
        <v>17</v>
      </c>
      <c r="V138">
        <v>4</v>
      </c>
      <c r="Y138">
        <v>3</v>
      </c>
      <c r="AB138">
        <v>3</v>
      </c>
      <c r="AC138">
        <v>1</v>
      </c>
    </row>
    <row r="139" spans="1:30" ht="12.75">
      <c r="A139" s="1" t="s">
        <v>154</v>
      </c>
      <c r="B139" s="49">
        <v>0.9523809523809523</v>
      </c>
      <c r="C139" s="22">
        <v>1.5343915343915344</v>
      </c>
      <c r="D139" s="22">
        <v>0.8465608465608465</v>
      </c>
      <c r="E139" s="22">
        <v>1.4814814814814814</v>
      </c>
      <c r="F139" s="22">
        <v>1.3851891315929676</v>
      </c>
      <c r="G139" s="22">
        <v>1.8114011720831114</v>
      </c>
      <c r="H139" s="22">
        <v>1.8646776771443794</v>
      </c>
      <c r="I139" s="22">
        <v>1.9576719576719577</v>
      </c>
      <c r="J139" s="22">
        <v>1.210526315789474</v>
      </c>
      <c r="K139" s="153">
        <f t="shared" si="12"/>
        <v>1.4493645632329675</v>
      </c>
      <c r="L139" s="127">
        <f t="shared" si="13"/>
        <v>3.1578947368421058</v>
      </c>
      <c r="M139" s="98">
        <f t="shared" si="14"/>
        <v>60</v>
      </c>
      <c r="N139" s="99">
        <f t="shared" si="9"/>
        <v>8</v>
      </c>
      <c r="R139">
        <v>3</v>
      </c>
      <c r="S139">
        <v>3</v>
      </c>
      <c r="U139">
        <v>4</v>
      </c>
      <c r="V139">
        <v>8</v>
      </c>
      <c r="Y139">
        <v>17</v>
      </c>
      <c r="AB139">
        <v>4</v>
      </c>
      <c r="AC139">
        <v>20</v>
      </c>
      <c r="AD139">
        <v>1</v>
      </c>
    </row>
    <row r="140" spans="1:29" ht="12.75">
      <c r="A140" s="1" t="s">
        <v>155</v>
      </c>
      <c r="B140" s="49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2.717101758124667</v>
      </c>
      <c r="H140" s="22">
        <v>0</v>
      </c>
      <c r="I140" s="22">
        <v>0</v>
      </c>
      <c r="J140" s="22">
        <v>0</v>
      </c>
      <c r="K140" s="153">
        <f t="shared" si="12"/>
        <v>0.3019001953471852</v>
      </c>
      <c r="L140" s="127">
        <f t="shared" si="13"/>
        <v>0.42105263157894746</v>
      </c>
      <c r="M140" s="98">
        <f t="shared" si="14"/>
        <v>8</v>
      </c>
      <c r="N140" s="99">
        <f t="shared" si="9"/>
        <v>1</v>
      </c>
      <c r="AC140">
        <v>8</v>
      </c>
    </row>
    <row r="141" spans="1:30" ht="12.75">
      <c r="A141" s="1" t="s">
        <v>156</v>
      </c>
      <c r="B141" s="49">
        <v>13.862433862433862</v>
      </c>
      <c r="C141" s="22">
        <v>18.994708994708994</v>
      </c>
      <c r="D141" s="22">
        <v>23.280423280423282</v>
      </c>
      <c r="E141" s="22">
        <v>12.857142857142858</v>
      </c>
      <c r="F141" s="22">
        <v>11.028236547682473</v>
      </c>
      <c r="G141" s="22">
        <v>22.53596164091636</v>
      </c>
      <c r="H141" s="22">
        <v>30.68726691529036</v>
      </c>
      <c r="I141" s="22">
        <v>37.72486772486773</v>
      </c>
      <c r="J141" s="22">
        <v>22.052631578947373</v>
      </c>
      <c r="K141" s="153">
        <f t="shared" si="12"/>
        <v>21.447074822490364</v>
      </c>
      <c r="L141" s="127">
        <f t="shared" si="13"/>
        <v>21.78947368421053</v>
      </c>
      <c r="M141" s="98">
        <f t="shared" si="14"/>
        <v>414</v>
      </c>
      <c r="N141" s="99">
        <f t="shared" si="9"/>
        <v>16</v>
      </c>
      <c r="O141">
        <v>27</v>
      </c>
      <c r="P141">
        <v>34</v>
      </c>
      <c r="Q141">
        <v>4</v>
      </c>
      <c r="R141">
        <v>13</v>
      </c>
      <c r="S141">
        <v>25</v>
      </c>
      <c r="T141">
        <v>33</v>
      </c>
      <c r="U141">
        <v>30</v>
      </c>
      <c r="V141">
        <v>29</v>
      </c>
      <c r="W141">
        <v>9</v>
      </c>
      <c r="X141">
        <v>36</v>
      </c>
      <c r="Y141">
        <v>16</v>
      </c>
      <c r="Z141">
        <v>15</v>
      </c>
      <c r="AA141">
        <v>24</v>
      </c>
      <c r="AB141">
        <v>58</v>
      </c>
      <c r="AC141">
        <v>23</v>
      </c>
      <c r="AD141">
        <v>38</v>
      </c>
    </row>
    <row r="142" spans="1:14" ht="12.75">
      <c r="A142" s="1" t="s">
        <v>157</v>
      </c>
      <c r="B142" s="49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153">
        <f t="shared" si="12"/>
        <v>0</v>
      </c>
      <c r="L142" s="127">
        <f t="shared" si="13"/>
        <v>0</v>
      </c>
      <c r="M142" s="98">
        <f t="shared" si="14"/>
        <v>0</v>
      </c>
      <c r="N142" s="99">
        <f t="shared" si="9"/>
        <v>0</v>
      </c>
    </row>
    <row r="143" spans="1:14" ht="12.75">
      <c r="A143" s="1" t="s">
        <v>370</v>
      </c>
      <c r="B143" s="49"/>
      <c r="C143" s="22"/>
      <c r="D143" s="22"/>
      <c r="E143" s="22"/>
      <c r="F143" s="22"/>
      <c r="G143" s="22"/>
      <c r="H143" s="22"/>
      <c r="I143" s="22"/>
      <c r="J143" s="22"/>
      <c r="K143" s="153">
        <f>(B143+C143+D143+E143+F143+G143+H143+I143+J143)/9</f>
        <v>0</v>
      </c>
      <c r="L143" s="127">
        <f>M143*10/$M$4</f>
        <v>0</v>
      </c>
      <c r="M143" s="98">
        <f>SUM(O143:AD143)</f>
        <v>0</v>
      </c>
      <c r="N143" s="99">
        <f>COUNTA(O143:AD143)</f>
        <v>0</v>
      </c>
    </row>
    <row r="144" spans="1:30" ht="12.75">
      <c r="A144" s="1" t="s">
        <v>158</v>
      </c>
      <c r="B144" s="49">
        <v>188.78306878306879</v>
      </c>
      <c r="C144" s="22">
        <v>79.31216931216932</v>
      </c>
      <c r="D144" s="22">
        <v>194.76190476190476</v>
      </c>
      <c r="E144" s="22">
        <v>103.33333333333333</v>
      </c>
      <c r="F144" s="22">
        <v>130.90037293553544</v>
      </c>
      <c r="G144" s="22">
        <v>191.31592967501334</v>
      </c>
      <c r="H144" s="22">
        <v>196.05753862546618</v>
      </c>
      <c r="I144" s="22">
        <v>130.47619047619048</v>
      </c>
      <c r="J144" s="22">
        <v>116.89473684210527</v>
      </c>
      <c r="K144" s="153">
        <f t="shared" si="12"/>
        <v>147.98169386053186</v>
      </c>
      <c r="L144" s="127">
        <f t="shared" si="13"/>
        <v>155.26315789473688</v>
      </c>
      <c r="M144" s="98">
        <f t="shared" si="14"/>
        <v>2950</v>
      </c>
      <c r="N144" s="99">
        <f>COUNTA(O144:AD144)</f>
        <v>16</v>
      </c>
      <c r="O144">
        <v>279</v>
      </c>
      <c r="P144">
        <v>40</v>
      </c>
      <c r="Q144">
        <v>51</v>
      </c>
      <c r="R144">
        <v>161</v>
      </c>
      <c r="S144">
        <v>99</v>
      </c>
      <c r="T144">
        <v>257</v>
      </c>
      <c r="U144">
        <v>268</v>
      </c>
      <c r="V144">
        <v>165</v>
      </c>
      <c r="W144">
        <v>194</v>
      </c>
      <c r="X144">
        <v>533</v>
      </c>
      <c r="Y144">
        <v>150</v>
      </c>
      <c r="Z144">
        <v>15</v>
      </c>
      <c r="AA144">
        <v>59</v>
      </c>
      <c r="AB144">
        <v>302</v>
      </c>
      <c r="AC144">
        <v>199</v>
      </c>
      <c r="AD144">
        <v>178</v>
      </c>
    </row>
    <row r="145" spans="1:14" ht="12.75">
      <c r="A145" s="1" t="s">
        <v>159</v>
      </c>
      <c r="B145" s="49">
        <v>0.31746031746031744</v>
      </c>
      <c r="C145" s="22">
        <v>0.05291005291005291</v>
      </c>
      <c r="D145" s="22">
        <v>0.05291005291005291</v>
      </c>
      <c r="E145" s="22">
        <v>0.10582010582010581</v>
      </c>
      <c r="F145" s="22">
        <v>0</v>
      </c>
      <c r="G145" s="22">
        <v>0.053276505061267986</v>
      </c>
      <c r="H145" s="22">
        <v>0.053276505061267986</v>
      </c>
      <c r="I145" s="22">
        <v>0.05291005291005291</v>
      </c>
      <c r="J145" s="22">
        <v>0.05263157894736843</v>
      </c>
      <c r="K145" s="153">
        <f t="shared" si="12"/>
        <v>0.08235501900894295</v>
      </c>
      <c r="L145" s="127">
        <f t="shared" si="13"/>
        <v>0</v>
      </c>
      <c r="M145" s="142">
        <f t="shared" si="14"/>
        <v>0</v>
      </c>
      <c r="N145" s="99">
        <f>COUNTA(O145:AD145)</f>
        <v>0</v>
      </c>
    </row>
    <row r="146" spans="1:30" ht="12.75">
      <c r="A146" s="1" t="s">
        <v>160</v>
      </c>
      <c r="B146" s="60">
        <f aca="true" t="shared" si="15" ref="B146:G146">SUM(B5:B145)</f>
        <v>1461.5343915343915</v>
      </c>
      <c r="C146" s="60">
        <f t="shared" si="15"/>
        <v>1281.0052910052912</v>
      </c>
      <c r="D146" s="60">
        <f t="shared" si="15"/>
        <v>2112.857142857143</v>
      </c>
      <c r="E146" s="60">
        <f t="shared" si="15"/>
        <v>1627.3015873015875</v>
      </c>
      <c r="F146" s="60">
        <f t="shared" si="15"/>
        <v>1488.1726158763988</v>
      </c>
      <c r="G146" s="60">
        <f t="shared" si="15"/>
        <v>1979.861481086842</v>
      </c>
      <c r="H146" s="97">
        <v>3633.4576451784765</v>
      </c>
      <c r="I146" s="97">
        <v>2405.3968253968255</v>
      </c>
      <c r="J146" s="97">
        <v>1470.7368421052633</v>
      </c>
      <c r="K146" s="154">
        <f t="shared" si="12"/>
        <v>1940.0359802602466</v>
      </c>
      <c r="L146" s="97">
        <f t="shared" si="13"/>
        <v>2888.0000000000005</v>
      </c>
      <c r="M146" s="60">
        <f t="shared" si="14"/>
        <v>54872</v>
      </c>
      <c r="N146" s="50"/>
      <c r="O146" s="51">
        <f aca="true" t="shared" si="16" ref="O146:AB146">SUM(O5:O145)</f>
        <v>2300</v>
      </c>
      <c r="P146" s="51">
        <f t="shared" si="16"/>
        <v>2112</v>
      </c>
      <c r="Q146" s="51">
        <f t="shared" si="16"/>
        <v>5171</v>
      </c>
      <c r="R146" s="51">
        <f t="shared" si="16"/>
        <v>1442</v>
      </c>
      <c r="S146" s="51">
        <f t="shared" si="16"/>
        <v>1554</v>
      </c>
      <c r="T146" s="51">
        <f t="shared" si="16"/>
        <v>899</v>
      </c>
      <c r="U146" s="51">
        <f t="shared" si="16"/>
        <v>1859</v>
      </c>
      <c r="V146" s="51">
        <f t="shared" si="16"/>
        <v>8681</v>
      </c>
      <c r="W146" s="51">
        <f t="shared" si="16"/>
        <v>8431</v>
      </c>
      <c r="X146" s="51">
        <f t="shared" si="16"/>
        <v>2060</v>
      </c>
      <c r="Y146" s="51">
        <f t="shared" si="16"/>
        <v>1770</v>
      </c>
      <c r="Z146" s="51">
        <f t="shared" si="16"/>
        <v>1037</v>
      </c>
      <c r="AA146" s="51">
        <f t="shared" si="16"/>
        <v>11509</v>
      </c>
      <c r="AB146" s="51">
        <f t="shared" si="16"/>
        <v>3369</v>
      </c>
      <c r="AC146" s="51">
        <f>SUM(AC5:AC145)</f>
        <v>1345</v>
      </c>
      <c r="AD146" s="51">
        <f>SUM(AD5:AD145)</f>
        <v>1333</v>
      </c>
    </row>
    <row r="147" spans="1:30" ht="12.75">
      <c r="A147" s="1" t="s">
        <v>161</v>
      </c>
      <c r="B147" s="69">
        <f aca="true" t="shared" si="17" ref="B147:I147">COUNTIF(B5:B145,"&gt;0")</f>
        <v>74</v>
      </c>
      <c r="C147" s="69">
        <f t="shared" si="17"/>
        <v>82</v>
      </c>
      <c r="D147" s="69">
        <f t="shared" si="17"/>
        <v>93</v>
      </c>
      <c r="E147" s="69">
        <f t="shared" si="17"/>
        <v>76</v>
      </c>
      <c r="F147" s="69">
        <f t="shared" si="17"/>
        <v>73</v>
      </c>
      <c r="G147" s="69">
        <f t="shared" si="17"/>
        <v>90</v>
      </c>
      <c r="H147" s="69">
        <f t="shared" si="17"/>
        <v>82</v>
      </c>
      <c r="I147" s="134">
        <f t="shared" si="17"/>
        <v>76</v>
      </c>
      <c r="J147" s="134">
        <v>83</v>
      </c>
      <c r="K147" s="155">
        <f t="shared" si="12"/>
        <v>81</v>
      </c>
      <c r="L147" s="69">
        <f>COUNTIF(L5:L145,"&gt;0")</f>
        <v>86</v>
      </c>
      <c r="M147" s="69">
        <f>COUNTIF(M5:M145,"&gt;0")</f>
        <v>86</v>
      </c>
      <c r="N147" s="21"/>
      <c r="O147" s="21">
        <f aca="true" t="shared" si="18" ref="O147:AB147">COUNTA(O5:O145)</f>
        <v>43</v>
      </c>
      <c r="P147" s="21">
        <f t="shared" si="18"/>
        <v>43</v>
      </c>
      <c r="Q147" s="21">
        <f t="shared" si="18"/>
        <v>45</v>
      </c>
      <c r="R147" s="21">
        <f>COUNTA(R5:R145)</f>
        <v>30</v>
      </c>
      <c r="S147" s="21">
        <f t="shared" si="18"/>
        <v>39</v>
      </c>
      <c r="T147" s="21">
        <f t="shared" si="18"/>
        <v>33</v>
      </c>
      <c r="U147" s="21">
        <f t="shared" si="18"/>
        <v>45</v>
      </c>
      <c r="V147" s="21">
        <f t="shared" si="18"/>
        <v>48</v>
      </c>
      <c r="W147" s="21">
        <f t="shared" si="18"/>
        <v>37</v>
      </c>
      <c r="X147" s="21">
        <f t="shared" si="18"/>
        <v>30</v>
      </c>
      <c r="Y147" s="21">
        <f t="shared" si="18"/>
        <v>31</v>
      </c>
      <c r="Z147" s="21">
        <f t="shared" si="18"/>
        <v>35</v>
      </c>
      <c r="AA147" s="21">
        <f t="shared" si="18"/>
        <v>40</v>
      </c>
      <c r="AB147" s="21">
        <f t="shared" si="18"/>
        <v>48</v>
      </c>
      <c r="AC147" s="21">
        <f>COUNTA(AC5:AC145)</f>
        <v>35</v>
      </c>
      <c r="AD147" s="21">
        <f>COUNTA(AD5:AD145)</f>
        <v>32</v>
      </c>
    </row>
    <row r="149" spans="9:14" ht="12.75">
      <c r="I149" s="3" t="s">
        <v>348</v>
      </c>
      <c r="K149" s="140"/>
      <c r="L149" s="1"/>
      <c r="M149" s="1"/>
      <c r="N149" s="1">
        <f>AVERAGE(O146:AD146)</f>
        <v>3429.5</v>
      </c>
    </row>
    <row r="150" spans="9:14" ht="12.75">
      <c r="I150" s="3" t="s">
        <v>349</v>
      </c>
      <c r="K150" s="140"/>
      <c r="L150" s="1"/>
      <c r="M150" s="1"/>
      <c r="N150" s="128">
        <f>AVERAGE(O147:AD147)</f>
        <v>38.375</v>
      </c>
    </row>
  </sheetData>
  <mergeCells count="1">
    <mergeCell ref="B2:J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1" ySplit="3" topLeftCell="B1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" sqref="M9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6.7109375" style="0" customWidth="1"/>
    <col min="10" max="10" width="8.28125" style="3" customWidth="1"/>
    <col min="11" max="11" width="7.8515625" style="63" customWidth="1"/>
  </cols>
  <sheetData>
    <row r="1" spans="1:11" ht="104.25" customHeight="1">
      <c r="A1" s="4"/>
      <c r="B1" s="24" t="s">
        <v>350</v>
      </c>
      <c r="C1" s="24" t="s">
        <v>351</v>
      </c>
      <c r="D1" s="24" t="s">
        <v>352</v>
      </c>
      <c r="E1" s="24" t="s">
        <v>353</v>
      </c>
      <c r="F1" s="24" t="s">
        <v>354</v>
      </c>
      <c r="G1" s="24" t="s">
        <v>355</v>
      </c>
      <c r="H1" s="24" t="s">
        <v>422</v>
      </c>
      <c r="I1" s="65" t="s">
        <v>252</v>
      </c>
      <c r="J1" s="41" t="s">
        <v>251</v>
      </c>
      <c r="K1" s="54" t="s">
        <v>304</v>
      </c>
    </row>
    <row r="2" spans="1:11" ht="13.5" thickBot="1">
      <c r="A2" s="7" t="s">
        <v>17</v>
      </c>
      <c r="B2" s="23" t="s">
        <v>214</v>
      </c>
      <c r="C2" s="26" t="s">
        <v>215</v>
      </c>
      <c r="D2" s="26" t="s">
        <v>216</v>
      </c>
      <c r="E2" s="26" t="s">
        <v>217</v>
      </c>
      <c r="F2" s="26" t="s">
        <v>218</v>
      </c>
      <c r="G2" s="23" t="s">
        <v>220</v>
      </c>
      <c r="H2" s="23" t="s">
        <v>365</v>
      </c>
      <c r="I2" s="100" t="s">
        <v>362</v>
      </c>
      <c r="J2" s="101" t="s">
        <v>362</v>
      </c>
      <c r="K2" s="62" t="s">
        <v>220</v>
      </c>
    </row>
    <row r="3" spans="1:11" ht="13.5" thickBot="1">
      <c r="A3" s="10" t="s">
        <v>37</v>
      </c>
      <c r="B3" s="38">
        <v>165</v>
      </c>
      <c r="C3" s="58">
        <v>472</v>
      </c>
      <c r="D3" s="58">
        <v>570</v>
      </c>
      <c r="E3" s="58">
        <v>449</v>
      </c>
      <c r="F3" s="39">
        <v>517</v>
      </c>
      <c r="G3" s="64">
        <v>581</v>
      </c>
      <c r="H3" s="160">
        <v>604.3</v>
      </c>
      <c r="I3" s="71">
        <v>543.6</v>
      </c>
      <c r="J3" s="61">
        <v>190</v>
      </c>
      <c r="K3" s="66">
        <v>189</v>
      </c>
    </row>
    <row r="4" spans="1:11" ht="12.75">
      <c r="A4" s="16" t="s">
        <v>38</v>
      </c>
      <c r="B4" s="34"/>
      <c r="C4" s="27"/>
      <c r="D4" s="31"/>
      <c r="E4" s="27"/>
      <c r="F4" s="31"/>
      <c r="G4" s="76"/>
      <c r="H4" s="161">
        <v>0</v>
      </c>
      <c r="I4" s="129">
        <v>0</v>
      </c>
      <c r="J4" s="130">
        <v>0.05263157894736843</v>
      </c>
      <c r="K4" s="67">
        <v>0.16660283956120778</v>
      </c>
    </row>
    <row r="5" spans="1:11" ht="12.75">
      <c r="A5" s="16" t="s">
        <v>39</v>
      </c>
      <c r="B5" s="35"/>
      <c r="C5" s="25"/>
      <c r="D5" s="31"/>
      <c r="E5" s="25"/>
      <c r="F5" s="31"/>
      <c r="G5" s="77"/>
      <c r="H5" s="161">
        <v>0</v>
      </c>
      <c r="I5" s="129">
        <v>0</v>
      </c>
      <c r="J5" s="130">
        <v>0.15789473684210528</v>
      </c>
      <c r="K5" s="67">
        <v>0.037845245243068516</v>
      </c>
    </row>
    <row r="6" spans="1:11" ht="12.75">
      <c r="A6" s="16" t="s">
        <v>40</v>
      </c>
      <c r="B6" s="35"/>
      <c r="C6" s="25"/>
      <c r="D6" s="31"/>
      <c r="E6" s="25"/>
      <c r="F6" s="31"/>
      <c r="G6" s="77"/>
      <c r="H6" s="161">
        <v>0</v>
      </c>
      <c r="I6" s="129">
        <v>0</v>
      </c>
      <c r="J6" s="130">
        <v>0</v>
      </c>
      <c r="K6" s="67">
        <v>0.007558578987150415</v>
      </c>
    </row>
    <row r="7" spans="1:11" ht="12.75">
      <c r="A7" s="16" t="s">
        <v>41</v>
      </c>
      <c r="B7" s="35"/>
      <c r="C7" s="25"/>
      <c r="D7" s="31"/>
      <c r="E7" s="25"/>
      <c r="F7" s="31"/>
      <c r="G7" s="77"/>
      <c r="H7" s="161">
        <v>0</v>
      </c>
      <c r="I7" s="129">
        <v>0</v>
      </c>
      <c r="J7" s="130">
        <v>0</v>
      </c>
      <c r="K7" s="67">
        <v>0.007610929294466855</v>
      </c>
    </row>
    <row r="8" spans="1:11" ht="12.75">
      <c r="A8" s="16" t="s">
        <v>42</v>
      </c>
      <c r="B8" s="35"/>
      <c r="C8" s="25"/>
      <c r="D8" s="31"/>
      <c r="E8" s="25"/>
      <c r="F8" s="31"/>
      <c r="G8" s="77"/>
      <c r="H8" s="161">
        <v>0</v>
      </c>
      <c r="I8" s="129">
        <v>0</v>
      </c>
      <c r="J8" s="130">
        <v>0</v>
      </c>
      <c r="K8" s="67">
        <v>0.007558578987150415</v>
      </c>
    </row>
    <row r="9" spans="1:11" ht="12.75">
      <c r="A9" s="1" t="s">
        <v>43</v>
      </c>
      <c r="B9" s="35"/>
      <c r="C9" s="25"/>
      <c r="D9" s="31">
        <v>0.01</v>
      </c>
      <c r="E9" s="25"/>
      <c r="F9" s="31">
        <v>0.01</v>
      </c>
      <c r="G9" s="77">
        <v>0.009000000000000001</v>
      </c>
      <c r="H9" s="161">
        <v>0.006314327208435941</v>
      </c>
      <c r="I9" s="129">
        <v>0</v>
      </c>
      <c r="J9" s="130">
        <v>0.05263157894736843</v>
      </c>
      <c r="K9" s="67">
        <v>0.015169508281617271</v>
      </c>
    </row>
    <row r="10" spans="1:11" ht="12.75">
      <c r="A10" s="1" t="s">
        <v>44</v>
      </c>
      <c r="B10" s="35"/>
      <c r="C10" s="25"/>
      <c r="D10" s="31"/>
      <c r="E10" s="25"/>
      <c r="F10" s="31"/>
      <c r="G10" s="77"/>
      <c r="H10" s="161">
        <v>0</v>
      </c>
      <c r="I10" s="129">
        <v>0</v>
      </c>
      <c r="J10" s="130">
        <v>0</v>
      </c>
      <c r="K10" s="67">
        <v>0.007558578987150415</v>
      </c>
    </row>
    <row r="11" spans="1:11" ht="12.75">
      <c r="A11" s="1" t="s">
        <v>45</v>
      </c>
      <c r="B11" s="35"/>
      <c r="C11" s="25"/>
      <c r="D11" s="31"/>
      <c r="E11" s="25">
        <v>0.02</v>
      </c>
      <c r="F11" s="31">
        <v>0.19</v>
      </c>
      <c r="G11" s="77">
        <v>0.07677856301531215</v>
      </c>
      <c r="H11" s="161">
        <v>0.20926753804382145</v>
      </c>
      <c r="I11" s="129">
        <v>0.5518763796909492</v>
      </c>
      <c r="J11" s="130">
        <v>9.05263157894737</v>
      </c>
      <c r="K11" s="67">
        <v>19.595118696267946</v>
      </c>
    </row>
    <row r="12" spans="1:11" ht="12.75">
      <c r="A12" s="1" t="s">
        <v>46</v>
      </c>
      <c r="B12" s="35"/>
      <c r="C12" s="25"/>
      <c r="D12" s="31"/>
      <c r="E12" s="25"/>
      <c r="F12" s="31"/>
      <c r="G12" s="77">
        <v>0.06777856301531214</v>
      </c>
      <c r="H12" s="161">
        <v>0.08541958704300057</v>
      </c>
      <c r="I12" s="129">
        <v>0.03679175864606328</v>
      </c>
      <c r="J12" s="130">
        <v>0.10526315789473686</v>
      </c>
      <c r="K12" s="67">
        <v>1.428394242915896</v>
      </c>
    </row>
    <row r="13" spans="1:11" ht="12.75">
      <c r="A13" s="1" t="s">
        <v>47</v>
      </c>
      <c r="B13" s="35"/>
      <c r="C13" s="25">
        <v>0.02</v>
      </c>
      <c r="D13" s="31">
        <v>0.15</v>
      </c>
      <c r="E13" s="25">
        <v>0.55</v>
      </c>
      <c r="F13" s="31">
        <v>2.91</v>
      </c>
      <c r="G13" s="77">
        <v>1.9244970553592462</v>
      </c>
      <c r="H13" s="161">
        <v>2.0669034539369835</v>
      </c>
      <c r="I13" s="129">
        <v>1.324503311258278</v>
      </c>
      <c r="J13" s="130">
        <v>20.315789473684212</v>
      </c>
      <c r="K13" s="67">
        <v>27.606680865680794</v>
      </c>
    </row>
    <row r="14" spans="1:11" ht="12.75">
      <c r="A14" s="1" t="s">
        <v>48</v>
      </c>
      <c r="B14" s="35">
        <v>0.03</v>
      </c>
      <c r="C14" s="25">
        <v>0.04</v>
      </c>
      <c r="D14" s="31">
        <v>0.06</v>
      </c>
      <c r="E14" s="25">
        <v>0.04</v>
      </c>
      <c r="F14" s="32">
        <v>0.1</v>
      </c>
      <c r="G14" s="77">
        <v>1.0006513545347469</v>
      </c>
      <c r="H14" s="161">
        <v>2.2675481467449643</v>
      </c>
      <c r="I14" s="129">
        <v>0.36791758646063283</v>
      </c>
      <c r="J14" s="130">
        <v>29.10526315789474</v>
      </c>
      <c r="K14" s="67">
        <v>19.434842189998594</v>
      </c>
    </row>
    <row r="15" spans="1:11" ht="12.75">
      <c r="A15" s="1" t="s">
        <v>341</v>
      </c>
      <c r="B15" s="35"/>
      <c r="C15" s="25"/>
      <c r="D15" s="31"/>
      <c r="E15" s="25"/>
      <c r="F15" s="32"/>
      <c r="G15" s="77"/>
      <c r="H15" s="161">
        <v>0.006314327208435941</v>
      </c>
      <c r="I15" s="129">
        <v>0</v>
      </c>
      <c r="J15" s="130">
        <v>0</v>
      </c>
      <c r="K15" s="67"/>
    </row>
    <row r="16" spans="1:11" ht="12.75">
      <c r="A16" s="1" t="s">
        <v>49</v>
      </c>
      <c r="B16" s="35"/>
      <c r="C16" s="25"/>
      <c r="D16" s="31"/>
      <c r="E16" s="25"/>
      <c r="F16" s="31"/>
      <c r="G16" s="77"/>
      <c r="H16" s="161">
        <v>0</v>
      </c>
      <c r="I16" s="129">
        <v>0</v>
      </c>
      <c r="J16" s="130">
        <v>0</v>
      </c>
      <c r="K16" s="67">
        <v>0.022675736961451247</v>
      </c>
    </row>
    <row r="17" spans="1:11" ht="12.75">
      <c r="A17" s="1" t="s">
        <v>50</v>
      </c>
      <c r="B17" s="35"/>
      <c r="C17" s="25"/>
      <c r="D17" s="31"/>
      <c r="E17" s="25">
        <v>0.42</v>
      </c>
      <c r="F17" s="31">
        <v>0.25</v>
      </c>
      <c r="G17" s="77">
        <v>0.097</v>
      </c>
      <c r="H17" s="161">
        <v>0.0033333333333333335</v>
      </c>
      <c r="I17" s="129">
        <v>0</v>
      </c>
      <c r="J17" s="130">
        <v>0</v>
      </c>
      <c r="K17" s="67">
        <v>0.007558578987150415</v>
      </c>
    </row>
    <row r="18" spans="1:11" ht="12.75">
      <c r="A18" s="1" t="s">
        <v>51</v>
      </c>
      <c r="B18" s="35"/>
      <c r="C18" s="25"/>
      <c r="D18" s="31"/>
      <c r="E18" s="25"/>
      <c r="F18" s="31"/>
      <c r="G18" s="77"/>
      <c r="H18" s="161">
        <v>0</v>
      </c>
      <c r="I18" s="129">
        <v>0</v>
      </c>
      <c r="J18" s="130">
        <v>0.05263157894736843</v>
      </c>
      <c r="K18" s="67">
        <v>0.02278043757608413</v>
      </c>
    </row>
    <row r="19" spans="1:11" ht="12.75">
      <c r="A19" s="1" t="s">
        <v>52</v>
      </c>
      <c r="B19" s="35"/>
      <c r="C19" s="25">
        <v>0.01</v>
      </c>
      <c r="D19" s="31"/>
      <c r="E19" s="25">
        <v>0.01</v>
      </c>
      <c r="F19" s="31"/>
      <c r="G19" s="77">
        <v>0.01</v>
      </c>
      <c r="H19" s="161">
        <v>0.006314327208435941</v>
      </c>
      <c r="I19" s="129">
        <v>0</v>
      </c>
      <c r="J19" s="130">
        <v>0.05263157894736843</v>
      </c>
      <c r="K19" s="67">
        <v>0.007558578987150415</v>
      </c>
    </row>
    <row r="20" spans="1:11" ht="12.75">
      <c r="A20" s="1" t="s">
        <v>53</v>
      </c>
      <c r="B20" s="35">
        <v>28.83</v>
      </c>
      <c r="C20" s="25">
        <v>15.08</v>
      </c>
      <c r="D20" s="31">
        <v>6.53</v>
      </c>
      <c r="E20" s="25">
        <v>22.83</v>
      </c>
      <c r="F20" s="31">
        <v>25.21</v>
      </c>
      <c r="G20" s="77">
        <v>38.40210011778563</v>
      </c>
      <c r="H20" s="161">
        <v>38.57619561785692</v>
      </c>
      <c r="I20" s="129">
        <v>44.150110375275936</v>
      </c>
      <c r="J20" s="130">
        <v>112.94736842105264</v>
      </c>
      <c r="K20" s="67">
        <v>70.95503068332052</v>
      </c>
    </row>
    <row r="21" spans="1:11" ht="12.75">
      <c r="A21" s="1" t="s">
        <v>213</v>
      </c>
      <c r="B21" s="35"/>
      <c r="C21" s="25"/>
      <c r="D21" s="31"/>
      <c r="E21" s="25">
        <v>0.01</v>
      </c>
      <c r="F21" s="31"/>
      <c r="G21" s="77"/>
      <c r="H21" s="161">
        <v>0</v>
      </c>
      <c r="I21" s="129">
        <v>0</v>
      </c>
      <c r="J21" s="130">
        <v>0</v>
      </c>
      <c r="K21" s="67"/>
    </row>
    <row r="22" spans="1:11" ht="12.75">
      <c r="A22" s="1" t="s">
        <v>54</v>
      </c>
      <c r="B22" s="35"/>
      <c r="C22" s="25"/>
      <c r="D22" s="31"/>
      <c r="E22" s="25"/>
      <c r="F22" s="31"/>
      <c r="G22" s="77"/>
      <c r="H22" s="161">
        <v>0</v>
      </c>
      <c r="I22" s="129">
        <v>0</v>
      </c>
      <c r="J22" s="130">
        <v>0.05263157894736843</v>
      </c>
      <c r="K22" s="67">
        <v>0.030391366870550978</v>
      </c>
    </row>
    <row r="23" spans="1:11" ht="12.75">
      <c r="A23" s="1" t="s">
        <v>55</v>
      </c>
      <c r="B23" s="35"/>
      <c r="C23" s="25">
        <v>0.09</v>
      </c>
      <c r="D23" s="31">
        <v>0.05</v>
      </c>
      <c r="E23" s="25">
        <v>0.21</v>
      </c>
      <c r="F23" s="31">
        <v>0.43</v>
      </c>
      <c r="G23" s="77">
        <v>3.5488633686690223</v>
      </c>
      <c r="H23" s="161">
        <v>5.662281997853128</v>
      </c>
      <c r="I23" s="129">
        <v>0.22075055187637968</v>
      </c>
      <c r="J23" s="130">
        <v>1464.5789473684213</v>
      </c>
      <c r="K23" s="67">
        <v>640.6778438599734</v>
      </c>
    </row>
    <row r="24" spans="1:11" ht="12.75">
      <c r="A24" s="1" t="s">
        <v>56</v>
      </c>
      <c r="B24" s="35"/>
      <c r="C24" s="25">
        <v>0.02</v>
      </c>
      <c r="D24" s="31"/>
      <c r="E24" s="25"/>
      <c r="F24" s="31">
        <v>0.01</v>
      </c>
      <c r="G24" s="77">
        <v>0.02347232037691402</v>
      </c>
      <c r="H24" s="161">
        <v>0.08</v>
      </c>
      <c r="I24" s="129">
        <v>0</v>
      </c>
      <c r="J24" s="130">
        <v>2.0526315789473686</v>
      </c>
      <c r="K24" s="67">
        <v>0.9247118014908561</v>
      </c>
    </row>
    <row r="25" spans="1:11" ht="12.75">
      <c r="A25" s="1" t="s">
        <v>57</v>
      </c>
      <c r="B25" s="35"/>
      <c r="C25" s="25">
        <v>0.06</v>
      </c>
      <c r="D25" s="31">
        <v>0.02</v>
      </c>
      <c r="E25" s="25">
        <v>0.11</v>
      </c>
      <c r="F25" s="31">
        <v>0.09</v>
      </c>
      <c r="G25" s="77">
        <v>0.033900094108402244</v>
      </c>
      <c r="H25" s="161">
        <v>0.012628654416871882</v>
      </c>
      <c r="I25" s="129">
        <v>0</v>
      </c>
      <c r="J25" s="130">
        <v>0</v>
      </c>
      <c r="K25" s="67">
        <v>0.045351473922902494</v>
      </c>
    </row>
    <row r="26" spans="1:11" ht="12.75">
      <c r="A26" s="1" t="s">
        <v>58</v>
      </c>
      <c r="B26" s="35"/>
      <c r="C26" s="25">
        <v>0.39</v>
      </c>
      <c r="D26" s="31">
        <v>0.04</v>
      </c>
      <c r="E26" s="25">
        <v>0.08</v>
      </c>
      <c r="F26" s="31">
        <v>0.08</v>
      </c>
      <c r="G26" s="77">
        <v>0.038</v>
      </c>
      <c r="H26" s="161">
        <v>0.13227631495864117</v>
      </c>
      <c r="I26" s="129">
        <v>11.037527593818984</v>
      </c>
      <c r="J26" s="130">
        <v>16.578947368421055</v>
      </c>
      <c r="K26" s="67">
        <v>44.42295262981769</v>
      </c>
    </row>
    <row r="27" spans="1:11" ht="12.75">
      <c r="A27" s="1" t="s">
        <v>59</v>
      </c>
      <c r="B27" s="35"/>
      <c r="C27" s="25"/>
      <c r="D27" s="31"/>
      <c r="E27" s="25"/>
      <c r="F27" s="31"/>
      <c r="G27" s="77"/>
      <c r="H27" s="161">
        <v>0</v>
      </c>
      <c r="I27" s="129">
        <v>0.01839587932303164</v>
      </c>
      <c r="J27" s="130">
        <v>0</v>
      </c>
      <c r="K27" s="67">
        <v>0.3023431594860166</v>
      </c>
    </row>
    <row r="28" spans="1:11" ht="12.75">
      <c r="A28" s="1" t="s">
        <v>60</v>
      </c>
      <c r="B28" s="35"/>
      <c r="C28" s="25">
        <v>0.01</v>
      </c>
      <c r="D28" s="31">
        <v>0.13</v>
      </c>
      <c r="E28" s="25"/>
      <c r="F28" s="31"/>
      <c r="G28" s="77">
        <v>0.023889281507656065</v>
      </c>
      <c r="H28" s="161">
        <v>0.02</v>
      </c>
      <c r="I28" s="129">
        <v>0</v>
      </c>
      <c r="J28" s="130">
        <v>2.7368421052631584</v>
      </c>
      <c r="K28" s="67">
        <v>0.7198449142280483</v>
      </c>
    </row>
    <row r="29" spans="1:11" ht="12.75">
      <c r="A29" s="1" t="s">
        <v>61</v>
      </c>
      <c r="B29" s="35"/>
      <c r="C29" s="25">
        <v>0.07</v>
      </c>
      <c r="D29" s="31"/>
      <c r="E29" s="25">
        <v>0.01</v>
      </c>
      <c r="F29" s="31"/>
      <c r="G29" s="77">
        <v>0.020999999999999998</v>
      </c>
      <c r="H29" s="161">
        <v>0.22243859316789796</v>
      </c>
      <c r="I29" s="129">
        <v>0.01839587932303164</v>
      </c>
      <c r="J29" s="130">
        <v>4.421052631578948</v>
      </c>
      <c r="K29" s="67">
        <v>1.179766525683262</v>
      </c>
    </row>
    <row r="30" spans="1:11" ht="12.75">
      <c r="A30" s="1" t="s">
        <v>62</v>
      </c>
      <c r="B30" s="35"/>
      <c r="C30" s="25">
        <v>0.15</v>
      </c>
      <c r="D30" s="31">
        <v>0.39</v>
      </c>
      <c r="E30" s="25">
        <v>0.22</v>
      </c>
      <c r="F30" s="31">
        <v>1.18</v>
      </c>
      <c r="G30" s="77">
        <v>2.9256808009422857</v>
      </c>
      <c r="H30" s="161">
        <v>5.36624992107091</v>
      </c>
      <c r="I30" s="129">
        <v>3.2560706401766004</v>
      </c>
      <c r="J30" s="130">
        <v>221.78947368421055</v>
      </c>
      <c r="K30" s="67">
        <v>147.750160977195</v>
      </c>
    </row>
    <row r="31" spans="1:11" ht="12.75">
      <c r="A31" s="1" t="s">
        <v>63</v>
      </c>
      <c r="B31" s="35"/>
      <c r="C31" s="25"/>
      <c r="D31" s="31">
        <v>0.03</v>
      </c>
      <c r="E31" s="25"/>
      <c r="F31" s="31"/>
      <c r="G31" s="77">
        <v>0.06747232037691402</v>
      </c>
      <c r="H31" s="161">
        <v>0.06051461766748753</v>
      </c>
      <c r="I31" s="129">
        <v>0</v>
      </c>
      <c r="J31" s="130">
        <v>7.210526315789474</v>
      </c>
      <c r="K31" s="67">
        <v>1.7759841757101822</v>
      </c>
    </row>
    <row r="32" spans="1:11" ht="12.75">
      <c r="A32" s="1" t="s">
        <v>64</v>
      </c>
      <c r="B32" s="35"/>
      <c r="C32" s="25"/>
      <c r="D32" s="31">
        <v>0.02</v>
      </c>
      <c r="E32" s="25">
        <v>0.16</v>
      </c>
      <c r="F32" s="32">
        <v>0.1</v>
      </c>
      <c r="G32" s="77">
        <v>0.009944640753828034</v>
      </c>
      <c r="H32" s="161">
        <v>0.1629532108353855</v>
      </c>
      <c r="I32" s="129">
        <v>0.09197939661515821</v>
      </c>
      <c r="J32" s="130">
        <v>6.157894736842106</v>
      </c>
      <c r="K32" s="67">
        <v>3.016533435134547</v>
      </c>
    </row>
    <row r="33" spans="1:11" ht="12.75">
      <c r="A33" s="1" t="s">
        <v>65</v>
      </c>
      <c r="B33" s="35">
        <v>1.93</v>
      </c>
      <c r="C33" s="25">
        <v>0.56</v>
      </c>
      <c r="D33" s="31">
        <v>3.11</v>
      </c>
      <c r="E33" s="25">
        <v>7.42</v>
      </c>
      <c r="F33" s="31">
        <v>13.01</v>
      </c>
      <c r="G33" s="77">
        <v>12.747590106007067</v>
      </c>
      <c r="H33" s="161">
        <v>9.807985098187789</v>
      </c>
      <c r="I33" s="129">
        <v>16.37233259749816</v>
      </c>
      <c r="J33" s="130">
        <v>36.631578947368425</v>
      </c>
      <c r="K33" s="67">
        <v>33.47835979238674</v>
      </c>
    </row>
    <row r="34" spans="1:11" ht="12.75">
      <c r="A34" s="1" t="s">
        <v>66</v>
      </c>
      <c r="B34" s="35"/>
      <c r="C34" s="25">
        <v>0.01</v>
      </c>
      <c r="D34" s="31"/>
      <c r="E34" s="25"/>
      <c r="F34" s="31">
        <v>0.15</v>
      </c>
      <c r="G34" s="77">
        <v>0.5064499411071848</v>
      </c>
      <c r="H34" s="161">
        <v>0.9050366380028732</v>
      </c>
      <c r="I34" s="129">
        <v>1.2509197939661516</v>
      </c>
      <c r="J34" s="130">
        <v>4.947368421052633</v>
      </c>
      <c r="K34" s="67">
        <v>3.786755452787876</v>
      </c>
    </row>
    <row r="35" spans="1:11" ht="12.75">
      <c r="A35" s="1" t="s">
        <v>67</v>
      </c>
      <c r="B35" s="35">
        <v>0.09</v>
      </c>
      <c r="C35" s="25">
        <v>0.11</v>
      </c>
      <c r="D35" s="31">
        <v>0.17</v>
      </c>
      <c r="E35" s="25">
        <v>0.18</v>
      </c>
      <c r="F35" s="31">
        <v>0.12</v>
      </c>
      <c r="G35" s="77">
        <v>0.14077856301531216</v>
      </c>
      <c r="H35" s="161">
        <v>0.16121929658394898</v>
      </c>
      <c r="I35" s="129">
        <v>0.3311258278145695</v>
      </c>
      <c r="J35" s="130">
        <v>0.21052631578947373</v>
      </c>
      <c r="K35" s="67">
        <v>0.14408415352170584</v>
      </c>
    </row>
    <row r="36" spans="1:11" ht="12.75">
      <c r="A36" s="1" t="s">
        <v>68</v>
      </c>
      <c r="B36" s="35">
        <v>0.17</v>
      </c>
      <c r="C36" s="25">
        <v>0.24</v>
      </c>
      <c r="D36" s="31">
        <v>0.21</v>
      </c>
      <c r="E36" s="25">
        <v>0.24</v>
      </c>
      <c r="F36" s="32">
        <v>0.2</v>
      </c>
      <c r="G36" s="77">
        <v>0.2301401648998822</v>
      </c>
      <c r="H36" s="161">
        <v>0.2280073636437301</v>
      </c>
      <c r="I36" s="129">
        <v>0.20235467255334805</v>
      </c>
      <c r="J36" s="130">
        <v>0.31578947368421056</v>
      </c>
      <c r="K36" s="67">
        <v>0.6289849154602941</v>
      </c>
    </row>
    <row r="37" spans="1:11" ht="12.75">
      <c r="A37" s="1" t="s">
        <v>69</v>
      </c>
      <c r="B37" s="35"/>
      <c r="C37" s="25">
        <v>0.01</v>
      </c>
      <c r="D37" s="31"/>
      <c r="E37" s="25">
        <v>0.01</v>
      </c>
      <c r="F37" s="31"/>
      <c r="G37" s="77">
        <v>0.04377856301531213</v>
      </c>
      <c r="H37" s="161">
        <v>0.0585906421670771</v>
      </c>
      <c r="I37" s="129">
        <v>0.01839587932303164</v>
      </c>
      <c r="J37" s="130">
        <v>0.15789473684210528</v>
      </c>
      <c r="K37" s="67">
        <v>0.24313093496440782</v>
      </c>
    </row>
    <row r="38" spans="1:11" ht="12.75">
      <c r="A38" s="1" t="s">
        <v>70</v>
      </c>
      <c r="B38" s="35">
        <v>0.01</v>
      </c>
      <c r="C38" s="25"/>
      <c r="D38" s="31"/>
      <c r="E38" s="25">
        <v>0.01</v>
      </c>
      <c r="F38" s="31"/>
      <c r="G38" s="77">
        <v>0.01178937561605831</v>
      </c>
      <c r="H38" s="161">
        <v>0.022847334163448627</v>
      </c>
      <c r="I38" s="129">
        <v>0</v>
      </c>
      <c r="J38" s="130">
        <v>0.05263157894736843</v>
      </c>
      <c r="K38" s="67">
        <v>0.01511715797430083</v>
      </c>
    </row>
    <row r="39" spans="1:11" ht="12.75">
      <c r="A39" s="1" t="s">
        <v>71</v>
      </c>
      <c r="B39" s="35"/>
      <c r="C39" s="25"/>
      <c r="D39" s="31">
        <v>0.01</v>
      </c>
      <c r="E39" s="25">
        <v>0.01</v>
      </c>
      <c r="F39" s="31">
        <v>0.02</v>
      </c>
      <c r="G39" s="77">
        <v>0.021472320376914013</v>
      </c>
      <c r="H39" s="161">
        <v>0.029647660541769278</v>
      </c>
      <c r="I39" s="129">
        <v>0.03679175864606328</v>
      </c>
      <c r="J39" s="130">
        <v>0.05263157894736843</v>
      </c>
      <c r="K39" s="67">
        <v>0.15914896118869024</v>
      </c>
    </row>
    <row r="40" spans="1:11" ht="12.75">
      <c r="A40" s="1" t="s">
        <v>274</v>
      </c>
      <c r="B40" s="35"/>
      <c r="C40" s="25"/>
      <c r="D40" s="31"/>
      <c r="E40" s="25"/>
      <c r="F40" s="31"/>
      <c r="G40" s="77"/>
      <c r="H40" s="161">
        <v>0</v>
      </c>
      <c r="I40" s="129">
        <v>0</v>
      </c>
      <c r="J40" s="130">
        <v>0</v>
      </c>
      <c r="K40" s="67"/>
    </row>
    <row r="41" spans="1:11" ht="12.75">
      <c r="A41" s="1" t="s">
        <v>72</v>
      </c>
      <c r="B41" s="35">
        <v>0.04</v>
      </c>
      <c r="C41" s="25">
        <v>0.03</v>
      </c>
      <c r="D41" s="31">
        <v>0.01</v>
      </c>
      <c r="E41" s="25"/>
      <c r="F41" s="31"/>
      <c r="G41" s="77">
        <v>0.008889281507656065</v>
      </c>
      <c r="H41" s="161">
        <v>0</v>
      </c>
      <c r="I41" s="129">
        <v>0</v>
      </c>
      <c r="J41" s="130">
        <v>0</v>
      </c>
      <c r="K41" s="67">
        <v>0.007558578987150415</v>
      </c>
    </row>
    <row r="42" spans="1:11" ht="12.75">
      <c r="A42" s="1" t="s">
        <v>73</v>
      </c>
      <c r="B42" s="35">
        <v>0.03</v>
      </c>
      <c r="C42" s="25">
        <v>0.03</v>
      </c>
      <c r="D42" s="31">
        <v>0.01</v>
      </c>
      <c r="E42" s="25">
        <v>0.03</v>
      </c>
      <c r="F42" s="31"/>
      <c r="G42" s="77">
        <v>0.013000000000000001</v>
      </c>
      <c r="H42" s="161">
        <v>0.012628654416871882</v>
      </c>
      <c r="I42" s="129">
        <v>0.01839587932303164</v>
      </c>
      <c r="J42" s="130">
        <v>0.10526315789473686</v>
      </c>
      <c r="K42" s="67">
        <v>0.01511715797430083</v>
      </c>
    </row>
    <row r="43" spans="1:11" ht="12.75">
      <c r="A43" s="1" t="s">
        <v>74</v>
      </c>
      <c r="B43" s="35">
        <v>0.19</v>
      </c>
      <c r="C43" s="25">
        <v>0.85</v>
      </c>
      <c r="D43" s="31">
        <v>0.54</v>
      </c>
      <c r="E43" s="25">
        <v>0.33</v>
      </c>
      <c r="F43" s="31">
        <v>0.23</v>
      </c>
      <c r="G43" s="77">
        <v>0.2908080094228504</v>
      </c>
      <c r="H43" s="161">
        <v>0.2996562578602437</v>
      </c>
      <c r="I43" s="129">
        <v>0.2759381898454746</v>
      </c>
      <c r="J43" s="130">
        <v>0</v>
      </c>
      <c r="K43" s="67">
        <v>0.01511715797430083</v>
      </c>
    </row>
    <row r="44" spans="1:11" ht="12.75">
      <c r="A44" s="1" t="s">
        <v>209</v>
      </c>
      <c r="B44" s="35"/>
      <c r="C44" s="25">
        <v>0.03</v>
      </c>
      <c r="D44" s="31"/>
      <c r="E44" s="25"/>
      <c r="F44" s="31"/>
      <c r="G44" s="77"/>
      <c r="H44" s="161">
        <v>0</v>
      </c>
      <c r="I44" s="129">
        <v>0</v>
      </c>
      <c r="J44" s="130">
        <v>0</v>
      </c>
      <c r="K44" s="67"/>
    </row>
    <row r="45" spans="1:11" ht="12.75">
      <c r="A45" s="1" t="s">
        <v>75</v>
      </c>
      <c r="B45" s="35">
        <v>3.89</v>
      </c>
      <c r="C45" s="25">
        <v>7.47</v>
      </c>
      <c r="D45" s="31">
        <v>2.84</v>
      </c>
      <c r="E45" s="25">
        <v>1.94</v>
      </c>
      <c r="F45" s="31">
        <v>0.64</v>
      </c>
      <c r="G45" s="77">
        <v>0.18494464075382805</v>
      </c>
      <c r="H45" s="161">
        <v>0.3276681189619246</v>
      </c>
      <c r="I45" s="129">
        <v>0.16556291390728475</v>
      </c>
      <c r="J45" s="130">
        <v>0</v>
      </c>
      <c r="K45" s="67"/>
    </row>
    <row r="46" spans="1:11" ht="12.75">
      <c r="A46" s="1" t="s">
        <v>76</v>
      </c>
      <c r="B46" s="35">
        <v>0.72</v>
      </c>
      <c r="C46" s="25">
        <v>2.07</v>
      </c>
      <c r="D46" s="31">
        <v>0.49</v>
      </c>
      <c r="E46" s="25">
        <v>0.13</v>
      </c>
      <c r="F46" s="31">
        <v>0.04</v>
      </c>
      <c r="G46" s="77">
        <v>0.04</v>
      </c>
      <c r="H46" s="161">
        <v>0</v>
      </c>
      <c r="I46" s="129">
        <v>0.14716703458425312</v>
      </c>
      <c r="J46" s="130">
        <v>0</v>
      </c>
      <c r="K46" s="67"/>
    </row>
    <row r="47" spans="1:11" ht="12.75">
      <c r="A47" s="1" t="s">
        <v>77</v>
      </c>
      <c r="B47" s="35">
        <v>0.03</v>
      </c>
      <c r="C47" s="25">
        <v>0.33</v>
      </c>
      <c r="D47" s="31">
        <v>0.05</v>
      </c>
      <c r="E47" s="25">
        <v>0.01</v>
      </c>
      <c r="F47" s="31">
        <v>0.02</v>
      </c>
      <c r="G47" s="77">
        <v>0.007472320376914017</v>
      </c>
      <c r="H47" s="161">
        <v>0.006666666666666667</v>
      </c>
      <c r="I47" s="129">
        <v>0.01839587932303164</v>
      </c>
      <c r="J47" s="130">
        <v>0</v>
      </c>
      <c r="K47" s="67"/>
    </row>
    <row r="48" spans="1:11" ht="12.75">
      <c r="A48" s="1" t="s">
        <v>78</v>
      </c>
      <c r="B48" s="35">
        <v>0.28</v>
      </c>
      <c r="C48" s="25">
        <v>1.69</v>
      </c>
      <c r="D48" s="31">
        <v>2.49</v>
      </c>
      <c r="E48" s="25">
        <v>2.98</v>
      </c>
      <c r="F48" s="31">
        <v>0.75</v>
      </c>
      <c r="G48" s="77">
        <v>1.5324864546525323</v>
      </c>
      <c r="H48" s="161">
        <v>0.7160686998800277</v>
      </c>
      <c r="I48" s="129">
        <v>0.6438557763061074</v>
      </c>
      <c r="J48" s="130">
        <v>0.368421052631579</v>
      </c>
      <c r="K48" s="67">
        <v>0.15153803189422338</v>
      </c>
    </row>
    <row r="49" spans="1:11" ht="12.75">
      <c r="A49" s="1" t="s">
        <v>270</v>
      </c>
      <c r="B49" s="35"/>
      <c r="C49" s="25"/>
      <c r="D49" s="31"/>
      <c r="E49" s="25"/>
      <c r="F49" s="31"/>
      <c r="G49" s="77"/>
      <c r="H49" s="161">
        <v>0</v>
      </c>
      <c r="I49" s="129">
        <v>0</v>
      </c>
      <c r="J49" s="130">
        <v>0</v>
      </c>
      <c r="K49" s="67"/>
    </row>
    <row r="50" spans="1:11" ht="12.75">
      <c r="A50" s="1" t="s">
        <v>79</v>
      </c>
      <c r="B50" s="35"/>
      <c r="C50" s="25"/>
      <c r="D50" s="32">
        <v>3.2</v>
      </c>
      <c r="E50" s="25">
        <v>0.33</v>
      </c>
      <c r="F50" s="31">
        <v>0.48</v>
      </c>
      <c r="G50" s="77">
        <v>0.6873239104829212</v>
      </c>
      <c r="H50" s="161">
        <v>0.03333333333333333</v>
      </c>
      <c r="I50" s="129">
        <v>0</v>
      </c>
      <c r="J50" s="130">
        <v>0.10526315789473686</v>
      </c>
      <c r="K50" s="67">
        <v>6.387651609510199</v>
      </c>
    </row>
    <row r="51" spans="1:11" ht="12.75">
      <c r="A51" s="1" t="s">
        <v>301</v>
      </c>
      <c r="B51" s="35"/>
      <c r="C51" s="25"/>
      <c r="D51" s="32"/>
      <c r="E51" s="25"/>
      <c r="F51" s="31"/>
      <c r="G51" s="77"/>
      <c r="H51" s="161">
        <v>0</v>
      </c>
      <c r="I51" s="129">
        <v>0</v>
      </c>
      <c r="J51" s="130">
        <v>0</v>
      </c>
      <c r="K51" s="67">
        <v>0.01522185858893371</v>
      </c>
    </row>
    <row r="52" spans="1:11" ht="12.75">
      <c r="A52" s="1" t="s">
        <v>80</v>
      </c>
      <c r="B52" s="35"/>
      <c r="C52" s="25"/>
      <c r="D52" s="31"/>
      <c r="E52" s="25"/>
      <c r="F52" s="31"/>
      <c r="G52" s="77">
        <v>0.007944640753828034</v>
      </c>
      <c r="H52" s="161">
        <v>0</v>
      </c>
      <c r="I52" s="129">
        <v>0</v>
      </c>
      <c r="J52" s="130">
        <v>0.10526315789473686</v>
      </c>
      <c r="K52" s="67">
        <v>0.09883738021343623</v>
      </c>
    </row>
    <row r="53" spans="1:11" ht="12.75">
      <c r="A53" s="1" t="s">
        <v>81</v>
      </c>
      <c r="B53" s="35"/>
      <c r="C53" s="25"/>
      <c r="D53" s="31"/>
      <c r="E53" s="25"/>
      <c r="F53" s="31"/>
      <c r="G53" s="77">
        <v>0.005</v>
      </c>
      <c r="H53" s="161">
        <v>0</v>
      </c>
      <c r="I53" s="129">
        <v>0.01839587932303164</v>
      </c>
      <c r="J53" s="130">
        <v>0.15789473684210528</v>
      </c>
      <c r="K53" s="67">
        <v>0.4486260259150129</v>
      </c>
    </row>
    <row r="54" spans="1:11" ht="12.75">
      <c r="A54" s="1" t="s">
        <v>82</v>
      </c>
      <c r="B54" s="35"/>
      <c r="C54" s="25"/>
      <c r="D54" s="31"/>
      <c r="E54" s="25"/>
      <c r="F54" s="31"/>
      <c r="G54" s="77"/>
      <c r="H54" s="161">
        <v>0</v>
      </c>
      <c r="I54" s="129">
        <v>0</v>
      </c>
      <c r="J54" s="130">
        <v>0.10526315789473686</v>
      </c>
      <c r="K54" s="67">
        <v>0.0760569426373521</v>
      </c>
    </row>
    <row r="55" spans="1:11" ht="12.75">
      <c r="A55" s="1" t="s">
        <v>83</v>
      </c>
      <c r="B55" s="35"/>
      <c r="C55" s="25"/>
      <c r="D55" s="31"/>
      <c r="E55" s="25"/>
      <c r="F55" s="31"/>
      <c r="G55" s="77"/>
      <c r="H55" s="161">
        <v>0</v>
      </c>
      <c r="I55" s="129">
        <v>0</v>
      </c>
      <c r="J55" s="130">
        <v>0.05263157894736843</v>
      </c>
      <c r="K55" s="67">
        <v>0.2200887458517415</v>
      </c>
    </row>
    <row r="56" spans="1:11" ht="12.75">
      <c r="A56" s="1" t="s">
        <v>84</v>
      </c>
      <c r="B56" s="35"/>
      <c r="C56" s="25"/>
      <c r="D56" s="31"/>
      <c r="E56" s="25"/>
      <c r="F56" s="31"/>
      <c r="G56" s="77">
        <v>0.028000000000000004</v>
      </c>
      <c r="H56" s="161">
        <v>0.08840058091810317</v>
      </c>
      <c r="I56" s="129">
        <v>0</v>
      </c>
      <c r="J56" s="130">
        <v>0.31578947368421056</v>
      </c>
      <c r="K56" s="67">
        <v>1.068429502861347</v>
      </c>
    </row>
    <row r="57" spans="1:11" ht="12.75">
      <c r="A57" s="1" t="s">
        <v>85</v>
      </c>
      <c r="B57" s="35"/>
      <c r="C57" s="25"/>
      <c r="D57" s="31"/>
      <c r="E57" s="25"/>
      <c r="F57" s="31"/>
      <c r="G57" s="77"/>
      <c r="H57" s="161">
        <v>0</v>
      </c>
      <c r="I57" s="129">
        <v>0</v>
      </c>
      <c r="J57" s="130">
        <v>0</v>
      </c>
      <c r="K57" s="67"/>
    </row>
    <row r="58" spans="1:11" ht="12.75">
      <c r="A58" s="1" t="s">
        <v>267</v>
      </c>
      <c r="B58" s="35"/>
      <c r="C58" s="25"/>
      <c r="D58" s="31"/>
      <c r="E58" s="25"/>
      <c r="F58" s="31"/>
      <c r="G58" s="77"/>
      <c r="H58" s="161">
        <v>0</v>
      </c>
      <c r="I58" s="129">
        <v>0</v>
      </c>
      <c r="J58" s="130">
        <v>0</v>
      </c>
      <c r="K58" s="67">
        <v>0.007610929294466855</v>
      </c>
    </row>
    <row r="59" spans="1:11" ht="12.75">
      <c r="A59" s="1" t="s">
        <v>86</v>
      </c>
      <c r="B59" s="36">
        <v>0.1</v>
      </c>
      <c r="C59" s="28">
        <v>0.02</v>
      </c>
      <c r="D59" s="31">
        <v>0.15</v>
      </c>
      <c r="E59" s="25">
        <v>0.12</v>
      </c>
      <c r="F59" s="31">
        <v>0.19</v>
      </c>
      <c r="G59" s="77">
        <v>0.022</v>
      </c>
      <c r="H59" s="161">
        <v>0.16417250741933448</v>
      </c>
      <c r="I59" s="129">
        <v>0.05518763796909492</v>
      </c>
      <c r="J59" s="130">
        <v>0.05263157894736843</v>
      </c>
      <c r="K59" s="67">
        <v>0.03805464647233427</v>
      </c>
    </row>
    <row r="60" spans="1:11" ht="12.75">
      <c r="A60" s="1" t="s">
        <v>87</v>
      </c>
      <c r="B60" s="35">
        <v>2.42</v>
      </c>
      <c r="C60" s="25">
        <v>0.48</v>
      </c>
      <c r="D60" s="31">
        <v>0.32</v>
      </c>
      <c r="E60" s="25">
        <v>2.13</v>
      </c>
      <c r="F60" s="31">
        <v>1.95</v>
      </c>
      <c r="G60" s="77">
        <v>0.6936454652532391</v>
      </c>
      <c r="H60" s="161">
        <v>2.0552579015520123</v>
      </c>
      <c r="I60" s="129">
        <v>1.0485651214128036</v>
      </c>
      <c r="J60" s="130">
        <v>16.789473684210527</v>
      </c>
      <c r="K60" s="67">
        <v>17.321347529125898</v>
      </c>
    </row>
    <row r="61" spans="1:11" ht="12.75">
      <c r="A61" s="1" t="s">
        <v>88</v>
      </c>
      <c r="B61" s="35"/>
      <c r="C61" s="25"/>
      <c r="D61" s="31"/>
      <c r="E61" s="25"/>
      <c r="F61" s="31"/>
      <c r="G61" s="77"/>
      <c r="H61" s="161">
        <v>0</v>
      </c>
      <c r="I61" s="129">
        <v>0</v>
      </c>
      <c r="J61" s="130">
        <v>0</v>
      </c>
      <c r="K61" s="67">
        <v>0.007610929294466855</v>
      </c>
    </row>
    <row r="62" spans="1:11" ht="12.75">
      <c r="A62" s="1" t="s">
        <v>89</v>
      </c>
      <c r="B62" s="35">
        <v>18.31</v>
      </c>
      <c r="C62" s="25">
        <v>8.32</v>
      </c>
      <c r="D62" s="31">
        <v>2.59</v>
      </c>
      <c r="E62" s="25">
        <v>10.81</v>
      </c>
      <c r="F62" s="31">
        <v>33.27</v>
      </c>
      <c r="G62" s="77">
        <v>30.95531330977621</v>
      </c>
      <c r="H62" s="161">
        <v>11.273381322220118</v>
      </c>
      <c r="I62" s="129">
        <v>26.03016924208977</v>
      </c>
      <c r="J62" s="130">
        <v>17.42105263157895</v>
      </c>
      <c r="K62" s="67">
        <v>22.85981674976271</v>
      </c>
    </row>
    <row r="63" spans="1:11" ht="12.75">
      <c r="A63" s="1" t="s">
        <v>90</v>
      </c>
      <c r="B63" s="35">
        <v>0.48</v>
      </c>
      <c r="C63" s="25">
        <v>0.15</v>
      </c>
      <c r="D63" s="31">
        <v>0.12</v>
      </c>
      <c r="E63" s="28">
        <v>0.4</v>
      </c>
      <c r="F63" s="32">
        <v>2.6</v>
      </c>
      <c r="G63" s="77">
        <v>3.1332167255594814</v>
      </c>
      <c r="H63" s="161">
        <v>2.061942918482036</v>
      </c>
      <c r="I63" s="129">
        <v>2.7961736571008093</v>
      </c>
      <c r="J63" s="130">
        <v>3.2631578947368425</v>
      </c>
      <c r="K63" s="67">
        <v>3.9475474082369586</v>
      </c>
    </row>
    <row r="64" spans="1:11" ht="12.75">
      <c r="A64" s="1" t="s">
        <v>91</v>
      </c>
      <c r="B64" s="35"/>
      <c r="C64" s="25"/>
      <c r="D64" s="31"/>
      <c r="E64" s="25"/>
      <c r="F64" s="31"/>
      <c r="G64" s="77"/>
      <c r="H64" s="161">
        <v>0</v>
      </c>
      <c r="I64" s="129">
        <v>0</v>
      </c>
      <c r="J64" s="130">
        <v>0</v>
      </c>
      <c r="K64" s="67">
        <v>0.007610929294466855</v>
      </c>
    </row>
    <row r="65" spans="1:11" ht="12.75">
      <c r="A65" s="1" t="s">
        <v>226</v>
      </c>
      <c r="B65" s="35"/>
      <c r="C65" s="25"/>
      <c r="D65" s="31"/>
      <c r="E65" s="25"/>
      <c r="F65" s="31"/>
      <c r="G65" s="77"/>
      <c r="H65" s="161">
        <v>0</v>
      </c>
      <c r="I65" s="129">
        <v>0</v>
      </c>
      <c r="J65" s="130">
        <v>0</v>
      </c>
      <c r="K65" s="67">
        <v>0.06818426180630306</v>
      </c>
    </row>
    <row r="66" spans="1:11" ht="12.75">
      <c r="A66" s="1" t="s">
        <v>92</v>
      </c>
      <c r="B66" s="35"/>
      <c r="C66" s="25"/>
      <c r="D66" s="31">
        <v>0.14</v>
      </c>
      <c r="E66" s="25">
        <v>0.15</v>
      </c>
      <c r="F66" s="31">
        <v>0.02</v>
      </c>
      <c r="G66" s="77">
        <v>0.024</v>
      </c>
      <c r="H66" s="161">
        <v>0.1896476605417693</v>
      </c>
      <c r="I66" s="129">
        <v>0</v>
      </c>
      <c r="J66" s="130">
        <v>0.4736842105263159</v>
      </c>
      <c r="K66" s="67">
        <v>1.2413868643414272</v>
      </c>
    </row>
    <row r="67" spans="1:11" ht="12.75">
      <c r="A67" s="1" t="s">
        <v>93</v>
      </c>
      <c r="B67" s="35">
        <v>15.51</v>
      </c>
      <c r="C67" s="25">
        <v>17.35</v>
      </c>
      <c r="D67" s="32">
        <v>14.22</v>
      </c>
      <c r="E67" s="25">
        <v>17.72</v>
      </c>
      <c r="F67" s="31">
        <v>15.77</v>
      </c>
      <c r="G67" s="77">
        <v>13.31953121319199</v>
      </c>
      <c r="H67" s="161">
        <v>7.3073580854959905</v>
      </c>
      <c r="I67" s="129">
        <v>9.584253127299485</v>
      </c>
      <c r="J67" s="130">
        <v>1.7894736842105265</v>
      </c>
      <c r="K67" s="67">
        <v>0.2348918019821437</v>
      </c>
    </row>
    <row r="68" spans="1:11" ht="12.75">
      <c r="A68" s="1" t="s">
        <v>94</v>
      </c>
      <c r="B68" s="35"/>
      <c r="C68" s="25"/>
      <c r="D68" s="31">
        <v>0.02</v>
      </c>
      <c r="E68" s="25">
        <v>0.02</v>
      </c>
      <c r="F68" s="31">
        <v>0.01</v>
      </c>
      <c r="G68" s="77">
        <v>0.009944640753828034</v>
      </c>
      <c r="H68" s="161">
        <v>0.12961987750205217</v>
      </c>
      <c r="I68" s="129">
        <v>0</v>
      </c>
      <c r="J68" s="130">
        <v>0.21052631578947373</v>
      </c>
      <c r="K68" s="67">
        <v>0.022832787883400565</v>
      </c>
    </row>
    <row r="69" spans="1:11" ht="12.75">
      <c r="A69" s="1" t="s">
        <v>95</v>
      </c>
      <c r="B69" s="35"/>
      <c r="C69" s="25"/>
      <c r="D69" s="31"/>
      <c r="E69" s="25"/>
      <c r="F69" s="31">
        <v>0.02</v>
      </c>
      <c r="G69" s="77">
        <v>0.008</v>
      </c>
      <c r="H69" s="161">
        <v>0.006314327208435941</v>
      </c>
      <c r="I69" s="129">
        <v>0.01839587932303164</v>
      </c>
      <c r="J69" s="130">
        <v>0.21052631578947373</v>
      </c>
      <c r="K69" s="67">
        <v>0.007558578987150415</v>
      </c>
    </row>
    <row r="70" spans="1:11" ht="12.75">
      <c r="A70" s="1" t="s">
        <v>96</v>
      </c>
      <c r="B70" s="35"/>
      <c r="C70" s="25"/>
      <c r="D70" s="31">
        <v>0.18</v>
      </c>
      <c r="E70" s="25">
        <v>0.24</v>
      </c>
      <c r="F70" s="32">
        <v>0.2</v>
      </c>
      <c r="G70" s="77">
        <v>0.10636160188457008</v>
      </c>
      <c r="H70" s="161">
        <v>0.030437359493153487</v>
      </c>
      <c r="I70" s="129">
        <v>0</v>
      </c>
      <c r="J70" s="130">
        <v>0</v>
      </c>
      <c r="K70" s="67">
        <v>0.13605442176870747</v>
      </c>
    </row>
    <row r="71" spans="1:11" ht="12.75">
      <c r="A71" s="1" t="s">
        <v>97</v>
      </c>
      <c r="B71" s="35"/>
      <c r="C71" s="25"/>
      <c r="D71" s="31">
        <v>0.01</v>
      </c>
      <c r="E71" s="25">
        <v>0.02</v>
      </c>
      <c r="F71" s="31">
        <v>0.02</v>
      </c>
      <c r="G71" s="77">
        <v>0.014416961130742052</v>
      </c>
      <c r="H71" s="161">
        <v>0.011776006539955038</v>
      </c>
      <c r="I71" s="129">
        <v>0.03679175864606328</v>
      </c>
      <c r="J71" s="130">
        <v>0</v>
      </c>
      <c r="K71" s="67">
        <v>0.030286666255918103</v>
      </c>
    </row>
    <row r="72" spans="1:11" ht="12.75">
      <c r="A72" s="1" t="s">
        <v>98</v>
      </c>
      <c r="B72" s="35"/>
      <c r="C72" s="25"/>
      <c r="D72" s="31"/>
      <c r="E72" s="25"/>
      <c r="F72" s="31"/>
      <c r="G72" s="77"/>
      <c r="H72" s="161">
        <v>0.006666666666666667</v>
      </c>
      <c r="I72" s="129">
        <v>0</v>
      </c>
      <c r="J72" s="130">
        <v>0</v>
      </c>
      <c r="K72" s="67">
        <v>0.02278043757608413</v>
      </c>
    </row>
    <row r="73" spans="1:11" ht="12.75">
      <c r="A73" s="1" t="s">
        <v>210</v>
      </c>
      <c r="B73" s="35"/>
      <c r="C73" s="25">
        <v>0.01</v>
      </c>
      <c r="D73" s="31">
        <v>0.01</v>
      </c>
      <c r="E73" s="25">
        <v>0.01</v>
      </c>
      <c r="F73" s="31">
        <v>0.01</v>
      </c>
      <c r="G73" s="77">
        <v>0</v>
      </c>
      <c r="H73" s="161">
        <v>0</v>
      </c>
      <c r="I73" s="129">
        <v>0.01839587932303164</v>
      </c>
      <c r="J73" s="130">
        <v>0</v>
      </c>
      <c r="K73" s="67"/>
    </row>
    <row r="74" spans="1:11" ht="12.75">
      <c r="A74" s="1" t="s">
        <v>99</v>
      </c>
      <c r="B74" s="35"/>
      <c r="C74" s="25">
        <v>0.02</v>
      </c>
      <c r="D74" s="31">
        <v>0.02</v>
      </c>
      <c r="E74" s="25">
        <v>0.01</v>
      </c>
      <c r="F74" s="31">
        <v>0.04</v>
      </c>
      <c r="G74" s="77">
        <v>0.05594464075382803</v>
      </c>
      <c r="H74" s="161">
        <v>0.10490496937551304</v>
      </c>
      <c r="I74" s="129">
        <v>0.05518763796909492</v>
      </c>
      <c r="J74" s="130">
        <v>0.05263157894736843</v>
      </c>
      <c r="K74" s="67">
        <v>0.060520982204519756</v>
      </c>
    </row>
    <row r="75" spans="1:11" ht="12.75">
      <c r="A75" s="1" t="s">
        <v>100</v>
      </c>
      <c r="B75" s="35">
        <v>0.02</v>
      </c>
      <c r="C75" s="25"/>
      <c r="D75" s="31"/>
      <c r="E75" s="25"/>
      <c r="F75" s="31">
        <v>0.01</v>
      </c>
      <c r="G75" s="77"/>
      <c r="H75" s="161">
        <v>0.0033333333333333335</v>
      </c>
      <c r="I75" s="129">
        <v>0</v>
      </c>
      <c r="J75" s="130">
        <v>0</v>
      </c>
      <c r="K75" s="67"/>
    </row>
    <row r="76" spans="1:11" ht="12.75">
      <c r="A76" s="1" t="s">
        <v>101</v>
      </c>
      <c r="B76" s="35"/>
      <c r="C76" s="25"/>
      <c r="D76" s="31"/>
      <c r="E76" s="25"/>
      <c r="F76" s="31"/>
      <c r="G76" s="77"/>
      <c r="H76" s="161">
        <v>0</v>
      </c>
      <c r="I76" s="129">
        <v>0</v>
      </c>
      <c r="J76" s="130">
        <v>0</v>
      </c>
      <c r="K76" s="67"/>
    </row>
    <row r="77" spans="1:11" ht="12.75">
      <c r="A77" s="1" t="s">
        <v>219</v>
      </c>
      <c r="B77" s="35"/>
      <c r="C77" s="25"/>
      <c r="D77" s="31">
        <v>0.01</v>
      </c>
      <c r="E77" s="25"/>
      <c r="F77" s="31"/>
      <c r="G77" s="77"/>
      <c r="H77" s="161">
        <v>0</v>
      </c>
      <c r="I77" s="129">
        <v>0</v>
      </c>
      <c r="J77" s="130">
        <v>0</v>
      </c>
      <c r="K77" s="67"/>
    </row>
    <row r="78" spans="1:11" ht="12.75">
      <c r="A78" s="1" t="s">
        <v>285</v>
      </c>
      <c r="B78" s="35"/>
      <c r="C78" s="25"/>
      <c r="D78" s="31"/>
      <c r="E78" s="25"/>
      <c r="F78" s="31"/>
      <c r="G78" s="77"/>
      <c r="H78" s="161">
        <v>0</v>
      </c>
      <c r="I78" s="129">
        <v>0</v>
      </c>
      <c r="J78" s="130">
        <v>0</v>
      </c>
      <c r="K78" s="67">
        <v>0.022832787883400565</v>
      </c>
    </row>
    <row r="79" spans="1:11" ht="12.75">
      <c r="A79" s="1" t="s">
        <v>102</v>
      </c>
      <c r="B79" s="35">
        <v>0.17</v>
      </c>
      <c r="C79" s="25">
        <v>0.14</v>
      </c>
      <c r="D79" s="31">
        <v>0.13</v>
      </c>
      <c r="E79" s="25">
        <v>0.21</v>
      </c>
      <c r="F79" s="31">
        <v>0.19</v>
      </c>
      <c r="G79" s="77">
        <v>0.2160294464075383</v>
      </c>
      <c r="H79" s="161">
        <v>0.20682894487592343</v>
      </c>
      <c r="I79" s="129">
        <v>0.3311258278145695</v>
      </c>
      <c r="J79" s="130">
        <v>0.05263157894736843</v>
      </c>
      <c r="K79" s="67">
        <v>0.060520982204519756</v>
      </c>
    </row>
    <row r="80" spans="1:11" ht="12.75">
      <c r="A80" s="1" t="s">
        <v>103</v>
      </c>
      <c r="B80" s="35">
        <v>0.64</v>
      </c>
      <c r="C80" s="25">
        <v>0.42</v>
      </c>
      <c r="D80" s="31">
        <v>0.29</v>
      </c>
      <c r="E80" s="25">
        <v>0.19</v>
      </c>
      <c r="F80" s="31">
        <v>0.29</v>
      </c>
      <c r="G80" s="77">
        <v>0.5081436984687867</v>
      </c>
      <c r="H80" s="161">
        <v>0.37170613121171936</v>
      </c>
      <c r="I80" s="129">
        <v>0.6438557763061074</v>
      </c>
      <c r="J80" s="130">
        <v>0.368421052631579</v>
      </c>
      <c r="K80" s="67">
        <v>0.6744410899978294</v>
      </c>
    </row>
    <row r="81" spans="1:11" ht="12.75">
      <c r="A81" s="1" t="s">
        <v>104</v>
      </c>
      <c r="B81" s="35">
        <v>7.03</v>
      </c>
      <c r="C81" s="25">
        <v>1.21</v>
      </c>
      <c r="D81" s="31">
        <v>1.98</v>
      </c>
      <c r="E81" s="25">
        <v>1.85</v>
      </c>
      <c r="F81" s="31">
        <v>2.46</v>
      </c>
      <c r="G81" s="77">
        <v>4.337148409893993</v>
      </c>
      <c r="H81" s="161">
        <v>7.618823009408348</v>
      </c>
      <c r="I81" s="129">
        <v>10.062545989698307</v>
      </c>
      <c r="J81" s="130">
        <v>11.36842105263158</v>
      </c>
      <c r="K81" s="67">
        <v>10.346337552365409</v>
      </c>
    </row>
    <row r="82" spans="1:11" ht="12.75">
      <c r="A82" s="1" t="s">
        <v>207</v>
      </c>
      <c r="B82" s="35">
        <v>0.07</v>
      </c>
      <c r="C82" s="25"/>
      <c r="D82" s="31"/>
      <c r="E82" s="25"/>
      <c r="F82" s="31"/>
      <c r="G82" s="77"/>
      <c r="H82" s="161">
        <v>0.0033333333333333335</v>
      </c>
      <c r="I82" s="129">
        <v>0</v>
      </c>
      <c r="J82" s="130">
        <v>0</v>
      </c>
      <c r="K82" s="67"/>
    </row>
    <row r="83" spans="1:11" ht="12.75">
      <c r="A83" s="1" t="s">
        <v>105</v>
      </c>
      <c r="B83" s="35">
        <v>0.22</v>
      </c>
      <c r="C83" s="25">
        <v>0.06</v>
      </c>
      <c r="D83" s="31">
        <v>0.06</v>
      </c>
      <c r="E83" s="25">
        <v>0.04</v>
      </c>
      <c r="F83" s="31">
        <v>0.02</v>
      </c>
      <c r="G83" s="77">
        <v>0.0618339222614841</v>
      </c>
      <c r="H83" s="161">
        <v>0.03894298162530782</v>
      </c>
      <c r="I83" s="129">
        <v>0.05518763796909492</v>
      </c>
      <c r="J83" s="130">
        <v>0.10526315789473686</v>
      </c>
      <c r="K83" s="67">
        <v>0.13642087391992255</v>
      </c>
    </row>
    <row r="84" spans="1:11" ht="12.75">
      <c r="A84" s="1" t="s">
        <v>106</v>
      </c>
      <c r="B84" s="35">
        <v>0.03</v>
      </c>
      <c r="C84" s="25">
        <v>0.03</v>
      </c>
      <c r="D84" s="31">
        <v>0.04</v>
      </c>
      <c r="E84" s="25">
        <v>0.01</v>
      </c>
      <c r="F84" s="31">
        <v>0.03</v>
      </c>
      <c r="G84" s="77">
        <v>0.027778563015312136</v>
      </c>
      <c r="H84" s="161">
        <v>0.006666666666666667</v>
      </c>
      <c r="I84" s="129">
        <v>0.01839587932303164</v>
      </c>
      <c r="J84" s="130">
        <v>0</v>
      </c>
      <c r="K84" s="67">
        <v>0.022832787883400565</v>
      </c>
    </row>
    <row r="85" spans="1:11" ht="12.75">
      <c r="A85" s="1" t="s">
        <v>211</v>
      </c>
      <c r="B85" s="35"/>
      <c r="C85" s="25">
        <v>0.03</v>
      </c>
      <c r="D85" s="31">
        <v>0.01</v>
      </c>
      <c r="E85" s="25">
        <v>0.01</v>
      </c>
      <c r="F85" s="31">
        <v>0.01</v>
      </c>
      <c r="G85" s="77"/>
      <c r="H85" s="161">
        <v>0.006314327208435941</v>
      </c>
      <c r="I85" s="129">
        <v>0</v>
      </c>
      <c r="J85" s="130">
        <v>0</v>
      </c>
      <c r="K85" s="67">
        <v>0.007610929294466855</v>
      </c>
    </row>
    <row r="86" spans="1:11" ht="12.75">
      <c r="A86" s="1" t="s">
        <v>325</v>
      </c>
      <c r="B86" s="35"/>
      <c r="C86" s="25"/>
      <c r="D86" s="31"/>
      <c r="E86" s="25"/>
      <c r="F86" s="31"/>
      <c r="G86" s="77"/>
      <c r="H86" s="161">
        <v>0</v>
      </c>
      <c r="I86" s="129">
        <v>0</v>
      </c>
      <c r="J86" s="130">
        <v>0</v>
      </c>
      <c r="K86" s="67"/>
    </row>
    <row r="87" spans="1:11" ht="12.75">
      <c r="A87" s="1" t="s">
        <v>107</v>
      </c>
      <c r="B87" s="35"/>
      <c r="C87" s="25"/>
      <c r="D87" s="31"/>
      <c r="E87" s="25"/>
      <c r="F87" s="31"/>
      <c r="G87" s="77">
        <v>0.002</v>
      </c>
      <c r="H87" s="161">
        <v>0</v>
      </c>
      <c r="I87" s="129">
        <v>0</v>
      </c>
      <c r="J87" s="130">
        <v>0</v>
      </c>
      <c r="K87" s="67">
        <v>0.03800229616501784</v>
      </c>
    </row>
    <row r="88" spans="1:11" ht="12.75">
      <c r="A88" s="1" t="s">
        <v>336</v>
      </c>
      <c r="B88" s="35"/>
      <c r="C88" s="25"/>
      <c r="D88" s="31"/>
      <c r="E88" s="25"/>
      <c r="F88" s="31"/>
      <c r="G88" s="77"/>
      <c r="H88" s="161">
        <v>0.006314327208435941</v>
      </c>
      <c r="I88" s="129">
        <v>0.05518763796909492</v>
      </c>
      <c r="J88" s="130">
        <v>0</v>
      </c>
      <c r="K88" s="67"/>
    </row>
    <row r="89" spans="1:11" ht="12.75">
      <c r="A89" s="1" t="s">
        <v>108</v>
      </c>
      <c r="B89" s="35"/>
      <c r="C89" s="25"/>
      <c r="D89" s="31"/>
      <c r="E89" s="25"/>
      <c r="F89" s="31"/>
      <c r="G89" s="77">
        <v>0.011472320376914018</v>
      </c>
      <c r="H89" s="161">
        <v>0</v>
      </c>
      <c r="I89" s="129">
        <v>0</v>
      </c>
      <c r="J89" s="130">
        <v>0</v>
      </c>
      <c r="K89" s="67"/>
    </row>
    <row r="90" spans="1:11" ht="12.75">
      <c r="A90" s="1" t="s">
        <v>109</v>
      </c>
      <c r="B90" s="35"/>
      <c r="C90" s="25"/>
      <c r="D90" s="31"/>
      <c r="E90" s="25"/>
      <c r="F90" s="31"/>
      <c r="G90" s="77"/>
      <c r="H90" s="161">
        <v>0</v>
      </c>
      <c r="I90" s="129">
        <v>0</v>
      </c>
      <c r="J90" s="130">
        <v>0</v>
      </c>
      <c r="K90" s="67"/>
    </row>
    <row r="91" spans="1:11" ht="12.75">
      <c r="A91" s="1" t="s">
        <v>110</v>
      </c>
      <c r="B91" s="35">
        <v>1.01</v>
      </c>
      <c r="C91" s="25">
        <v>0.89</v>
      </c>
      <c r="D91" s="31">
        <v>3.36</v>
      </c>
      <c r="E91" s="25">
        <v>1.54</v>
      </c>
      <c r="F91" s="31">
        <v>16.77</v>
      </c>
      <c r="G91" s="77">
        <v>9.93325441696113</v>
      </c>
      <c r="H91" s="161">
        <v>3.027964892340721</v>
      </c>
      <c r="I91" s="129">
        <v>3.4032376747608533</v>
      </c>
      <c r="J91" s="130">
        <v>2.947368421052632</v>
      </c>
      <c r="K91" s="67">
        <v>10.910359763392718</v>
      </c>
    </row>
    <row r="92" spans="1:11" ht="12.75">
      <c r="A92" s="1" t="s">
        <v>111</v>
      </c>
      <c r="B92" s="35"/>
      <c r="C92" s="25">
        <v>0.03</v>
      </c>
      <c r="D92" s="31">
        <v>0.05</v>
      </c>
      <c r="E92" s="25">
        <v>0.05</v>
      </c>
      <c r="F92" s="31">
        <v>0.13</v>
      </c>
      <c r="G92" s="77">
        <v>0.06894464075382804</v>
      </c>
      <c r="H92" s="161">
        <v>0.08420805231964033</v>
      </c>
      <c r="I92" s="129">
        <v>0.09197939661515821</v>
      </c>
      <c r="J92" s="130">
        <v>0.10526315789473686</v>
      </c>
      <c r="K92" s="67">
        <v>0.1290716961620379</v>
      </c>
    </row>
    <row r="93" spans="1:11" ht="12.75">
      <c r="A93" s="1" t="s">
        <v>112</v>
      </c>
      <c r="B93" s="35">
        <v>0.12</v>
      </c>
      <c r="C93" s="25">
        <v>0.01</v>
      </c>
      <c r="D93" s="31"/>
      <c r="E93" s="25"/>
      <c r="F93" s="31">
        <v>0.01</v>
      </c>
      <c r="G93" s="77">
        <v>0.028889281507656066</v>
      </c>
      <c r="H93" s="161">
        <v>0.029161661371884567</v>
      </c>
      <c r="I93" s="129">
        <v>0.03679175864606328</v>
      </c>
      <c r="J93" s="130">
        <v>0.8421052631578949</v>
      </c>
      <c r="K93" s="67">
        <v>1.776193576939448</v>
      </c>
    </row>
    <row r="94" spans="1:11" ht="12.75">
      <c r="A94" s="1" t="s">
        <v>113</v>
      </c>
      <c r="B94" s="35"/>
      <c r="C94" s="25"/>
      <c r="D94" s="31">
        <v>0.01</v>
      </c>
      <c r="E94" s="25">
        <v>0.02</v>
      </c>
      <c r="F94" s="31">
        <v>0.01</v>
      </c>
      <c r="G94" s="77">
        <v>0.005</v>
      </c>
      <c r="H94" s="161">
        <v>0.0033333333333333335</v>
      </c>
      <c r="I94" s="129">
        <v>0</v>
      </c>
      <c r="J94" s="130">
        <v>0</v>
      </c>
      <c r="K94" s="67">
        <v>0.06818426180630305</v>
      </c>
    </row>
    <row r="95" spans="1:11" ht="12.75">
      <c r="A95" s="1" t="s">
        <v>114</v>
      </c>
      <c r="B95" s="35"/>
      <c r="C95" s="25"/>
      <c r="D95" s="31"/>
      <c r="E95" s="25"/>
      <c r="F95" s="31">
        <v>0.02</v>
      </c>
      <c r="G95" s="77">
        <v>0.02594464075382803</v>
      </c>
      <c r="H95" s="161">
        <v>0.015961987750205218</v>
      </c>
      <c r="I95" s="129">
        <v>0.01839587932303164</v>
      </c>
      <c r="J95" s="130">
        <v>0.31578947368421056</v>
      </c>
      <c r="K95" s="67">
        <v>0.5148733263506078</v>
      </c>
    </row>
    <row r="96" spans="1:11" ht="12.75">
      <c r="A96" s="1" t="s">
        <v>115</v>
      </c>
      <c r="B96" s="35">
        <v>0.47</v>
      </c>
      <c r="C96" s="25">
        <v>0.83</v>
      </c>
      <c r="D96" s="31">
        <v>0.49</v>
      </c>
      <c r="E96" s="25">
        <v>0.64</v>
      </c>
      <c r="F96" s="31">
        <v>1.35</v>
      </c>
      <c r="G96" s="77">
        <v>3.0427844522968197</v>
      </c>
      <c r="H96" s="161">
        <v>4.684868346277704</v>
      </c>
      <c r="I96" s="129">
        <v>7.579102281089035</v>
      </c>
      <c r="J96" s="130">
        <v>10.789473684210527</v>
      </c>
      <c r="K96" s="67">
        <v>18.86939443983359</v>
      </c>
    </row>
    <row r="97" spans="1:11" ht="12.75">
      <c r="A97" s="1" t="s">
        <v>116</v>
      </c>
      <c r="B97" s="35">
        <v>52.09</v>
      </c>
      <c r="C97" s="25">
        <v>25.73</v>
      </c>
      <c r="D97" s="31">
        <v>5.86</v>
      </c>
      <c r="E97" s="25">
        <v>57.54</v>
      </c>
      <c r="F97" s="31">
        <v>45.23</v>
      </c>
      <c r="G97" s="77">
        <v>29.827500588928153</v>
      </c>
      <c r="H97" s="161">
        <v>2.3015394329734167</v>
      </c>
      <c r="I97" s="129">
        <v>0.8094186902133922</v>
      </c>
      <c r="J97" s="130">
        <v>11.105263157894738</v>
      </c>
      <c r="K97" s="67">
        <v>32.22102219210066</v>
      </c>
    </row>
    <row r="98" spans="1:11" ht="12.75">
      <c r="A98" s="1" t="s">
        <v>117</v>
      </c>
      <c r="B98" s="35"/>
      <c r="C98" s="25"/>
      <c r="D98" s="31"/>
      <c r="E98" s="25"/>
      <c r="F98" s="31"/>
      <c r="G98" s="77"/>
      <c r="H98" s="161">
        <v>0.006314327208435941</v>
      </c>
      <c r="I98" s="129">
        <v>0</v>
      </c>
      <c r="J98" s="130">
        <v>0</v>
      </c>
      <c r="K98" s="67">
        <v>0.10623890827863733</v>
      </c>
    </row>
    <row r="99" spans="1:11" ht="12.75">
      <c r="A99" s="1" t="s">
        <v>118</v>
      </c>
      <c r="B99" s="35">
        <v>0.06</v>
      </c>
      <c r="C99" s="25">
        <v>0.01</v>
      </c>
      <c r="D99" s="31">
        <v>0.01</v>
      </c>
      <c r="E99" s="25">
        <v>0.01</v>
      </c>
      <c r="F99" s="31">
        <v>0.01</v>
      </c>
      <c r="G99" s="77">
        <v>0.007472320376914017</v>
      </c>
      <c r="H99" s="161">
        <v>0.006314327208435941</v>
      </c>
      <c r="I99" s="129">
        <v>0</v>
      </c>
      <c r="J99" s="130">
        <v>0</v>
      </c>
      <c r="K99" s="67">
        <v>0.0908599987677543</v>
      </c>
    </row>
    <row r="100" spans="1:11" ht="12.75">
      <c r="A100" s="1" t="s">
        <v>119</v>
      </c>
      <c r="B100" s="35"/>
      <c r="C100" s="25"/>
      <c r="D100" s="31"/>
      <c r="E100" s="25"/>
      <c r="F100" s="31"/>
      <c r="G100" s="77"/>
      <c r="H100" s="161">
        <v>0.006314327208435941</v>
      </c>
      <c r="I100" s="129">
        <v>0</v>
      </c>
      <c r="J100" s="130">
        <v>0</v>
      </c>
      <c r="K100" s="67">
        <v>0.037949945857701395</v>
      </c>
    </row>
    <row r="101" spans="1:11" ht="12.75">
      <c r="A101" s="1" t="s">
        <v>120</v>
      </c>
      <c r="B101" s="35"/>
      <c r="C101" s="25"/>
      <c r="D101" s="31"/>
      <c r="E101" s="25"/>
      <c r="F101" s="31"/>
      <c r="G101" s="77"/>
      <c r="H101" s="161">
        <v>0.006314327208435941</v>
      </c>
      <c r="I101" s="129">
        <v>0</v>
      </c>
      <c r="J101" s="130">
        <v>0</v>
      </c>
      <c r="K101" s="67">
        <v>0.037845245243068516</v>
      </c>
    </row>
    <row r="102" spans="1:11" ht="12.75">
      <c r="A102" s="1" t="s">
        <v>344</v>
      </c>
      <c r="B102" s="35"/>
      <c r="C102" s="25"/>
      <c r="D102" s="31"/>
      <c r="E102" s="25"/>
      <c r="F102" s="31"/>
      <c r="G102" s="77"/>
      <c r="H102" s="161">
        <v>0</v>
      </c>
      <c r="I102" s="129">
        <v>0</v>
      </c>
      <c r="J102" s="130">
        <v>0</v>
      </c>
      <c r="K102" s="67"/>
    </row>
    <row r="103" spans="1:11" ht="12.75">
      <c r="A103" s="1" t="s">
        <v>121</v>
      </c>
      <c r="B103" s="36">
        <v>7.2</v>
      </c>
      <c r="C103" s="25">
        <v>8.25</v>
      </c>
      <c r="D103" s="32">
        <v>11.19</v>
      </c>
      <c r="E103" s="25">
        <v>9.69</v>
      </c>
      <c r="F103" s="31">
        <v>11.59</v>
      </c>
      <c r="G103" s="77">
        <v>6.326455830388693</v>
      </c>
      <c r="H103" s="161">
        <v>3.710806971017238</v>
      </c>
      <c r="I103" s="129">
        <v>3.734363502575423</v>
      </c>
      <c r="J103" s="130">
        <v>6.631578947368422</v>
      </c>
      <c r="K103" s="67">
        <v>15.130897916498038</v>
      </c>
    </row>
    <row r="104" spans="1:11" ht="12.75">
      <c r="A104" s="1" t="s">
        <v>122</v>
      </c>
      <c r="B104" s="35"/>
      <c r="C104" s="25"/>
      <c r="D104" s="31"/>
      <c r="E104" s="25"/>
      <c r="F104" s="31"/>
      <c r="G104" s="77">
        <v>0.11963052024536122</v>
      </c>
      <c r="H104" s="161">
        <v>0.17596198775020522</v>
      </c>
      <c r="I104" s="129">
        <v>0</v>
      </c>
      <c r="J104" s="130">
        <v>0.05263157894736843</v>
      </c>
      <c r="K104" s="67">
        <v>0.4166117995176524</v>
      </c>
    </row>
    <row r="105" spans="1:11" ht="12.75">
      <c r="A105" s="1" t="s">
        <v>123</v>
      </c>
      <c r="B105" s="35">
        <v>0.79</v>
      </c>
      <c r="C105" s="25">
        <v>1.29</v>
      </c>
      <c r="D105" s="31">
        <v>2.29</v>
      </c>
      <c r="E105" s="25">
        <v>0.52</v>
      </c>
      <c r="F105" s="31">
        <v>0.97</v>
      </c>
      <c r="G105" s="77">
        <v>1.5173529022190537</v>
      </c>
      <c r="H105" s="161">
        <v>0.6494020332133611</v>
      </c>
      <c r="I105" s="129">
        <v>0.7726269315673289</v>
      </c>
      <c r="J105" s="130">
        <v>0.7894736842105264</v>
      </c>
      <c r="K105" s="67">
        <v>2.325666429479505</v>
      </c>
    </row>
    <row r="106" spans="1:11" ht="12.75">
      <c r="A106" s="1" t="s">
        <v>124</v>
      </c>
      <c r="B106" s="35">
        <v>10.23</v>
      </c>
      <c r="C106" s="25">
        <v>8.59</v>
      </c>
      <c r="D106" s="32">
        <v>8.7</v>
      </c>
      <c r="E106" s="25">
        <v>7.61</v>
      </c>
      <c r="F106" s="31">
        <v>4.68</v>
      </c>
      <c r="G106" s="77">
        <v>3.697294464075383</v>
      </c>
      <c r="H106" s="161">
        <v>2.5754429500536715</v>
      </c>
      <c r="I106" s="129">
        <v>2.152317880794702</v>
      </c>
      <c r="J106" s="130">
        <v>2.8947368421052637</v>
      </c>
      <c r="K106" s="67">
        <v>3.340243573899103</v>
      </c>
    </row>
    <row r="107" spans="1:11" ht="12.75">
      <c r="A107" s="1" t="s">
        <v>212</v>
      </c>
      <c r="B107" s="35"/>
      <c r="C107" s="25">
        <v>0.01</v>
      </c>
      <c r="D107" s="31"/>
      <c r="E107" s="25"/>
      <c r="F107" s="31"/>
      <c r="G107" s="77"/>
      <c r="H107" s="161">
        <v>0</v>
      </c>
      <c r="I107" s="129">
        <v>0</v>
      </c>
      <c r="J107" s="130">
        <v>0</v>
      </c>
      <c r="K107" s="67"/>
    </row>
    <row r="108" spans="1:11" ht="12.75">
      <c r="A108" s="1" t="s">
        <v>125</v>
      </c>
      <c r="B108" s="35">
        <v>7.16</v>
      </c>
      <c r="C108" s="25">
        <v>3.98</v>
      </c>
      <c r="D108" s="31">
        <v>5.02</v>
      </c>
      <c r="E108" s="25">
        <v>4.32</v>
      </c>
      <c r="F108" s="32">
        <v>3.6</v>
      </c>
      <c r="G108" s="77">
        <v>3.4144346289752647</v>
      </c>
      <c r="H108" s="161">
        <v>2.752244111889878</v>
      </c>
      <c r="I108" s="129">
        <v>2.501839587932303</v>
      </c>
      <c r="J108" s="130">
        <v>0.6315789473684211</v>
      </c>
      <c r="K108" s="67">
        <v>1.1442770442694334</v>
      </c>
    </row>
    <row r="109" spans="1:11" ht="12.75">
      <c r="A109" s="1" t="s">
        <v>126</v>
      </c>
      <c r="B109" s="35">
        <v>2.11</v>
      </c>
      <c r="C109" s="28">
        <v>1.9</v>
      </c>
      <c r="D109" s="31">
        <v>2.39</v>
      </c>
      <c r="E109" s="28">
        <v>1.8</v>
      </c>
      <c r="F109" s="32">
        <v>2.3</v>
      </c>
      <c r="G109" s="77">
        <v>2.106434628975265</v>
      </c>
      <c r="H109" s="161">
        <v>2.16931868409421</v>
      </c>
      <c r="I109" s="129">
        <v>1.9867549668874172</v>
      </c>
      <c r="J109" s="130">
        <v>4.157894736842106</v>
      </c>
      <c r="K109" s="67">
        <v>5.166101484694985</v>
      </c>
    </row>
    <row r="110" spans="1:11" ht="12.75">
      <c r="A110" s="1" t="s">
        <v>127</v>
      </c>
      <c r="B110" s="35">
        <v>2.85</v>
      </c>
      <c r="C110" s="25">
        <v>2.54</v>
      </c>
      <c r="D110" s="32">
        <v>5</v>
      </c>
      <c r="E110" s="25">
        <v>10.74</v>
      </c>
      <c r="F110" s="31">
        <v>23.02</v>
      </c>
      <c r="G110" s="77">
        <v>40.44371613663133</v>
      </c>
      <c r="H110" s="161">
        <v>59.12693186840943</v>
      </c>
      <c r="I110" s="129">
        <v>62.25165562913907</v>
      </c>
      <c r="J110" s="130">
        <v>146.26315789473688</v>
      </c>
      <c r="K110" s="67">
        <v>99.2102633985578</v>
      </c>
    </row>
    <row r="111" spans="1:11" ht="12.75">
      <c r="A111" s="1" t="s">
        <v>128</v>
      </c>
      <c r="B111" s="35">
        <v>33.08</v>
      </c>
      <c r="C111" s="25">
        <v>33.74</v>
      </c>
      <c r="D111" s="32">
        <v>49.43</v>
      </c>
      <c r="E111" s="25">
        <v>40.04</v>
      </c>
      <c r="F111" s="31">
        <v>44.77</v>
      </c>
      <c r="G111" s="77">
        <v>57.653077738515904</v>
      </c>
      <c r="H111" s="161">
        <v>69.55910715413272</v>
      </c>
      <c r="I111" s="129">
        <v>72.16703458425313</v>
      </c>
      <c r="J111" s="130">
        <v>158.31578947368425</v>
      </c>
      <c r="K111" s="67">
        <v>159.20536260440363</v>
      </c>
    </row>
    <row r="112" spans="1:11" ht="12.75">
      <c r="A112" s="1" t="s">
        <v>129</v>
      </c>
      <c r="B112" s="35"/>
      <c r="C112" s="25"/>
      <c r="D112" s="31">
        <v>0.02</v>
      </c>
      <c r="E112" s="25"/>
      <c r="F112" s="31">
        <v>0.04</v>
      </c>
      <c r="G112" s="77">
        <v>0.022944640753828034</v>
      </c>
      <c r="H112" s="161">
        <v>0.016666666666666666</v>
      </c>
      <c r="I112" s="129">
        <v>0</v>
      </c>
      <c r="J112" s="130">
        <v>0.26315789473684215</v>
      </c>
      <c r="K112" s="67"/>
    </row>
    <row r="113" spans="1:11" ht="12.75">
      <c r="A113" s="1" t="s">
        <v>130</v>
      </c>
      <c r="B113" s="35">
        <v>1.48</v>
      </c>
      <c r="C113" s="25">
        <v>1.13</v>
      </c>
      <c r="D113" s="31">
        <v>0.87</v>
      </c>
      <c r="E113" s="25">
        <v>0.96</v>
      </c>
      <c r="F113" s="31">
        <v>1.04</v>
      </c>
      <c r="G113" s="77">
        <v>1.2495936395759721</v>
      </c>
      <c r="H113" s="161">
        <v>0.6399444339205658</v>
      </c>
      <c r="I113" s="129">
        <v>1.0853568800588667</v>
      </c>
      <c r="J113" s="130">
        <v>3.578947368421053</v>
      </c>
      <c r="K113" s="67">
        <v>2.660233216592148</v>
      </c>
    </row>
    <row r="114" spans="1:11" ht="12.75">
      <c r="A114" s="1" t="s">
        <v>131</v>
      </c>
      <c r="B114" s="35">
        <v>0.09</v>
      </c>
      <c r="C114" s="25">
        <v>0.04</v>
      </c>
      <c r="D114" s="31">
        <v>0.11</v>
      </c>
      <c r="E114" s="25">
        <v>0.09</v>
      </c>
      <c r="F114" s="32">
        <v>0.1</v>
      </c>
      <c r="G114" s="77">
        <v>0.19702944640753828</v>
      </c>
      <c r="H114" s="161">
        <v>0.14840058091810318</v>
      </c>
      <c r="I114" s="129">
        <v>0.14716703458425312</v>
      </c>
      <c r="J114" s="130">
        <v>0.10526315789473686</v>
      </c>
      <c r="K114" s="67">
        <v>0.09112175030433649</v>
      </c>
    </row>
    <row r="115" spans="1:11" ht="12.75">
      <c r="A115" s="1" t="s">
        <v>132</v>
      </c>
      <c r="B115" s="35">
        <v>2.66</v>
      </c>
      <c r="C115" s="25">
        <v>1.93</v>
      </c>
      <c r="D115" s="31">
        <v>1.99</v>
      </c>
      <c r="E115" s="25">
        <v>2.07</v>
      </c>
      <c r="F115" s="32">
        <v>1.7</v>
      </c>
      <c r="G115" s="77">
        <v>2.141689045936396</v>
      </c>
      <c r="H115" s="161">
        <v>3.399698806592158</v>
      </c>
      <c r="I115" s="129">
        <v>4.764532744665194</v>
      </c>
      <c r="J115" s="130">
        <v>2.315789473684211</v>
      </c>
      <c r="K115" s="67">
        <v>1.3952283097575737</v>
      </c>
    </row>
    <row r="116" spans="1:11" ht="12.75">
      <c r="A116" s="1" t="s">
        <v>133</v>
      </c>
      <c r="B116" s="35">
        <v>4.56</v>
      </c>
      <c r="C116" s="25">
        <v>5.73</v>
      </c>
      <c r="D116" s="31">
        <v>7.09</v>
      </c>
      <c r="E116" s="25">
        <v>12.12</v>
      </c>
      <c r="F116" s="31">
        <v>10.94</v>
      </c>
      <c r="G116" s="77">
        <v>12.16944522968198</v>
      </c>
      <c r="H116" s="161">
        <v>15.153409105259835</v>
      </c>
      <c r="I116" s="129">
        <v>16.169977924944813</v>
      </c>
      <c r="J116" s="130">
        <v>29.631578947368425</v>
      </c>
      <c r="K116" s="67">
        <v>26.55870825214002</v>
      </c>
    </row>
    <row r="117" spans="1:11" ht="12.75">
      <c r="A117" s="1" t="s">
        <v>134</v>
      </c>
      <c r="B117" s="35">
        <v>0.01</v>
      </c>
      <c r="C117" s="25">
        <v>0.02</v>
      </c>
      <c r="D117" s="31"/>
      <c r="E117" s="25">
        <v>0.03</v>
      </c>
      <c r="F117" s="31">
        <v>0.04</v>
      </c>
      <c r="G117" s="77">
        <v>0.006999999999999999</v>
      </c>
      <c r="H117" s="161">
        <v>0.0033333333333333335</v>
      </c>
      <c r="I117" s="129">
        <v>0.07358351729212656</v>
      </c>
      <c r="J117" s="130">
        <v>0.4736842105263159</v>
      </c>
      <c r="K117" s="67">
        <v>0.25720108679237985</v>
      </c>
    </row>
    <row r="118" spans="1:11" ht="12.75">
      <c r="A118" s="1" t="s">
        <v>135</v>
      </c>
      <c r="B118" s="36">
        <v>90.6</v>
      </c>
      <c r="C118" s="25">
        <v>44.43</v>
      </c>
      <c r="D118" s="32">
        <v>15.29</v>
      </c>
      <c r="E118" s="25">
        <v>13.13</v>
      </c>
      <c r="F118" s="31">
        <v>15.94</v>
      </c>
      <c r="G118" s="77">
        <v>37.92022732626619</v>
      </c>
      <c r="H118" s="161">
        <v>38.514273380248284</v>
      </c>
      <c r="I118" s="129">
        <v>46.32082413539367</v>
      </c>
      <c r="J118" s="130">
        <v>99.10526315789475</v>
      </c>
      <c r="K118" s="67">
        <v>35.153513249258744</v>
      </c>
    </row>
    <row r="119" spans="1:11" ht="12.75">
      <c r="A119" s="1" t="s">
        <v>136</v>
      </c>
      <c r="B119" s="35">
        <v>0.25</v>
      </c>
      <c r="C119" s="25">
        <v>0.05</v>
      </c>
      <c r="D119" s="31">
        <v>0.03</v>
      </c>
      <c r="E119" s="25">
        <v>0.02</v>
      </c>
      <c r="F119" s="31"/>
      <c r="G119" s="77">
        <v>0.004</v>
      </c>
      <c r="H119" s="161">
        <v>0</v>
      </c>
      <c r="I119" s="129">
        <v>0.03679175864606328</v>
      </c>
      <c r="J119" s="130">
        <v>0</v>
      </c>
      <c r="K119" s="67">
        <v>0.007558578987150415</v>
      </c>
    </row>
    <row r="120" spans="1:11" ht="12.75">
      <c r="A120" s="1" t="s">
        <v>137</v>
      </c>
      <c r="B120" s="35">
        <v>47.42</v>
      </c>
      <c r="C120" s="25">
        <v>53.63</v>
      </c>
      <c r="D120" s="32">
        <v>40.11</v>
      </c>
      <c r="E120" s="25">
        <v>41.99</v>
      </c>
      <c r="F120" s="31">
        <v>24.56</v>
      </c>
      <c r="G120" s="77">
        <v>23.514391048292115</v>
      </c>
      <c r="H120" s="161">
        <v>28.616604786260027</v>
      </c>
      <c r="I120" s="129">
        <v>33.68285504047093</v>
      </c>
      <c r="J120" s="130">
        <v>52</v>
      </c>
      <c r="K120" s="67">
        <v>37.26285210111986</v>
      </c>
    </row>
    <row r="121" spans="1:11" ht="12.75">
      <c r="A121" s="1" t="s">
        <v>138</v>
      </c>
      <c r="B121" s="35">
        <v>0.03</v>
      </c>
      <c r="C121" s="25">
        <v>0.18</v>
      </c>
      <c r="D121" s="31">
        <v>0.28</v>
      </c>
      <c r="E121" s="25">
        <v>0.75</v>
      </c>
      <c r="F121" s="32">
        <v>0.9</v>
      </c>
      <c r="G121" s="77">
        <v>2.4040471142520614</v>
      </c>
      <c r="H121" s="161">
        <v>4.556194354991476</v>
      </c>
      <c r="I121" s="129">
        <v>5.022075055187638</v>
      </c>
      <c r="J121" s="130">
        <v>9.894736842105265</v>
      </c>
      <c r="K121" s="67">
        <v>5.8694479982249215</v>
      </c>
    </row>
    <row r="122" spans="1:11" ht="12.75">
      <c r="A122" s="1" t="s">
        <v>139</v>
      </c>
      <c r="B122" s="36">
        <v>2.5</v>
      </c>
      <c r="C122" s="28">
        <v>1.02</v>
      </c>
      <c r="D122" s="31">
        <v>0.46</v>
      </c>
      <c r="E122" s="25">
        <v>0.13</v>
      </c>
      <c r="F122" s="31">
        <v>0.01</v>
      </c>
      <c r="G122" s="77">
        <v>0.099</v>
      </c>
      <c r="H122" s="161">
        <v>0.34677337879648923</v>
      </c>
      <c r="I122" s="129">
        <v>0</v>
      </c>
      <c r="J122" s="130">
        <v>0.10526315789473686</v>
      </c>
      <c r="K122" s="67">
        <v>0.6653120017911859</v>
      </c>
    </row>
    <row r="123" spans="1:11" ht="12.75">
      <c r="A123" s="1" t="s">
        <v>140</v>
      </c>
      <c r="B123" s="35">
        <v>27.78</v>
      </c>
      <c r="C123" s="25">
        <v>43.99</v>
      </c>
      <c r="D123" s="32">
        <v>62.92</v>
      </c>
      <c r="E123" s="28">
        <v>37.8</v>
      </c>
      <c r="F123" s="32">
        <v>16.8</v>
      </c>
      <c r="G123" s="77">
        <v>10.316457008244994</v>
      </c>
      <c r="H123" s="161">
        <v>13.183603586537854</v>
      </c>
      <c r="I123" s="129">
        <v>12.601177336276674</v>
      </c>
      <c r="J123" s="130">
        <v>5.894736842105264</v>
      </c>
      <c r="K123" s="67">
        <v>9.287999577975985</v>
      </c>
    </row>
    <row r="124" spans="1:11" ht="12.75">
      <c r="A124" s="1" t="s">
        <v>141</v>
      </c>
      <c r="B124" s="35"/>
      <c r="C124" s="25">
        <v>0.02</v>
      </c>
      <c r="D124" s="31"/>
      <c r="E124" s="25">
        <v>0.14</v>
      </c>
      <c r="F124" s="31">
        <v>0.09</v>
      </c>
      <c r="G124" s="77">
        <v>2.496676089517079</v>
      </c>
      <c r="H124" s="161">
        <v>19.041903138220622</v>
      </c>
      <c r="I124" s="129">
        <v>32.50551876379691</v>
      </c>
      <c r="J124" s="130">
        <v>48.31578947368422</v>
      </c>
      <c r="K124" s="67">
        <v>39.65219261208302</v>
      </c>
    </row>
    <row r="125" spans="1:11" ht="12.75">
      <c r="A125" s="1" t="s">
        <v>142</v>
      </c>
      <c r="B125" s="35">
        <v>0.56</v>
      </c>
      <c r="C125" s="25">
        <v>1.74</v>
      </c>
      <c r="D125" s="31">
        <v>0.97</v>
      </c>
      <c r="E125" s="25">
        <v>1.25</v>
      </c>
      <c r="F125" s="32">
        <v>0.44</v>
      </c>
      <c r="G125" s="77">
        <v>0.33453121319199053</v>
      </c>
      <c r="H125" s="161">
        <v>0.5942088877775259</v>
      </c>
      <c r="I125" s="129">
        <v>1.3428991905813097</v>
      </c>
      <c r="J125" s="130">
        <v>7.894736842105265</v>
      </c>
      <c r="K125" s="67">
        <v>4.575537667858241</v>
      </c>
    </row>
    <row r="126" spans="1:11" ht="12.75">
      <c r="A126" s="1" t="s">
        <v>143</v>
      </c>
      <c r="B126" s="35">
        <v>0.53</v>
      </c>
      <c r="C126" s="25">
        <v>1.94</v>
      </c>
      <c r="D126" s="32">
        <v>1.7</v>
      </c>
      <c r="E126" s="25">
        <v>1.31</v>
      </c>
      <c r="F126" s="31">
        <v>0.75</v>
      </c>
      <c r="G126" s="77">
        <v>0.3024723203769141</v>
      </c>
      <c r="H126" s="161">
        <v>0.2395225981485897</v>
      </c>
      <c r="I126" s="129">
        <v>11.497424576894774</v>
      </c>
      <c r="J126" s="130">
        <v>0.8947368421052633</v>
      </c>
      <c r="K126" s="67">
        <v>1.4176946454897592</v>
      </c>
    </row>
    <row r="127" spans="1:11" ht="12.75">
      <c r="A127" s="1" t="s">
        <v>144</v>
      </c>
      <c r="B127" s="35">
        <v>0.11</v>
      </c>
      <c r="C127" s="25"/>
      <c r="D127" s="31"/>
      <c r="E127" s="25">
        <v>0.01</v>
      </c>
      <c r="F127" s="32">
        <v>0.03</v>
      </c>
      <c r="G127" s="77"/>
      <c r="H127" s="161">
        <v>0.012980993875102606</v>
      </c>
      <c r="I127" s="129">
        <v>0.03679175864606328</v>
      </c>
      <c r="J127" s="130">
        <v>0.15789473684210528</v>
      </c>
      <c r="K127" s="67">
        <v>0.07558578987150415</v>
      </c>
    </row>
    <row r="128" spans="1:11" ht="12.75">
      <c r="A128" s="1" t="s">
        <v>145</v>
      </c>
      <c r="B128" s="35">
        <v>7.38</v>
      </c>
      <c r="C128" s="25">
        <v>3.47</v>
      </c>
      <c r="D128" s="31">
        <v>5.97</v>
      </c>
      <c r="E128" s="25">
        <v>17.45</v>
      </c>
      <c r="F128" s="31">
        <v>34.78</v>
      </c>
      <c r="G128" s="77">
        <v>69.49336395759717</v>
      </c>
      <c r="H128" s="161">
        <v>46.50621140367494</v>
      </c>
      <c r="I128" s="129">
        <v>37.159676232523914</v>
      </c>
      <c r="J128" s="130">
        <v>53.42105263157895</v>
      </c>
      <c r="K128" s="67">
        <v>112.18646293537836</v>
      </c>
    </row>
    <row r="129" spans="1:11" ht="12.75">
      <c r="A129" s="1" t="s">
        <v>146</v>
      </c>
      <c r="B129" s="35">
        <v>1.01</v>
      </c>
      <c r="C129" s="25">
        <v>1.17</v>
      </c>
      <c r="D129" s="31">
        <v>0.42</v>
      </c>
      <c r="E129" s="28">
        <v>0.3</v>
      </c>
      <c r="F129" s="31">
        <v>0.74</v>
      </c>
      <c r="G129" s="77">
        <v>1.4537926972909305</v>
      </c>
      <c r="H129" s="161">
        <v>2.4429765738460567</v>
      </c>
      <c r="I129" s="129">
        <v>2.0235467255334805</v>
      </c>
      <c r="J129" s="130">
        <v>1.842105263157895</v>
      </c>
      <c r="K129" s="67">
        <v>1.668541210363267</v>
      </c>
    </row>
    <row r="130" spans="1:11" ht="12.75">
      <c r="A130" s="1" t="s">
        <v>147</v>
      </c>
      <c r="B130" s="35">
        <v>27.38</v>
      </c>
      <c r="C130" s="25">
        <v>3.55</v>
      </c>
      <c r="D130" s="31">
        <v>4.02</v>
      </c>
      <c r="E130" s="25">
        <v>3.81</v>
      </c>
      <c r="F130" s="31">
        <v>7.25</v>
      </c>
      <c r="G130" s="77">
        <v>10.572916372202593</v>
      </c>
      <c r="H130" s="161">
        <v>10.263803750710363</v>
      </c>
      <c r="I130" s="129">
        <v>11.607799852832965</v>
      </c>
      <c r="J130" s="130">
        <v>25.421052631578952</v>
      </c>
      <c r="K130" s="67">
        <v>24.90357677434319</v>
      </c>
    </row>
    <row r="131" spans="1:11" ht="12.75">
      <c r="A131" s="1" t="s">
        <v>148</v>
      </c>
      <c r="B131" s="35">
        <v>0.25</v>
      </c>
      <c r="C131" s="25">
        <v>0.45</v>
      </c>
      <c r="D131" s="31">
        <v>0.11</v>
      </c>
      <c r="E131" s="25">
        <v>4.73</v>
      </c>
      <c r="F131" s="31">
        <v>0.36</v>
      </c>
      <c r="G131" s="77">
        <v>0.03241696113074204</v>
      </c>
      <c r="H131" s="161">
        <v>0.006314327208435941</v>
      </c>
      <c r="I131" s="129">
        <v>0</v>
      </c>
      <c r="J131" s="130">
        <v>0</v>
      </c>
      <c r="K131" s="67">
        <v>0.007558578987150415</v>
      </c>
    </row>
    <row r="132" spans="1:11" ht="12.75">
      <c r="A132" s="1" t="s">
        <v>149</v>
      </c>
      <c r="B132" s="35">
        <v>0.16</v>
      </c>
      <c r="C132" s="25">
        <v>0.07</v>
      </c>
      <c r="D132" s="31">
        <v>0.07</v>
      </c>
      <c r="E132" s="25">
        <v>0.23</v>
      </c>
      <c r="F132" s="31">
        <v>0.06</v>
      </c>
      <c r="G132" s="77">
        <v>0.061</v>
      </c>
      <c r="H132" s="161">
        <v>0</v>
      </c>
      <c r="I132" s="129">
        <v>0.01839587932303164</v>
      </c>
      <c r="J132" s="130">
        <v>0</v>
      </c>
      <c r="K132" s="67">
        <v>0.01522185858893371</v>
      </c>
    </row>
    <row r="133" spans="1:11" ht="12.75">
      <c r="A133" s="1" t="s">
        <v>150</v>
      </c>
      <c r="B133" s="35">
        <v>55.41</v>
      </c>
      <c r="C133" s="25">
        <v>7.07</v>
      </c>
      <c r="D133" s="32">
        <v>16.46</v>
      </c>
      <c r="E133" s="25">
        <v>19.06</v>
      </c>
      <c r="F133" s="31">
        <v>10.91</v>
      </c>
      <c r="G133" s="77">
        <v>14.193605418138986</v>
      </c>
      <c r="H133" s="161">
        <v>9.340214687125087</v>
      </c>
      <c r="I133" s="129">
        <v>58.77483443708609</v>
      </c>
      <c r="J133" s="130">
        <v>23.842105263157897</v>
      </c>
      <c r="K133" s="67">
        <v>19.149412206722506</v>
      </c>
    </row>
    <row r="134" spans="1:11" ht="12.75">
      <c r="A134" s="1" t="s">
        <v>151</v>
      </c>
      <c r="B134" s="35">
        <v>0.04</v>
      </c>
      <c r="C134" s="25">
        <v>0.01</v>
      </c>
      <c r="D134" s="31">
        <v>0.03</v>
      </c>
      <c r="E134" s="25">
        <v>0.05</v>
      </c>
      <c r="F134" s="31">
        <v>0.03</v>
      </c>
      <c r="G134" s="77">
        <v>0.015472320376914015</v>
      </c>
      <c r="H134" s="161">
        <v>0.10208625370966724</v>
      </c>
      <c r="I134" s="129">
        <v>0.03679175864606328</v>
      </c>
      <c r="J134" s="130">
        <v>0</v>
      </c>
      <c r="K134" s="67">
        <v>0.060520982204519756</v>
      </c>
    </row>
    <row r="135" spans="1:11" ht="12.75">
      <c r="A135" s="1" t="s">
        <v>208</v>
      </c>
      <c r="B135" s="35">
        <v>0.04</v>
      </c>
      <c r="C135" s="25"/>
      <c r="D135" s="31"/>
      <c r="E135" s="25"/>
      <c r="F135" s="31"/>
      <c r="G135" s="77"/>
      <c r="H135" s="161">
        <v>0</v>
      </c>
      <c r="I135" s="129">
        <v>0</v>
      </c>
      <c r="J135" s="130">
        <v>0</v>
      </c>
      <c r="K135" s="67"/>
    </row>
    <row r="136" spans="1:11" ht="12.75">
      <c r="A136" s="1" t="s">
        <v>152</v>
      </c>
      <c r="B136" s="35">
        <v>2.07</v>
      </c>
      <c r="C136" s="25">
        <v>1.51</v>
      </c>
      <c r="D136" s="31">
        <v>0.99</v>
      </c>
      <c r="E136" s="25">
        <v>0.51</v>
      </c>
      <c r="F136" s="32">
        <v>1.2</v>
      </c>
      <c r="G136" s="77">
        <v>1.4846042402826858</v>
      </c>
      <c r="H136" s="161">
        <v>0.23666666666666666</v>
      </c>
      <c r="I136" s="129">
        <v>1.7476085356880058</v>
      </c>
      <c r="J136" s="130">
        <v>0.6315789473684211</v>
      </c>
      <c r="K136" s="67">
        <v>5.661689763219561</v>
      </c>
    </row>
    <row r="137" spans="1:11" ht="12.75">
      <c r="A137" s="1" t="s">
        <v>153</v>
      </c>
      <c r="B137" s="35">
        <v>2.24</v>
      </c>
      <c r="C137" s="25">
        <v>1.56</v>
      </c>
      <c r="D137" s="31">
        <v>1.05</v>
      </c>
      <c r="E137" s="25">
        <v>0.88</v>
      </c>
      <c r="F137" s="31">
        <v>2.62</v>
      </c>
      <c r="G137" s="77">
        <v>2.0387338044758545</v>
      </c>
      <c r="H137" s="161">
        <v>0.5108669571257182</v>
      </c>
      <c r="I137" s="129">
        <v>1.2141280353200883</v>
      </c>
      <c r="J137" s="130">
        <v>2.421052631578948</v>
      </c>
      <c r="K137" s="67">
        <v>1.0061809605153849</v>
      </c>
    </row>
    <row r="138" spans="1:11" ht="12.75">
      <c r="A138" s="1" t="s">
        <v>154</v>
      </c>
      <c r="B138" s="35">
        <v>0.12</v>
      </c>
      <c r="C138" s="25"/>
      <c r="D138" s="31">
        <v>0.08</v>
      </c>
      <c r="E138" s="25">
        <v>0.14</v>
      </c>
      <c r="F138" s="31">
        <v>0.05</v>
      </c>
      <c r="G138" s="77">
        <v>0.020999999999999998</v>
      </c>
      <c r="H138" s="161">
        <v>0.029647660541769278</v>
      </c>
      <c r="I138" s="129">
        <v>0.7726269315673289</v>
      </c>
      <c r="J138" s="130">
        <v>3.1578947368421058</v>
      </c>
      <c r="K138" s="67">
        <v>1.4108689708050393</v>
      </c>
    </row>
    <row r="139" spans="1:11" ht="12.75">
      <c r="A139" s="1" t="s">
        <v>155</v>
      </c>
      <c r="B139" s="36">
        <v>0.5</v>
      </c>
      <c r="C139" s="25">
        <v>0.13</v>
      </c>
      <c r="D139" s="31">
        <v>0.29</v>
      </c>
      <c r="E139" s="25">
        <v>0.12</v>
      </c>
      <c r="F139" s="31">
        <v>0.06</v>
      </c>
      <c r="G139" s="77">
        <v>0.05747232037691402</v>
      </c>
      <c r="H139" s="161">
        <v>0.02</v>
      </c>
      <c r="I139" s="129">
        <v>0.14716703458425312</v>
      </c>
      <c r="J139" s="130">
        <v>0.42105263157894746</v>
      </c>
      <c r="K139" s="67">
        <v>0.3881573940178096</v>
      </c>
    </row>
    <row r="140" spans="1:11" ht="12.75">
      <c r="A140" s="1" t="s">
        <v>156</v>
      </c>
      <c r="B140" s="35">
        <v>16.38</v>
      </c>
      <c r="C140" s="28">
        <v>11.5</v>
      </c>
      <c r="D140" s="32">
        <v>16.05</v>
      </c>
      <c r="E140" s="25">
        <v>18.07</v>
      </c>
      <c r="F140" s="32">
        <v>15.9</v>
      </c>
      <c r="G140" s="77">
        <v>10.701090694935218</v>
      </c>
      <c r="H140" s="161">
        <v>13.973556860516512</v>
      </c>
      <c r="I140" s="129">
        <v>13.373804267844003</v>
      </c>
      <c r="J140" s="130">
        <v>21.78947368421053</v>
      </c>
      <c r="K140" s="67">
        <v>19.035167728371167</v>
      </c>
    </row>
    <row r="141" spans="1:11" ht="12.75">
      <c r="A141" s="1" t="s">
        <v>157</v>
      </c>
      <c r="B141" s="35"/>
      <c r="C141" s="25">
        <v>0.11</v>
      </c>
      <c r="D141" s="31">
        <v>0.01</v>
      </c>
      <c r="E141" s="25">
        <v>0.13</v>
      </c>
      <c r="F141" s="31">
        <v>0.03</v>
      </c>
      <c r="G141" s="77"/>
      <c r="H141" s="161">
        <v>0.016666666666666666</v>
      </c>
      <c r="I141" s="129">
        <v>0.18395879323031641</v>
      </c>
      <c r="J141" s="130">
        <v>0</v>
      </c>
      <c r="K141" s="67">
        <v>0</v>
      </c>
    </row>
    <row r="142" spans="1:11" ht="12.75">
      <c r="A142" s="1" t="s">
        <v>370</v>
      </c>
      <c r="B142" s="35"/>
      <c r="C142" s="25"/>
      <c r="D142" s="31"/>
      <c r="E142" s="25"/>
      <c r="F142" s="31"/>
      <c r="G142" s="77"/>
      <c r="H142" s="161">
        <v>0</v>
      </c>
      <c r="I142" s="129">
        <v>0.01839587932303164</v>
      </c>
      <c r="J142" s="130">
        <v>0</v>
      </c>
      <c r="K142" s="67"/>
    </row>
    <row r="143" spans="1:11" ht="12.75">
      <c r="A143" s="1" t="s">
        <v>158</v>
      </c>
      <c r="B143" s="35">
        <v>45.28</v>
      </c>
      <c r="C143" s="25">
        <v>65.21</v>
      </c>
      <c r="D143" s="32">
        <v>75.44</v>
      </c>
      <c r="E143" s="25">
        <v>78.62</v>
      </c>
      <c r="F143" s="31">
        <v>49.23</v>
      </c>
      <c r="G143" s="77">
        <v>50.732658421672554</v>
      </c>
      <c r="H143" s="161">
        <v>66.73120224790048</v>
      </c>
      <c r="I143" s="129">
        <v>54.34142752023546</v>
      </c>
      <c r="J143" s="130">
        <v>155.26315789473688</v>
      </c>
      <c r="K143" s="67">
        <v>154.92347391807016</v>
      </c>
    </row>
    <row r="144" spans="1:11" ht="13.5" thickBot="1">
      <c r="A144" s="1" t="s">
        <v>159</v>
      </c>
      <c r="B144" s="37">
        <v>0.01</v>
      </c>
      <c r="C144" s="29">
        <v>0.05</v>
      </c>
      <c r="D144" s="33">
        <v>0.01</v>
      </c>
      <c r="E144" s="29">
        <v>0.08</v>
      </c>
      <c r="F144" s="33">
        <v>0.16</v>
      </c>
      <c r="G144" s="78">
        <v>0.08325088339222617</v>
      </c>
      <c r="H144" s="162">
        <v>0</v>
      </c>
      <c r="I144" s="131">
        <v>0.01839587932303164</v>
      </c>
      <c r="J144" s="132">
        <v>0</v>
      </c>
      <c r="K144" s="68">
        <v>0.09080764846043787</v>
      </c>
    </row>
    <row r="145" spans="1:11" ht="12.75">
      <c r="A145" s="1" t="s">
        <v>160</v>
      </c>
      <c r="B145" s="19">
        <f aca="true" t="shared" si="0" ref="B145:G145">SUM(B4:B144)</f>
        <v>535.26</v>
      </c>
      <c r="C145" s="19">
        <f t="shared" si="0"/>
        <v>397.12000000000006</v>
      </c>
      <c r="D145" s="19">
        <f t="shared" si="0"/>
        <v>387.50000000000006</v>
      </c>
      <c r="E145" s="19">
        <f t="shared" si="0"/>
        <v>462.73</v>
      </c>
      <c r="F145" s="19">
        <f t="shared" si="0"/>
        <v>454.55000000000007</v>
      </c>
      <c r="G145" s="19">
        <f t="shared" si="0"/>
        <v>530.6337470971358</v>
      </c>
      <c r="H145" s="19">
        <v>524.7876958342512</v>
      </c>
      <c r="I145" s="141">
        <f>SUM(I4:I144)</f>
        <v>635.6144223693892</v>
      </c>
      <c r="J145" s="133">
        <f>SUM(J4:J144)</f>
        <v>2887.999999999999</v>
      </c>
      <c r="K145" s="133">
        <f>SUM(K4:K144)</f>
        <v>1940.5985935485887</v>
      </c>
    </row>
    <row r="146" spans="1:11" ht="12.75">
      <c r="A146" s="1" t="s">
        <v>161</v>
      </c>
      <c r="B146" s="21"/>
      <c r="C146" s="21"/>
      <c r="D146" s="21"/>
      <c r="E146" s="21"/>
      <c r="F146" s="21"/>
      <c r="G146" s="21"/>
      <c r="H146" s="21"/>
      <c r="I146" s="56">
        <f>COUNTIF(I4:I144,"&gt;0")</f>
        <v>81</v>
      </c>
      <c r="J146" s="53">
        <f>COUNTIF(J4:J144,"&gt;0")</f>
        <v>86</v>
      </c>
      <c r="K146" s="62"/>
    </row>
    <row r="147" ht="12.75">
      <c r="K147" s="6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4">
      <selection activeCell="A43" sqref="A43:IV43"/>
    </sheetView>
  </sheetViews>
  <sheetFormatPr defaultColWidth="9.140625" defaultRowHeight="12.75"/>
  <cols>
    <col min="1" max="1" width="29.57421875" style="0" customWidth="1"/>
  </cols>
  <sheetData>
    <row r="1" spans="1:4" ht="12.75">
      <c r="A1" s="110" t="s">
        <v>162</v>
      </c>
      <c r="B1" s="110" t="s">
        <v>163</v>
      </c>
      <c r="C1" s="81"/>
      <c r="D1" s="81"/>
    </row>
    <row r="2" spans="1:2" s="81" customFormat="1" ht="12.75">
      <c r="A2" s="1" t="s">
        <v>280</v>
      </c>
      <c r="B2" s="1" t="s">
        <v>281</v>
      </c>
    </row>
    <row r="3" spans="1:2" s="81" customFormat="1" ht="12.75">
      <c r="A3" s="1" t="s">
        <v>318</v>
      </c>
      <c r="B3" s="1" t="s">
        <v>393</v>
      </c>
    </row>
    <row r="4" spans="1:2" s="81" customFormat="1" ht="12.75">
      <c r="A4" s="1" t="s">
        <v>261</v>
      </c>
      <c r="B4" s="1" t="s">
        <v>398</v>
      </c>
    </row>
    <row r="5" spans="1:2" s="81" customFormat="1" ht="12.75">
      <c r="A5" s="1" t="s">
        <v>401</v>
      </c>
      <c r="B5" s="1" t="s">
        <v>402</v>
      </c>
    </row>
    <row r="6" spans="1:2" s="81" customFormat="1" ht="12.75">
      <c r="A6" s="1" t="s">
        <v>164</v>
      </c>
      <c r="B6" s="1" t="s">
        <v>345</v>
      </c>
    </row>
    <row r="7" spans="1:2" s="81" customFormat="1" ht="12.75">
      <c r="A7" s="1" t="s">
        <v>445</v>
      </c>
      <c r="B7" s="1" t="s">
        <v>446</v>
      </c>
    </row>
    <row r="8" spans="1:3" s="81" customFormat="1" ht="12.75">
      <c r="A8" s="1" t="s">
        <v>271</v>
      </c>
      <c r="B8" s="1" t="s">
        <v>386</v>
      </c>
      <c r="C8" s="1"/>
    </row>
    <row r="9" spans="1:2" s="81" customFormat="1" ht="12.75">
      <c r="A9" s="1" t="s">
        <v>322</v>
      </c>
      <c r="B9" s="1" t="s">
        <v>369</v>
      </c>
    </row>
    <row r="10" spans="1:2" s="81" customFormat="1" ht="12.75">
      <c r="A10" s="1" t="s">
        <v>165</v>
      </c>
      <c r="B10" s="1" t="s">
        <v>187</v>
      </c>
    </row>
    <row r="11" spans="1:2" s="81" customFormat="1" ht="12.75">
      <c r="A11" s="1" t="s">
        <v>265</v>
      </c>
      <c r="B11" s="1" t="s">
        <v>266</v>
      </c>
    </row>
    <row r="12" spans="1:8" s="81" customFormat="1" ht="12.75">
      <c r="A12" s="1" t="s">
        <v>166</v>
      </c>
      <c r="B12" s="1" t="s">
        <v>298</v>
      </c>
      <c r="C12" s="1"/>
      <c r="H12" s="81" t="s">
        <v>192</v>
      </c>
    </row>
    <row r="13" spans="1:8" s="81" customFormat="1" ht="12.75">
      <c r="A13" s="1" t="s">
        <v>343</v>
      </c>
      <c r="B13" s="1" t="s">
        <v>371</v>
      </c>
      <c r="H13" s="81" t="s">
        <v>194</v>
      </c>
    </row>
    <row r="14" spans="1:8" s="81" customFormat="1" ht="12.75">
      <c r="A14" s="1" t="s">
        <v>167</v>
      </c>
      <c r="B14" s="1" t="s">
        <v>257</v>
      </c>
      <c r="H14" s="81" t="s">
        <v>193</v>
      </c>
    </row>
    <row r="15" spans="1:2" s="81" customFormat="1" ht="12.75">
      <c r="A15" s="1" t="s">
        <v>199</v>
      </c>
      <c r="B15" s="1" t="s">
        <v>258</v>
      </c>
    </row>
    <row r="16" spans="1:2" s="81" customFormat="1" ht="12.75">
      <c r="A16" s="1" t="s">
        <v>433</v>
      </c>
      <c r="B16" s="1" t="s">
        <v>434</v>
      </c>
    </row>
    <row r="17" spans="1:2" s="81" customFormat="1" ht="12.75">
      <c r="A17" s="1" t="s">
        <v>330</v>
      </c>
      <c r="B17" s="1" t="s">
        <v>331</v>
      </c>
    </row>
    <row r="18" spans="1:2" s="81" customFormat="1" ht="12.75">
      <c r="A18" s="1" t="s">
        <v>168</v>
      </c>
      <c r="B18" s="1" t="s">
        <v>345</v>
      </c>
    </row>
    <row r="19" spans="1:2" s="81" customFormat="1" ht="12.75">
      <c r="A19" s="1" t="s">
        <v>337</v>
      </c>
      <c r="B19" s="1" t="s">
        <v>315</v>
      </c>
    </row>
    <row r="20" spans="1:2" s="81" customFormat="1" ht="12.75">
      <c r="A20" s="1" t="s">
        <v>282</v>
      </c>
      <c r="B20" s="1" t="s">
        <v>281</v>
      </c>
    </row>
    <row r="21" spans="1:2" s="81" customFormat="1" ht="12.75">
      <c r="A21" s="1" t="s">
        <v>169</v>
      </c>
      <c r="B21" s="1" t="s">
        <v>323</v>
      </c>
    </row>
    <row r="22" spans="1:2" s="81" customFormat="1" ht="12.75">
      <c r="A22" s="1" t="s">
        <v>222</v>
      </c>
      <c r="B22" s="1" t="s">
        <v>294</v>
      </c>
    </row>
    <row r="23" spans="1:2" s="81" customFormat="1" ht="12.75">
      <c r="A23" s="1" t="s">
        <v>170</v>
      </c>
      <c r="B23" s="1" t="s">
        <v>319</v>
      </c>
    </row>
    <row r="24" spans="1:2" s="81" customFormat="1" ht="12.75">
      <c r="A24" s="1" t="s">
        <v>171</v>
      </c>
      <c r="B24" s="1" t="s">
        <v>294</v>
      </c>
    </row>
    <row r="25" spans="1:2" s="81" customFormat="1" ht="12.75">
      <c r="A25" s="1" t="s">
        <v>391</v>
      </c>
      <c r="B25" s="1" t="s">
        <v>392</v>
      </c>
    </row>
    <row r="26" spans="1:3" s="1" customFormat="1" ht="12.75">
      <c r="A26" s="1" t="s">
        <v>275</v>
      </c>
      <c r="B26" s="1" t="s">
        <v>327</v>
      </c>
      <c r="C26" s="81"/>
    </row>
    <row r="27" spans="1:3" s="81" customFormat="1" ht="12.75">
      <c r="A27" s="1" t="s">
        <v>243</v>
      </c>
      <c r="B27" s="1" t="s">
        <v>389</v>
      </c>
      <c r="C27" s="1"/>
    </row>
    <row r="28" spans="1:2" s="81" customFormat="1" ht="12.75">
      <c r="A28" s="1" t="s">
        <v>438</v>
      </c>
      <c r="B28" s="1" t="s">
        <v>439</v>
      </c>
    </row>
    <row r="29" spans="1:2" s="81" customFormat="1" ht="12.75">
      <c r="A29" s="1" t="s">
        <v>206</v>
      </c>
      <c r="B29" s="1" t="s">
        <v>388</v>
      </c>
    </row>
    <row r="30" spans="1:2" s="81" customFormat="1" ht="12.75">
      <c r="A30" s="1" t="s">
        <v>357</v>
      </c>
      <c r="B30" s="1" t="s">
        <v>358</v>
      </c>
    </row>
    <row r="31" spans="1:2" s="81" customFormat="1" ht="12.75">
      <c r="A31" s="1" t="s">
        <v>442</v>
      </c>
      <c r="B31" s="1" t="s">
        <v>443</v>
      </c>
    </row>
    <row r="32" spans="1:2" s="81" customFormat="1" ht="12.75">
      <c r="A32" s="1" t="s">
        <v>452</v>
      </c>
      <c r="B32" s="1" t="s">
        <v>453</v>
      </c>
    </row>
    <row r="33" spans="1:3" s="81" customFormat="1" ht="12.75">
      <c r="A33" s="1" t="s">
        <v>172</v>
      </c>
      <c r="B33" s="1" t="s">
        <v>372</v>
      </c>
      <c r="C33" s="1"/>
    </row>
    <row r="34" spans="1:3" s="81" customFormat="1" ht="12.75">
      <c r="A34" s="1" t="s">
        <v>428</v>
      </c>
      <c r="B34" s="1" t="s">
        <v>429</v>
      </c>
      <c r="C34" s="1"/>
    </row>
    <row r="35" spans="1:2" s="81" customFormat="1" ht="12.75">
      <c r="A35" s="1" t="s">
        <v>202</v>
      </c>
      <c r="B35" s="1" t="s">
        <v>259</v>
      </c>
    </row>
    <row r="36" spans="1:2" s="81" customFormat="1" ht="12.75">
      <c r="A36" s="1" t="s">
        <v>203</v>
      </c>
      <c r="B36" s="1" t="s">
        <v>259</v>
      </c>
    </row>
    <row r="37" spans="1:2" s="81" customFormat="1" ht="12.75">
      <c r="A37" s="1" t="s">
        <v>262</v>
      </c>
      <c r="B37" s="1" t="s">
        <v>346</v>
      </c>
    </row>
    <row r="38" spans="1:2" s="81" customFormat="1" ht="12.75">
      <c r="A38" s="1" t="s">
        <v>190</v>
      </c>
      <c r="B38" s="1" t="s">
        <v>292</v>
      </c>
    </row>
    <row r="39" spans="1:2" s="81" customFormat="1" ht="12.75">
      <c r="A39" s="1" t="s">
        <v>291</v>
      </c>
      <c r="B39" s="1" t="s">
        <v>385</v>
      </c>
    </row>
    <row r="40" spans="1:2" s="81" customFormat="1" ht="12.75">
      <c r="A40" s="1" t="s">
        <v>173</v>
      </c>
      <c r="B40" s="1" t="s">
        <v>174</v>
      </c>
    </row>
    <row r="41" spans="1:2" s="81" customFormat="1" ht="12.75">
      <c r="A41" s="1" t="s">
        <v>175</v>
      </c>
      <c r="B41" s="1" t="s">
        <v>187</v>
      </c>
    </row>
    <row r="42" spans="1:2" s="81" customFormat="1" ht="12.75">
      <c r="A42" s="1" t="s">
        <v>176</v>
      </c>
      <c r="B42" s="1" t="s">
        <v>364</v>
      </c>
    </row>
    <row r="43" spans="1:2" s="81" customFormat="1" ht="12.75">
      <c r="A43" s="1" t="s">
        <v>339</v>
      </c>
      <c r="B43" s="1" t="s">
        <v>340</v>
      </c>
    </row>
    <row r="44" spans="1:2" s="81" customFormat="1" ht="12.75">
      <c r="A44" s="1" t="s">
        <v>408</v>
      </c>
      <c r="B44" s="1" t="s">
        <v>406</v>
      </c>
    </row>
    <row r="45" spans="1:2" s="81" customFormat="1" ht="12.75">
      <c r="A45" s="1" t="s">
        <v>375</v>
      </c>
      <c r="B45" s="1" t="s">
        <v>376</v>
      </c>
    </row>
    <row r="46" spans="1:2" s="81" customFormat="1" ht="12.75">
      <c r="A46" s="1" t="s">
        <v>432</v>
      </c>
      <c r="B46" s="1" t="s">
        <v>376</v>
      </c>
    </row>
    <row r="47" spans="1:2" s="81" customFormat="1" ht="12.75">
      <c r="A47" s="1" t="s">
        <v>256</v>
      </c>
      <c r="B47" s="1" t="s">
        <v>384</v>
      </c>
    </row>
    <row r="48" spans="1:2" s="81" customFormat="1" ht="12.75">
      <c r="A48" s="1" t="s">
        <v>378</v>
      </c>
      <c r="B48" s="1" t="s">
        <v>379</v>
      </c>
    </row>
    <row r="49" spans="1:2" s="81" customFormat="1" ht="12.75">
      <c r="A49" s="1" t="s">
        <v>186</v>
      </c>
      <c r="B49" s="1" t="s">
        <v>368</v>
      </c>
    </row>
    <row r="50" spans="1:2" s="81" customFormat="1" ht="12.75">
      <c r="A50" s="1" t="s">
        <v>424</v>
      </c>
      <c r="B50" s="1" t="s">
        <v>425</v>
      </c>
    </row>
    <row r="51" spans="1:3" s="1" customFormat="1" ht="12.75">
      <c r="A51" s="1" t="s">
        <v>268</v>
      </c>
      <c r="B51" s="1" t="s">
        <v>451</v>
      </c>
      <c r="C51" s="81"/>
    </row>
    <row r="52" spans="1:2" s="81" customFormat="1" ht="12.75">
      <c r="A52" s="1" t="s">
        <v>297</v>
      </c>
      <c r="B52" s="1" t="s">
        <v>332</v>
      </c>
    </row>
    <row r="53" spans="1:2" s="81" customFormat="1" ht="12.75">
      <c r="A53" s="1" t="s">
        <v>387</v>
      </c>
      <c r="B53" s="1" t="s">
        <v>315</v>
      </c>
    </row>
    <row r="54" spans="1:2" s="81" customFormat="1" ht="12.75">
      <c r="A54" s="1" t="s">
        <v>300</v>
      </c>
      <c r="B54" s="1" t="s">
        <v>305</v>
      </c>
    </row>
    <row r="55" spans="1:2" s="81" customFormat="1" ht="12.75">
      <c r="A55" s="1" t="s">
        <v>395</v>
      </c>
      <c r="B55" s="1" t="s">
        <v>396</v>
      </c>
    </row>
    <row r="56" spans="1:2" s="81" customFormat="1" ht="12.75">
      <c r="A56" s="1" t="s">
        <v>177</v>
      </c>
      <c r="B56" s="1" t="s">
        <v>307</v>
      </c>
    </row>
    <row r="57" spans="1:2" s="81" customFormat="1" ht="12.75">
      <c r="A57" s="1" t="s">
        <v>272</v>
      </c>
      <c r="B57" s="1" t="s">
        <v>310</v>
      </c>
    </row>
    <row r="58" spans="1:2" s="81" customFormat="1" ht="12.75">
      <c r="A58" s="1" t="s">
        <v>361</v>
      </c>
      <c r="B58" s="1" t="s">
        <v>394</v>
      </c>
    </row>
    <row r="59" spans="1:2" s="81" customFormat="1" ht="12.75">
      <c r="A59" s="1" t="s">
        <v>277</v>
      </c>
      <c r="B59" s="1" t="s">
        <v>278</v>
      </c>
    </row>
    <row r="60" spans="1:2" s="81" customFormat="1" ht="12.75">
      <c r="A60" s="1" t="s">
        <v>221</v>
      </c>
      <c r="B60" s="1" t="s">
        <v>367</v>
      </c>
    </row>
    <row r="61" spans="1:2" s="81" customFormat="1" ht="12.75">
      <c r="A61" s="1" t="s">
        <v>178</v>
      </c>
      <c r="B61" s="1" t="s">
        <v>356</v>
      </c>
    </row>
    <row r="62" spans="1:2" s="81" customFormat="1" ht="12.75">
      <c r="A62" s="1" t="s">
        <v>179</v>
      </c>
      <c r="B62" s="1" t="s">
        <v>356</v>
      </c>
    </row>
    <row r="63" spans="1:2" s="81" customFormat="1" ht="12.75">
      <c r="A63" s="1" t="s">
        <v>180</v>
      </c>
      <c r="B63" s="1" t="s">
        <v>191</v>
      </c>
    </row>
    <row r="64" spans="1:2" s="81" customFormat="1" ht="12.75">
      <c r="A64" s="1" t="s">
        <v>382</v>
      </c>
      <c r="B64" s="1" t="s">
        <v>383</v>
      </c>
    </row>
    <row r="65" spans="1:2" s="81" customFormat="1" ht="12.75">
      <c r="A65" s="1" t="s">
        <v>333</v>
      </c>
      <c r="B65" s="1" t="s">
        <v>334</v>
      </c>
    </row>
    <row r="66" spans="1:2" s="81" customFormat="1" ht="12.75">
      <c r="A66" s="1" t="s">
        <v>290</v>
      </c>
      <c r="B66" s="1" t="s">
        <v>332</v>
      </c>
    </row>
    <row r="67" spans="1:2" s="81" customFormat="1" ht="12.75">
      <c r="A67" s="1" t="s">
        <v>196</v>
      </c>
      <c r="B67" s="1" t="s">
        <v>197</v>
      </c>
    </row>
    <row r="68" spans="1:2" s="81" customFormat="1" ht="12.75">
      <c r="A68" s="1" t="s">
        <v>181</v>
      </c>
      <c r="B68" s="1" t="s">
        <v>326</v>
      </c>
    </row>
    <row r="72" spans="1:2" ht="12.75">
      <c r="A72" s="140" t="s">
        <v>286</v>
      </c>
      <c r="B72" t="s">
        <v>419</v>
      </c>
    </row>
    <row r="73" spans="1:5" ht="12.75">
      <c r="A73" s="81"/>
      <c r="B73" s="168"/>
      <c r="C73" s="168"/>
      <c r="D73" s="168"/>
      <c r="E73" s="168"/>
    </row>
    <row r="74" spans="1:5" s="81" customFormat="1" ht="12.75">
      <c r="A74" s="81" t="s">
        <v>225</v>
      </c>
      <c r="B74" s="157" t="s">
        <v>415</v>
      </c>
      <c r="C74" s="159"/>
      <c r="D74" s="159"/>
      <c r="E74" s="159"/>
    </row>
    <row r="75" spans="1:5" s="81" customFormat="1" ht="12.75">
      <c r="A75" s="81" t="s">
        <v>224</v>
      </c>
      <c r="B75" s="157" t="s">
        <v>411</v>
      </c>
      <c r="C75" s="158"/>
      <c r="D75" s="158"/>
      <c r="E75" s="158"/>
    </row>
    <row r="76" spans="1:5" s="81" customFormat="1" ht="12.75">
      <c r="A76" s="81" t="s">
        <v>223</v>
      </c>
      <c r="B76" s="157" t="s">
        <v>410</v>
      </c>
      <c r="C76" s="158"/>
      <c r="D76" s="158"/>
      <c r="E76" s="158"/>
    </row>
    <row r="77" spans="1:5" s="81" customFormat="1" ht="12.75">
      <c r="A77" s="81" t="s">
        <v>347</v>
      </c>
      <c r="B77" s="157" t="s">
        <v>414</v>
      </c>
      <c r="C77" s="158"/>
      <c r="D77" s="158"/>
      <c r="E77" s="158"/>
    </row>
    <row r="78" spans="1:5" s="81" customFormat="1" ht="12.75">
      <c r="A78" s="81" t="s">
        <v>228</v>
      </c>
      <c r="B78" s="157" t="s">
        <v>409</v>
      </c>
      <c r="C78" s="158"/>
      <c r="D78" s="158"/>
      <c r="E78" s="158"/>
    </row>
    <row r="79" spans="1:5" s="81" customFormat="1" ht="12.75">
      <c r="A79" s="81" t="s">
        <v>227</v>
      </c>
      <c r="B79" s="157" t="s">
        <v>420</v>
      </c>
      <c r="C79" s="158"/>
      <c r="D79" s="158"/>
      <c r="E79" s="158"/>
    </row>
    <row r="80" spans="1:5" s="81" customFormat="1" ht="12.75">
      <c r="A80" s="81" t="s">
        <v>231</v>
      </c>
      <c r="B80" s="157" t="s">
        <v>418</v>
      </c>
      <c r="C80" s="158"/>
      <c r="D80" s="158"/>
      <c r="E80" s="158"/>
    </row>
    <row r="81" spans="1:5" s="81" customFormat="1" ht="12.75">
      <c r="A81" s="81" t="s">
        <v>232</v>
      </c>
      <c r="B81" s="157" t="s">
        <v>404</v>
      </c>
      <c r="C81" s="158"/>
      <c r="D81" s="158"/>
      <c r="E81" s="158"/>
    </row>
    <row r="82" spans="1:5" s="81" customFormat="1" ht="12.75">
      <c r="A82" s="81" t="s">
        <v>229</v>
      </c>
      <c r="B82" s="157" t="s">
        <v>380</v>
      </c>
      <c r="C82" s="157"/>
      <c r="D82" s="157"/>
      <c r="E82" s="157"/>
    </row>
    <row r="83" spans="1:5" s="81" customFormat="1" ht="12.75">
      <c r="A83" s="81" t="s">
        <v>230</v>
      </c>
      <c r="B83" s="157" t="s">
        <v>413</v>
      </c>
      <c r="C83" s="157"/>
      <c r="D83" s="157"/>
      <c r="E83" s="157"/>
    </row>
    <row r="84" spans="1:5" s="81" customFormat="1" ht="12.75">
      <c r="A84" s="81" t="s">
        <v>234</v>
      </c>
      <c r="B84" s="157" t="s">
        <v>403</v>
      </c>
      <c r="C84" s="157"/>
      <c r="D84" s="157"/>
      <c r="E84" s="157"/>
    </row>
    <row r="85" spans="1:5" s="81" customFormat="1" ht="12.75">
      <c r="A85" s="81" t="s">
        <v>235</v>
      </c>
      <c r="B85" s="157" t="s">
        <v>417</v>
      </c>
      <c r="C85" s="157"/>
      <c r="D85" s="157"/>
      <c r="E85" s="157"/>
    </row>
    <row r="86" spans="1:5" s="81" customFormat="1" ht="12.75">
      <c r="A86" s="81" t="s">
        <v>233</v>
      </c>
      <c r="B86" s="157" t="s">
        <v>416</v>
      </c>
      <c r="C86" s="157"/>
      <c r="D86" s="157"/>
      <c r="E86" s="157"/>
    </row>
    <row r="87" spans="1:5" s="81" customFormat="1" ht="12.75">
      <c r="A87" s="81" t="s">
        <v>236</v>
      </c>
      <c r="B87" s="157" t="s">
        <v>421</v>
      </c>
      <c r="C87" s="157"/>
      <c r="D87" s="157"/>
      <c r="E87" s="157"/>
    </row>
    <row r="88" spans="1:5" s="81" customFormat="1" ht="12.75">
      <c r="A88" s="81" t="s">
        <v>240</v>
      </c>
      <c r="B88" s="157" t="s">
        <v>405</v>
      </c>
      <c r="C88" s="157"/>
      <c r="D88" s="157"/>
      <c r="E88" s="157"/>
    </row>
    <row r="89" spans="1:2" s="81" customFormat="1" ht="12.75">
      <c r="A89" s="81" t="s">
        <v>241</v>
      </c>
      <c r="B89" s="157" t="s">
        <v>412</v>
      </c>
    </row>
  </sheetData>
  <mergeCells count="1">
    <mergeCell ref="B73:E7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2020-04-11T14:41:33Z</dcterms:modified>
  <cp:category/>
  <cp:version/>
  <cp:contentType/>
  <cp:contentStatus/>
</cp:coreProperties>
</file>