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06" windowWidth="10125" windowHeight="922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  <sheet name="lukuohjeita" sheetId="5" r:id="rId5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8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5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solussa H148</t>
        </r>
      </text>
    </comment>
  </commentList>
</comments>
</file>

<file path=xl/sharedStrings.xml><?xml version="1.0" encoding="utf-8"?>
<sst xmlns="http://schemas.openxmlformats.org/spreadsheetml/2006/main" count="961" uniqueCount="490">
  <si>
    <t>Joululaskennat TLY:n alueella</t>
  </si>
  <si>
    <t>Monellako reitillä lajia esiintyi</t>
  </si>
  <si>
    <t>Pehtjärvi</t>
  </si>
  <si>
    <t>Littoistenjärvi</t>
  </si>
  <si>
    <t>Mynälahti</t>
  </si>
  <si>
    <t>Laajokivarsi</t>
  </si>
  <si>
    <t>Suorsala</t>
  </si>
  <si>
    <t>Harvaluoto</t>
  </si>
  <si>
    <t>Aasla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</si>
  <si>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</si>
  <si>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</si>
  <si>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</si>
  <si>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</si>
  <si>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</si>
  <si>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</si>
  <si>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</si>
  <si>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</si>
  <si>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</si>
  <si>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</si>
  <si>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</si>
  <si>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</si>
  <si>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</si>
  <si>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</si>
  <si>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</si>
  <si>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</si>
  <si>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</si>
  <si>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</si>
  <si>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</si>
  <si>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</si>
  <si>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</si>
  <si>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</si>
  <si>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</si>
  <si>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</si>
  <si>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</si>
  <si>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</si>
  <si>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</si>
  <si>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</si>
  <si>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</si>
  <si>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</si>
  <si>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</si>
  <si>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</si>
  <si>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</si>
  <si>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</si>
  <si>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</si>
  <si>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</si>
  <si>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</si>
  <si>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</si>
  <si>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</si>
  <si>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</si>
  <si>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</si>
  <si>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</si>
  <si>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</si>
  <si>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</si>
  <si>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</si>
  <si>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</si>
  <si>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</si>
  <si>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</si>
  <si>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</si>
  <si>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</si>
  <si>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</si>
  <si>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</si>
  <si>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</si>
  <si>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</si>
  <si>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</si>
  <si>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</si>
  <si>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</si>
  <si>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</si>
  <si>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</si>
  <si>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</si>
  <si>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</si>
  <si>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</si>
  <si>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</si>
  <si>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</si>
  <si>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</si>
  <si>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</si>
  <si>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</si>
  <si>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</si>
  <si>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</si>
  <si>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</si>
  <si>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</si>
  <si>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</si>
  <si>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</si>
  <si>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</si>
  <si>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</si>
  <si>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</si>
  <si>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</si>
  <si>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</si>
  <si>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</si>
  <si>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</si>
  <si>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</si>
  <si>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</si>
  <si>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</si>
  <si>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</si>
  <si>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</si>
  <si>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</si>
  <si>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</si>
  <si>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</si>
  <si>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</si>
  <si>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</si>
  <si>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</si>
  <si>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</si>
  <si>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</si>
  <si>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</si>
  <si>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</si>
  <si>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</si>
  <si>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</si>
  <si>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</si>
  <si>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</si>
  <si>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</si>
  <si>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</si>
  <si>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</si>
  <si>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</si>
  <si>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</si>
  <si>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</si>
  <si>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</si>
  <si>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</si>
  <si>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</si>
  <si>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</si>
  <si>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</si>
  <si>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</si>
  <si>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</si>
  <si>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</si>
  <si>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</si>
  <si>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</si>
  <si>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</si>
  <si>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</si>
  <si>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</si>
  <si>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</si>
  <si>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</si>
  <si>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</si>
  <si>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</si>
  <si>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</si>
  <si>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</si>
  <si>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</si>
  <si>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</si>
  <si>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</si>
  <si>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</si>
  <si>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</si>
  <si>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</si>
  <si>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</si>
  <si>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</si>
  <si>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</si>
  <si>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</si>
  <si>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</si>
  <si>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</si>
  <si>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</si>
  <si>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</si>
  <si>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</si>
  <si>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</si>
  <si>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</si>
  <si>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</si>
  <si>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</si>
  <si>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</si>
  <si>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</si>
  <si>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</si>
  <si>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</si>
  <si>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</si>
  <si>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</si>
  <si>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</si>
  <si>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</si>
  <si>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</si>
  <si>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</si>
  <si>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</si>
  <si>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</si>
  <si>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</si>
  <si>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Mietoinen Mynälahti</t>
  </si>
  <si>
    <t>Mynämäki Laajokivarsi</t>
  </si>
  <si>
    <t>Mynämäki, Suorsala</t>
  </si>
  <si>
    <t>Piikkiö Harvaluoto</t>
  </si>
  <si>
    <t>Rymättylä, Aasla</t>
  </si>
  <si>
    <t>Lennart Saari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</si>
  <si>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</si>
  <si>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</si>
  <si>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</si>
  <si>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</si>
  <si>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</si>
  <si>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</si>
  <si>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</si>
  <si>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</si>
  <si>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</si>
  <si>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</si>
  <si>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</si>
  <si>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</si>
  <si>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</si>
  <si>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</si>
  <si>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</si>
  <si>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</si>
  <si>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</si>
  <si>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</si>
  <si>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</si>
  <si>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</si>
  <si>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</si>
  <si>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</si>
  <si>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</si>
  <si>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</si>
  <si>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</si>
  <si>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</si>
  <si>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</si>
  <si>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</si>
  <si>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</si>
  <si>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</si>
  <si>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</si>
  <si>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</si>
  <si>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</si>
  <si>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</si>
  <si>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</si>
  <si>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</si>
  <si>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</si>
  <si>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</si>
  <si>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</si>
  <si>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</si>
  <si>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</si>
  <si>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</si>
  <si>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</si>
  <si>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</si>
  <si>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</si>
  <si>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</si>
  <si>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</si>
  <si>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</si>
  <si>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</si>
  <si>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</si>
  <si>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</si>
  <si>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</si>
  <si>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</si>
  <si>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</si>
  <si>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</si>
  <si>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</si>
  <si>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</si>
  <si>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</si>
  <si>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</si>
  <si>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</si>
  <si>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</si>
  <si>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</si>
  <si>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</si>
  <si>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</si>
  <si>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</si>
  <si>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</si>
  <si>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</si>
  <si>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</si>
  <si>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</si>
  <si>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</si>
  <si>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</si>
  <si>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</si>
  <si>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</si>
  <si>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</si>
  <si>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</si>
  <si>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</si>
  <si>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</si>
  <si>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</si>
  <si>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</si>
  <si>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</si>
  <si>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</si>
  <si>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</si>
  <si>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</si>
  <si>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</si>
  <si>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</si>
  <si>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</si>
  <si>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</si>
  <si>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</si>
  <si>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</si>
  <si>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</si>
  <si>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</si>
  <si>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</si>
  <si>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</si>
  <si>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</si>
  <si>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</si>
  <si>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</si>
  <si>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</si>
  <si>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</si>
  <si>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</si>
  <si>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</si>
  <si>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</si>
  <si>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</si>
  <si>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</si>
  <si>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</si>
  <si>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</si>
  <si>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</si>
  <si>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</si>
  <si>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</si>
  <si>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</si>
  <si>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</si>
  <si>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</si>
  <si>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</si>
  <si>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</si>
  <si>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</si>
  <si>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</si>
  <si>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</si>
  <si>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</si>
  <si>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Asko Suoranta*</t>
  </si>
  <si>
    <t>Liejukana</t>
  </si>
  <si>
    <t>10/11</t>
  </si>
  <si>
    <t>Pohjanpelto</t>
  </si>
  <si>
    <t>Angelniemi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</si>
  <si>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</si>
  <si>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</si>
  <si>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</si>
  <si>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</si>
  <si>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</si>
  <si>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</si>
  <si>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</si>
  <si>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</si>
  <si>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</si>
  <si>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</si>
  <si>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</si>
  <si>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</si>
  <si>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</si>
  <si>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</si>
  <si>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</si>
  <si>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Littoinen</t>
  </si>
  <si>
    <t>Lieto, Littoinen</t>
  </si>
  <si>
    <t>Hannu Klemola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</si>
  <si>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</si>
  <si>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</si>
  <si>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</si>
  <si>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</si>
  <si>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</si>
  <si>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</si>
  <si>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Ruokorauma</t>
  </si>
  <si>
    <t>Rymättylä, Ruokorauma</t>
  </si>
  <si>
    <t>*Heikki Lehtonen</t>
  </si>
  <si>
    <t>Merihanhi</t>
  </si>
  <si>
    <t>Vartsala</t>
  </si>
  <si>
    <t>Kustavi, Vartsala</t>
  </si>
  <si>
    <t>Tiltaltti</t>
  </si>
  <si>
    <t>Esko Gustafsson, Veijo Peltola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</si>
  <si>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</si>
  <si>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</si>
  <si>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</si>
  <si>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</si>
  <si>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</si>
  <si>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</si>
  <si>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</si>
  <si>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</si>
  <si>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</si>
  <si>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</si>
  <si>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</si>
  <si>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Parainen, Attu</t>
  </si>
  <si>
    <t>*Pettersson Kaj-Ove, Blomqvist Bertil, Marcus Duncker</t>
  </si>
  <si>
    <t>Attu</t>
  </si>
  <si>
    <t>Muhkuri</t>
  </si>
  <si>
    <t>Turku, Muhkuri</t>
  </si>
  <si>
    <t>12/13</t>
  </si>
  <si>
    <t>*Arvi Uotila, Uotila Tuomas, Perttu Uotila</t>
  </si>
  <si>
    <t>2010-l</t>
  </si>
  <si>
    <t>Kettusirkku</t>
  </si>
  <si>
    <t>TAR</t>
  </si>
  <si>
    <t>Halikonlahti</t>
  </si>
  <si>
    <t>Salo, Halikonlahti</t>
  </si>
  <si>
    <t>*Jari Lähteenoja, Seppo Sällylä</t>
  </si>
  <si>
    <t>Golfkenttä</t>
  </si>
  <si>
    <t>Uusikaupunki, Golfkenttä</t>
  </si>
  <si>
    <t>*Airikkala, Kari ja Aira Lukin</t>
  </si>
  <si>
    <t>*Ville Räihä, Olli Kanerva</t>
  </si>
  <si>
    <t>Tarvasjoki, Prunkila</t>
  </si>
  <si>
    <t>Pekka Salmi*, Juhani Salmi, Laine Petri</t>
  </si>
  <si>
    <t>HOU</t>
  </si>
  <si>
    <t>Kivimo</t>
  </si>
  <si>
    <t>Houtskär, Kivimo</t>
  </si>
  <si>
    <t>järjestäjänä Lasse J. Laine</t>
  </si>
  <si>
    <t>13/14</t>
  </si>
  <si>
    <t xml:space="preserve">Varsinais-Suomen lajikohtainen yksilömäärä
10 reittikilometriä kohden 
</t>
  </si>
  <si>
    <t>Ahvenanmaa keskiarvo yksilöitä/
10reittikm 03/04-08/09</t>
  </si>
  <si>
    <t>Keskiarvo yksilöitä/
10reittikm 03/04-08/09</t>
  </si>
  <si>
    <t>Jari Kårlund*, Raino Suni</t>
  </si>
  <si>
    <t>Nauvo, Ängsö</t>
  </si>
  <si>
    <t>NAU</t>
  </si>
  <si>
    <t>Ängsö</t>
  </si>
  <si>
    <t>*Ilona Heiskari</t>
  </si>
  <si>
    <t>*Jorma Tenovuo ja kaksi muuta henkilöä</t>
  </si>
  <si>
    <t>MAS</t>
  </si>
  <si>
    <t>Ohensaari</t>
  </si>
  <si>
    <t>Masku, Ohensaari</t>
  </si>
  <si>
    <t>Turku, Föri-Satama</t>
  </si>
  <si>
    <t>Föri-Satama</t>
  </si>
  <si>
    <t>Ruissalo</t>
  </si>
  <si>
    <t>Turku, Ruissalo</t>
  </si>
  <si>
    <t>Salo, Keskusta</t>
  </si>
  <si>
    <t>Stortervo-Mågby</t>
  </si>
  <si>
    <t>Parainen, Stortervo-Mågby</t>
  </si>
  <si>
    <t>*Ahlström Tom</t>
  </si>
  <si>
    <t>Kai Kankare*, Ari Koskinen, Kaija Koskinen, Tiihonen Kirsi</t>
  </si>
  <si>
    <t>Harmaasorsa</t>
  </si>
  <si>
    <t>KEM</t>
  </si>
  <si>
    <t>Sandö</t>
  </si>
  <si>
    <t>Kemiö, Sandö</t>
  </si>
  <si>
    <t>Osmo Kivivuori, Kari Ahtiainen, Petri Varjonen</t>
  </si>
  <si>
    <t>Luolalanjärvi</t>
  </si>
  <si>
    <t>Markus Rantala*</t>
  </si>
  <si>
    <t>Laupunen</t>
  </si>
  <si>
    <t>*Seppo Kallio, Sirpa Kallio, Neuvonen Seppo</t>
  </si>
  <si>
    <t>*Rantala Markus</t>
  </si>
  <si>
    <t>SÄR</t>
  </si>
  <si>
    <t>Förby-Finnby</t>
  </si>
  <si>
    <t>14/15</t>
  </si>
  <si>
    <t>2009/10-13/14 yks./10km keskiarvo</t>
  </si>
  <si>
    <t>Keskiarvo yksilöitä/
10reittikm 09/10-13/14</t>
  </si>
  <si>
    <t>2009/10-13/14 yks./10km 
keskiarvo</t>
  </si>
  <si>
    <t>Ahvenanmaa keskiarvo yksilöitä/
10reittikm 09/10-13/14</t>
  </si>
  <si>
    <t>*Petri Vainio</t>
  </si>
  <si>
    <t>Kupittaa</t>
  </si>
  <si>
    <t>Turku, Kupittaa</t>
  </si>
  <si>
    <t>*Sebastian Andrejeff</t>
  </si>
  <si>
    <t>*Uusitalo Raimo</t>
  </si>
  <si>
    <t>Hauninen</t>
  </si>
  <si>
    <t>Raisio, Hauninen</t>
  </si>
  <si>
    <t>*Timo Lainema</t>
  </si>
  <si>
    <t>*Kim Kuntze, Öhman Meri, Andrejeff Sebastian, Boijer Paul, Herva Pyry</t>
  </si>
  <si>
    <t>Rivillä 4 on (lähes kaikissa sarakkeissa) reittikilometrejä</t>
  </si>
  <si>
    <r>
      <t>VS perustaulukossa</t>
    </r>
    <r>
      <rPr>
        <sz val="10"/>
        <rFont val="Arial"/>
        <family val="2"/>
      </rPr>
      <t xml:space="preserve"> on sarakkeessa A lajit (jotka on nähty VS tai Åland 2000-luvulla), sarakkeissa B-H eri vuosikymmenten keskiarvot yks/10reittikm, sarakkeissa I-M lähivuosien keskiarvot</t>
    </r>
  </si>
  <si>
    <r>
      <t>Taulukossa</t>
    </r>
    <r>
      <rPr>
        <sz val="10"/>
        <rFont val="Arial"/>
        <family val="2"/>
      </rPr>
      <t xml:space="preserve"> on useita alataulukkoja: Perustaulukko VS, perustaulukko Åland, vertailu Åland VS, Laskijat ja lukuohjeita. Tutustu niihin kaikkiin.</t>
    </r>
  </si>
  <si>
    <t>Riveillä 148 ja 149 on yhteensä lukuja</t>
  </si>
  <si>
    <t>Huomaa punaisella kolmiolla merkityt solut A148 ja A150. Vie kursori niiden päälle, niin näet lisätietoja tarjoavan kommentin</t>
  </si>
  <si>
    <r>
      <t>Perustaulukko Åland</t>
    </r>
    <r>
      <rPr>
        <sz val="10"/>
        <rFont val="Arial"/>
        <family val="2"/>
      </rPr>
      <t xml:space="preserve"> on idealtaan samanlainen kuin VS</t>
    </r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</si>
  <si>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</si>
  <si>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Huomaa, että sarakkeessa H olevassa sinsellä värjätyssä 2010 luvun summassa ei ole mukana kuluva talvi</t>
  </si>
  <si>
    <t>Huomaa, että soluissa R150 ja R151 olevat luvut kertovat oikean tuloksen vasta kun taulukko on lopullinen</t>
  </si>
  <si>
    <t>Luonnonmaa</t>
  </si>
  <si>
    <t>Naantali Luonnonmaa</t>
  </si>
  <si>
    <t>Hyvärinen Ismo</t>
  </si>
  <si>
    <r>
      <t>Vertailu Åland VS</t>
    </r>
    <r>
      <rPr>
        <sz val="10"/>
        <rFont val="Arial"/>
        <family val="2"/>
      </rPr>
      <t xml:space="preserve"> on vasemmalla sarakkeissa VS tuloksia eri vuosikymmeniltä (keskiarvo yks/10reittikm). Sarakkeissa I ja J on tämän vuoden tulokset VS ja Åland rinnakkain (kellastettu) ja </t>
    </r>
  </si>
  <si>
    <t>*Kim Kuntze, Meri Öhman</t>
  </si>
  <si>
    <t>*Arvi Uotila, Uotila Perttu</t>
  </si>
  <si>
    <t>*Jyri Juuti, Elmeri Juuti</t>
  </si>
  <si>
    <t>Tom Lindbom, Jukka Sillanpää, Petri Helminen</t>
  </si>
  <si>
    <t>Esa Lehikoinen</t>
  </si>
  <si>
    <t>Halinen</t>
  </si>
  <si>
    <t>Turku, Halinen</t>
  </si>
  <si>
    <t>*Uppstu Peter, Sirkiä Päivi, Rönkä Mia</t>
  </si>
  <si>
    <t>Sarakkeissa N-P on tämän vuoden tulokset: N yks/10 reittikm(=runsaus), O yhteensä yksilöt ja P reittien lkm (yleisyys), joilla ko. laji näkyi. Sarakkeesta Q eteenpäin ovat reittikohtaiset tulokset</t>
  </si>
  <si>
    <t>Kai Kankare*, Ari Koskinen, Kaija Koskinen, Kirsi Tiihonen</t>
  </si>
  <si>
    <t>*Markku Hyvönen, Reko Leino</t>
  </si>
  <si>
    <t>*Rainer Grönholm, Kimmo Jarpa, Rolf Karlson, Timo Elovaara</t>
  </si>
  <si>
    <t>*Hannu Ekblom, Timo Helle, Aino Loivaranta, Pekka Loivaranta</t>
  </si>
  <si>
    <t>Raimo Hyvönen*</t>
  </si>
  <si>
    <t>*Jari Kårlund</t>
  </si>
  <si>
    <t>DRA</t>
  </si>
  <si>
    <t>Kasnäs</t>
  </si>
  <si>
    <t>Dragsfjärd, Kasnäs</t>
  </si>
  <si>
    <t>*Jouko Lehtonen, Pirkko Lehtonen</t>
  </si>
  <si>
    <t>*Rauno Laine, Jouni Nummenpää</t>
  </si>
  <si>
    <t>Veitenmäki</t>
  </si>
  <si>
    <t>Kaarina, Veitenmäki</t>
  </si>
  <si>
    <t>*Ilkka Laitinen</t>
  </si>
  <si>
    <t>SUO</t>
  </si>
  <si>
    <t>Laidike</t>
  </si>
  <si>
    <t>Suomusjärvi, Laidike</t>
  </si>
  <si>
    <t>*Timo Leino, Tuomo Leino</t>
  </si>
  <si>
    <t>Käkölä</t>
  </si>
  <si>
    <t>Naantali, Käkölä</t>
  </si>
  <si>
    <t>*Vainio Juhani, Saario T, Junttila T, Välimäki P, Välimäki T, Ekko S.</t>
  </si>
  <si>
    <t>Nousiainen Palo</t>
  </si>
  <si>
    <t>*Lehtonen Kari ja yksi muu laskija</t>
  </si>
  <si>
    <t>NOU</t>
  </si>
  <si>
    <t>Palo</t>
  </si>
  <si>
    <t>*Kalle Rainio</t>
  </si>
  <si>
    <t>*Välimäki Kaisa, Laukkanen Sampo, Sirkiä Päivi, Uppstu Peter, Meller Kalle, Seimola Tuomas</t>
  </si>
  <si>
    <t>*Koivula Matti, Sirkiä Päivi, Laine Lasse J.</t>
  </si>
  <si>
    <t>*Sirkiä Päivi, Uppstu Peter, Välimäki Kaisa, Helstola Jari</t>
  </si>
  <si>
    <t>*Lehtinen Jukka</t>
  </si>
  <si>
    <t>Kunstennimei</t>
  </si>
  <si>
    <t>Turku Halinen-Lonttinen</t>
  </si>
  <si>
    <t>*Leino Timo</t>
  </si>
  <si>
    <t>Halinen-Lonttinen</t>
  </si>
  <si>
    <t>*Uppstu Peter, Helstola Jari</t>
  </si>
  <si>
    <t>*Seimola Tuomas, Laukkanen Sampo</t>
  </si>
  <si>
    <t>*Välimäki Kaisa, Laukkanen Sampo</t>
  </si>
  <si>
    <t>*Koivula Matti, Meller Kalle, Laine Lasse J.</t>
  </si>
  <si>
    <t>*Uppstu Peter, Seimola Tuomas</t>
  </si>
  <si>
    <t>*Välimäki Kaisa, Lampinen Markus, Silvonen Johannes</t>
  </si>
  <si>
    <t>*Silvonen Johannes, Sirkiä Päivi</t>
  </si>
  <si>
    <t>*Koivula Matti, Holmström Hannu, Laine Lasse J.</t>
  </si>
  <si>
    <t>*Meller Kalle, Holmström Hannu, Laine Lasse J.</t>
  </si>
  <si>
    <t>*Lampinen Markus, Koivula Matti, Holmström Hannu, Silvonen Johannes</t>
  </si>
  <si>
    <t>*Holmström Hannu, Helstola Jari</t>
  </si>
  <si>
    <t>*Laukkanen Sampo, Seimola Tuomas</t>
  </si>
  <si>
    <t>*Meller Kalle, Silvonen Johannes</t>
  </si>
  <si>
    <r>
      <t xml:space="preserve">sarakkeissa K ja L Ahvenanmaan vuosikymmentuloksia. Ahvenanmaan luvut punaisella fontilla. </t>
    </r>
    <r>
      <rPr>
        <b/>
        <sz val="10"/>
        <rFont val="Arial"/>
        <family val="2"/>
      </rPr>
      <t>Tämä taulukko on kunnossa vasta lopullisessa vaiheessa laskentojen jälkeen</t>
    </r>
  </si>
  <si>
    <t>Rymättylä, Röödilä</t>
  </si>
  <si>
    <t>*Timo Nurmi</t>
  </si>
  <si>
    <t>Röödilä</t>
  </si>
  <si>
    <t>Kaarina, Katariinanlaakso-Ala-Lemu</t>
  </si>
  <si>
    <t>*Raimo Lehtonen, Moberg Hannu, Lehtonen Tommi</t>
  </si>
  <si>
    <t>Katariinanlaakso.Ala-Lemu</t>
  </si>
  <si>
    <t>Naantali, Satama</t>
  </si>
  <si>
    <t>Saari Kari, Saari Tuula</t>
  </si>
  <si>
    <t>Satama</t>
  </si>
  <si>
    <t>Salo, Sirkkula</t>
  </si>
  <si>
    <t>Sirkkula</t>
  </si>
  <si>
    <t>*Jari Lähteenoja, Seppo Sällylä, Ilkka Laiho</t>
  </si>
  <si>
    <t>Rymättylä Kunstenniemi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</si>
</sst>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1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26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7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3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2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2" borderId="29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3" xfId="0" applyNumberFormat="1" applyBorder="1" applyAlignment="1">
      <alignment/>
    </xf>
    <xf numFmtId="1" fontId="4" fillId="0" borderId="27" xfId="0" applyNumberFormat="1" applyFont="1" applyBorder="1" applyAlignment="1">
      <alignment/>
    </xf>
    <xf numFmtId="2" fontId="5" fillId="3" borderId="0" xfId="0" applyNumberFormat="1" applyFont="1" applyFill="1" applyAlignment="1">
      <alignment/>
    </xf>
    <xf numFmtId="0" fontId="0" fillId="2" borderId="32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textRotation="90" wrapText="1"/>
    </xf>
    <xf numFmtId="49" fontId="0" fillId="0" borderId="0" xfId="0" applyNumberFormat="1" applyFont="1" applyAlignment="1">
      <alignment horizontal="center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13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3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30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3" borderId="13" xfId="0" applyNumberFormat="1" applyFont="1" applyFill="1" applyBorder="1" applyAlignment="1">
      <alignment/>
    </xf>
    <xf numFmtId="16" fontId="0" fillId="0" borderId="3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2" fillId="2" borderId="0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24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1"/>
  <sheetViews>
    <sheetView tabSelected="1" workbookViewId="0" topLeftCell="A1">
      <pane xSplit="1" ySplit="4" topLeftCell="N1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48" sqref="N148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3" width="6.7109375" style="0" customWidth="1"/>
    <col min="14" max="14" width="7.421875" style="0" customWidth="1"/>
    <col min="15" max="15" width="7.28125" style="0" customWidth="1"/>
    <col min="16" max="21" width="6.7109375" style="0" customWidth="1"/>
    <col min="22" max="91" width="5.7109375" style="0" customWidth="1"/>
    <col min="111" max="16384" width="5.7109375" style="0" customWidth="1"/>
  </cols>
  <sheetData>
    <row r="1" ht="15" customHeight="1">
      <c r="A1" s="1" t="s">
        <v>0</v>
      </c>
    </row>
    <row r="2" spans="1:91" s="5" customFormat="1" ht="97.5" customHeight="1">
      <c r="A2" s="4"/>
      <c r="B2" s="24" t="s">
        <v>238</v>
      </c>
      <c r="C2" s="24" t="s">
        <v>239</v>
      </c>
      <c r="D2" s="24" t="s">
        <v>240</v>
      </c>
      <c r="E2" s="24" t="s">
        <v>241</v>
      </c>
      <c r="F2" s="24" t="s">
        <v>242</v>
      </c>
      <c r="G2" s="24" t="s">
        <v>278</v>
      </c>
      <c r="H2" s="24" t="s">
        <v>394</v>
      </c>
      <c r="I2" s="178" t="s">
        <v>360</v>
      </c>
      <c r="J2" s="178"/>
      <c r="K2" s="178"/>
      <c r="L2" s="178"/>
      <c r="M2" s="178"/>
      <c r="N2" s="178"/>
      <c r="O2" s="41" t="s">
        <v>234</v>
      </c>
      <c r="P2" s="6" t="s">
        <v>1</v>
      </c>
      <c r="Q2" s="58" t="s">
        <v>294</v>
      </c>
      <c r="R2" s="58" t="s">
        <v>300</v>
      </c>
      <c r="S2" s="58" t="s">
        <v>436</v>
      </c>
      <c r="T2" s="58" t="s">
        <v>292</v>
      </c>
      <c r="U2" s="58" t="s">
        <v>356</v>
      </c>
      <c r="V2" s="53" t="s">
        <v>293</v>
      </c>
      <c r="W2" s="53" t="s">
        <v>482</v>
      </c>
      <c r="X2" s="60" t="s">
        <v>291</v>
      </c>
      <c r="Y2" s="60" t="s">
        <v>440</v>
      </c>
      <c r="Z2" s="60" t="s">
        <v>383</v>
      </c>
      <c r="AA2" s="60" t="s">
        <v>303</v>
      </c>
      <c r="AB2" s="53" t="s">
        <v>295</v>
      </c>
      <c r="AC2" s="53" t="s">
        <v>256</v>
      </c>
      <c r="AD2" s="53" t="s">
        <v>388</v>
      </c>
      <c r="AE2" s="53" t="s">
        <v>321</v>
      </c>
      <c r="AF2" s="53" t="s">
        <v>2</v>
      </c>
      <c r="AG2" s="53" t="s">
        <v>194</v>
      </c>
      <c r="AH2" s="53" t="s">
        <v>308</v>
      </c>
      <c r="AI2" s="53" t="s">
        <v>3</v>
      </c>
      <c r="AJ2" s="53" t="s">
        <v>181</v>
      </c>
      <c r="AK2" s="53" t="s">
        <v>370</v>
      </c>
      <c r="AL2" s="53" t="s">
        <v>275</v>
      </c>
      <c r="AM2" s="53" t="s">
        <v>4</v>
      </c>
      <c r="AN2" s="53" t="s">
        <v>178</v>
      </c>
      <c r="AO2" s="53" t="s">
        <v>5</v>
      </c>
      <c r="AP2" s="53" t="s">
        <v>6</v>
      </c>
      <c r="AQ2" s="53" t="s">
        <v>447</v>
      </c>
      <c r="AR2" s="53" t="s">
        <v>386</v>
      </c>
      <c r="AS2" s="53" t="s">
        <v>416</v>
      </c>
      <c r="AT2" s="53" t="s">
        <v>485</v>
      </c>
      <c r="AU2" s="53" t="s">
        <v>366</v>
      </c>
      <c r="AV2" s="53" t="s">
        <v>453</v>
      </c>
      <c r="AW2" s="53" t="s">
        <v>201</v>
      </c>
      <c r="AX2" s="53" t="s">
        <v>338</v>
      </c>
      <c r="AY2" s="53" t="s">
        <v>377</v>
      </c>
      <c r="AZ2" s="53" t="s">
        <v>7</v>
      </c>
      <c r="BA2" s="53" t="s">
        <v>403</v>
      </c>
      <c r="BB2" s="53" t="s">
        <v>196</v>
      </c>
      <c r="BC2" s="53" t="s">
        <v>197</v>
      </c>
      <c r="BD2" s="53" t="s">
        <v>255</v>
      </c>
      <c r="BE2" s="53" t="s">
        <v>185</v>
      </c>
      <c r="BF2" s="53" t="s">
        <v>283</v>
      </c>
      <c r="BG2" s="53" t="s">
        <v>8</v>
      </c>
      <c r="BH2" s="53" t="s">
        <v>9</v>
      </c>
      <c r="BI2" s="53" t="s">
        <v>10</v>
      </c>
      <c r="BJ2" s="53" t="s">
        <v>459</v>
      </c>
      <c r="BK2" s="53" t="s">
        <v>317</v>
      </c>
      <c r="BL2" s="53" t="s">
        <v>479</v>
      </c>
      <c r="BM2" s="53" t="s">
        <v>346</v>
      </c>
      <c r="BN2" s="53" t="s">
        <v>181</v>
      </c>
      <c r="BO2" s="53" t="s">
        <v>247</v>
      </c>
      <c r="BP2" s="53" t="s">
        <v>487</v>
      </c>
      <c r="BQ2" s="53" t="s">
        <v>181</v>
      </c>
      <c r="BR2" s="53" t="s">
        <v>444</v>
      </c>
      <c r="BS2" s="53" t="s">
        <v>392</v>
      </c>
      <c r="BT2" s="53" t="s">
        <v>286</v>
      </c>
      <c r="BU2" s="53" t="s">
        <v>297</v>
      </c>
      <c r="BV2" s="53" t="s">
        <v>373</v>
      </c>
      <c r="BW2" s="53" t="s">
        <v>425</v>
      </c>
      <c r="BX2" s="53" t="s">
        <v>462</v>
      </c>
      <c r="BY2" s="53" t="s">
        <v>11</v>
      </c>
      <c r="BZ2" s="53" t="s">
        <v>264</v>
      </c>
      <c r="CA2" s="53" t="s">
        <v>399</v>
      </c>
      <c r="CB2" s="53" t="s">
        <v>339</v>
      </c>
      <c r="CC2" s="53" t="s">
        <v>267</v>
      </c>
      <c r="CD2" s="53" t="s">
        <v>179</v>
      </c>
      <c r="CE2" s="53" t="s">
        <v>374</v>
      </c>
      <c r="CF2" s="53" t="s">
        <v>12</v>
      </c>
      <c r="CG2" s="53" t="s">
        <v>13</v>
      </c>
      <c r="CH2" s="53" t="s">
        <v>14</v>
      </c>
      <c r="CI2" s="53" t="s">
        <v>349</v>
      </c>
      <c r="CJ2" s="53" t="s">
        <v>314</v>
      </c>
      <c r="CK2" s="53" t="s">
        <v>280</v>
      </c>
      <c r="CL2" s="53" t="s">
        <v>191</v>
      </c>
      <c r="CM2" s="53" t="s">
        <v>15</v>
      </c>
    </row>
    <row r="3" spans="1:91" s="8" customFormat="1" ht="13.5" thickBot="1">
      <c r="A3" s="7" t="s">
        <v>17</v>
      </c>
      <c r="B3" s="23" t="s">
        <v>210</v>
      </c>
      <c r="C3" s="26" t="s">
        <v>211</v>
      </c>
      <c r="D3" s="26" t="s">
        <v>212</v>
      </c>
      <c r="E3" s="26" t="s">
        <v>213</v>
      </c>
      <c r="F3" s="26" t="s">
        <v>214</v>
      </c>
      <c r="G3" s="23" t="s">
        <v>216</v>
      </c>
      <c r="H3" s="23" t="s">
        <v>343</v>
      </c>
      <c r="I3" s="69" t="s">
        <v>279</v>
      </c>
      <c r="J3" s="69" t="s">
        <v>290</v>
      </c>
      <c r="K3" s="69" t="s">
        <v>307</v>
      </c>
      <c r="L3" s="132" t="s">
        <v>341</v>
      </c>
      <c r="M3" s="132" t="s">
        <v>359</v>
      </c>
      <c r="N3" s="163" t="s">
        <v>393</v>
      </c>
      <c r="O3" s="164" t="s">
        <v>393</v>
      </c>
      <c r="P3" s="165" t="s">
        <v>393</v>
      </c>
      <c r="Q3" s="51" t="s">
        <v>270</v>
      </c>
      <c r="R3" s="51" t="s">
        <v>299</v>
      </c>
      <c r="S3" s="51" t="s">
        <v>435</v>
      </c>
      <c r="T3" s="51" t="s">
        <v>252</v>
      </c>
      <c r="U3" s="51" t="s">
        <v>355</v>
      </c>
      <c r="V3" s="8" t="s">
        <v>18</v>
      </c>
      <c r="W3" s="23" t="s">
        <v>18</v>
      </c>
      <c r="X3" s="23" t="s">
        <v>18</v>
      </c>
      <c r="Y3" s="23" t="s">
        <v>18</v>
      </c>
      <c r="Z3" s="23" t="s">
        <v>382</v>
      </c>
      <c r="AA3" s="23" t="s">
        <v>302</v>
      </c>
      <c r="AB3" s="8" t="s">
        <v>19</v>
      </c>
      <c r="AC3" s="23" t="s">
        <v>20</v>
      </c>
      <c r="AD3" s="23" t="s">
        <v>20</v>
      </c>
      <c r="AE3" s="23" t="s">
        <v>20</v>
      </c>
      <c r="AF3" s="8" t="s">
        <v>21</v>
      </c>
      <c r="AG3" s="23" t="s">
        <v>21</v>
      </c>
      <c r="AH3" s="23" t="s">
        <v>22</v>
      </c>
      <c r="AI3" s="8" t="s">
        <v>22</v>
      </c>
      <c r="AJ3" s="23" t="s">
        <v>296</v>
      </c>
      <c r="AK3" s="23" t="s">
        <v>369</v>
      </c>
      <c r="AL3" s="23" t="s">
        <v>274</v>
      </c>
      <c r="AM3" s="8" t="s">
        <v>23</v>
      </c>
      <c r="AN3" s="23" t="s">
        <v>24</v>
      </c>
      <c r="AO3" s="23" t="s">
        <v>24</v>
      </c>
      <c r="AP3" s="8" t="s">
        <v>24</v>
      </c>
      <c r="AQ3" s="23" t="s">
        <v>25</v>
      </c>
      <c r="AR3" s="23" t="s">
        <v>25</v>
      </c>
      <c r="AS3" s="23" t="s">
        <v>25</v>
      </c>
      <c r="AT3" s="23" t="s">
        <v>25</v>
      </c>
      <c r="AU3" s="23" t="s">
        <v>365</v>
      </c>
      <c r="AV3" s="23" t="s">
        <v>452</v>
      </c>
      <c r="AW3" s="23" t="s">
        <v>200</v>
      </c>
      <c r="AX3" s="23" t="s">
        <v>26</v>
      </c>
      <c r="AY3" s="23" t="s">
        <v>26</v>
      </c>
      <c r="AZ3" s="8" t="s">
        <v>27</v>
      </c>
      <c r="BA3" s="23" t="s">
        <v>28</v>
      </c>
      <c r="BB3" s="23" t="s">
        <v>28</v>
      </c>
      <c r="BC3" s="23" t="s">
        <v>28</v>
      </c>
      <c r="BD3" s="8" t="s">
        <v>28</v>
      </c>
      <c r="BE3" s="23" t="s">
        <v>184</v>
      </c>
      <c r="BF3" s="23" t="s">
        <v>184</v>
      </c>
      <c r="BG3" s="8" t="s">
        <v>29</v>
      </c>
      <c r="BH3" s="8" t="s">
        <v>29</v>
      </c>
      <c r="BI3" s="8" t="s">
        <v>29</v>
      </c>
      <c r="BJ3" s="23" t="s">
        <v>29</v>
      </c>
      <c r="BK3" s="23" t="s">
        <v>29</v>
      </c>
      <c r="BL3" s="23" t="s">
        <v>29</v>
      </c>
      <c r="BM3" s="23" t="s">
        <v>246</v>
      </c>
      <c r="BN3" s="23" t="s">
        <v>246</v>
      </c>
      <c r="BO3" s="23" t="s">
        <v>246</v>
      </c>
      <c r="BP3" s="23" t="s">
        <v>246</v>
      </c>
      <c r="BQ3" s="23" t="s">
        <v>180</v>
      </c>
      <c r="BR3" s="23" t="s">
        <v>443</v>
      </c>
      <c r="BS3" s="23" t="s">
        <v>391</v>
      </c>
      <c r="BT3" s="23" t="s">
        <v>285</v>
      </c>
      <c r="BU3" s="23" t="s">
        <v>345</v>
      </c>
      <c r="BV3" s="23" t="s">
        <v>30</v>
      </c>
      <c r="BW3" s="23" t="s">
        <v>30</v>
      </c>
      <c r="BX3" s="23" t="s">
        <v>30</v>
      </c>
      <c r="BY3" s="8" t="s">
        <v>30</v>
      </c>
      <c r="BZ3" s="23" t="s">
        <v>30</v>
      </c>
      <c r="CA3" s="23" t="s">
        <v>30</v>
      </c>
      <c r="CB3" s="23" t="s">
        <v>30</v>
      </c>
      <c r="CC3" s="23" t="s">
        <v>30</v>
      </c>
      <c r="CD3" s="23" t="s">
        <v>30</v>
      </c>
      <c r="CE3" s="23" t="s">
        <v>30</v>
      </c>
      <c r="CF3" s="8" t="s">
        <v>30</v>
      </c>
      <c r="CG3" s="8" t="s">
        <v>30</v>
      </c>
      <c r="CH3" s="8" t="s">
        <v>30</v>
      </c>
      <c r="CI3" s="23" t="s">
        <v>31</v>
      </c>
      <c r="CJ3" s="23" t="s">
        <v>31</v>
      </c>
      <c r="CK3" s="23" t="s">
        <v>31</v>
      </c>
      <c r="CL3" s="23" t="s">
        <v>32</v>
      </c>
      <c r="CM3" s="8" t="s">
        <v>32</v>
      </c>
    </row>
    <row r="4" spans="1:91" ht="13.5" thickBot="1">
      <c r="A4" s="10" t="s">
        <v>33</v>
      </c>
      <c r="B4" s="72">
        <v>165</v>
      </c>
      <c r="C4" s="73">
        <v>472</v>
      </c>
      <c r="D4" s="73">
        <v>570</v>
      </c>
      <c r="E4" s="73">
        <v>449</v>
      </c>
      <c r="F4" s="74">
        <v>517</v>
      </c>
      <c r="G4" s="75">
        <v>580.52</v>
      </c>
      <c r="H4" s="127">
        <f>(I4+J4+K4+L4+M4)/5</f>
        <v>584.12</v>
      </c>
      <c r="I4" s="118">
        <v>667</v>
      </c>
      <c r="J4" s="94">
        <v>618</v>
      </c>
      <c r="K4" s="94">
        <v>527.9</v>
      </c>
      <c r="L4" s="94">
        <v>543.6</v>
      </c>
      <c r="M4" s="94">
        <v>564.1</v>
      </c>
      <c r="N4" s="77">
        <f>(O4)</f>
        <v>729.1</v>
      </c>
      <c r="O4" s="78">
        <f>SUM(Q4:CM4)</f>
        <v>729.1</v>
      </c>
      <c r="P4" s="79">
        <f>COUNTA(Q4:CM4)</f>
        <v>75</v>
      </c>
      <c r="Q4" s="12">
        <v>10</v>
      </c>
      <c r="R4" s="12">
        <v>13.2</v>
      </c>
      <c r="S4" s="12">
        <v>12</v>
      </c>
      <c r="T4" s="12">
        <v>11</v>
      </c>
      <c r="U4" s="12">
        <v>8.1</v>
      </c>
      <c r="V4" s="13">
        <v>12</v>
      </c>
      <c r="W4" s="13">
        <v>13.6</v>
      </c>
      <c r="X4" s="13">
        <v>10.2</v>
      </c>
      <c r="Y4" s="13">
        <v>9.9</v>
      </c>
      <c r="Z4" s="13">
        <v>5.7</v>
      </c>
      <c r="AA4" s="13">
        <v>7</v>
      </c>
      <c r="AB4" s="13">
        <v>11</v>
      </c>
      <c r="AC4" s="13">
        <v>11</v>
      </c>
      <c r="AD4" s="13">
        <v>10.2</v>
      </c>
      <c r="AE4" s="14">
        <v>9.5</v>
      </c>
      <c r="AF4" s="15">
        <v>6.6</v>
      </c>
      <c r="AG4" s="15">
        <v>11.6</v>
      </c>
      <c r="AH4" s="15">
        <v>8</v>
      </c>
      <c r="AI4" s="14">
        <v>8.3</v>
      </c>
      <c r="AJ4" s="13">
        <v>11</v>
      </c>
      <c r="AK4" s="13">
        <v>5.1</v>
      </c>
      <c r="AL4" s="14">
        <v>10.6</v>
      </c>
      <c r="AM4" s="15">
        <v>7.3</v>
      </c>
      <c r="AN4" s="15">
        <v>11.6</v>
      </c>
      <c r="AO4" s="15">
        <v>11.3</v>
      </c>
      <c r="AP4" s="15">
        <v>9.8</v>
      </c>
      <c r="AQ4" s="15">
        <v>11</v>
      </c>
      <c r="AR4" s="15">
        <v>5.5</v>
      </c>
      <c r="AS4" s="15">
        <v>13.2</v>
      </c>
      <c r="AT4" s="15">
        <v>13</v>
      </c>
      <c r="AU4" s="15">
        <v>3.8</v>
      </c>
      <c r="AV4" s="15">
        <v>12.9</v>
      </c>
      <c r="AW4" s="15">
        <v>12.4</v>
      </c>
      <c r="AX4" s="15">
        <v>10.5</v>
      </c>
      <c r="AY4" s="15">
        <v>11.5</v>
      </c>
      <c r="AZ4" s="15">
        <v>10.7</v>
      </c>
      <c r="BA4" s="15">
        <v>9.3</v>
      </c>
      <c r="BB4" s="14">
        <v>9.3</v>
      </c>
      <c r="BC4" s="14">
        <v>6.2</v>
      </c>
      <c r="BD4" s="13">
        <v>12</v>
      </c>
      <c r="BE4" s="13">
        <v>11</v>
      </c>
      <c r="BF4" s="13">
        <v>9.2</v>
      </c>
      <c r="BG4" s="13">
        <v>31</v>
      </c>
      <c r="BH4" s="13">
        <v>10.7</v>
      </c>
      <c r="BI4" s="13">
        <v>10.4</v>
      </c>
      <c r="BJ4" s="13">
        <v>16.6</v>
      </c>
      <c r="BK4" s="13">
        <v>10.5</v>
      </c>
      <c r="BL4" s="13">
        <v>7</v>
      </c>
      <c r="BM4" s="13">
        <v>6</v>
      </c>
      <c r="BN4" s="13">
        <v>10</v>
      </c>
      <c r="BO4" s="13">
        <v>6</v>
      </c>
      <c r="BP4" s="13">
        <v>5.7</v>
      </c>
      <c r="BQ4" s="13">
        <v>7.6</v>
      </c>
      <c r="BR4" s="13">
        <v>15</v>
      </c>
      <c r="BS4" s="13">
        <v>7.1</v>
      </c>
      <c r="BT4" s="13">
        <v>8</v>
      </c>
      <c r="BU4" s="13">
        <v>12</v>
      </c>
      <c r="BV4" s="13">
        <v>6.4</v>
      </c>
      <c r="BW4" s="13">
        <v>6.4</v>
      </c>
      <c r="BX4" s="13">
        <v>10</v>
      </c>
      <c r="BY4" s="13">
        <v>7.6</v>
      </c>
      <c r="BZ4" s="13">
        <v>9.4</v>
      </c>
      <c r="CA4" s="13">
        <v>8.9</v>
      </c>
      <c r="CB4" s="13">
        <v>7.5</v>
      </c>
      <c r="CC4" s="13">
        <v>9.9</v>
      </c>
      <c r="CD4" s="13">
        <v>6.2</v>
      </c>
      <c r="CE4" s="13">
        <v>10.5</v>
      </c>
      <c r="CF4" s="13">
        <v>8.3</v>
      </c>
      <c r="CG4" s="13">
        <v>8</v>
      </c>
      <c r="CH4" s="13">
        <v>7.5</v>
      </c>
      <c r="CI4" s="13">
        <v>11</v>
      </c>
      <c r="CJ4" s="13">
        <v>4.7</v>
      </c>
      <c r="CK4" s="13">
        <v>8</v>
      </c>
      <c r="CL4" s="13">
        <v>10</v>
      </c>
      <c r="CM4" s="13">
        <v>8.1</v>
      </c>
    </row>
    <row r="5" spans="1:38" ht="12.75">
      <c r="A5" s="16" t="s">
        <v>34</v>
      </c>
      <c r="B5" s="34"/>
      <c r="C5" s="27"/>
      <c r="D5" s="102" t="s">
        <v>305</v>
      </c>
      <c r="E5" s="70"/>
      <c r="F5" s="102" t="s">
        <v>305</v>
      </c>
      <c r="G5" s="122"/>
      <c r="H5" s="160">
        <f aca="true" t="shared" si="0" ref="H5:H68">(I5+J5+K5+L5+M5)/5</f>
        <v>0</v>
      </c>
      <c r="I5" s="157"/>
      <c r="J5" s="17"/>
      <c r="K5" s="17"/>
      <c r="L5" s="17"/>
      <c r="M5" s="17"/>
      <c r="N5" s="92">
        <f>O5*10/$O$4</f>
        <v>0</v>
      </c>
      <c r="O5" s="91">
        <f aca="true" t="shared" si="1" ref="O5:O71">SUM(Q5:CM5)</f>
        <v>0</v>
      </c>
      <c r="P5" s="80">
        <f aca="true" t="shared" si="2" ref="P5:P71">COUNTA(Q5:CM5)</f>
        <v>0</v>
      </c>
      <c r="Q5" s="11"/>
      <c r="R5" s="11"/>
      <c r="S5" s="11"/>
      <c r="T5" s="11"/>
      <c r="U5" s="11"/>
      <c r="AL5" s="18"/>
    </row>
    <row r="6" spans="1:38" ht="12.75">
      <c r="A6" s="16" t="s">
        <v>35</v>
      </c>
      <c r="B6" s="35"/>
      <c r="C6" s="25"/>
      <c r="D6" s="62"/>
      <c r="E6" s="31"/>
      <c r="F6" s="62"/>
      <c r="G6" s="123" t="s">
        <v>305</v>
      </c>
      <c r="H6" s="161">
        <f t="shared" si="0"/>
        <v>0</v>
      </c>
      <c r="I6" s="158"/>
      <c r="J6" s="17"/>
      <c r="K6" s="17"/>
      <c r="L6" s="17"/>
      <c r="M6" s="17"/>
      <c r="N6" s="92">
        <f aca="true" t="shared" si="3" ref="N6:N71">O6*10/$O$4</f>
        <v>0</v>
      </c>
      <c r="O6" s="77">
        <f t="shared" si="1"/>
        <v>0</v>
      </c>
      <c r="P6" s="81">
        <f t="shared" si="2"/>
        <v>0</v>
      </c>
      <c r="Q6" s="11"/>
      <c r="R6" s="11"/>
      <c r="S6" s="11"/>
      <c r="T6" s="11"/>
      <c r="U6" s="11"/>
      <c r="AL6" s="18"/>
    </row>
    <row r="7" spans="1:38" ht="12.75">
      <c r="A7" s="16" t="s">
        <v>36</v>
      </c>
      <c r="B7" s="35"/>
      <c r="C7" s="25"/>
      <c r="D7" s="62"/>
      <c r="E7" s="31"/>
      <c r="F7" s="62"/>
      <c r="G7" s="124"/>
      <c r="H7" s="161">
        <f t="shared" si="0"/>
        <v>0</v>
      </c>
      <c r="I7" s="158"/>
      <c r="J7" s="17"/>
      <c r="K7" s="17"/>
      <c r="L7" s="17"/>
      <c r="M7" s="17"/>
      <c r="N7" s="92">
        <f t="shared" si="3"/>
        <v>0</v>
      </c>
      <c r="O7" s="77">
        <f t="shared" si="1"/>
        <v>0</v>
      </c>
      <c r="P7" s="81">
        <f t="shared" si="2"/>
        <v>0</v>
      </c>
      <c r="Q7" s="11"/>
      <c r="R7" s="11"/>
      <c r="S7" s="11"/>
      <c r="T7" s="11"/>
      <c r="U7" s="11"/>
      <c r="AL7" s="18"/>
    </row>
    <row r="8" spans="1:38" ht="12.75">
      <c r="A8" s="16" t="s">
        <v>37</v>
      </c>
      <c r="B8" s="35"/>
      <c r="C8" s="25"/>
      <c r="D8" s="62"/>
      <c r="E8" s="31"/>
      <c r="F8" s="103" t="s">
        <v>305</v>
      </c>
      <c r="G8" s="123" t="s">
        <v>305</v>
      </c>
      <c r="H8" s="161">
        <f t="shared" si="0"/>
        <v>0.003545470661230278</v>
      </c>
      <c r="I8" s="158"/>
      <c r="J8" s="17"/>
      <c r="K8" s="17"/>
      <c r="L8" s="17"/>
      <c r="M8" s="17">
        <v>0.01772735330615139</v>
      </c>
      <c r="N8" s="92">
        <f t="shared" si="3"/>
        <v>0</v>
      </c>
      <c r="O8" s="77">
        <f t="shared" si="1"/>
        <v>0</v>
      </c>
      <c r="P8" s="81">
        <f t="shared" si="2"/>
        <v>0</v>
      </c>
      <c r="Q8" s="11"/>
      <c r="R8" s="11"/>
      <c r="S8" s="11"/>
      <c r="T8" s="11"/>
      <c r="U8" s="11"/>
      <c r="AL8" s="18"/>
    </row>
    <row r="9" spans="1:38" ht="12.75">
      <c r="A9" s="16" t="s">
        <v>38</v>
      </c>
      <c r="B9" s="35"/>
      <c r="C9" s="25"/>
      <c r="D9" s="62"/>
      <c r="E9" s="31"/>
      <c r="F9" s="62"/>
      <c r="G9" s="124"/>
      <c r="H9" s="161">
        <f t="shared" si="0"/>
        <v>0</v>
      </c>
      <c r="I9" s="158"/>
      <c r="J9" s="17"/>
      <c r="K9" s="17"/>
      <c r="L9" s="17"/>
      <c r="M9" s="17"/>
      <c r="N9" s="92">
        <f t="shared" si="3"/>
        <v>0</v>
      </c>
      <c r="O9" s="77">
        <f t="shared" si="1"/>
        <v>0</v>
      </c>
      <c r="P9" s="81">
        <f t="shared" si="2"/>
        <v>0</v>
      </c>
      <c r="Q9" s="11"/>
      <c r="R9" s="11"/>
      <c r="S9" s="11"/>
      <c r="T9" s="11"/>
      <c r="U9" s="11"/>
      <c r="AL9" s="18"/>
    </row>
    <row r="10" spans="1:38" ht="12.75">
      <c r="A10" s="1" t="s">
        <v>39</v>
      </c>
      <c r="B10" s="35"/>
      <c r="C10" s="25"/>
      <c r="D10" s="62">
        <v>0.01</v>
      </c>
      <c r="E10" s="104" t="s">
        <v>305</v>
      </c>
      <c r="F10" s="62">
        <v>0.01</v>
      </c>
      <c r="G10" s="124">
        <v>0.009000000000000001</v>
      </c>
      <c r="H10" s="161">
        <f t="shared" si="0"/>
        <v>0.02506142029244323</v>
      </c>
      <c r="I10" s="158"/>
      <c r="J10" s="17"/>
      <c r="K10" s="17">
        <v>0.018942981625307824</v>
      </c>
      <c r="L10" s="17"/>
      <c r="M10" s="17">
        <v>0.10636411983690834</v>
      </c>
      <c r="N10" s="92">
        <f t="shared" si="3"/>
        <v>0.09600877794541215</v>
      </c>
      <c r="O10" s="77">
        <f t="shared" si="1"/>
        <v>7</v>
      </c>
      <c r="P10" s="81">
        <f t="shared" si="2"/>
        <v>2</v>
      </c>
      <c r="Q10" s="11"/>
      <c r="R10" s="11"/>
      <c r="S10" s="11"/>
      <c r="T10" s="11"/>
      <c r="U10" s="11"/>
      <c r="AC10">
        <v>6</v>
      </c>
      <c r="AI10">
        <v>1</v>
      </c>
      <c r="AL10" s="19"/>
    </row>
    <row r="11" spans="1:38" ht="12.75">
      <c r="A11" s="1" t="s">
        <v>40</v>
      </c>
      <c r="B11" s="35"/>
      <c r="C11" s="25"/>
      <c r="D11" s="62"/>
      <c r="E11" s="31"/>
      <c r="F11" s="62"/>
      <c r="G11" s="124"/>
      <c r="H11" s="161">
        <f t="shared" si="0"/>
        <v>0</v>
      </c>
      <c r="I11" s="158"/>
      <c r="J11" s="17"/>
      <c r="K11" s="17"/>
      <c r="L11" s="17"/>
      <c r="M11" s="17"/>
      <c r="N11" s="92">
        <f t="shared" si="3"/>
        <v>0</v>
      </c>
      <c r="O11" s="77">
        <f t="shared" si="1"/>
        <v>0</v>
      </c>
      <c r="P11" s="81">
        <f t="shared" si="2"/>
        <v>0</v>
      </c>
      <c r="Q11" s="11"/>
      <c r="R11" s="11"/>
      <c r="S11" s="11"/>
      <c r="T11" s="11"/>
      <c r="U11" s="11"/>
      <c r="AL11" s="19"/>
    </row>
    <row r="12" spans="1:88" ht="12.75" customHeight="1">
      <c r="A12" s="1" t="s">
        <v>41</v>
      </c>
      <c r="B12" s="35"/>
      <c r="C12" s="25"/>
      <c r="D12" s="62"/>
      <c r="E12" s="31">
        <v>0.02</v>
      </c>
      <c r="F12" s="62">
        <v>0.19</v>
      </c>
      <c r="G12" s="124">
        <v>0.07677856301531215</v>
      </c>
      <c r="H12" s="161">
        <f t="shared" si="0"/>
        <v>0.3493908599238516</v>
      </c>
      <c r="I12" s="158"/>
      <c r="J12" s="17">
        <v>0.23</v>
      </c>
      <c r="K12" s="17">
        <v>0.3978026141314643</v>
      </c>
      <c r="L12" s="17">
        <v>0.5518763796909492</v>
      </c>
      <c r="M12" s="17">
        <v>0.5672753057968445</v>
      </c>
      <c r="N12" s="92">
        <f t="shared" si="3"/>
        <v>0.46632835002057327</v>
      </c>
      <c r="O12" s="77">
        <f t="shared" si="1"/>
        <v>34</v>
      </c>
      <c r="P12" s="81">
        <f t="shared" si="2"/>
        <v>8</v>
      </c>
      <c r="Q12" s="11"/>
      <c r="R12" s="11"/>
      <c r="S12" s="11">
        <v>3</v>
      </c>
      <c r="T12" s="76"/>
      <c r="U12" s="76"/>
      <c r="V12" s="76"/>
      <c r="W12" s="76"/>
      <c r="X12" s="76"/>
      <c r="Y12" s="76"/>
      <c r="Z12" s="110"/>
      <c r="AA12" s="110">
        <v>21</v>
      </c>
      <c r="AB12" s="76"/>
      <c r="AC12" s="76"/>
      <c r="AD12" s="76">
        <v>3</v>
      </c>
      <c r="AE12" s="110"/>
      <c r="AF12" s="76"/>
      <c r="AG12" s="76"/>
      <c r="AH12" s="76"/>
      <c r="AL12" s="19"/>
      <c r="AQ12">
        <v>1</v>
      </c>
      <c r="AX12">
        <v>1</v>
      </c>
      <c r="BG12">
        <v>2</v>
      </c>
      <c r="BW12">
        <v>1</v>
      </c>
      <c r="CJ12">
        <v>2</v>
      </c>
    </row>
    <row r="13" spans="1:88" ht="12.75">
      <c r="A13" s="1" t="s">
        <v>42</v>
      </c>
      <c r="B13" s="35"/>
      <c r="C13" s="25"/>
      <c r="D13" s="62"/>
      <c r="E13" s="31"/>
      <c r="F13" s="103" t="s">
        <v>305</v>
      </c>
      <c r="G13" s="124">
        <v>0.06777856301531214</v>
      </c>
      <c r="H13" s="161">
        <f t="shared" si="0"/>
        <v>0.058610103955012996</v>
      </c>
      <c r="I13" s="158">
        <v>0.01</v>
      </c>
      <c r="J13" s="17"/>
      <c r="K13" s="17">
        <v>0.24625876112900172</v>
      </c>
      <c r="L13" s="17">
        <v>0.03679175864606328</v>
      </c>
      <c r="M13" s="17"/>
      <c r="N13" s="92">
        <f t="shared" si="3"/>
        <v>0.04114661911946235</v>
      </c>
      <c r="O13" s="176">
        <v>3</v>
      </c>
      <c r="P13" s="177">
        <v>3</v>
      </c>
      <c r="Q13" s="11"/>
      <c r="R13" s="11"/>
      <c r="S13" s="11"/>
      <c r="T13" s="11"/>
      <c r="U13" s="11"/>
      <c r="Y13">
        <v>1</v>
      </c>
      <c r="AL13" s="19"/>
      <c r="CJ13">
        <v>1</v>
      </c>
    </row>
    <row r="14" spans="1:88" ht="12.75">
      <c r="A14" s="1" t="s">
        <v>43</v>
      </c>
      <c r="B14" s="35"/>
      <c r="C14" s="25">
        <v>0.02</v>
      </c>
      <c r="D14" s="62">
        <v>0.15</v>
      </c>
      <c r="E14" s="31">
        <v>0.55</v>
      </c>
      <c r="F14" s="62">
        <v>2.91</v>
      </c>
      <c r="G14" s="124">
        <v>1.9244970553592462</v>
      </c>
      <c r="H14" s="161">
        <f t="shared" si="0"/>
        <v>2.465865283807251</v>
      </c>
      <c r="I14" s="158">
        <v>0.52</v>
      </c>
      <c r="J14" s="17">
        <v>1.93</v>
      </c>
      <c r="K14" s="17">
        <v>3.7507103618109494</v>
      </c>
      <c r="L14" s="17">
        <v>1.324503311258278</v>
      </c>
      <c r="M14" s="17">
        <v>4.804112745967027</v>
      </c>
      <c r="N14" s="92">
        <f t="shared" si="3"/>
        <v>5.143327389932794</v>
      </c>
      <c r="O14" s="77">
        <f t="shared" si="1"/>
        <v>375</v>
      </c>
      <c r="P14" s="81">
        <f t="shared" si="2"/>
        <v>22</v>
      </c>
      <c r="Q14" s="11"/>
      <c r="R14" s="11"/>
      <c r="S14" s="11">
        <v>73</v>
      </c>
      <c r="T14" s="11"/>
      <c r="U14" s="11">
        <v>40</v>
      </c>
      <c r="AA14">
        <v>35</v>
      </c>
      <c r="AC14">
        <v>64</v>
      </c>
      <c r="AE14">
        <v>13</v>
      </c>
      <c r="AJ14">
        <v>2</v>
      </c>
      <c r="AL14" s="19"/>
      <c r="AN14">
        <v>8</v>
      </c>
      <c r="AQ14">
        <v>3</v>
      </c>
      <c r="AT14">
        <v>3</v>
      </c>
      <c r="AU14">
        <v>11</v>
      </c>
      <c r="AX14">
        <v>5</v>
      </c>
      <c r="AY14">
        <v>23</v>
      </c>
      <c r="BD14">
        <v>9</v>
      </c>
      <c r="BG14">
        <v>2</v>
      </c>
      <c r="BI14">
        <v>12</v>
      </c>
      <c r="BJ14">
        <v>6</v>
      </c>
      <c r="BS14">
        <v>3</v>
      </c>
      <c r="BT14">
        <v>7</v>
      </c>
      <c r="CC14">
        <v>9</v>
      </c>
      <c r="CE14">
        <v>5</v>
      </c>
      <c r="CF14">
        <v>1</v>
      </c>
      <c r="CJ14">
        <v>41</v>
      </c>
    </row>
    <row r="15" spans="1:59" ht="12.75">
      <c r="A15" s="1" t="s">
        <v>44</v>
      </c>
      <c r="B15" s="35">
        <v>0.03</v>
      </c>
      <c r="C15" s="25">
        <v>0.04</v>
      </c>
      <c r="D15" s="62">
        <v>0.06</v>
      </c>
      <c r="E15" s="31">
        <v>0.04</v>
      </c>
      <c r="F15" s="63">
        <v>0.1</v>
      </c>
      <c r="G15" s="124">
        <v>1.0006513545347469</v>
      </c>
      <c r="H15" s="161">
        <f t="shared" si="0"/>
        <v>1.5617493491433954</v>
      </c>
      <c r="I15" s="158">
        <v>0.04</v>
      </c>
      <c r="J15" s="17"/>
      <c r="K15" s="17">
        <v>6.762644440234893</v>
      </c>
      <c r="L15" s="17">
        <v>0.36791758646063283</v>
      </c>
      <c r="M15" s="17">
        <v>0.63818471902145</v>
      </c>
      <c r="N15" s="92">
        <f t="shared" si="3"/>
        <v>0.8915100809216843</v>
      </c>
      <c r="O15" s="77">
        <f t="shared" si="1"/>
        <v>65</v>
      </c>
      <c r="P15" s="81">
        <f t="shared" si="2"/>
        <v>9</v>
      </c>
      <c r="Q15" s="11">
        <v>1</v>
      </c>
      <c r="R15" s="11"/>
      <c r="S15" s="11"/>
      <c r="T15" s="11"/>
      <c r="U15" s="11"/>
      <c r="AA15">
        <v>5</v>
      </c>
      <c r="AC15">
        <v>26</v>
      </c>
      <c r="AD15">
        <v>3</v>
      </c>
      <c r="AE15">
        <v>20</v>
      </c>
      <c r="AF15">
        <v>1</v>
      </c>
      <c r="AL15" s="19"/>
      <c r="AM15">
        <v>1</v>
      </c>
      <c r="AU15">
        <v>4</v>
      </c>
      <c r="BG15">
        <v>4</v>
      </c>
    </row>
    <row r="16" spans="1:38" ht="12.75">
      <c r="A16" s="1" t="s">
        <v>320</v>
      </c>
      <c r="B16" s="35"/>
      <c r="C16" s="25"/>
      <c r="D16" s="62"/>
      <c r="E16" s="31"/>
      <c r="F16" s="63"/>
      <c r="G16" s="124"/>
      <c r="H16" s="161">
        <f t="shared" si="0"/>
        <v>0.003788596325061565</v>
      </c>
      <c r="I16" s="158"/>
      <c r="J16" s="17"/>
      <c r="K16" s="17">
        <v>0.018942981625307824</v>
      </c>
      <c r="L16" s="17"/>
      <c r="M16" s="17"/>
      <c r="N16" s="92">
        <f>O16*10/$O$4</f>
        <v>0</v>
      </c>
      <c r="O16" s="77">
        <f>SUM(Q16:CM16)</f>
        <v>0</v>
      </c>
      <c r="P16" s="81">
        <f>COUNTA(Q16:CM16)</f>
        <v>0</v>
      </c>
      <c r="Q16" s="11"/>
      <c r="R16" s="11"/>
      <c r="S16" s="11"/>
      <c r="T16" s="11"/>
      <c r="U16" s="11"/>
      <c r="AL16" s="19"/>
    </row>
    <row r="17" spans="1:38" ht="12.75">
      <c r="A17" s="1" t="s">
        <v>45</v>
      </c>
      <c r="B17" s="35"/>
      <c r="C17" s="25"/>
      <c r="D17" s="62"/>
      <c r="E17" s="31"/>
      <c r="F17" s="62"/>
      <c r="G17" s="124"/>
      <c r="H17" s="161">
        <f t="shared" si="0"/>
        <v>0</v>
      </c>
      <c r="I17" s="158"/>
      <c r="J17" s="17"/>
      <c r="K17" s="17"/>
      <c r="L17" s="17"/>
      <c r="M17" s="17"/>
      <c r="N17" s="92">
        <f t="shared" si="3"/>
        <v>0</v>
      </c>
      <c r="O17" s="77">
        <f t="shared" si="1"/>
        <v>0</v>
      </c>
      <c r="P17" s="81">
        <f t="shared" si="2"/>
        <v>0</v>
      </c>
      <c r="Q17" s="11"/>
      <c r="R17" s="11"/>
      <c r="S17" s="11"/>
      <c r="T17" s="11"/>
      <c r="U17" s="11"/>
      <c r="AL17" s="19"/>
    </row>
    <row r="18" spans="1:38" ht="12.75">
      <c r="A18" s="1" t="s">
        <v>46</v>
      </c>
      <c r="B18" s="35"/>
      <c r="C18" s="25"/>
      <c r="D18" s="62"/>
      <c r="E18" s="31">
        <v>0.42</v>
      </c>
      <c r="F18" s="62">
        <v>0.25</v>
      </c>
      <c r="G18" s="124">
        <v>0.097</v>
      </c>
      <c r="H18" s="161">
        <f t="shared" si="0"/>
        <v>0.002</v>
      </c>
      <c r="I18" s="158">
        <v>0.01</v>
      </c>
      <c r="J18" s="17"/>
      <c r="K18" s="17"/>
      <c r="L18" s="17"/>
      <c r="M18" s="17"/>
      <c r="N18" s="92">
        <f t="shared" si="3"/>
        <v>0</v>
      </c>
      <c r="O18" s="77">
        <f t="shared" si="1"/>
        <v>0</v>
      </c>
      <c r="P18" s="81">
        <f t="shared" si="2"/>
        <v>0</v>
      </c>
      <c r="Q18" s="11"/>
      <c r="R18" s="11"/>
      <c r="S18" s="11"/>
      <c r="T18" s="11"/>
      <c r="U18" s="11"/>
      <c r="AL18" s="19"/>
    </row>
    <row r="19" spans="1:38" ht="12.75">
      <c r="A19" s="1" t="s">
        <v>47</v>
      </c>
      <c r="B19" s="35"/>
      <c r="C19" s="25"/>
      <c r="D19" s="103" t="s">
        <v>305</v>
      </c>
      <c r="E19" s="104" t="s">
        <v>305</v>
      </c>
      <c r="F19" s="103" t="s">
        <v>305</v>
      </c>
      <c r="G19" s="124"/>
      <c r="H19" s="161">
        <f t="shared" si="0"/>
        <v>0</v>
      </c>
      <c r="I19" s="158"/>
      <c r="J19" s="17"/>
      <c r="K19" s="17"/>
      <c r="L19" s="17"/>
      <c r="M19" s="17"/>
      <c r="N19" s="92">
        <f t="shared" si="3"/>
        <v>0</v>
      </c>
      <c r="O19" s="77">
        <f t="shared" si="1"/>
        <v>0</v>
      </c>
      <c r="P19" s="81">
        <f t="shared" si="2"/>
        <v>0</v>
      </c>
      <c r="Q19" s="11"/>
      <c r="R19" s="11"/>
      <c r="S19" s="11"/>
      <c r="T19" s="11"/>
      <c r="U19" s="11"/>
      <c r="AL19" s="19"/>
    </row>
    <row r="20" spans="1:38" ht="12.75">
      <c r="A20" s="1" t="s">
        <v>48</v>
      </c>
      <c r="B20" s="35"/>
      <c r="C20" s="25">
        <v>0.01</v>
      </c>
      <c r="D20" s="103" t="s">
        <v>305</v>
      </c>
      <c r="E20" s="31">
        <v>0.01</v>
      </c>
      <c r="F20" s="103" t="s">
        <v>305</v>
      </c>
      <c r="G20" s="124">
        <v>0.01</v>
      </c>
      <c r="H20" s="161">
        <f t="shared" si="0"/>
        <v>0.003788596325061565</v>
      </c>
      <c r="I20" s="158"/>
      <c r="J20" s="17"/>
      <c r="K20" s="17">
        <v>0.018942981625307824</v>
      </c>
      <c r="L20" s="17"/>
      <c r="M20" s="17"/>
      <c r="N20" s="92">
        <f t="shared" si="3"/>
        <v>0.01371553970648745</v>
      </c>
      <c r="O20" s="77">
        <f t="shared" si="1"/>
        <v>1</v>
      </c>
      <c r="P20" s="81">
        <f t="shared" si="2"/>
        <v>1</v>
      </c>
      <c r="Q20" s="11"/>
      <c r="R20" s="11"/>
      <c r="S20" s="11"/>
      <c r="T20" s="11"/>
      <c r="U20" s="11"/>
      <c r="AC20">
        <v>1</v>
      </c>
      <c r="AL20" s="19"/>
    </row>
    <row r="21" spans="1:88" ht="12.75">
      <c r="A21" s="1" t="s">
        <v>49</v>
      </c>
      <c r="B21" s="35">
        <v>28.83</v>
      </c>
      <c r="C21" s="25">
        <v>15.08</v>
      </c>
      <c r="D21" s="62">
        <v>6.53</v>
      </c>
      <c r="E21" s="31">
        <v>22.83</v>
      </c>
      <c r="F21" s="62">
        <v>25.21</v>
      </c>
      <c r="G21" s="124">
        <v>38.40210011778563</v>
      </c>
      <c r="H21" s="161">
        <f t="shared" si="0"/>
        <v>34.48238720325914</v>
      </c>
      <c r="I21" s="158">
        <v>42.23</v>
      </c>
      <c r="J21" s="17">
        <v>53.76</v>
      </c>
      <c r="K21" s="17">
        <v>19.73858685357075</v>
      </c>
      <c r="L21" s="17">
        <v>44.150110375275936</v>
      </c>
      <c r="M21" s="17">
        <v>12.533238787449033</v>
      </c>
      <c r="N21" s="92">
        <f t="shared" si="3"/>
        <v>27.91112330270196</v>
      </c>
      <c r="O21" s="77">
        <f t="shared" si="1"/>
        <v>2035</v>
      </c>
      <c r="P21" s="81">
        <f t="shared" si="2"/>
        <v>31</v>
      </c>
      <c r="Q21" s="11"/>
      <c r="R21" s="11"/>
      <c r="S21" s="11">
        <v>34</v>
      </c>
      <c r="T21" s="11"/>
      <c r="U21" s="11">
        <v>3</v>
      </c>
      <c r="X21" s="50"/>
      <c r="Y21" s="50"/>
      <c r="Z21" s="50"/>
      <c r="AA21" s="50">
        <v>220</v>
      </c>
      <c r="AC21">
        <v>11</v>
      </c>
      <c r="AD21">
        <v>4</v>
      </c>
      <c r="AE21">
        <v>15</v>
      </c>
      <c r="AK21">
        <v>6</v>
      </c>
      <c r="AL21" s="19"/>
      <c r="AM21">
        <v>6</v>
      </c>
      <c r="AO21">
        <v>1</v>
      </c>
      <c r="AQ21">
        <v>100</v>
      </c>
      <c r="AS21">
        <v>228</v>
      </c>
      <c r="AT21">
        <v>66</v>
      </c>
      <c r="AX21">
        <v>22</v>
      </c>
      <c r="AY21">
        <v>3</v>
      </c>
      <c r="BE21">
        <v>2</v>
      </c>
      <c r="BH21">
        <v>7</v>
      </c>
      <c r="BL21">
        <v>7</v>
      </c>
      <c r="BM21">
        <v>16</v>
      </c>
      <c r="BN21">
        <v>10</v>
      </c>
      <c r="BO21">
        <v>3</v>
      </c>
      <c r="BS21">
        <v>7</v>
      </c>
      <c r="BV21">
        <v>1007</v>
      </c>
      <c r="BW21">
        <v>13</v>
      </c>
      <c r="BX21">
        <v>2</v>
      </c>
      <c r="BY21">
        <v>1</v>
      </c>
      <c r="CE21">
        <v>6</v>
      </c>
      <c r="CF21">
        <v>23</v>
      </c>
      <c r="CG21">
        <v>12</v>
      </c>
      <c r="CH21">
        <v>3</v>
      </c>
      <c r="CI21">
        <v>3</v>
      </c>
      <c r="CJ21">
        <v>194</v>
      </c>
    </row>
    <row r="22" spans="1:38" ht="12.75">
      <c r="A22" s="1" t="s">
        <v>381</v>
      </c>
      <c r="B22" s="35"/>
      <c r="C22" s="25"/>
      <c r="D22" s="62"/>
      <c r="E22" s="31"/>
      <c r="F22" s="62"/>
      <c r="G22" s="124"/>
      <c r="H22" s="161">
        <f t="shared" si="0"/>
        <v>0</v>
      </c>
      <c r="I22" s="158"/>
      <c r="J22" s="17"/>
      <c r="K22" s="17"/>
      <c r="L22" s="17"/>
      <c r="M22" s="17"/>
      <c r="N22" s="92">
        <f>O22*10/$O$4</f>
        <v>0</v>
      </c>
      <c r="O22" s="77">
        <f>SUM(Q22:CM22)</f>
        <v>0</v>
      </c>
      <c r="P22" s="81">
        <f>COUNTA(Q22:CM22)</f>
        <v>0</v>
      </c>
      <c r="Q22" s="11"/>
      <c r="R22" s="11"/>
      <c r="S22" s="11"/>
      <c r="T22" s="11"/>
      <c r="U22" s="11"/>
      <c r="X22" s="50"/>
      <c r="Y22" s="50"/>
      <c r="Z22" s="50"/>
      <c r="AA22" s="50"/>
      <c r="AL22" s="19"/>
    </row>
    <row r="23" spans="1:38" ht="12.75">
      <c r="A23" s="1" t="s">
        <v>209</v>
      </c>
      <c r="B23" s="35"/>
      <c r="C23" s="25"/>
      <c r="D23" s="62"/>
      <c r="E23" s="31">
        <v>0.01</v>
      </c>
      <c r="F23" s="62"/>
      <c r="G23" s="123" t="s">
        <v>305</v>
      </c>
      <c r="H23" s="161">
        <f t="shared" si="0"/>
        <v>0</v>
      </c>
      <c r="I23" s="158"/>
      <c r="J23" s="17"/>
      <c r="K23" s="17"/>
      <c r="L23" s="17"/>
      <c r="M23" s="17"/>
      <c r="N23" s="92">
        <f t="shared" si="3"/>
        <v>0</v>
      </c>
      <c r="O23" s="77">
        <f t="shared" si="1"/>
        <v>0</v>
      </c>
      <c r="P23" s="81">
        <f t="shared" si="2"/>
        <v>0</v>
      </c>
      <c r="Q23" s="11"/>
      <c r="R23" s="11"/>
      <c r="S23" s="11"/>
      <c r="T23" s="11"/>
      <c r="U23" s="11"/>
      <c r="AL23" s="19"/>
    </row>
    <row r="24" spans="1:38" ht="12.75">
      <c r="A24" s="1" t="s">
        <v>50</v>
      </c>
      <c r="B24" s="35"/>
      <c r="C24" s="25"/>
      <c r="D24" s="103" t="s">
        <v>305</v>
      </c>
      <c r="E24" s="31"/>
      <c r="F24" s="103" t="s">
        <v>305</v>
      </c>
      <c r="G24" s="124"/>
      <c r="H24" s="161">
        <f t="shared" si="0"/>
        <v>0</v>
      </c>
      <c r="I24" s="158"/>
      <c r="J24" s="17"/>
      <c r="K24" s="17"/>
      <c r="L24" s="17"/>
      <c r="M24" s="17"/>
      <c r="N24" s="92">
        <f t="shared" si="3"/>
        <v>0</v>
      </c>
      <c r="O24" s="77">
        <f t="shared" si="1"/>
        <v>0</v>
      </c>
      <c r="P24" s="81">
        <f t="shared" si="2"/>
        <v>0</v>
      </c>
      <c r="Q24" s="11"/>
      <c r="R24" s="11"/>
      <c r="S24" s="11"/>
      <c r="T24" s="11"/>
      <c r="U24" s="11"/>
      <c r="AL24" s="19"/>
    </row>
    <row r="25" spans="1:88" ht="12.75">
      <c r="A25" s="1" t="s">
        <v>51</v>
      </c>
      <c r="B25" s="35"/>
      <c r="C25" s="25">
        <v>0.09</v>
      </c>
      <c r="D25" s="62">
        <v>0.05</v>
      </c>
      <c r="E25" s="31">
        <v>0.21</v>
      </c>
      <c r="F25" s="62">
        <v>0.43</v>
      </c>
      <c r="G25" s="124">
        <v>3.5488633686690223</v>
      </c>
      <c r="H25" s="161">
        <f t="shared" si="0"/>
        <v>4.519342390101157</v>
      </c>
      <c r="I25" s="158">
        <v>5.4</v>
      </c>
      <c r="J25" s="17">
        <v>0.24</v>
      </c>
      <c r="K25" s="17">
        <v>11.346845993559386</v>
      </c>
      <c r="L25" s="17">
        <v>0.22075055187637968</v>
      </c>
      <c r="M25" s="17">
        <v>5.389115405070023</v>
      </c>
      <c r="N25" s="92">
        <f t="shared" si="3"/>
        <v>9.834041969551501</v>
      </c>
      <c r="O25" s="77">
        <f t="shared" si="1"/>
        <v>717</v>
      </c>
      <c r="P25" s="81">
        <f t="shared" si="2"/>
        <v>13</v>
      </c>
      <c r="Q25" s="11"/>
      <c r="R25" s="11"/>
      <c r="S25" s="11">
        <v>158</v>
      </c>
      <c r="T25" s="11"/>
      <c r="U25" s="11">
        <v>25</v>
      </c>
      <c r="AA25">
        <v>3</v>
      </c>
      <c r="AE25">
        <v>8</v>
      </c>
      <c r="AL25" s="19"/>
      <c r="AX25">
        <v>8</v>
      </c>
      <c r="AY25">
        <v>7</v>
      </c>
      <c r="BH25">
        <v>2</v>
      </c>
      <c r="BI25">
        <v>22</v>
      </c>
      <c r="BS25">
        <v>9</v>
      </c>
      <c r="CC25">
        <v>2</v>
      </c>
      <c r="CE25">
        <v>3</v>
      </c>
      <c r="CF25">
        <v>6</v>
      </c>
      <c r="CJ25">
        <v>464</v>
      </c>
    </row>
    <row r="26" spans="1:38" ht="12.75">
      <c r="A26" s="1" t="s">
        <v>52</v>
      </c>
      <c r="B26" s="35"/>
      <c r="C26" s="25">
        <v>0.02</v>
      </c>
      <c r="D26" s="103" t="s">
        <v>305</v>
      </c>
      <c r="E26" s="31"/>
      <c r="F26" s="62">
        <v>0.01</v>
      </c>
      <c r="G26" s="124">
        <v>0.02347232037691402</v>
      </c>
      <c r="H26" s="161">
        <f t="shared" si="0"/>
        <v>0.048</v>
      </c>
      <c r="I26" s="158"/>
      <c r="J26" s="17">
        <v>0.24</v>
      </c>
      <c r="K26" s="17"/>
      <c r="L26" s="17"/>
      <c r="M26" s="17"/>
      <c r="N26" s="92">
        <f t="shared" si="3"/>
        <v>0.04114661911946235</v>
      </c>
      <c r="O26" s="77">
        <f t="shared" si="1"/>
        <v>3</v>
      </c>
      <c r="P26" s="81">
        <f t="shared" si="2"/>
        <v>2</v>
      </c>
      <c r="Q26" s="11"/>
      <c r="R26" s="11"/>
      <c r="S26" s="11">
        <v>2</v>
      </c>
      <c r="T26" s="11"/>
      <c r="U26" s="11"/>
      <c r="AA26">
        <v>1</v>
      </c>
      <c r="AL26" s="19"/>
    </row>
    <row r="27" spans="1:38" ht="12.75">
      <c r="A27" s="1" t="s">
        <v>53</v>
      </c>
      <c r="B27" s="35"/>
      <c r="C27" s="25">
        <v>0.06</v>
      </c>
      <c r="D27" s="62">
        <v>0.02</v>
      </c>
      <c r="E27" s="31">
        <v>0.11</v>
      </c>
      <c r="F27" s="62">
        <v>0.09</v>
      </c>
      <c r="G27" s="124">
        <v>0.033900094108402244</v>
      </c>
      <c r="H27" s="161">
        <f t="shared" si="0"/>
        <v>0.01821360463381396</v>
      </c>
      <c r="I27" s="158"/>
      <c r="J27" s="17"/>
      <c r="K27" s="17">
        <v>0.03788596325061565</v>
      </c>
      <c r="L27" s="17"/>
      <c r="M27" s="17">
        <v>0.05318205991845417</v>
      </c>
      <c r="N27" s="92">
        <f t="shared" si="3"/>
        <v>0.0274310794129749</v>
      </c>
      <c r="O27" s="77">
        <f t="shared" si="1"/>
        <v>2</v>
      </c>
      <c r="P27" s="81">
        <f t="shared" si="2"/>
        <v>1</v>
      </c>
      <c r="Q27" s="11"/>
      <c r="R27" s="11"/>
      <c r="S27" s="11"/>
      <c r="T27" s="11"/>
      <c r="U27" s="11"/>
      <c r="AA27">
        <v>2</v>
      </c>
      <c r="AL27" s="19"/>
    </row>
    <row r="28" spans="1:38" ht="12.75" customHeight="1">
      <c r="A28" s="1" t="s">
        <v>54</v>
      </c>
      <c r="B28" s="35"/>
      <c r="C28" s="25">
        <v>0.39</v>
      </c>
      <c r="D28" s="62">
        <v>0.04</v>
      </c>
      <c r="E28" s="31">
        <v>0.08</v>
      </c>
      <c r="F28" s="62">
        <v>0.08</v>
      </c>
      <c r="G28" s="124">
        <v>0.038</v>
      </c>
      <c r="H28" s="161">
        <f t="shared" si="0"/>
        <v>2.3542352503023567</v>
      </c>
      <c r="I28" s="158"/>
      <c r="J28" s="17">
        <v>0.34</v>
      </c>
      <c r="K28" s="17">
        <v>0.05682894487592347</v>
      </c>
      <c r="L28" s="17">
        <v>11.037527593818984</v>
      </c>
      <c r="M28" s="17">
        <v>0.33681971281687645</v>
      </c>
      <c r="N28" s="92">
        <f t="shared" si="3"/>
        <v>0.09600877794541215</v>
      </c>
      <c r="O28" s="77">
        <f t="shared" si="1"/>
        <v>7</v>
      </c>
      <c r="P28" s="81">
        <f t="shared" si="2"/>
        <v>1</v>
      </c>
      <c r="Q28" s="11"/>
      <c r="R28" s="11"/>
      <c r="S28" s="11"/>
      <c r="T28" s="11"/>
      <c r="U28" s="11"/>
      <c r="AA28">
        <v>7</v>
      </c>
      <c r="AL28" s="19"/>
    </row>
    <row r="29" spans="1:38" ht="12.75" customHeight="1">
      <c r="A29" s="1" t="s">
        <v>55</v>
      </c>
      <c r="B29" s="35"/>
      <c r="C29" s="25"/>
      <c r="D29" s="62"/>
      <c r="E29" s="104" t="s">
        <v>305</v>
      </c>
      <c r="F29" s="103" t="s">
        <v>305</v>
      </c>
      <c r="G29" s="123" t="s">
        <v>305</v>
      </c>
      <c r="H29" s="161">
        <f t="shared" si="0"/>
        <v>0.003679175864606328</v>
      </c>
      <c r="I29" s="158"/>
      <c r="J29" s="17"/>
      <c r="K29" s="17"/>
      <c r="L29" s="17">
        <v>0.01839587932303164</v>
      </c>
      <c r="M29" s="17"/>
      <c r="N29" s="92">
        <f t="shared" si="3"/>
        <v>0.01371553970648745</v>
      </c>
      <c r="O29" s="77">
        <f t="shared" si="1"/>
        <v>1</v>
      </c>
      <c r="P29" s="81">
        <f t="shared" si="2"/>
        <v>1</v>
      </c>
      <c r="Q29" s="11"/>
      <c r="R29" s="11"/>
      <c r="S29" s="11"/>
      <c r="T29" s="11"/>
      <c r="U29" s="11"/>
      <c r="AA29">
        <v>1</v>
      </c>
      <c r="AL29" s="19"/>
    </row>
    <row r="30" spans="1:38" ht="12.75">
      <c r="A30" s="1" t="s">
        <v>56</v>
      </c>
      <c r="B30" s="35"/>
      <c r="C30" s="25">
        <v>0.01</v>
      </c>
      <c r="D30" s="62">
        <v>0.13</v>
      </c>
      <c r="E30" s="31"/>
      <c r="F30" s="62"/>
      <c r="G30" s="124">
        <v>0.023889281507656065</v>
      </c>
      <c r="H30" s="161">
        <f t="shared" si="0"/>
        <v>0.01909094132246056</v>
      </c>
      <c r="I30" s="158">
        <v>0.01</v>
      </c>
      <c r="J30" s="17">
        <v>0.05</v>
      </c>
      <c r="K30" s="17"/>
      <c r="L30" s="17"/>
      <c r="M30" s="17">
        <v>0.03545470661230278</v>
      </c>
      <c r="N30" s="92">
        <f t="shared" si="3"/>
        <v>0.06857769853243725</v>
      </c>
      <c r="O30" s="77">
        <f t="shared" si="1"/>
        <v>5</v>
      </c>
      <c r="P30" s="81">
        <f t="shared" si="2"/>
        <v>1</v>
      </c>
      <c r="Q30" s="11"/>
      <c r="R30" s="11"/>
      <c r="S30" s="11"/>
      <c r="T30" s="11"/>
      <c r="U30" s="11"/>
      <c r="AA30">
        <v>5</v>
      </c>
      <c r="AL30" s="19"/>
    </row>
    <row r="31" spans="1:38" ht="12.75">
      <c r="A31" s="1" t="s">
        <v>57</v>
      </c>
      <c r="B31" s="35"/>
      <c r="C31" s="25">
        <v>0.07</v>
      </c>
      <c r="D31" s="62"/>
      <c r="E31" s="31">
        <v>0.01</v>
      </c>
      <c r="F31" s="103" t="s">
        <v>305</v>
      </c>
      <c r="G31" s="124">
        <v>0.020999999999999998</v>
      </c>
      <c r="H31" s="161">
        <f t="shared" si="0"/>
        <v>0.14423327308780567</v>
      </c>
      <c r="I31" s="158"/>
      <c r="J31" s="17">
        <v>0.44</v>
      </c>
      <c r="K31" s="17">
        <v>0.2273157795036939</v>
      </c>
      <c r="L31" s="17">
        <v>0.01839587932303164</v>
      </c>
      <c r="M31" s="17">
        <v>0.03545470661230278</v>
      </c>
      <c r="N31" s="92">
        <f t="shared" si="3"/>
        <v>0</v>
      </c>
      <c r="O31" s="77">
        <f t="shared" si="1"/>
        <v>0</v>
      </c>
      <c r="P31" s="81">
        <f t="shared" si="2"/>
        <v>0</v>
      </c>
      <c r="Q31" s="11"/>
      <c r="R31" s="11"/>
      <c r="S31" s="11"/>
      <c r="T31" s="11"/>
      <c r="U31" s="11"/>
      <c r="AL31" s="19"/>
    </row>
    <row r="32" spans="1:88" ht="12.75">
      <c r="A32" s="1" t="s">
        <v>58</v>
      </c>
      <c r="B32" s="35"/>
      <c r="C32" s="25">
        <v>0.15</v>
      </c>
      <c r="D32" s="62">
        <v>0.39</v>
      </c>
      <c r="E32" s="31">
        <v>0.22</v>
      </c>
      <c r="F32" s="62">
        <v>1.18</v>
      </c>
      <c r="G32" s="124">
        <v>2.9256808009422857</v>
      </c>
      <c r="H32" s="161">
        <f t="shared" si="0"/>
        <v>5.264334050541365</v>
      </c>
      <c r="I32" s="158">
        <v>1.8</v>
      </c>
      <c r="J32" s="17">
        <v>8.9</v>
      </c>
      <c r="K32" s="17">
        <v>5.39874976321273</v>
      </c>
      <c r="L32" s="17">
        <v>3.2560706401766004</v>
      </c>
      <c r="M32" s="17">
        <v>6.966849849317496</v>
      </c>
      <c r="N32" s="92">
        <f t="shared" si="3"/>
        <v>8.009875188588671</v>
      </c>
      <c r="O32" s="77">
        <f t="shared" si="1"/>
        <v>584</v>
      </c>
      <c r="P32" s="81">
        <f t="shared" si="2"/>
        <v>23</v>
      </c>
      <c r="Q32" s="11"/>
      <c r="R32" s="11"/>
      <c r="S32" s="11">
        <v>10</v>
      </c>
      <c r="T32" s="11"/>
      <c r="U32" s="11">
        <v>165</v>
      </c>
      <c r="Z32">
        <v>11</v>
      </c>
      <c r="AA32">
        <v>120</v>
      </c>
      <c r="AC32">
        <v>15</v>
      </c>
      <c r="AD32">
        <v>9</v>
      </c>
      <c r="AE32">
        <v>15</v>
      </c>
      <c r="AL32" s="19"/>
      <c r="AQ32">
        <v>1</v>
      </c>
      <c r="AS32">
        <v>2</v>
      </c>
      <c r="AU32">
        <v>5</v>
      </c>
      <c r="AX32">
        <v>28</v>
      </c>
      <c r="AY32">
        <v>28</v>
      </c>
      <c r="AZ32">
        <v>2</v>
      </c>
      <c r="BD32">
        <v>8</v>
      </c>
      <c r="BG32">
        <v>8</v>
      </c>
      <c r="BH32">
        <v>1</v>
      </c>
      <c r="BI32">
        <v>18</v>
      </c>
      <c r="BJ32">
        <v>27</v>
      </c>
      <c r="BS32">
        <v>66</v>
      </c>
      <c r="CC32">
        <v>7</v>
      </c>
      <c r="CE32">
        <v>15</v>
      </c>
      <c r="CF32">
        <v>15</v>
      </c>
      <c r="CJ32">
        <v>8</v>
      </c>
    </row>
    <row r="33" spans="1:88" ht="12.75">
      <c r="A33" s="1" t="s">
        <v>59</v>
      </c>
      <c r="B33" s="35"/>
      <c r="C33" s="25"/>
      <c r="D33" s="62">
        <v>0.03</v>
      </c>
      <c r="E33" s="31"/>
      <c r="F33" s="103" t="s">
        <v>305</v>
      </c>
      <c r="G33" s="124">
        <v>0.06747232037691402</v>
      </c>
      <c r="H33" s="161">
        <f t="shared" si="0"/>
        <v>0.14621836109863112</v>
      </c>
      <c r="I33" s="158">
        <v>0.01</v>
      </c>
      <c r="J33" s="17">
        <v>0.02</v>
      </c>
      <c r="K33" s="17">
        <v>0.1515438530024626</v>
      </c>
      <c r="L33" s="17"/>
      <c r="M33" s="17">
        <v>0.5495479524906931</v>
      </c>
      <c r="N33" s="92">
        <f t="shared" si="3"/>
        <v>0.17830201618433686</v>
      </c>
      <c r="O33" s="77">
        <f t="shared" si="1"/>
        <v>13</v>
      </c>
      <c r="P33" s="81">
        <f t="shared" si="2"/>
        <v>4</v>
      </c>
      <c r="Q33" s="11"/>
      <c r="R33" s="11"/>
      <c r="S33" s="11"/>
      <c r="T33" s="11"/>
      <c r="U33" s="11"/>
      <c r="AE33">
        <v>1</v>
      </c>
      <c r="AL33" s="19"/>
      <c r="AX33">
        <v>3</v>
      </c>
      <c r="BS33">
        <v>8</v>
      </c>
      <c r="CJ33">
        <v>1</v>
      </c>
    </row>
    <row r="34" spans="1:38" ht="12.75">
      <c r="A34" s="1" t="s">
        <v>60</v>
      </c>
      <c r="B34" s="35"/>
      <c r="C34" s="25"/>
      <c r="D34" s="62">
        <v>0.02</v>
      </c>
      <c r="E34" s="31">
        <v>0.16</v>
      </c>
      <c r="F34" s="63">
        <v>0.1</v>
      </c>
      <c r="G34" s="124">
        <v>0.009944640753828034</v>
      </c>
      <c r="H34" s="161">
        <f t="shared" si="0"/>
        <v>0.15162251243656572</v>
      </c>
      <c r="I34" s="158">
        <v>0.01</v>
      </c>
      <c r="J34" s="17">
        <v>0.1</v>
      </c>
      <c r="K34" s="17">
        <v>0.3788596325061565</v>
      </c>
      <c r="L34" s="17">
        <v>0.09197939661515821</v>
      </c>
      <c r="M34" s="17">
        <v>0.17727353306151392</v>
      </c>
      <c r="N34" s="92">
        <f t="shared" si="3"/>
        <v>0.04114661911946235</v>
      </c>
      <c r="O34" s="77">
        <f t="shared" si="1"/>
        <v>3</v>
      </c>
      <c r="P34" s="81">
        <f t="shared" si="2"/>
        <v>2</v>
      </c>
      <c r="Q34" s="11"/>
      <c r="R34" s="11"/>
      <c r="S34" s="11"/>
      <c r="T34" s="11"/>
      <c r="U34" s="11"/>
      <c r="AA34">
        <v>2</v>
      </c>
      <c r="AC34">
        <v>1</v>
      </c>
      <c r="AL34" s="19"/>
    </row>
    <row r="35" spans="1:88" ht="12.75">
      <c r="A35" s="1" t="s">
        <v>61</v>
      </c>
      <c r="B35" s="35">
        <v>1.93</v>
      </c>
      <c r="C35" s="25">
        <v>0.56</v>
      </c>
      <c r="D35" s="62">
        <v>3.11</v>
      </c>
      <c r="E35" s="31">
        <v>7.42</v>
      </c>
      <c r="F35" s="62">
        <v>13.01</v>
      </c>
      <c r="G35" s="124">
        <v>12.747590106007067</v>
      </c>
      <c r="H35" s="161">
        <f t="shared" si="0"/>
        <v>15.729014713672012</v>
      </c>
      <c r="I35" s="158">
        <v>8.46</v>
      </c>
      <c r="J35" s="17">
        <v>1.68</v>
      </c>
      <c r="K35" s="17">
        <v>19.283955294563366</v>
      </c>
      <c r="L35" s="17">
        <v>16.37233259749816</v>
      </c>
      <c r="M35" s="17">
        <v>32.848785676298526</v>
      </c>
      <c r="N35" s="92">
        <f t="shared" si="3"/>
        <v>41.21519681799479</v>
      </c>
      <c r="O35" s="77">
        <f t="shared" si="1"/>
        <v>3005</v>
      </c>
      <c r="P35" s="81">
        <f t="shared" si="2"/>
        <v>32</v>
      </c>
      <c r="Q35" s="11"/>
      <c r="R35" s="11"/>
      <c r="S35" s="11">
        <v>143</v>
      </c>
      <c r="T35" s="11"/>
      <c r="U35" s="11">
        <v>84</v>
      </c>
      <c r="X35" s="50"/>
      <c r="Y35" s="50">
        <v>6</v>
      </c>
      <c r="Z35" s="50">
        <v>135</v>
      </c>
      <c r="AA35" s="50">
        <v>18</v>
      </c>
      <c r="AC35" s="50">
        <v>88</v>
      </c>
      <c r="AD35" s="50">
        <v>54</v>
      </c>
      <c r="AE35" s="50">
        <v>180</v>
      </c>
      <c r="AL35" s="19"/>
      <c r="AM35">
        <v>40</v>
      </c>
      <c r="AQ35">
        <v>21</v>
      </c>
      <c r="AR35">
        <v>5</v>
      </c>
      <c r="AS35">
        <v>22</v>
      </c>
      <c r="AT35">
        <v>5</v>
      </c>
      <c r="AX35">
        <v>27</v>
      </c>
      <c r="AY35">
        <v>27</v>
      </c>
      <c r="AZ35">
        <v>92</v>
      </c>
      <c r="BB35">
        <v>6</v>
      </c>
      <c r="BC35">
        <v>23</v>
      </c>
      <c r="BD35">
        <v>31</v>
      </c>
      <c r="BG35">
        <v>67</v>
      </c>
      <c r="BH35">
        <v>56</v>
      </c>
      <c r="BI35">
        <v>64</v>
      </c>
      <c r="BJ35">
        <v>19</v>
      </c>
      <c r="BK35">
        <v>8</v>
      </c>
      <c r="BL35">
        <v>64</v>
      </c>
      <c r="BS35">
        <v>494</v>
      </c>
      <c r="BV35">
        <v>5</v>
      </c>
      <c r="CC35">
        <v>41</v>
      </c>
      <c r="CE35">
        <v>26</v>
      </c>
      <c r="CF35">
        <v>22</v>
      </c>
      <c r="CG35">
        <v>48</v>
      </c>
      <c r="CJ35">
        <v>1084</v>
      </c>
    </row>
    <row r="36" spans="1:88" ht="12.75">
      <c r="A36" s="1" t="s">
        <v>62</v>
      </c>
      <c r="B36" s="35"/>
      <c r="C36" s="25">
        <v>0.01</v>
      </c>
      <c r="D36" s="103" t="s">
        <v>305</v>
      </c>
      <c r="E36" s="104" t="s">
        <v>305</v>
      </c>
      <c r="F36" s="62">
        <v>0.15</v>
      </c>
      <c r="G36" s="124">
        <v>0.5064499411071848</v>
      </c>
      <c r="H36" s="161">
        <f t="shared" si="0"/>
        <v>1.0378434172198434</v>
      </c>
      <c r="I36" s="158">
        <v>0.4291845493562232</v>
      </c>
      <c r="J36" s="17">
        <v>0.6</v>
      </c>
      <c r="K36" s="17">
        <v>1.6859253646523964</v>
      </c>
      <c r="L36" s="17">
        <v>1.2509197939661516</v>
      </c>
      <c r="M36" s="17">
        <v>1.223187378124446</v>
      </c>
      <c r="N36" s="92">
        <f t="shared" si="3"/>
        <v>1.9476066383212178</v>
      </c>
      <c r="O36" s="176">
        <v>142</v>
      </c>
      <c r="P36" s="177">
        <v>35</v>
      </c>
      <c r="Q36" s="11">
        <v>2</v>
      </c>
      <c r="R36" s="11">
        <v>10</v>
      </c>
      <c r="S36" s="11">
        <v>12</v>
      </c>
      <c r="T36" s="11">
        <v>1</v>
      </c>
      <c r="U36" s="11">
        <v>1</v>
      </c>
      <c r="AA36">
        <v>4</v>
      </c>
      <c r="AC36">
        <v>6</v>
      </c>
      <c r="AD36">
        <v>10</v>
      </c>
      <c r="AE36">
        <v>6</v>
      </c>
      <c r="AJ36">
        <v>1</v>
      </c>
      <c r="AK36">
        <v>1</v>
      </c>
      <c r="AL36" s="19"/>
      <c r="AM36">
        <v>31</v>
      </c>
      <c r="AN36">
        <v>1</v>
      </c>
      <c r="AO36">
        <v>4</v>
      </c>
      <c r="AP36">
        <v>2</v>
      </c>
      <c r="AQ36">
        <v>6</v>
      </c>
      <c r="AR36">
        <v>1</v>
      </c>
      <c r="AS36">
        <v>4</v>
      </c>
      <c r="AU36">
        <v>2</v>
      </c>
      <c r="AV36">
        <v>1</v>
      </c>
      <c r="AX36">
        <v>7</v>
      </c>
      <c r="BG36">
        <v>6</v>
      </c>
      <c r="BH36">
        <v>1</v>
      </c>
      <c r="BI36">
        <v>3</v>
      </c>
      <c r="BJ36">
        <v>1</v>
      </c>
      <c r="BK36">
        <v>1</v>
      </c>
      <c r="BS36">
        <v>3</v>
      </c>
      <c r="BU36">
        <v>2</v>
      </c>
      <c r="BV36">
        <v>3</v>
      </c>
      <c r="CE36">
        <v>1</v>
      </c>
      <c r="CF36">
        <v>1</v>
      </c>
      <c r="CG36">
        <v>1</v>
      </c>
      <c r="CJ36">
        <v>3</v>
      </c>
    </row>
    <row r="37" spans="1:88" ht="12.75">
      <c r="A37" s="1" t="s">
        <v>63</v>
      </c>
      <c r="B37" s="35">
        <v>0.09</v>
      </c>
      <c r="C37" s="25">
        <v>0.11</v>
      </c>
      <c r="D37" s="62">
        <v>0.17</v>
      </c>
      <c r="E37" s="31">
        <v>0.18</v>
      </c>
      <c r="F37" s="62">
        <v>0.12</v>
      </c>
      <c r="G37" s="124">
        <v>0.14077856301531216</v>
      </c>
      <c r="H37" s="161">
        <f t="shared" si="0"/>
        <v>0.19486597946435577</v>
      </c>
      <c r="I37" s="158">
        <v>0.19</v>
      </c>
      <c r="J37" s="17">
        <v>0.18</v>
      </c>
      <c r="K37" s="17">
        <v>0.11365788975184694</v>
      </c>
      <c r="L37" s="17">
        <v>0.3311258278145695</v>
      </c>
      <c r="M37" s="17">
        <v>0.1595461797553625</v>
      </c>
      <c r="N37" s="92">
        <f t="shared" si="3"/>
        <v>0.20573309559731176</v>
      </c>
      <c r="O37" s="176">
        <v>15</v>
      </c>
      <c r="P37" s="177">
        <v>14</v>
      </c>
      <c r="Q37" s="11"/>
      <c r="R37" s="11"/>
      <c r="S37" s="11"/>
      <c r="T37" s="11"/>
      <c r="U37" s="11"/>
      <c r="AE37">
        <v>1</v>
      </c>
      <c r="AH37">
        <v>1</v>
      </c>
      <c r="AJ37">
        <v>1</v>
      </c>
      <c r="AL37" s="19"/>
      <c r="AR37">
        <v>1</v>
      </c>
      <c r="AS37">
        <v>2</v>
      </c>
      <c r="BC37">
        <v>1</v>
      </c>
      <c r="BD37">
        <v>1</v>
      </c>
      <c r="BI37">
        <v>1</v>
      </c>
      <c r="BK37">
        <v>1</v>
      </c>
      <c r="BS37">
        <v>1</v>
      </c>
      <c r="BW37">
        <v>1</v>
      </c>
      <c r="BZ37">
        <v>1</v>
      </c>
      <c r="CJ37">
        <v>1</v>
      </c>
    </row>
    <row r="38" spans="1:88" ht="12.75">
      <c r="A38" s="1" t="s">
        <v>64</v>
      </c>
      <c r="B38" s="35">
        <v>0.17</v>
      </c>
      <c r="C38" s="25">
        <v>0.24</v>
      </c>
      <c r="D38" s="62">
        <v>0.21</v>
      </c>
      <c r="E38" s="31">
        <v>0.24</v>
      </c>
      <c r="F38" s="63">
        <v>0.2</v>
      </c>
      <c r="G38" s="124">
        <v>0.2301401648998822</v>
      </c>
      <c r="H38" s="161">
        <f t="shared" si="0"/>
        <v>0.23045741261536185</v>
      </c>
      <c r="I38" s="158">
        <v>0.214592274678112</v>
      </c>
      <c r="J38" s="17">
        <v>0.28</v>
      </c>
      <c r="K38" s="17">
        <v>0.18942981625307825</v>
      </c>
      <c r="L38" s="17">
        <v>0.20235467255334805</v>
      </c>
      <c r="M38" s="17">
        <v>0.26591029959227086</v>
      </c>
      <c r="N38" s="92">
        <f t="shared" si="3"/>
        <v>0.3840351117816486</v>
      </c>
      <c r="O38" s="77">
        <f t="shared" si="1"/>
        <v>28</v>
      </c>
      <c r="P38" s="81">
        <f t="shared" si="2"/>
        <v>20</v>
      </c>
      <c r="Q38" s="11"/>
      <c r="R38" s="11">
        <v>3</v>
      </c>
      <c r="S38" s="11">
        <v>1</v>
      </c>
      <c r="T38" s="11"/>
      <c r="U38" s="11"/>
      <c r="AB38">
        <v>1</v>
      </c>
      <c r="AC38">
        <v>1</v>
      </c>
      <c r="AG38">
        <v>1</v>
      </c>
      <c r="AJ38">
        <v>1</v>
      </c>
      <c r="AL38" s="19">
        <v>1</v>
      </c>
      <c r="AM38">
        <v>3</v>
      </c>
      <c r="AN38">
        <v>1</v>
      </c>
      <c r="AQ38">
        <v>1</v>
      </c>
      <c r="AS38">
        <v>1</v>
      </c>
      <c r="AU38">
        <v>1</v>
      </c>
      <c r="AX38">
        <v>1</v>
      </c>
      <c r="BF38">
        <v>1</v>
      </c>
      <c r="BJ38">
        <v>1</v>
      </c>
      <c r="BK38">
        <v>1</v>
      </c>
      <c r="BO38">
        <v>3</v>
      </c>
      <c r="BW38">
        <v>2</v>
      </c>
      <c r="CF38">
        <v>2</v>
      </c>
      <c r="CJ38">
        <v>1</v>
      </c>
    </row>
    <row r="39" spans="1:73" ht="12.75">
      <c r="A39" s="1" t="s">
        <v>65</v>
      </c>
      <c r="B39" s="35"/>
      <c r="C39" s="25">
        <v>0.01</v>
      </c>
      <c r="D39" s="103" t="s">
        <v>305</v>
      </c>
      <c r="E39" s="31">
        <v>0.01</v>
      </c>
      <c r="F39" s="62"/>
      <c r="G39" s="124">
        <v>0.04377856301531213</v>
      </c>
      <c r="H39" s="161">
        <f t="shared" si="0"/>
        <v>0.0530154438097737</v>
      </c>
      <c r="I39" s="158">
        <v>0.1</v>
      </c>
      <c r="J39" s="17"/>
      <c r="K39" s="17">
        <v>0.0757719265012313</v>
      </c>
      <c r="L39" s="17">
        <v>0.01839587932303164</v>
      </c>
      <c r="M39" s="17">
        <v>0.07090941322460556</v>
      </c>
      <c r="N39" s="92">
        <f t="shared" si="3"/>
        <v>0.0274310794129749</v>
      </c>
      <c r="O39" s="77">
        <f t="shared" si="1"/>
        <v>2</v>
      </c>
      <c r="P39" s="81">
        <f t="shared" si="2"/>
        <v>2</v>
      </c>
      <c r="Q39" s="11"/>
      <c r="R39" s="11"/>
      <c r="S39" s="11"/>
      <c r="T39" s="11"/>
      <c r="U39" s="11"/>
      <c r="AB39" s="19"/>
      <c r="AC39" s="19"/>
      <c r="AD39" s="19">
        <v>1</v>
      </c>
      <c r="AL39" s="19"/>
      <c r="BU39">
        <v>1</v>
      </c>
    </row>
    <row r="40" spans="1:38" ht="12.75">
      <c r="A40" s="1" t="s">
        <v>66</v>
      </c>
      <c r="B40" s="35">
        <v>0.01</v>
      </c>
      <c r="C40" s="105" t="s">
        <v>305</v>
      </c>
      <c r="D40" s="62"/>
      <c r="E40" s="31">
        <v>0.01</v>
      </c>
      <c r="F40" s="62"/>
      <c r="G40" s="124">
        <v>0.01178937561605831</v>
      </c>
      <c r="H40" s="161">
        <f t="shared" si="0"/>
        <v>0.017253871159299456</v>
      </c>
      <c r="I40" s="158">
        <v>0.030656039239730228</v>
      </c>
      <c r="J40" s="17"/>
      <c r="K40" s="17">
        <v>0.03788596325061565</v>
      </c>
      <c r="L40" s="17"/>
      <c r="M40" s="17">
        <v>0.01772735330615139</v>
      </c>
      <c r="N40" s="92">
        <f t="shared" si="3"/>
        <v>0.01371553970648745</v>
      </c>
      <c r="O40" s="77">
        <f t="shared" si="1"/>
        <v>1</v>
      </c>
      <c r="P40" s="81">
        <f t="shared" si="2"/>
        <v>1</v>
      </c>
      <c r="Q40" s="11"/>
      <c r="R40" s="11"/>
      <c r="S40" s="11"/>
      <c r="T40" s="11"/>
      <c r="U40" s="11"/>
      <c r="AD40">
        <v>1</v>
      </c>
      <c r="AL40" s="19"/>
    </row>
    <row r="41" spans="1:73" ht="12.75">
      <c r="A41" s="1" t="s">
        <v>67</v>
      </c>
      <c r="B41" s="35"/>
      <c r="C41" s="105" t="s">
        <v>305</v>
      </c>
      <c r="D41" s="62">
        <v>0.01</v>
      </c>
      <c r="E41" s="31">
        <v>0.01</v>
      </c>
      <c r="F41" s="62">
        <v>0.02</v>
      </c>
      <c r="G41" s="124">
        <v>0.021472320376914013</v>
      </c>
      <c r="H41" s="161">
        <f t="shared" si="0"/>
        <v>0.035783360037965055</v>
      </c>
      <c r="I41" s="158">
        <v>0.04</v>
      </c>
      <c r="J41" s="17">
        <v>0.03</v>
      </c>
      <c r="K41" s="17">
        <v>0.018942981625307824</v>
      </c>
      <c r="L41" s="17">
        <v>0.03679175864606328</v>
      </c>
      <c r="M41" s="17">
        <v>0.05318205991845417</v>
      </c>
      <c r="N41" s="92">
        <f t="shared" si="3"/>
        <v>0.04114661911946235</v>
      </c>
      <c r="O41" s="176">
        <f t="shared" si="1"/>
        <v>3</v>
      </c>
      <c r="P41" s="177">
        <f t="shared" si="2"/>
        <v>2</v>
      </c>
      <c r="Q41" s="11"/>
      <c r="R41" s="11"/>
      <c r="S41" s="11"/>
      <c r="T41" s="11"/>
      <c r="U41" s="11"/>
      <c r="AL41" s="19"/>
      <c r="BG41">
        <v>1</v>
      </c>
      <c r="BU41">
        <v>2</v>
      </c>
    </row>
    <row r="42" spans="1:38" ht="12.75">
      <c r="A42" s="1" t="s">
        <v>265</v>
      </c>
      <c r="B42" s="35"/>
      <c r="C42" s="25"/>
      <c r="D42" s="62"/>
      <c r="E42" s="31"/>
      <c r="F42" s="62"/>
      <c r="G42" s="123" t="s">
        <v>305</v>
      </c>
      <c r="H42" s="161">
        <f t="shared" si="0"/>
        <v>0</v>
      </c>
      <c r="I42" s="158"/>
      <c r="J42" s="17"/>
      <c r="K42" s="17"/>
      <c r="L42" s="17"/>
      <c r="M42" s="17"/>
      <c r="N42" s="92">
        <f t="shared" si="3"/>
        <v>0.01371553970648745</v>
      </c>
      <c r="O42" s="176">
        <f t="shared" si="1"/>
        <v>1</v>
      </c>
      <c r="P42" s="177">
        <f t="shared" si="2"/>
        <v>1</v>
      </c>
      <c r="Q42" s="11"/>
      <c r="R42" s="11"/>
      <c r="S42" s="11"/>
      <c r="T42" s="11"/>
      <c r="U42" s="11"/>
      <c r="AA42">
        <v>1</v>
      </c>
      <c r="AL42" s="19"/>
    </row>
    <row r="43" spans="1:38" ht="12.75">
      <c r="A43" s="1" t="s">
        <v>68</v>
      </c>
      <c r="B43" s="35">
        <v>0.04</v>
      </c>
      <c r="C43" s="25">
        <v>0.03</v>
      </c>
      <c r="D43" s="62">
        <v>0.01</v>
      </c>
      <c r="E43" s="104" t="s">
        <v>305</v>
      </c>
      <c r="F43" s="103" t="s">
        <v>305</v>
      </c>
      <c r="G43" s="124">
        <v>0.008889281507656065</v>
      </c>
      <c r="H43" s="161">
        <f t="shared" si="0"/>
        <v>0.003545470661230278</v>
      </c>
      <c r="I43" s="158"/>
      <c r="J43" s="17"/>
      <c r="K43" s="17"/>
      <c r="L43" s="17"/>
      <c r="M43" s="17">
        <v>0.01772735330615139</v>
      </c>
      <c r="N43" s="92">
        <f t="shared" si="3"/>
        <v>0</v>
      </c>
      <c r="O43" s="77">
        <f t="shared" si="1"/>
        <v>0</v>
      </c>
      <c r="P43" s="81">
        <f t="shared" si="2"/>
        <v>0</v>
      </c>
      <c r="Q43" s="11"/>
      <c r="R43" s="11"/>
      <c r="S43" s="11"/>
      <c r="T43" s="11"/>
      <c r="U43" s="11"/>
      <c r="AL43" s="19"/>
    </row>
    <row r="44" spans="1:52" ht="12.75">
      <c r="A44" s="1" t="s">
        <v>69</v>
      </c>
      <c r="B44" s="35">
        <v>0.03</v>
      </c>
      <c r="C44" s="25">
        <v>0.03</v>
      </c>
      <c r="D44" s="62">
        <v>0.01</v>
      </c>
      <c r="E44" s="31">
        <v>0.03</v>
      </c>
      <c r="F44" s="103" t="s">
        <v>305</v>
      </c>
      <c r="G44" s="124">
        <v>0.013000000000000001</v>
      </c>
      <c r="H44" s="161">
        <f t="shared" si="0"/>
        <v>0.014801839175959735</v>
      </c>
      <c r="I44" s="158"/>
      <c r="J44" s="17"/>
      <c r="K44" s="17">
        <v>0.03788596325061565</v>
      </c>
      <c r="L44" s="17">
        <v>0.01839587932303164</v>
      </c>
      <c r="M44" s="17">
        <v>0.01772735330615139</v>
      </c>
      <c r="N44" s="92">
        <f t="shared" si="3"/>
        <v>0.04114661911946235</v>
      </c>
      <c r="O44" s="77">
        <f t="shared" si="1"/>
        <v>3</v>
      </c>
      <c r="P44" s="81">
        <f t="shared" si="2"/>
        <v>3</v>
      </c>
      <c r="Q44" s="11"/>
      <c r="R44" s="11">
        <v>1</v>
      </c>
      <c r="S44" s="11"/>
      <c r="T44" s="11"/>
      <c r="U44" s="11"/>
      <c r="AJ44">
        <v>1</v>
      </c>
      <c r="AL44" s="19"/>
      <c r="AZ44">
        <v>1</v>
      </c>
    </row>
    <row r="45" spans="1:91" ht="12.75">
      <c r="A45" s="1" t="s">
        <v>70</v>
      </c>
      <c r="B45" s="35">
        <v>0.19</v>
      </c>
      <c r="C45" s="25">
        <v>0.85</v>
      </c>
      <c r="D45" s="62">
        <v>0.54</v>
      </c>
      <c r="E45" s="31">
        <v>0.33</v>
      </c>
      <c r="F45" s="62">
        <v>0.23</v>
      </c>
      <c r="G45" s="124">
        <v>0.2908080094228504</v>
      </c>
      <c r="H45" s="161">
        <f t="shared" si="0"/>
        <v>0.3661638071507614</v>
      </c>
      <c r="I45" s="158">
        <v>0.153280196198651</v>
      </c>
      <c r="J45" s="17">
        <v>0.31</v>
      </c>
      <c r="K45" s="17">
        <v>0.43568857738207994</v>
      </c>
      <c r="L45" s="17">
        <v>0.2759381898454746</v>
      </c>
      <c r="M45" s="17">
        <v>0.6559120723276015</v>
      </c>
      <c r="N45" s="92">
        <f t="shared" si="3"/>
        <v>0.31545741324921134</v>
      </c>
      <c r="O45" s="176">
        <v>23</v>
      </c>
      <c r="P45" s="177">
        <v>12</v>
      </c>
      <c r="Q45" s="11"/>
      <c r="R45" s="11">
        <v>2</v>
      </c>
      <c r="S45" s="11"/>
      <c r="T45" s="11"/>
      <c r="U45" s="11"/>
      <c r="AD45">
        <v>1</v>
      </c>
      <c r="AG45">
        <v>4</v>
      </c>
      <c r="AL45" s="19">
        <v>2</v>
      </c>
      <c r="AN45">
        <v>2</v>
      </c>
      <c r="AO45">
        <v>2</v>
      </c>
      <c r="AP45">
        <v>1</v>
      </c>
      <c r="AS45">
        <v>1</v>
      </c>
      <c r="AX45">
        <v>1</v>
      </c>
      <c r="BU45">
        <v>5</v>
      </c>
      <c r="CM45">
        <v>1</v>
      </c>
    </row>
    <row r="46" spans="1:38" ht="12.75">
      <c r="A46" s="1" t="s">
        <v>205</v>
      </c>
      <c r="B46" s="35"/>
      <c r="C46" s="25">
        <v>0.03</v>
      </c>
      <c r="D46" s="62"/>
      <c r="E46" s="31"/>
      <c r="F46" s="62"/>
      <c r="G46" s="124"/>
      <c r="H46" s="161">
        <f t="shared" si="0"/>
        <v>0</v>
      </c>
      <c r="I46" s="158"/>
      <c r="J46" s="17"/>
      <c r="K46" s="17"/>
      <c r="L46" s="17"/>
      <c r="M46" s="17"/>
      <c r="N46" s="92">
        <f t="shared" si="3"/>
        <v>0</v>
      </c>
      <c r="O46" s="77">
        <f t="shared" si="1"/>
        <v>0</v>
      </c>
      <c r="P46" s="81">
        <f t="shared" si="2"/>
        <v>0</v>
      </c>
      <c r="Q46" s="11"/>
      <c r="R46" s="11"/>
      <c r="S46" s="11"/>
      <c r="T46" s="11"/>
      <c r="U46" s="11"/>
      <c r="AL46" s="19"/>
    </row>
    <row r="47" spans="1:73" ht="12.75">
      <c r="A47" s="1" t="s">
        <v>71</v>
      </c>
      <c r="B47" s="35">
        <v>3.89</v>
      </c>
      <c r="C47" s="25">
        <v>7.47</v>
      </c>
      <c r="D47" s="62">
        <v>2.84</v>
      </c>
      <c r="E47" s="31">
        <v>1.94</v>
      </c>
      <c r="F47" s="62">
        <v>0.64</v>
      </c>
      <c r="G47" s="124">
        <v>0.18494464075382805</v>
      </c>
      <c r="H47" s="161">
        <f t="shared" si="0"/>
        <v>0.385714163252744</v>
      </c>
      <c r="I47" s="158">
        <v>0.24</v>
      </c>
      <c r="J47" s="17">
        <v>0.08</v>
      </c>
      <c r="K47" s="17">
        <v>0.6630043568857739</v>
      </c>
      <c r="L47" s="17">
        <v>0.16556291390728475</v>
      </c>
      <c r="M47" s="17">
        <v>0.7800035454706612</v>
      </c>
      <c r="N47" s="92">
        <f t="shared" si="3"/>
        <v>0.31545741324921134</v>
      </c>
      <c r="O47" s="176">
        <v>23</v>
      </c>
      <c r="P47" s="177">
        <v>4</v>
      </c>
      <c r="Q47" s="11"/>
      <c r="R47" s="11"/>
      <c r="S47" s="11"/>
      <c r="T47" s="11"/>
      <c r="U47" s="11"/>
      <c r="Z47">
        <v>13</v>
      </c>
      <c r="AC47">
        <v>1</v>
      </c>
      <c r="AL47" s="19"/>
      <c r="BU47">
        <v>7</v>
      </c>
    </row>
    <row r="48" spans="1:82" ht="12.75">
      <c r="A48" s="1" t="s">
        <v>72</v>
      </c>
      <c r="B48" s="35">
        <v>0.72</v>
      </c>
      <c r="C48" s="25">
        <v>2.07</v>
      </c>
      <c r="D48" s="62">
        <v>0.49</v>
      </c>
      <c r="E48" s="31">
        <v>0.13</v>
      </c>
      <c r="F48" s="62">
        <v>0.04</v>
      </c>
      <c r="G48" s="124">
        <v>0.04</v>
      </c>
      <c r="H48" s="161">
        <f t="shared" si="0"/>
        <v>0.029433406916850625</v>
      </c>
      <c r="I48" s="158"/>
      <c r="J48" s="17"/>
      <c r="K48" s="17"/>
      <c r="L48" s="17">
        <v>0.14716703458425312</v>
      </c>
      <c r="M48" s="17"/>
      <c r="N48" s="92">
        <f t="shared" si="3"/>
        <v>0.2194486353037992</v>
      </c>
      <c r="O48" s="77">
        <f t="shared" si="1"/>
        <v>16</v>
      </c>
      <c r="P48" s="81">
        <f t="shared" si="2"/>
        <v>2</v>
      </c>
      <c r="Q48" s="11">
        <v>11</v>
      </c>
      <c r="R48" s="11"/>
      <c r="S48" s="11"/>
      <c r="T48" s="11"/>
      <c r="U48" s="11"/>
      <c r="AE48" s="19"/>
      <c r="AL48" s="19"/>
      <c r="CD48">
        <v>5</v>
      </c>
    </row>
    <row r="49" spans="1:38" ht="12.75">
      <c r="A49" s="1" t="s">
        <v>73</v>
      </c>
      <c r="B49" s="35">
        <v>0.03</v>
      </c>
      <c r="C49" s="25">
        <v>0.33</v>
      </c>
      <c r="D49" s="62">
        <v>0.05</v>
      </c>
      <c r="E49" s="31">
        <v>0.01</v>
      </c>
      <c r="F49" s="62">
        <v>0.02</v>
      </c>
      <c r="G49" s="124">
        <v>0.007472320376914017</v>
      </c>
      <c r="H49" s="161">
        <f t="shared" si="0"/>
        <v>0.011224646525836605</v>
      </c>
      <c r="I49" s="158"/>
      <c r="J49" s="17">
        <v>0.02</v>
      </c>
      <c r="K49" s="17"/>
      <c r="L49" s="17">
        <v>0.01839587932303164</v>
      </c>
      <c r="M49" s="17">
        <v>0.01772735330615139</v>
      </c>
      <c r="N49" s="92">
        <f t="shared" si="3"/>
        <v>0.01371553970648745</v>
      </c>
      <c r="O49" s="176">
        <f t="shared" si="1"/>
        <v>1</v>
      </c>
      <c r="P49" s="177">
        <f t="shared" si="2"/>
        <v>1</v>
      </c>
      <c r="Q49" s="11"/>
      <c r="R49" s="11"/>
      <c r="S49" s="11"/>
      <c r="T49" s="11"/>
      <c r="U49" s="11"/>
      <c r="AL49" s="19">
        <v>1</v>
      </c>
    </row>
    <row r="50" spans="1:82" ht="12.75">
      <c r="A50" s="1" t="s">
        <v>74</v>
      </c>
      <c r="B50" s="35">
        <v>0.28</v>
      </c>
      <c r="C50" s="25">
        <v>1.69</v>
      </c>
      <c r="D50" s="62">
        <v>2.49</v>
      </c>
      <c r="E50" s="31">
        <v>2.98</v>
      </c>
      <c r="F50" s="62">
        <v>0.75</v>
      </c>
      <c r="G50" s="124">
        <v>1.5324864546525323</v>
      </c>
      <c r="H50" s="161">
        <f t="shared" si="0"/>
        <v>0.8845956760224236</v>
      </c>
      <c r="I50" s="158">
        <v>0.73</v>
      </c>
      <c r="J50" s="17">
        <v>0.49</v>
      </c>
      <c r="K50" s="17">
        <v>0.9282060996400834</v>
      </c>
      <c r="L50" s="17">
        <v>0.6438557763061074</v>
      </c>
      <c r="M50" s="17">
        <v>1.630916504165928</v>
      </c>
      <c r="N50" s="92">
        <f t="shared" si="3"/>
        <v>1.618433685365519</v>
      </c>
      <c r="O50" s="77">
        <f t="shared" si="1"/>
        <v>118</v>
      </c>
      <c r="P50" s="81">
        <f t="shared" si="2"/>
        <v>13</v>
      </c>
      <c r="Q50" s="11">
        <v>2</v>
      </c>
      <c r="R50" s="11"/>
      <c r="S50" s="11"/>
      <c r="T50" s="11"/>
      <c r="U50" s="11"/>
      <c r="W50">
        <v>1</v>
      </c>
      <c r="X50">
        <v>1</v>
      </c>
      <c r="AE50">
        <v>1</v>
      </c>
      <c r="AJ50">
        <v>39</v>
      </c>
      <c r="AL50" s="19"/>
      <c r="AZ50">
        <v>1</v>
      </c>
      <c r="BC50">
        <v>1</v>
      </c>
      <c r="BE50">
        <v>4</v>
      </c>
      <c r="BM50">
        <v>46</v>
      </c>
      <c r="BN50">
        <v>2</v>
      </c>
      <c r="BO50">
        <v>10</v>
      </c>
      <c r="BP50">
        <v>5</v>
      </c>
      <c r="CD50">
        <v>5</v>
      </c>
    </row>
    <row r="51" spans="1:38" ht="12.75">
      <c r="A51" s="1" t="s">
        <v>261</v>
      </c>
      <c r="B51" s="35"/>
      <c r="C51" s="25"/>
      <c r="D51" s="62"/>
      <c r="E51" s="31"/>
      <c r="F51" s="62"/>
      <c r="G51" s="124"/>
      <c r="H51" s="161">
        <f t="shared" si="0"/>
        <v>0</v>
      </c>
      <c r="I51" s="158"/>
      <c r="J51" s="17"/>
      <c r="K51" s="17"/>
      <c r="L51" s="17"/>
      <c r="M51" s="17"/>
      <c r="N51" s="92">
        <f t="shared" si="3"/>
        <v>0</v>
      </c>
      <c r="O51" s="77">
        <f t="shared" si="1"/>
        <v>0</v>
      </c>
      <c r="P51" s="81">
        <f t="shared" si="2"/>
        <v>0</v>
      </c>
      <c r="Q51" s="11"/>
      <c r="R51" s="11"/>
      <c r="S51" s="11"/>
      <c r="T51" s="11"/>
      <c r="U51" s="11"/>
      <c r="AL51" s="19"/>
    </row>
    <row r="52" spans="1:38" ht="12.75">
      <c r="A52" s="1" t="s">
        <v>75</v>
      </c>
      <c r="B52" s="35"/>
      <c r="C52" s="105" t="s">
        <v>305</v>
      </c>
      <c r="D52" s="63">
        <v>3.2</v>
      </c>
      <c r="E52" s="31">
        <v>0.33</v>
      </c>
      <c r="F52" s="62">
        <v>0.48</v>
      </c>
      <c r="G52" s="124">
        <v>0.6873239104829212</v>
      </c>
      <c r="H52" s="161">
        <f t="shared" si="0"/>
        <v>0.02</v>
      </c>
      <c r="I52" s="158">
        <v>0.07</v>
      </c>
      <c r="J52" s="17">
        <v>0.03</v>
      </c>
      <c r="K52" s="17"/>
      <c r="L52" s="17"/>
      <c r="M52" s="17"/>
      <c r="N52" s="92">
        <f t="shared" si="3"/>
        <v>0</v>
      </c>
      <c r="O52" s="77">
        <f t="shared" si="1"/>
        <v>0</v>
      </c>
      <c r="P52" s="81">
        <f t="shared" si="2"/>
        <v>0</v>
      </c>
      <c r="Q52" s="11"/>
      <c r="R52" s="11"/>
      <c r="S52" s="11"/>
      <c r="T52" s="11"/>
      <c r="U52" s="11"/>
      <c r="AL52" s="19"/>
    </row>
    <row r="53" spans="1:38" ht="12.75">
      <c r="A53" s="1" t="s">
        <v>289</v>
      </c>
      <c r="B53" s="35"/>
      <c r="C53" s="25"/>
      <c r="D53" s="63"/>
      <c r="E53" s="31"/>
      <c r="F53" s="62"/>
      <c r="G53" s="124"/>
      <c r="H53" s="161">
        <f t="shared" si="0"/>
        <v>0</v>
      </c>
      <c r="I53" s="158"/>
      <c r="J53" s="17"/>
      <c r="K53" s="17"/>
      <c r="L53" s="17"/>
      <c r="M53" s="17"/>
      <c r="N53" s="92">
        <f t="shared" si="3"/>
        <v>0</v>
      </c>
      <c r="O53" s="77">
        <f>SUM(Q53:CM53)</f>
        <v>0</v>
      </c>
      <c r="P53" s="81">
        <f t="shared" si="2"/>
        <v>0</v>
      </c>
      <c r="Q53" s="11"/>
      <c r="R53" s="11"/>
      <c r="S53" s="11"/>
      <c r="T53" s="11"/>
      <c r="U53" s="11"/>
      <c r="AL53" s="19"/>
    </row>
    <row r="54" spans="1:38" ht="12.75">
      <c r="A54" s="1" t="s">
        <v>76</v>
      </c>
      <c r="B54" s="35"/>
      <c r="C54" s="25"/>
      <c r="D54" s="62"/>
      <c r="E54" s="31"/>
      <c r="F54" s="62"/>
      <c r="G54" s="124">
        <v>0.007944640753828034</v>
      </c>
      <c r="H54" s="161">
        <f t="shared" si="0"/>
        <v>0</v>
      </c>
      <c r="I54" s="158"/>
      <c r="J54" s="17"/>
      <c r="K54" s="17"/>
      <c r="L54" s="17"/>
      <c r="M54" s="17"/>
      <c r="N54" s="92">
        <f t="shared" si="3"/>
        <v>0</v>
      </c>
      <c r="O54" s="77">
        <f t="shared" si="1"/>
        <v>0</v>
      </c>
      <c r="P54" s="81">
        <f t="shared" si="2"/>
        <v>0</v>
      </c>
      <c r="Q54" s="11"/>
      <c r="R54" s="11"/>
      <c r="S54" s="11"/>
      <c r="T54" s="11"/>
      <c r="U54" s="11"/>
      <c r="AL54" s="19"/>
    </row>
    <row r="55" spans="1:38" ht="12.75">
      <c r="A55" s="1" t="s">
        <v>77</v>
      </c>
      <c r="B55" s="35"/>
      <c r="C55" s="25"/>
      <c r="D55" s="62"/>
      <c r="E55" s="31"/>
      <c r="F55" s="103" t="s">
        <v>305</v>
      </c>
      <c r="G55" s="124">
        <v>0.005</v>
      </c>
      <c r="H55" s="161">
        <f t="shared" si="0"/>
        <v>0.003679175864606328</v>
      </c>
      <c r="I55" s="158"/>
      <c r="J55" s="17"/>
      <c r="K55" s="17"/>
      <c r="L55" s="17">
        <v>0.01839587932303164</v>
      </c>
      <c r="M55" s="17"/>
      <c r="N55" s="92">
        <f t="shared" si="3"/>
        <v>0</v>
      </c>
      <c r="O55" s="77">
        <f t="shared" si="1"/>
        <v>0</v>
      </c>
      <c r="P55" s="81">
        <f t="shared" si="2"/>
        <v>0</v>
      </c>
      <c r="Q55" s="11"/>
      <c r="R55" s="11"/>
      <c r="S55" s="11"/>
      <c r="T55" s="11"/>
      <c r="U55" s="11"/>
      <c r="AL55" s="19"/>
    </row>
    <row r="56" spans="1:38" ht="12.75">
      <c r="A56" s="1" t="s">
        <v>78</v>
      </c>
      <c r="B56" s="35"/>
      <c r="C56" s="25"/>
      <c r="D56" s="103" t="s">
        <v>305</v>
      </c>
      <c r="E56" s="104" t="s">
        <v>305</v>
      </c>
      <c r="F56" s="103" t="s">
        <v>305</v>
      </c>
      <c r="G56" s="124"/>
      <c r="H56" s="161">
        <f t="shared" si="0"/>
        <v>0.003545470661230278</v>
      </c>
      <c r="I56" s="158"/>
      <c r="J56" s="17"/>
      <c r="K56" s="17"/>
      <c r="L56" s="17"/>
      <c r="M56" s="17">
        <v>0.01772735330615139</v>
      </c>
      <c r="N56" s="92">
        <f t="shared" si="3"/>
        <v>0</v>
      </c>
      <c r="O56" s="77">
        <f t="shared" si="1"/>
        <v>0</v>
      </c>
      <c r="P56" s="81">
        <f t="shared" si="2"/>
        <v>0</v>
      </c>
      <c r="Q56" s="11"/>
      <c r="R56" s="11"/>
      <c r="S56" s="11"/>
      <c r="T56" s="11"/>
      <c r="U56" s="11"/>
      <c r="AL56" s="19"/>
    </row>
    <row r="57" spans="1:38" ht="12.75">
      <c r="A57" s="1" t="s">
        <v>79</v>
      </c>
      <c r="B57" s="35"/>
      <c r="C57" s="25"/>
      <c r="D57" s="103" t="s">
        <v>305</v>
      </c>
      <c r="E57" s="104" t="s">
        <v>305</v>
      </c>
      <c r="F57" s="103" t="s">
        <v>305</v>
      </c>
      <c r="G57" s="123" t="s">
        <v>305</v>
      </c>
      <c r="H57" s="161">
        <f t="shared" si="0"/>
        <v>0.003545470661230278</v>
      </c>
      <c r="I57" s="158"/>
      <c r="J57" s="17"/>
      <c r="K57" s="17"/>
      <c r="L57" s="17"/>
      <c r="M57" s="17">
        <v>0.01772735330615139</v>
      </c>
      <c r="N57" s="92">
        <f t="shared" si="3"/>
        <v>0</v>
      </c>
      <c r="O57" s="77">
        <f t="shared" si="1"/>
        <v>0</v>
      </c>
      <c r="P57" s="81">
        <f t="shared" si="2"/>
        <v>0</v>
      </c>
      <c r="Q57" s="11"/>
      <c r="R57" s="11"/>
      <c r="S57" s="11"/>
      <c r="T57" s="11"/>
      <c r="U57" s="11"/>
      <c r="AL57" s="19"/>
    </row>
    <row r="58" spans="1:38" ht="12.75">
      <c r="A58" s="1" t="s">
        <v>80</v>
      </c>
      <c r="B58" s="35"/>
      <c r="C58" s="25"/>
      <c r="D58" s="62"/>
      <c r="E58" s="31"/>
      <c r="F58" s="62"/>
      <c r="G58" s="124">
        <v>0.028000000000000004</v>
      </c>
      <c r="H58" s="161">
        <f t="shared" si="0"/>
        <v>0.06013128987332246</v>
      </c>
      <c r="I58" s="158"/>
      <c r="J58" s="17"/>
      <c r="K58" s="17">
        <v>0.2652017427543095</v>
      </c>
      <c r="L58" s="17"/>
      <c r="M58" s="17">
        <v>0.03545470661230278</v>
      </c>
      <c r="N58" s="92">
        <f t="shared" si="3"/>
        <v>0.09600877794541215</v>
      </c>
      <c r="O58" s="77">
        <f t="shared" si="1"/>
        <v>7</v>
      </c>
      <c r="P58" s="81">
        <f t="shared" si="2"/>
        <v>1</v>
      </c>
      <c r="Q58" s="11"/>
      <c r="R58" s="11"/>
      <c r="S58" s="11"/>
      <c r="T58" s="11"/>
      <c r="U58" s="11"/>
      <c r="AA58">
        <v>7</v>
      </c>
      <c r="AL58" s="19"/>
    </row>
    <row r="59" spans="1:38" ht="12.75">
      <c r="A59" s="1" t="s">
        <v>81</v>
      </c>
      <c r="B59" s="35"/>
      <c r="C59" s="25"/>
      <c r="D59" s="62"/>
      <c r="E59" s="31"/>
      <c r="F59" s="62"/>
      <c r="G59" s="124"/>
      <c r="H59" s="161">
        <f t="shared" si="0"/>
        <v>0</v>
      </c>
      <c r="I59" s="158"/>
      <c r="J59" s="17"/>
      <c r="K59" s="17"/>
      <c r="L59" s="17"/>
      <c r="M59" s="17"/>
      <c r="N59" s="92">
        <f t="shared" si="3"/>
        <v>0</v>
      </c>
      <c r="O59" s="77">
        <f t="shared" si="1"/>
        <v>0</v>
      </c>
      <c r="P59" s="81">
        <f t="shared" si="2"/>
        <v>0</v>
      </c>
      <c r="Q59" s="11"/>
      <c r="R59" s="11"/>
      <c r="S59" s="11"/>
      <c r="T59" s="11"/>
      <c r="U59" s="11"/>
      <c r="AL59" s="19"/>
    </row>
    <row r="60" spans="1:38" ht="12.75">
      <c r="A60" s="1" t="s">
        <v>259</v>
      </c>
      <c r="B60" s="35"/>
      <c r="C60" s="25"/>
      <c r="D60" s="62"/>
      <c r="E60" s="31"/>
      <c r="F60" s="62"/>
      <c r="G60" s="124"/>
      <c r="H60" s="161">
        <f t="shared" si="0"/>
        <v>0</v>
      </c>
      <c r="I60" s="158"/>
      <c r="J60" s="17"/>
      <c r="K60" s="17"/>
      <c r="L60" s="17"/>
      <c r="M60" s="17"/>
      <c r="N60" s="92">
        <f t="shared" si="3"/>
        <v>0</v>
      </c>
      <c r="O60" s="77">
        <f t="shared" si="1"/>
        <v>0</v>
      </c>
      <c r="P60" s="81">
        <f t="shared" si="2"/>
        <v>0</v>
      </c>
      <c r="Q60" s="11"/>
      <c r="R60" s="11"/>
      <c r="S60" s="11"/>
      <c r="T60" s="11"/>
      <c r="U60" s="11"/>
      <c r="AL60" s="19"/>
    </row>
    <row r="61" spans="1:71" ht="12.75">
      <c r="A61" s="1" t="s">
        <v>82</v>
      </c>
      <c r="B61" s="36">
        <v>0.1</v>
      </c>
      <c r="C61" s="28">
        <v>0.02</v>
      </c>
      <c r="D61" s="62">
        <v>0.15</v>
      </c>
      <c r="E61" s="31">
        <v>0.12</v>
      </c>
      <c r="F61" s="62">
        <v>0.19</v>
      </c>
      <c r="G61" s="124">
        <v>0.022</v>
      </c>
      <c r="H61" s="161">
        <f t="shared" si="0"/>
        <v>0.11663197336788023</v>
      </c>
      <c r="I61" s="158"/>
      <c r="J61" s="17"/>
      <c r="K61" s="17">
        <v>0.49251752225800344</v>
      </c>
      <c r="L61" s="17">
        <v>0.05518763796909492</v>
      </c>
      <c r="M61" s="17">
        <v>0.03545470661230278</v>
      </c>
      <c r="N61" s="92">
        <f t="shared" si="3"/>
        <v>0.12343985735838704</v>
      </c>
      <c r="O61" s="77">
        <f t="shared" si="1"/>
        <v>9</v>
      </c>
      <c r="P61" s="81">
        <f t="shared" si="2"/>
        <v>2</v>
      </c>
      <c r="Q61" s="11"/>
      <c r="R61" s="11"/>
      <c r="S61" s="11">
        <v>7</v>
      </c>
      <c r="T61" s="11"/>
      <c r="U61" s="11"/>
      <c r="AL61" s="19"/>
      <c r="BS61">
        <v>2</v>
      </c>
    </row>
    <row r="62" spans="1:88" ht="12.75">
      <c r="A62" s="1" t="s">
        <v>83</v>
      </c>
      <c r="B62" s="35">
        <v>2.42</v>
      </c>
      <c r="C62" s="25">
        <v>0.48</v>
      </c>
      <c r="D62" s="62">
        <v>0.32</v>
      </c>
      <c r="E62" s="31">
        <v>2.13</v>
      </c>
      <c r="F62" s="62">
        <v>1.95</v>
      </c>
      <c r="G62" s="124">
        <v>0.6936454652532391</v>
      </c>
      <c r="H62" s="161">
        <f t="shared" si="0"/>
        <v>2.3646901371336404</v>
      </c>
      <c r="I62" s="158">
        <v>0.18393623543838136</v>
      </c>
      <c r="J62" s="17">
        <v>0.28</v>
      </c>
      <c r="K62" s="17">
        <v>5.701837469217655</v>
      </c>
      <c r="L62" s="17">
        <v>1.0485651214128036</v>
      </c>
      <c r="M62" s="17">
        <v>4.609111859599362</v>
      </c>
      <c r="N62" s="92">
        <f t="shared" si="3"/>
        <v>4.114661911946235</v>
      </c>
      <c r="O62" s="77">
        <f t="shared" si="1"/>
        <v>300</v>
      </c>
      <c r="P62" s="81">
        <f t="shared" si="2"/>
        <v>24</v>
      </c>
      <c r="Q62" s="11"/>
      <c r="R62" s="11"/>
      <c r="S62" s="11">
        <v>66</v>
      </c>
      <c r="T62" s="11"/>
      <c r="U62" s="11">
        <v>11</v>
      </c>
      <c r="X62" s="50"/>
      <c r="Y62" s="50">
        <v>25</v>
      </c>
      <c r="Z62" s="50"/>
      <c r="AA62" s="50">
        <v>15</v>
      </c>
      <c r="AC62" s="50">
        <v>9</v>
      </c>
      <c r="AD62" s="50">
        <v>11</v>
      </c>
      <c r="AE62" s="50">
        <v>3</v>
      </c>
      <c r="AL62" s="19"/>
      <c r="AM62">
        <v>3</v>
      </c>
      <c r="AX62">
        <v>12</v>
      </c>
      <c r="AY62">
        <v>1</v>
      </c>
      <c r="AZ62">
        <v>5</v>
      </c>
      <c r="BD62">
        <v>1</v>
      </c>
      <c r="BG62">
        <v>3</v>
      </c>
      <c r="BH62">
        <v>2</v>
      </c>
      <c r="BI62">
        <v>4</v>
      </c>
      <c r="BK62">
        <v>1</v>
      </c>
      <c r="BL62">
        <v>8</v>
      </c>
      <c r="BQ62">
        <v>70</v>
      </c>
      <c r="BS62">
        <v>10</v>
      </c>
      <c r="BV62">
        <v>17</v>
      </c>
      <c r="CC62">
        <v>2</v>
      </c>
      <c r="CF62">
        <v>2</v>
      </c>
      <c r="CG62">
        <v>15</v>
      </c>
      <c r="CJ62">
        <v>4</v>
      </c>
    </row>
    <row r="63" spans="1:51" ht="12.75">
      <c r="A63" s="1" t="s">
        <v>84</v>
      </c>
      <c r="B63" s="106" t="s">
        <v>305</v>
      </c>
      <c r="C63" s="105" t="s">
        <v>305</v>
      </c>
      <c r="D63" s="62"/>
      <c r="E63" s="31"/>
      <c r="F63" s="62"/>
      <c r="G63" s="123" t="s">
        <v>305</v>
      </c>
      <c r="H63" s="161">
        <f t="shared" si="0"/>
        <v>0</v>
      </c>
      <c r="I63" s="158"/>
      <c r="J63" s="17"/>
      <c r="K63" s="17"/>
      <c r="L63" s="17"/>
      <c r="M63" s="17"/>
      <c r="N63" s="92">
        <f t="shared" si="3"/>
        <v>0.01371553970648745</v>
      </c>
      <c r="O63" s="77">
        <f t="shared" si="1"/>
        <v>1</v>
      </c>
      <c r="P63" s="81">
        <f t="shared" si="2"/>
        <v>1</v>
      </c>
      <c r="Q63" s="11"/>
      <c r="R63" s="11"/>
      <c r="S63" s="11"/>
      <c r="T63" s="11"/>
      <c r="U63" s="11"/>
      <c r="AL63" s="19"/>
      <c r="AY63">
        <v>1</v>
      </c>
    </row>
    <row r="64" spans="1:88" ht="12.75">
      <c r="A64" s="1" t="s">
        <v>85</v>
      </c>
      <c r="B64" s="35">
        <v>18.31</v>
      </c>
      <c r="C64" s="25">
        <v>8.32</v>
      </c>
      <c r="D64" s="62">
        <v>2.59</v>
      </c>
      <c r="E64" s="31">
        <v>10.81</v>
      </c>
      <c r="F64" s="62">
        <v>33.27</v>
      </c>
      <c r="G64" s="124">
        <v>30.95531330977621</v>
      </c>
      <c r="H64" s="161">
        <f t="shared" si="0"/>
        <v>22.656111214698083</v>
      </c>
      <c r="I64" s="158">
        <v>10.06</v>
      </c>
      <c r="J64" s="17">
        <v>6.2</v>
      </c>
      <c r="K64" s="17">
        <v>17.560143966660352</v>
      </c>
      <c r="L64" s="17">
        <v>26.03016924208977</v>
      </c>
      <c r="M64" s="17">
        <v>53.43024286474029</v>
      </c>
      <c r="N64" s="92">
        <f t="shared" si="3"/>
        <v>26.429845014401316</v>
      </c>
      <c r="O64" s="77">
        <f t="shared" si="1"/>
        <v>1927</v>
      </c>
      <c r="P64" s="81">
        <f t="shared" si="2"/>
        <v>55</v>
      </c>
      <c r="Q64" s="11"/>
      <c r="R64" s="11">
        <v>8</v>
      </c>
      <c r="S64" s="11">
        <v>155</v>
      </c>
      <c r="T64" s="11"/>
      <c r="U64" s="11">
        <v>1</v>
      </c>
      <c r="W64" s="50">
        <v>4</v>
      </c>
      <c r="X64" s="50">
        <v>1</v>
      </c>
      <c r="Y64" s="50">
        <v>1</v>
      </c>
      <c r="Z64" s="50">
        <v>10</v>
      </c>
      <c r="AA64" s="50">
        <v>6</v>
      </c>
      <c r="AC64" s="50">
        <v>32</v>
      </c>
      <c r="AD64" s="50">
        <v>6</v>
      </c>
      <c r="AE64" s="50">
        <v>10</v>
      </c>
      <c r="AG64">
        <v>36</v>
      </c>
      <c r="AH64">
        <v>2</v>
      </c>
      <c r="AI64">
        <v>11</v>
      </c>
      <c r="AK64">
        <v>4</v>
      </c>
      <c r="AL64" s="19"/>
      <c r="AM64" s="19">
        <v>23</v>
      </c>
      <c r="AQ64">
        <v>12</v>
      </c>
      <c r="AR64">
        <v>7</v>
      </c>
      <c r="AS64">
        <v>9</v>
      </c>
      <c r="AT64">
        <v>8</v>
      </c>
      <c r="AU64">
        <v>2</v>
      </c>
      <c r="AV64">
        <v>1</v>
      </c>
      <c r="AW64">
        <v>2</v>
      </c>
      <c r="AX64">
        <v>5</v>
      </c>
      <c r="AY64">
        <v>13</v>
      </c>
      <c r="AZ64">
        <v>1</v>
      </c>
      <c r="BB64">
        <v>37</v>
      </c>
      <c r="BC64">
        <v>9</v>
      </c>
      <c r="BD64">
        <v>14</v>
      </c>
      <c r="BE64">
        <v>7</v>
      </c>
      <c r="BG64">
        <v>1</v>
      </c>
      <c r="BH64">
        <v>1</v>
      </c>
      <c r="BI64">
        <v>3</v>
      </c>
      <c r="BK64">
        <v>1</v>
      </c>
      <c r="BL64">
        <v>20</v>
      </c>
      <c r="BM64">
        <v>104</v>
      </c>
      <c r="BN64">
        <v>65</v>
      </c>
      <c r="BO64">
        <v>20</v>
      </c>
      <c r="BP64">
        <v>48</v>
      </c>
      <c r="BS64">
        <v>18</v>
      </c>
      <c r="BT64">
        <v>1</v>
      </c>
      <c r="BU64">
        <v>9</v>
      </c>
      <c r="BV64">
        <v>43</v>
      </c>
      <c r="BW64">
        <v>463</v>
      </c>
      <c r="BX64">
        <v>6</v>
      </c>
      <c r="BY64">
        <v>7</v>
      </c>
      <c r="CB64">
        <v>5</v>
      </c>
      <c r="CC64">
        <v>51</v>
      </c>
      <c r="CD64">
        <v>15</v>
      </c>
      <c r="CE64">
        <v>37</v>
      </c>
      <c r="CF64">
        <v>25</v>
      </c>
      <c r="CG64">
        <v>76</v>
      </c>
      <c r="CH64">
        <v>1</v>
      </c>
      <c r="CI64">
        <v>100</v>
      </c>
      <c r="CJ64">
        <v>370</v>
      </c>
    </row>
    <row r="65" spans="1:88" ht="12.75">
      <c r="A65" s="1" t="s">
        <v>86</v>
      </c>
      <c r="B65" s="35">
        <v>0.48</v>
      </c>
      <c r="C65" s="25">
        <v>0.15</v>
      </c>
      <c r="D65" s="62">
        <v>0.12</v>
      </c>
      <c r="E65" s="32">
        <v>0.4</v>
      </c>
      <c r="F65" s="63">
        <v>2.6</v>
      </c>
      <c r="G65" s="124">
        <v>3.1332167255594814</v>
      </c>
      <c r="H65" s="161">
        <f t="shared" si="0"/>
        <v>2.7926777383150916</v>
      </c>
      <c r="I65" s="158">
        <v>1.21</v>
      </c>
      <c r="J65" s="17">
        <v>0.6</v>
      </c>
      <c r="K65" s="17">
        <v>4.375828755446108</v>
      </c>
      <c r="L65" s="17">
        <v>2.7961736571008093</v>
      </c>
      <c r="M65" s="17">
        <v>4.981386279028541</v>
      </c>
      <c r="N65" s="92">
        <f t="shared" si="3"/>
        <v>3.6757646413386365</v>
      </c>
      <c r="O65" s="77">
        <f t="shared" si="1"/>
        <v>268</v>
      </c>
      <c r="P65" s="81">
        <f t="shared" si="2"/>
        <v>32</v>
      </c>
      <c r="Q65" s="11"/>
      <c r="R65" s="11">
        <v>2</v>
      </c>
      <c r="S65" s="11">
        <v>15</v>
      </c>
      <c r="T65" s="11"/>
      <c r="U65" s="11">
        <v>5</v>
      </c>
      <c r="V65">
        <v>1</v>
      </c>
      <c r="Z65">
        <v>4</v>
      </c>
      <c r="AA65">
        <v>3</v>
      </c>
      <c r="AC65">
        <v>12</v>
      </c>
      <c r="AD65">
        <v>22</v>
      </c>
      <c r="AE65">
        <v>7</v>
      </c>
      <c r="AL65" s="19"/>
      <c r="AM65">
        <v>36</v>
      </c>
      <c r="AQ65">
        <v>1</v>
      </c>
      <c r="AS65">
        <v>4</v>
      </c>
      <c r="AT65">
        <v>3</v>
      </c>
      <c r="AU65">
        <v>2</v>
      </c>
      <c r="AX65">
        <v>3</v>
      </c>
      <c r="AY65">
        <v>2</v>
      </c>
      <c r="AZ65">
        <v>16</v>
      </c>
      <c r="BC65">
        <v>3</v>
      </c>
      <c r="BD65">
        <v>1</v>
      </c>
      <c r="BG65">
        <v>4</v>
      </c>
      <c r="BH65">
        <v>3</v>
      </c>
      <c r="BI65">
        <v>3</v>
      </c>
      <c r="BJ65">
        <v>5</v>
      </c>
      <c r="BL65">
        <v>3</v>
      </c>
      <c r="BS65">
        <v>5</v>
      </c>
      <c r="BV65">
        <v>12</v>
      </c>
      <c r="BW65">
        <v>10</v>
      </c>
      <c r="CC65">
        <v>9</v>
      </c>
      <c r="CE65">
        <v>4</v>
      </c>
      <c r="CF65">
        <v>7</v>
      </c>
      <c r="CG65">
        <v>5</v>
      </c>
      <c r="CJ65">
        <v>56</v>
      </c>
    </row>
    <row r="66" spans="1:88" ht="12.75">
      <c r="A66" s="1" t="s">
        <v>87</v>
      </c>
      <c r="B66" s="35"/>
      <c r="C66" s="107">
        <v>0.01</v>
      </c>
      <c r="D66" s="62"/>
      <c r="E66" s="31">
        <v>0.01</v>
      </c>
      <c r="F66" s="62">
        <v>0.02</v>
      </c>
      <c r="G66" s="123" t="s">
        <v>305</v>
      </c>
      <c r="H66" s="161">
        <f t="shared" si="0"/>
        <v>0</v>
      </c>
      <c r="I66" s="158"/>
      <c r="J66" s="17"/>
      <c r="K66" s="17"/>
      <c r="L66" s="17"/>
      <c r="M66" s="17"/>
      <c r="N66" s="92">
        <f t="shared" si="3"/>
        <v>0.01371553970648745</v>
      </c>
      <c r="O66" s="77">
        <f t="shared" si="1"/>
        <v>1</v>
      </c>
      <c r="P66" s="81">
        <f t="shared" si="2"/>
        <v>1</v>
      </c>
      <c r="Q66" s="11"/>
      <c r="R66" s="11"/>
      <c r="S66" s="11"/>
      <c r="T66" s="11"/>
      <c r="U66" s="11"/>
      <c r="AL66" s="19"/>
      <c r="CJ66">
        <v>1</v>
      </c>
    </row>
    <row r="67" spans="1:38" ht="12.75">
      <c r="A67" s="1" t="s">
        <v>222</v>
      </c>
      <c r="B67" s="35"/>
      <c r="C67" s="25"/>
      <c r="D67" s="62"/>
      <c r="E67" s="31"/>
      <c r="F67" s="62"/>
      <c r="G67" s="124"/>
      <c r="H67" s="161">
        <f t="shared" si="0"/>
        <v>0</v>
      </c>
      <c r="I67" s="158"/>
      <c r="J67" s="17"/>
      <c r="K67" s="17"/>
      <c r="L67" s="17"/>
      <c r="M67" s="17"/>
      <c r="N67" s="92">
        <f t="shared" si="3"/>
        <v>0</v>
      </c>
      <c r="O67" s="77">
        <f t="shared" si="1"/>
        <v>0</v>
      </c>
      <c r="P67" s="81">
        <f t="shared" si="2"/>
        <v>0</v>
      </c>
      <c r="Q67" s="11"/>
      <c r="R67" s="11"/>
      <c r="S67" s="11"/>
      <c r="T67" s="11"/>
      <c r="U67" s="11"/>
      <c r="AL67" s="19"/>
    </row>
    <row r="68" spans="1:38" ht="12.75">
      <c r="A68" s="1" t="s">
        <v>88</v>
      </c>
      <c r="B68" s="35"/>
      <c r="C68" s="105" t="s">
        <v>305</v>
      </c>
      <c r="D68" s="62">
        <v>0.14</v>
      </c>
      <c r="E68" s="31">
        <v>0.15</v>
      </c>
      <c r="F68" s="62">
        <v>0.02</v>
      </c>
      <c r="G68" s="124">
        <v>0.024</v>
      </c>
      <c r="H68" s="161">
        <f t="shared" si="0"/>
        <v>0.11378859632506158</v>
      </c>
      <c r="I68" s="158"/>
      <c r="J68" s="17">
        <v>0.55</v>
      </c>
      <c r="K68" s="17">
        <v>0.018942981625307824</v>
      </c>
      <c r="L68" s="17"/>
      <c r="M68" s="17"/>
      <c r="N68" s="92">
        <f t="shared" si="3"/>
        <v>0.01371553970648745</v>
      </c>
      <c r="O68" s="77">
        <f t="shared" si="1"/>
        <v>1</v>
      </c>
      <c r="P68" s="81">
        <f t="shared" si="2"/>
        <v>1</v>
      </c>
      <c r="Q68" s="11"/>
      <c r="R68" s="11"/>
      <c r="S68" s="11"/>
      <c r="T68" s="11"/>
      <c r="U68" s="11"/>
      <c r="AA68">
        <v>1</v>
      </c>
      <c r="AL68" s="19"/>
    </row>
    <row r="69" spans="1:89" ht="12.75">
      <c r="A69" s="1" t="s">
        <v>89</v>
      </c>
      <c r="B69" s="35">
        <v>15.51</v>
      </c>
      <c r="C69" s="25">
        <v>17.35</v>
      </c>
      <c r="D69" s="63">
        <v>14.22</v>
      </c>
      <c r="E69" s="31">
        <v>17.72</v>
      </c>
      <c r="F69" s="62">
        <v>15.77</v>
      </c>
      <c r="G69" s="124">
        <v>13.31953121319199</v>
      </c>
      <c r="H69" s="161">
        <f aca="true" t="shared" si="4" ref="H69:H132">(I69+J69+K69+L69+M69)/5</f>
        <v>8.332820165642442</v>
      </c>
      <c r="I69" s="158">
        <v>10.02</v>
      </c>
      <c r="J69" s="17">
        <v>4.95</v>
      </c>
      <c r="K69" s="17">
        <v>6.952074256487972</v>
      </c>
      <c r="L69" s="17">
        <v>9.584253127299485</v>
      </c>
      <c r="M69" s="17">
        <v>10.157773444424747</v>
      </c>
      <c r="N69" s="92">
        <f t="shared" si="3"/>
        <v>10.752983129886161</v>
      </c>
      <c r="O69" s="77">
        <f t="shared" si="1"/>
        <v>784</v>
      </c>
      <c r="P69" s="81">
        <f t="shared" si="2"/>
        <v>32</v>
      </c>
      <c r="Q69" s="11"/>
      <c r="R69" s="11"/>
      <c r="S69" s="11"/>
      <c r="T69" s="11"/>
      <c r="U69" s="11"/>
      <c r="W69">
        <v>1</v>
      </c>
      <c r="X69">
        <v>9</v>
      </c>
      <c r="Y69">
        <v>7</v>
      </c>
      <c r="AG69">
        <v>6</v>
      </c>
      <c r="AH69">
        <v>9</v>
      </c>
      <c r="AI69">
        <v>5</v>
      </c>
      <c r="AJ69">
        <v>2</v>
      </c>
      <c r="AL69" s="19"/>
      <c r="AN69">
        <v>60</v>
      </c>
      <c r="AO69">
        <v>5</v>
      </c>
      <c r="AQ69">
        <v>4</v>
      </c>
      <c r="AR69">
        <v>47</v>
      </c>
      <c r="AS69">
        <v>8</v>
      </c>
      <c r="AT69">
        <v>27</v>
      </c>
      <c r="AV69">
        <v>2</v>
      </c>
      <c r="AW69">
        <v>7</v>
      </c>
      <c r="BB69">
        <v>34</v>
      </c>
      <c r="BD69">
        <v>45</v>
      </c>
      <c r="BM69">
        <v>103</v>
      </c>
      <c r="BN69">
        <v>82</v>
      </c>
      <c r="BO69">
        <v>71</v>
      </c>
      <c r="BP69">
        <v>63</v>
      </c>
      <c r="BQ69">
        <v>24</v>
      </c>
      <c r="BV69">
        <v>38</v>
      </c>
      <c r="BW69">
        <v>9</v>
      </c>
      <c r="BX69">
        <v>7</v>
      </c>
      <c r="CA69">
        <v>52</v>
      </c>
      <c r="CB69">
        <v>4</v>
      </c>
      <c r="CD69">
        <v>9</v>
      </c>
      <c r="CE69">
        <v>10</v>
      </c>
      <c r="CI69">
        <v>3</v>
      </c>
      <c r="CJ69">
        <v>13</v>
      </c>
      <c r="CK69">
        <v>18</v>
      </c>
    </row>
    <row r="70" spans="1:89" ht="12.75">
      <c r="A70" s="1" t="s">
        <v>90</v>
      </c>
      <c r="B70" s="35"/>
      <c r="C70" s="105" t="s">
        <v>305</v>
      </c>
      <c r="D70" s="62">
        <v>0.02</v>
      </c>
      <c r="E70" s="31">
        <v>0.02</v>
      </c>
      <c r="F70" s="62">
        <v>0.01</v>
      </c>
      <c r="G70" s="124">
        <v>0.009944640753828034</v>
      </c>
      <c r="H70" s="161">
        <f t="shared" si="4"/>
        <v>0.0777719265012313</v>
      </c>
      <c r="I70" s="158">
        <v>0.01</v>
      </c>
      <c r="J70" s="17"/>
      <c r="K70" s="17">
        <v>0.3788596325061565</v>
      </c>
      <c r="L70" s="17"/>
      <c r="M70" s="17"/>
      <c r="N70" s="92">
        <f t="shared" si="3"/>
        <v>0.09600877794541215</v>
      </c>
      <c r="O70" s="77">
        <f t="shared" si="1"/>
        <v>7</v>
      </c>
      <c r="P70" s="81">
        <f t="shared" si="2"/>
        <v>2</v>
      </c>
      <c r="Q70" s="11">
        <v>6</v>
      </c>
      <c r="R70" s="11"/>
      <c r="S70" s="11"/>
      <c r="T70" s="11"/>
      <c r="U70" s="11"/>
      <c r="AE70" s="19"/>
      <c r="AL70" s="19"/>
      <c r="CK70">
        <v>1</v>
      </c>
    </row>
    <row r="71" spans="1:82" ht="12.75">
      <c r="A71" s="1" t="s">
        <v>91</v>
      </c>
      <c r="B71" s="35"/>
      <c r="C71" s="25"/>
      <c r="D71" s="103" t="s">
        <v>305</v>
      </c>
      <c r="E71" s="31"/>
      <c r="F71" s="62">
        <v>0.02</v>
      </c>
      <c r="G71" s="124">
        <v>0.008</v>
      </c>
      <c r="H71" s="161">
        <f t="shared" si="4"/>
        <v>0.007467772189667893</v>
      </c>
      <c r="I71" s="158"/>
      <c r="J71" s="17"/>
      <c r="K71" s="17">
        <v>0.018942981625307824</v>
      </c>
      <c r="L71" s="17">
        <v>0.01839587932303164</v>
      </c>
      <c r="M71" s="17"/>
      <c r="N71" s="92">
        <f t="shared" si="3"/>
        <v>0.09600877794541215</v>
      </c>
      <c r="O71" s="77">
        <f t="shared" si="1"/>
        <v>7</v>
      </c>
      <c r="P71" s="81">
        <f t="shared" si="2"/>
        <v>6</v>
      </c>
      <c r="Q71" s="11"/>
      <c r="R71" s="11"/>
      <c r="S71" s="11"/>
      <c r="T71" s="11"/>
      <c r="U71" s="11"/>
      <c r="X71">
        <v>1</v>
      </c>
      <c r="AL71" s="19"/>
      <c r="BD71">
        <v>1</v>
      </c>
      <c r="BI71">
        <v>2</v>
      </c>
      <c r="BW71">
        <v>1</v>
      </c>
      <c r="CC71">
        <v>1</v>
      </c>
      <c r="CD71">
        <v>1</v>
      </c>
    </row>
    <row r="72" spans="1:66" ht="12.75">
      <c r="A72" s="1" t="s">
        <v>92</v>
      </c>
      <c r="B72" s="35"/>
      <c r="C72" s="25"/>
      <c r="D72" s="62">
        <v>0.18</v>
      </c>
      <c r="E72" s="31">
        <v>0.24</v>
      </c>
      <c r="F72" s="63">
        <v>0.2</v>
      </c>
      <c r="G72" s="124">
        <v>0.10636160188457008</v>
      </c>
      <c r="H72" s="161">
        <f t="shared" si="4"/>
        <v>0.0501716516469646</v>
      </c>
      <c r="I72" s="158">
        <v>0.061312078479460456</v>
      </c>
      <c r="J72" s="17">
        <v>0.03</v>
      </c>
      <c r="K72" s="17"/>
      <c r="L72" s="17"/>
      <c r="M72" s="17">
        <v>0.1595461797553625</v>
      </c>
      <c r="N72" s="92">
        <f aca="true" t="shared" si="5" ref="N72:N138">O72*10/$O$4</f>
        <v>0.0548621588259498</v>
      </c>
      <c r="O72" s="77">
        <f aca="true" t="shared" si="6" ref="O72:O139">SUM(Q72:CM72)</f>
        <v>4</v>
      </c>
      <c r="P72" s="81">
        <f aca="true" t="shared" si="7" ref="P72:P139">COUNTA(Q72:CM72)</f>
        <v>2</v>
      </c>
      <c r="Q72" s="11">
        <v>2</v>
      </c>
      <c r="R72" s="11"/>
      <c r="S72" s="11"/>
      <c r="T72" s="11"/>
      <c r="U72" s="11"/>
      <c r="AL72" s="19"/>
      <c r="BN72">
        <v>2</v>
      </c>
    </row>
    <row r="73" spans="1:38" ht="12.75">
      <c r="A73" s="1" t="s">
        <v>93</v>
      </c>
      <c r="B73" s="35"/>
      <c r="C73" s="25"/>
      <c r="D73" s="62">
        <v>0.01</v>
      </c>
      <c r="E73" s="31">
        <v>0.02</v>
      </c>
      <c r="F73" s="62">
        <v>0.02</v>
      </c>
      <c r="G73" s="124">
        <v>0.014416961130742052</v>
      </c>
      <c r="H73" s="161">
        <f t="shared" si="4"/>
        <v>0.014423955653185678</v>
      </c>
      <c r="I73" s="158">
        <v>0.015328019619865114</v>
      </c>
      <c r="J73" s="17">
        <v>0.02</v>
      </c>
      <c r="K73" s="17"/>
      <c r="L73" s="17">
        <v>0.03679175864606328</v>
      </c>
      <c r="M73" s="17"/>
      <c r="N73" s="92">
        <f t="shared" si="5"/>
        <v>0</v>
      </c>
      <c r="O73" s="77">
        <f t="shared" si="6"/>
        <v>0</v>
      </c>
      <c r="P73" s="81">
        <f t="shared" si="7"/>
        <v>0</v>
      </c>
      <c r="Q73" s="11"/>
      <c r="R73" s="11"/>
      <c r="S73" s="11"/>
      <c r="T73" s="11"/>
      <c r="U73" s="11"/>
      <c r="AL73" s="19"/>
    </row>
    <row r="74" spans="1:38" ht="12.75">
      <c r="A74" s="1" t="s">
        <v>94</v>
      </c>
      <c r="B74" s="35">
        <v>0.08</v>
      </c>
      <c r="C74" s="25"/>
      <c r="D74" s="62"/>
      <c r="E74" s="31"/>
      <c r="F74" s="62">
        <v>0.01</v>
      </c>
      <c r="G74" s="123" t="s">
        <v>305</v>
      </c>
      <c r="H74" s="161">
        <f t="shared" si="4"/>
        <v>0.004</v>
      </c>
      <c r="I74" s="158"/>
      <c r="J74" s="17">
        <v>0.02</v>
      </c>
      <c r="K74" s="17"/>
      <c r="L74" s="17"/>
      <c r="M74" s="17"/>
      <c r="N74" s="92">
        <f t="shared" si="5"/>
        <v>0</v>
      </c>
      <c r="O74" s="77">
        <f t="shared" si="6"/>
        <v>0</v>
      </c>
      <c r="P74" s="81">
        <f t="shared" si="7"/>
        <v>0</v>
      </c>
      <c r="Q74" s="11"/>
      <c r="R74" s="11"/>
      <c r="S74" s="11"/>
      <c r="T74" s="11"/>
      <c r="U74" s="11"/>
      <c r="AL74" s="19"/>
    </row>
    <row r="75" spans="1:63" ht="12.75">
      <c r="A75" s="1" t="s">
        <v>206</v>
      </c>
      <c r="B75" s="35"/>
      <c r="C75" s="25">
        <v>0.01</v>
      </c>
      <c r="D75" s="62">
        <v>0.01</v>
      </c>
      <c r="E75" s="31">
        <v>0.01</v>
      </c>
      <c r="F75" s="62">
        <v>0.01</v>
      </c>
      <c r="G75" s="124"/>
      <c r="H75" s="161">
        <f t="shared" si="4"/>
        <v>0.010770117187066884</v>
      </c>
      <c r="I75" s="158"/>
      <c r="J75" s="17"/>
      <c r="K75" s="17"/>
      <c r="L75" s="17">
        <v>0.01839587932303164</v>
      </c>
      <c r="M75" s="17">
        <v>0.03545470661230278</v>
      </c>
      <c r="N75" s="92">
        <f t="shared" si="5"/>
        <v>0.01371553970648745</v>
      </c>
      <c r="O75" s="77">
        <f t="shared" si="6"/>
        <v>1</v>
      </c>
      <c r="P75" s="81">
        <f t="shared" si="7"/>
        <v>1</v>
      </c>
      <c r="Q75" s="11"/>
      <c r="R75" s="11"/>
      <c r="S75" s="11"/>
      <c r="T75" s="11"/>
      <c r="U75" s="11"/>
      <c r="AL75" s="19"/>
      <c r="BK75">
        <v>1</v>
      </c>
    </row>
    <row r="76" spans="1:47" ht="12.75">
      <c r="A76" s="1" t="s">
        <v>95</v>
      </c>
      <c r="B76" s="35"/>
      <c r="C76" s="25">
        <v>0.02</v>
      </c>
      <c r="D76" s="62">
        <v>0.02</v>
      </c>
      <c r="E76" s="31">
        <v>0.01</v>
      </c>
      <c r="F76" s="62">
        <v>0.04</v>
      </c>
      <c r="G76" s="124">
        <v>0.05594464075382803</v>
      </c>
      <c r="H76" s="161">
        <f t="shared" si="4"/>
        <v>0.07752597988035709</v>
      </c>
      <c r="I76" s="158">
        <v>0.22</v>
      </c>
      <c r="J76" s="17"/>
      <c r="K76" s="17">
        <v>0.09471490812653913</v>
      </c>
      <c r="L76" s="17">
        <v>0.05518763796909492</v>
      </c>
      <c r="M76" s="17">
        <v>0.01772735330615139</v>
      </c>
      <c r="N76" s="92">
        <f t="shared" si="5"/>
        <v>0.01371553970648745</v>
      </c>
      <c r="O76" s="77">
        <f t="shared" si="6"/>
        <v>1</v>
      </c>
      <c r="P76" s="81">
        <f t="shared" si="7"/>
        <v>1</v>
      </c>
      <c r="Q76" s="11"/>
      <c r="R76" s="11"/>
      <c r="S76" s="11"/>
      <c r="T76" s="11"/>
      <c r="U76" s="11"/>
      <c r="AL76" s="19"/>
      <c r="AU76">
        <v>1</v>
      </c>
    </row>
    <row r="77" spans="1:82" ht="12.75">
      <c r="A77" s="1" t="s">
        <v>96</v>
      </c>
      <c r="B77" s="35">
        <v>0.02</v>
      </c>
      <c r="C77" s="105" t="s">
        <v>305</v>
      </c>
      <c r="D77" s="103" t="s">
        <v>305</v>
      </c>
      <c r="E77" s="104" t="s">
        <v>305</v>
      </c>
      <c r="F77" s="62">
        <v>0.01</v>
      </c>
      <c r="G77" s="123" t="s">
        <v>305</v>
      </c>
      <c r="H77" s="161">
        <f t="shared" si="4"/>
        <v>0.002</v>
      </c>
      <c r="I77" s="158">
        <v>0.01</v>
      </c>
      <c r="J77" s="17"/>
      <c r="K77" s="17"/>
      <c r="L77" s="17"/>
      <c r="M77" s="17"/>
      <c r="N77" s="92">
        <f t="shared" si="5"/>
        <v>0.01371553970648745</v>
      </c>
      <c r="O77" s="77">
        <f t="shared" si="6"/>
        <v>1</v>
      </c>
      <c r="P77" s="81">
        <f t="shared" si="7"/>
        <v>1</v>
      </c>
      <c r="Q77" s="11"/>
      <c r="R77" s="11"/>
      <c r="S77" s="11"/>
      <c r="T77" s="11"/>
      <c r="U77" s="11"/>
      <c r="AL77" s="19"/>
      <c r="CD77">
        <v>1</v>
      </c>
    </row>
    <row r="78" spans="1:38" ht="12.75">
      <c r="A78" s="1" t="s">
        <v>97</v>
      </c>
      <c r="B78" s="35"/>
      <c r="C78" s="105" t="s">
        <v>305</v>
      </c>
      <c r="D78" s="108"/>
      <c r="E78" s="109"/>
      <c r="F78" s="108"/>
      <c r="G78" s="123" t="s">
        <v>305</v>
      </c>
      <c r="H78" s="161">
        <f t="shared" si="4"/>
        <v>0</v>
      </c>
      <c r="I78" s="158"/>
      <c r="J78" s="17"/>
      <c r="K78" s="17"/>
      <c r="L78" s="17"/>
      <c r="M78" s="17"/>
      <c r="N78" s="92">
        <f t="shared" si="5"/>
        <v>0</v>
      </c>
      <c r="O78" s="77">
        <f t="shared" si="6"/>
        <v>0</v>
      </c>
      <c r="P78" s="81">
        <f t="shared" si="7"/>
        <v>0</v>
      </c>
      <c r="Q78" s="11"/>
      <c r="R78" s="11"/>
      <c r="S78" s="11"/>
      <c r="T78" s="11"/>
      <c r="U78" s="11"/>
      <c r="AL78" s="19"/>
    </row>
    <row r="79" spans="1:38" ht="12.75">
      <c r="A79" s="1" t="s">
        <v>215</v>
      </c>
      <c r="B79" s="35"/>
      <c r="C79" s="25"/>
      <c r="D79" s="62">
        <v>0.01</v>
      </c>
      <c r="E79" s="31"/>
      <c r="F79" s="62"/>
      <c r="G79" s="124"/>
      <c r="H79" s="161">
        <f t="shared" si="4"/>
        <v>0</v>
      </c>
      <c r="I79" s="158"/>
      <c r="J79" s="17"/>
      <c r="K79" s="17"/>
      <c r="L79" s="17"/>
      <c r="M79" s="17"/>
      <c r="N79" s="92">
        <f t="shared" si="5"/>
        <v>0</v>
      </c>
      <c r="O79" s="77">
        <f t="shared" si="6"/>
        <v>0</v>
      </c>
      <c r="P79" s="81">
        <f t="shared" si="7"/>
        <v>0</v>
      </c>
      <c r="Q79" s="11"/>
      <c r="R79" s="11"/>
      <c r="S79" s="11"/>
      <c r="T79" s="11"/>
      <c r="U79" s="11"/>
      <c r="AL79" s="19"/>
    </row>
    <row r="80" spans="1:85" ht="12.75">
      <c r="A80" s="1" t="s">
        <v>276</v>
      </c>
      <c r="B80" s="35"/>
      <c r="C80" s="25"/>
      <c r="D80" s="62">
        <v>0.01</v>
      </c>
      <c r="E80" s="31"/>
      <c r="F80" s="103" t="s">
        <v>305</v>
      </c>
      <c r="G80" s="124"/>
      <c r="H80" s="161">
        <f t="shared" si="4"/>
        <v>0</v>
      </c>
      <c r="I80" s="158"/>
      <c r="J80" s="17"/>
      <c r="K80" s="17"/>
      <c r="L80" s="17"/>
      <c r="M80" s="17"/>
      <c r="N80" s="92">
        <f t="shared" si="5"/>
        <v>0.01371553970648745</v>
      </c>
      <c r="O80" s="176">
        <f>SUM(Q80:CM80)</f>
        <v>1</v>
      </c>
      <c r="P80" s="177">
        <f>COUNTA(Q80:CM80)</f>
        <v>1</v>
      </c>
      <c r="Q80" s="11"/>
      <c r="R80" s="11"/>
      <c r="S80" s="11"/>
      <c r="T80" s="11"/>
      <c r="U80" s="11"/>
      <c r="AL80" s="19"/>
      <c r="CG80">
        <v>1</v>
      </c>
    </row>
    <row r="81" spans="1:85" ht="12.75">
      <c r="A81" s="1" t="s">
        <v>98</v>
      </c>
      <c r="B81" s="35">
        <v>0.17</v>
      </c>
      <c r="C81" s="25">
        <v>0.14</v>
      </c>
      <c r="D81" s="62">
        <v>0.13</v>
      </c>
      <c r="E81" s="31">
        <v>0.21</v>
      </c>
      <c r="F81" s="62">
        <v>0.19</v>
      </c>
      <c r="G81" s="124">
        <v>0.2160294464075383</v>
      </c>
      <c r="H81" s="161">
        <f t="shared" si="4"/>
        <v>0.24705006306815241</v>
      </c>
      <c r="I81" s="158">
        <v>0.21</v>
      </c>
      <c r="J81" s="17">
        <v>0.24</v>
      </c>
      <c r="K81" s="17">
        <v>0.17048683462777042</v>
      </c>
      <c r="L81" s="17">
        <v>0.3311258278145695</v>
      </c>
      <c r="M81" s="17">
        <v>0.28363765289842224</v>
      </c>
      <c r="N81" s="92">
        <f t="shared" si="5"/>
        <v>0.3017418735427239</v>
      </c>
      <c r="O81" s="77">
        <f t="shared" si="6"/>
        <v>22</v>
      </c>
      <c r="P81" s="81">
        <f t="shared" si="7"/>
        <v>16</v>
      </c>
      <c r="Q81" s="11"/>
      <c r="R81" s="11"/>
      <c r="S81" s="11"/>
      <c r="T81" s="11"/>
      <c r="U81" s="11"/>
      <c r="W81">
        <v>2</v>
      </c>
      <c r="Y81">
        <v>1</v>
      </c>
      <c r="AD81">
        <v>1</v>
      </c>
      <c r="AF81">
        <v>1</v>
      </c>
      <c r="AI81">
        <v>1</v>
      </c>
      <c r="AL81" s="19"/>
      <c r="AQ81">
        <v>3</v>
      </c>
      <c r="AX81">
        <v>1</v>
      </c>
      <c r="AZ81">
        <v>2</v>
      </c>
      <c r="BA81">
        <v>1</v>
      </c>
      <c r="BB81">
        <v>1</v>
      </c>
      <c r="BH81">
        <v>1</v>
      </c>
      <c r="BI81">
        <v>1</v>
      </c>
      <c r="BK81">
        <v>1</v>
      </c>
      <c r="BS81">
        <v>2</v>
      </c>
      <c r="BU81">
        <v>2</v>
      </c>
      <c r="CG81">
        <v>1</v>
      </c>
    </row>
    <row r="82" spans="1:91" ht="12.75">
      <c r="A82" s="1" t="s">
        <v>99</v>
      </c>
      <c r="B82" s="35">
        <v>0.64</v>
      </c>
      <c r="C82" s="25">
        <v>0.42</v>
      </c>
      <c r="D82" s="62">
        <v>0.29</v>
      </c>
      <c r="E82" s="31">
        <v>0.19</v>
      </c>
      <c r="F82" s="62">
        <v>0.29</v>
      </c>
      <c r="G82" s="124">
        <v>0.5081436984687867</v>
      </c>
      <c r="H82" s="161">
        <f t="shared" si="4"/>
        <v>0.46170442448639165</v>
      </c>
      <c r="I82" s="158">
        <v>0.3</v>
      </c>
      <c r="J82" s="17">
        <v>0.19</v>
      </c>
      <c r="K82" s="17">
        <v>0.6251183936351582</v>
      </c>
      <c r="L82" s="17">
        <v>0.6438557763061074</v>
      </c>
      <c r="M82" s="17">
        <v>0.5495479524906931</v>
      </c>
      <c r="N82" s="92">
        <f t="shared" si="5"/>
        <v>0.7955013029762721</v>
      </c>
      <c r="O82" s="77">
        <f t="shared" si="6"/>
        <v>58</v>
      </c>
      <c r="P82" s="81">
        <f t="shared" si="7"/>
        <v>36</v>
      </c>
      <c r="Q82" s="11"/>
      <c r="R82" s="11">
        <v>1</v>
      </c>
      <c r="S82" s="11"/>
      <c r="T82" s="11"/>
      <c r="U82" s="11">
        <v>3</v>
      </c>
      <c r="V82">
        <v>1</v>
      </c>
      <c r="W82" s="50">
        <v>1</v>
      </c>
      <c r="X82">
        <v>1</v>
      </c>
      <c r="AB82">
        <v>1</v>
      </c>
      <c r="AD82">
        <v>2</v>
      </c>
      <c r="AE82">
        <v>2</v>
      </c>
      <c r="AF82">
        <v>1</v>
      </c>
      <c r="AG82">
        <v>2</v>
      </c>
      <c r="AJ82">
        <v>2</v>
      </c>
      <c r="AL82" s="19"/>
      <c r="AN82">
        <v>2</v>
      </c>
      <c r="AS82">
        <v>2</v>
      </c>
      <c r="AU82">
        <v>1</v>
      </c>
      <c r="AV82">
        <v>2</v>
      </c>
      <c r="AX82">
        <v>1</v>
      </c>
      <c r="AY82">
        <v>1</v>
      </c>
      <c r="AZ82">
        <v>3</v>
      </c>
      <c r="BA82">
        <v>2</v>
      </c>
      <c r="BD82">
        <v>1</v>
      </c>
      <c r="BE82">
        <v>2</v>
      </c>
      <c r="BG82">
        <v>1</v>
      </c>
      <c r="BH82">
        <v>2</v>
      </c>
      <c r="BI82">
        <v>1</v>
      </c>
      <c r="BK82">
        <v>2</v>
      </c>
      <c r="BM82">
        <v>3</v>
      </c>
      <c r="BR82">
        <v>1</v>
      </c>
      <c r="BS82">
        <v>2</v>
      </c>
      <c r="BU82">
        <v>3</v>
      </c>
      <c r="BW82">
        <v>1</v>
      </c>
      <c r="CE82">
        <v>1</v>
      </c>
      <c r="CF82">
        <v>1</v>
      </c>
      <c r="CG82">
        <v>3</v>
      </c>
      <c r="CI82">
        <v>1</v>
      </c>
      <c r="CJ82">
        <v>1</v>
      </c>
      <c r="CM82">
        <v>1</v>
      </c>
    </row>
    <row r="83" spans="1:91" ht="12.75">
      <c r="A83" s="1" t="s">
        <v>100</v>
      </c>
      <c r="B83" s="35">
        <v>7.03</v>
      </c>
      <c r="C83" s="25">
        <v>1.21</v>
      </c>
      <c r="D83" s="62">
        <v>1.98</v>
      </c>
      <c r="E83" s="31">
        <v>1.85</v>
      </c>
      <c r="F83" s="62">
        <v>2.46</v>
      </c>
      <c r="G83" s="124">
        <v>4.337148409893993</v>
      </c>
      <c r="H83" s="161">
        <f t="shared" si="4"/>
        <v>8.310447215603816</v>
      </c>
      <c r="I83" s="158">
        <v>9.69</v>
      </c>
      <c r="J83" s="17">
        <v>7.01</v>
      </c>
      <c r="K83" s="17">
        <v>6.156469028225043</v>
      </c>
      <c r="L83" s="17">
        <v>10.062545989698307</v>
      </c>
      <c r="M83" s="17">
        <v>8.633221060095728</v>
      </c>
      <c r="N83" s="92">
        <f t="shared" si="5"/>
        <v>6.089699629680427</v>
      </c>
      <c r="O83" s="77">
        <f t="shared" si="6"/>
        <v>444</v>
      </c>
      <c r="P83" s="81">
        <f t="shared" si="7"/>
        <v>69</v>
      </c>
      <c r="Q83" s="11">
        <v>3</v>
      </c>
      <c r="R83" s="11">
        <v>4</v>
      </c>
      <c r="S83" s="11">
        <v>1</v>
      </c>
      <c r="T83" s="11">
        <v>2</v>
      </c>
      <c r="U83" s="11">
        <v>3</v>
      </c>
      <c r="V83" s="50">
        <v>5</v>
      </c>
      <c r="W83" s="50"/>
      <c r="X83" s="50">
        <v>8</v>
      </c>
      <c r="Y83" s="50">
        <v>7</v>
      </c>
      <c r="Z83" s="50">
        <v>2</v>
      </c>
      <c r="AA83" s="50"/>
      <c r="AB83" s="50">
        <v>5</v>
      </c>
      <c r="AC83" s="50">
        <v>4</v>
      </c>
      <c r="AD83" s="50">
        <v>13</v>
      </c>
      <c r="AE83" s="50">
        <v>7</v>
      </c>
      <c r="AF83" s="50">
        <v>7</v>
      </c>
      <c r="AG83" s="50">
        <v>6</v>
      </c>
      <c r="AH83" s="50">
        <v>8</v>
      </c>
      <c r="AI83" s="50">
        <v>8</v>
      </c>
      <c r="AJ83" s="50">
        <v>12</v>
      </c>
      <c r="AK83" s="50">
        <v>2</v>
      </c>
      <c r="AL83" s="50">
        <v>2</v>
      </c>
      <c r="AM83" s="50">
        <v>2</v>
      </c>
      <c r="AN83" s="50">
        <v>17</v>
      </c>
      <c r="AO83" s="50">
        <v>8</v>
      </c>
      <c r="AP83" s="50">
        <v>10</v>
      </c>
      <c r="AQ83" s="50">
        <v>13</v>
      </c>
      <c r="AR83" s="50">
        <v>2</v>
      </c>
      <c r="AS83" s="50">
        <v>12</v>
      </c>
      <c r="AT83" s="50">
        <v>8</v>
      </c>
      <c r="AU83" s="50">
        <v>5</v>
      </c>
      <c r="AV83" s="50">
        <v>5</v>
      </c>
      <c r="AW83" s="50">
        <v>4</v>
      </c>
      <c r="AX83" s="50">
        <v>3</v>
      </c>
      <c r="AY83" s="50">
        <v>5</v>
      </c>
      <c r="AZ83">
        <v>9</v>
      </c>
      <c r="BA83">
        <v>3</v>
      </c>
      <c r="BB83">
        <v>11</v>
      </c>
      <c r="BC83">
        <v>4</v>
      </c>
      <c r="BD83">
        <v>18</v>
      </c>
      <c r="BE83">
        <v>12</v>
      </c>
      <c r="BF83">
        <v>12</v>
      </c>
      <c r="BG83">
        <v>8</v>
      </c>
      <c r="BH83">
        <v>3</v>
      </c>
      <c r="BI83">
        <v>5</v>
      </c>
      <c r="BJ83">
        <v>5</v>
      </c>
      <c r="BK83">
        <v>4</v>
      </c>
      <c r="BM83">
        <v>2</v>
      </c>
      <c r="BN83">
        <v>3</v>
      </c>
      <c r="BO83">
        <v>5</v>
      </c>
      <c r="BP83">
        <v>6</v>
      </c>
      <c r="BQ83">
        <v>6</v>
      </c>
      <c r="BR83">
        <v>3</v>
      </c>
      <c r="BS83">
        <v>8</v>
      </c>
      <c r="BT83">
        <v>3</v>
      </c>
      <c r="BU83">
        <v>6</v>
      </c>
      <c r="BW83">
        <v>7</v>
      </c>
      <c r="BY83">
        <v>12</v>
      </c>
      <c r="BZ83">
        <v>6</v>
      </c>
      <c r="CA83">
        <v>7</v>
      </c>
      <c r="CB83">
        <v>6</v>
      </c>
      <c r="CC83">
        <v>12</v>
      </c>
      <c r="CD83">
        <v>7</v>
      </c>
      <c r="CE83">
        <v>11</v>
      </c>
      <c r="CF83">
        <v>10</v>
      </c>
      <c r="CG83">
        <v>17</v>
      </c>
      <c r="CI83">
        <v>2</v>
      </c>
      <c r="CJ83">
        <v>2</v>
      </c>
      <c r="CK83">
        <v>3</v>
      </c>
      <c r="CL83">
        <v>2</v>
      </c>
      <c r="CM83">
        <v>1</v>
      </c>
    </row>
    <row r="84" spans="1:21" ht="12.75">
      <c r="A84" s="1" t="s">
        <v>203</v>
      </c>
      <c r="B84" s="35">
        <v>0.07</v>
      </c>
      <c r="C84" s="105" t="s">
        <v>305</v>
      </c>
      <c r="D84" s="103" t="s">
        <v>305</v>
      </c>
      <c r="E84" s="109"/>
      <c r="F84" s="103" t="s">
        <v>305</v>
      </c>
      <c r="G84" s="123" t="s">
        <v>305</v>
      </c>
      <c r="H84" s="161">
        <f t="shared" si="4"/>
        <v>0.005545470661230278</v>
      </c>
      <c r="I84" s="158">
        <v>0.01</v>
      </c>
      <c r="J84" s="17"/>
      <c r="K84" s="17"/>
      <c r="L84" s="17"/>
      <c r="M84" s="17">
        <v>0.01772735330615139</v>
      </c>
      <c r="N84" s="92">
        <f t="shared" si="5"/>
        <v>0</v>
      </c>
      <c r="O84" s="77">
        <f t="shared" si="6"/>
        <v>0</v>
      </c>
      <c r="P84" s="81">
        <f t="shared" si="7"/>
        <v>0</v>
      </c>
      <c r="Q84" s="11"/>
      <c r="R84" s="11"/>
      <c r="S84" s="11"/>
      <c r="T84" s="11"/>
      <c r="U84" s="11"/>
    </row>
    <row r="85" spans="1:85" ht="12.75">
      <c r="A85" s="1" t="s">
        <v>101</v>
      </c>
      <c r="B85" s="35">
        <v>0.22</v>
      </c>
      <c r="C85" s="25">
        <v>0.06</v>
      </c>
      <c r="D85" s="62">
        <v>0.06</v>
      </c>
      <c r="E85" s="31">
        <v>0.04</v>
      </c>
      <c r="F85" s="62">
        <v>0.02</v>
      </c>
      <c r="G85" s="124">
        <v>0.0618339222614841</v>
      </c>
      <c r="H85" s="161">
        <f t="shared" si="4"/>
        <v>0.045039728552694516</v>
      </c>
      <c r="I85" s="158">
        <v>0.04</v>
      </c>
      <c r="J85" s="17">
        <v>0.02</v>
      </c>
      <c r="K85" s="17">
        <v>0.05682894487592347</v>
      </c>
      <c r="L85" s="17">
        <v>0.05518763796909492</v>
      </c>
      <c r="M85" s="17">
        <v>0.05318205991845417</v>
      </c>
      <c r="N85" s="92">
        <f t="shared" si="5"/>
        <v>0.1371553970648745</v>
      </c>
      <c r="O85" s="77">
        <f t="shared" si="6"/>
        <v>10</v>
      </c>
      <c r="P85" s="81">
        <f t="shared" si="7"/>
        <v>10</v>
      </c>
      <c r="Q85" s="11"/>
      <c r="R85" s="11"/>
      <c r="S85" s="11">
        <v>1</v>
      </c>
      <c r="T85" s="11"/>
      <c r="U85" s="11">
        <v>1</v>
      </c>
      <c r="AE85">
        <v>1</v>
      </c>
      <c r="AR85">
        <v>1</v>
      </c>
      <c r="AY85">
        <v>1</v>
      </c>
      <c r="AZ85">
        <v>1</v>
      </c>
      <c r="BR85">
        <v>1</v>
      </c>
      <c r="BW85">
        <v>1</v>
      </c>
      <c r="CF85">
        <v>1</v>
      </c>
      <c r="CG85">
        <v>1</v>
      </c>
    </row>
    <row r="86" spans="1:21" ht="12.75">
      <c r="A86" s="1" t="s">
        <v>102</v>
      </c>
      <c r="B86" s="35">
        <v>0.03</v>
      </c>
      <c r="C86" s="25">
        <v>0.03</v>
      </c>
      <c r="D86" s="62">
        <v>0.04</v>
      </c>
      <c r="E86" s="31">
        <v>0.01</v>
      </c>
      <c r="F86" s="62">
        <v>0.03</v>
      </c>
      <c r="G86" s="124">
        <v>0.027778563015312136</v>
      </c>
      <c r="H86" s="161">
        <f t="shared" si="4"/>
        <v>0.007679175864606327</v>
      </c>
      <c r="I86" s="158"/>
      <c r="J86" s="17">
        <v>0.02</v>
      </c>
      <c r="K86" s="17"/>
      <c r="L86" s="17">
        <v>0.01839587932303164</v>
      </c>
      <c r="M86" s="17"/>
      <c r="N86" s="92">
        <f t="shared" si="5"/>
        <v>0</v>
      </c>
      <c r="O86" s="77">
        <f t="shared" si="6"/>
        <v>0</v>
      </c>
      <c r="P86" s="81">
        <f t="shared" si="7"/>
        <v>0</v>
      </c>
      <c r="Q86" s="11"/>
      <c r="R86" s="11"/>
      <c r="S86" s="11"/>
      <c r="T86" s="11"/>
      <c r="U86" s="11"/>
    </row>
    <row r="87" spans="1:21" ht="12.75">
      <c r="A87" s="1" t="s">
        <v>207</v>
      </c>
      <c r="B87" s="35">
        <v>0.03</v>
      </c>
      <c r="C87" s="25">
        <v>0.03</v>
      </c>
      <c r="D87" s="62">
        <v>0.01</v>
      </c>
      <c r="E87" s="31">
        <v>0.01</v>
      </c>
      <c r="F87" s="62">
        <v>0.01</v>
      </c>
      <c r="G87" s="123" t="s">
        <v>305</v>
      </c>
      <c r="H87" s="161">
        <f t="shared" si="4"/>
        <v>0.003788596325061565</v>
      </c>
      <c r="I87" s="158"/>
      <c r="J87" s="17"/>
      <c r="K87" s="17">
        <v>0.018942981625307824</v>
      </c>
      <c r="L87" s="17"/>
      <c r="M87" s="17"/>
      <c r="N87" s="92">
        <f t="shared" si="5"/>
        <v>0</v>
      </c>
      <c r="O87" s="77">
        <f t="shared" si="6"/>
        <v>0</v>
      </c>
      <c r="P87" s="81">
        <f t="shared" si="7"/>
        <v>0</v>
      </c>
      <c r="Q87" s="11"/>
      <c r="R87" s="11"/>
      <c r="S87" s="11"/>
      <c r="T87" s="11"/>
      <c r="U87" s="11"/>
    </row>
    <row r="88" spans="1:21" ht="12.75">
      <c r="A88" s="1" t="s">
        <v>306</v>
      </c>
      <c r="B88" s="35">
        <v>1.33</v>
      </c>
      <c r="C88" s="107">
        <v>0.05</v>
      </c>
      <c r="D88" s="103" t="s">
        <v>305</v>
      </c>
      <c r="E88" s="31">
        <v>0.01</v>
      </c>
      <c r="F88" s="62">
        <v>0.03</v>
      </c>
      <c r="G88" s="123"/>
      <c r="H88" s="161">
        <f t="shared" si="4"/>
        <v>0</v>
      </c>
      <c r="I88" s="158"/>
      <c r="J88" s="17"/>
      <c r="K88" s="17"/>
      <c r="L88" s="17"/>
      <c r="M88" s="17"/>
      <c r="N88" s="92">
        <f>O88*10/$O$4</f>
        <v>0</v>
      </c>
      <c r="O88" s="77">
        <f>SUM(Q88:CM88)</f>
        <v>0</v>
      </c>
      <c r="P88" s="81">
        <f>COUNTA(Q88:CM88)</f>
        <v>0</v>
      </c>
      <c r="Q88" s="11"/>
      <c r="R88" s="11"/>
      <c r="S88" s="11"/>
      <c r="T88" s="11"/>
      <c r="U88" s="11"/>
    </row>
    <row r="89" spans="1:46" ht="12.75">
      <c r="A89" s="1" t="s">
        <v>103</v>
      </c>
      <c r="B89" s="35"/>
      <c r="C89" s="25"/>
      <c r="D89" s="62"/>
      <c r="E89" s="31"/>
      <c r="F89" s="62"/>
      <c r="G89" s="124"/>
      <c r="H89" s="161">
        <f t="shared" si="4"/>
        <v>0</v>
      </c>
      <c r="I89" s="158"/>
      <c r="J89" s="17"/>
      <c r="K89" s="17"/>
      <c r="L89" s="17"/>
      <c r="M89" s="17"/>
      <c r="N89" s="92">
        <f t="shared" si="5"/>
        <v>0.01371553970648745</v>
      </c>
      <c r="O89" s="77">
        <f t="shared" si="6"/>
        <v>1</v>
      </c>
      <c r="P89" s="81">
        <f t="shared" si="7"/>
        <v>1</v>
      </c>
      <c r="Q89" s="11"/>
      <c r="R89" s="11"/>
      <c r="S89" s="11"/>
      <c r="T89" s="11"/>
      <c r="U89" s="11"/>
      <c r="AT89">
        <v>1</v>
      </c>
    </row>
    <row r="90" spans="1:21" ht="12.75">
      <c r="A90" s="1" t="s">
        <v>315</v>
      </c>
      <c r="B90" s="35"/>
      <c r="C90" s="25"/>
      <c r="D90" s="62"/>
      <c r="E90" s="31"/>
      <c r="F90" s="62"/>
      <c r="G90" s="124"/>
      <c r="H90" s="161">
        <f t="shared" si="4"/>
        <v>0.014826123918880548</v>
      </c>
      <c r="I90" s="158"/>
      <c r="J90" s="17"/>
      <c r="K90" s="17">
        <v>0.018942981625307824</v>
      </c>
      <c r="L90" s="17">
        <v>0.05518763796909492</v>
      </c>
      <c r="M90" s="17"/>
      <c r="N90" s="92">
        <f>O90*10/$O$4</f>
        <v>0</v>
      </c>
      <c r="O90" s="77">
        <f>SUM(Q90:CM90)</f>
        <v>0</v>
      </c>
      <c r="P90" s="81">
        <f>COUNTA(Q90:CM90)</f>
        <v>0</v>
      </c>
      <c r="Q90" s="11"/>
      <c r="R90" s="11"/>
      <c r="S90" s="11"/>
      <c r="T90" s="11"/>
      <c r="U90" s="11"/>
    </row>
    <row r="91" spans="1:27" ht="12.75">
      <c r="A91" s="1" t="s">
        <v>104</v>
      </c>
      <c r="B91" s="35"/>
      <c r="C91" s="25"/>
      <c r="D91" s="62"/>
      <c r="E91" s="104" t="s">
        <v>305</v>
      </c>
      <c r="F91" s="103" t="s">
        <v>305</v>
      </c>
      <c r="G91" s="124">
        <v>0.011472320376914018</v>
      </c>
      <c r="H91" s="161">
        <f t="shared" si="4"/>
        <v>0</v>
      </c>
      <c r="I91" s="158"/>
      <c r="J91" s="17"/>
      <c r="K91" s="17"/>
      <c r="L91" s="17"/>
      <c r="M91" s="17"/>
      <c r="N91" s="92">
        <f t="shared" si="5"/>
        <v>0.0274310794129749</v>
      </c>
      <c r="O91" s="77">
        <f t="shared" si="6"/>
        <v>2</v>
      </c>
      <c r="P91" s="81">
        <f t="shared" si="7"/>
        <v>1</v>
      </c>
      <c r="Q91" s="11"/>
      <c r="R91" s="11"/>
      <c r="S91" s="11"/>
      <c r="T91" s="11"/>
      <c r="U91" s="11"/>
      <c r="AA91">
        <v>2</v>
      </c>
    </row>
    <row r="92" spans="1:21" ht="12.75">
      <c r="A92" s="1" t="s">
        <v>105</v>
      </c>
      <c r="B92" s="35"/>
      <c r="C92" s="25"/>
      <c r="D92" s="62"/>
      <c r="E92" s="31"/>
      <c r="F92" s="62"/>
      <c r="G92" s="124">
        <v>0.01</v>
      </c>
      <c r="H92" s="161">
        <f t="shared" si="4"/>
        <v>0</v>
      </c>
      <c r="I92" s="158"/>
      <c r="J92" s="17"/>
      <c r="K92" s="17"/>
      <c r="L92" s="17"/>
      <c r="M92" s="17"/>
      <c r="N92" s="92">
        <f t="shared" si="5"/>
        <v>0</v>
      </c>
      <c r="O92" s="77">
        <f t="shared" si="6"/>
        <v>0</v>
      </c>
      <c r="P92" s="81">
        <f t="shared" si="7"/>
        <v>0</v>
      </c>
      <c r="Q92" s="11"/>
      <c r="R92" s="11"/>
      <c r="S92" s="11"/>
      <c r="T92" s="11"/>
      <c r="U92" s="11"/>
    </row>
    <row r="93" spans="1:90" ht="12.75">
      <c r="A93" s="1" t="s">
        <v>106</v>
      </c>
      <c r="B93" s="35">
        <v>1.01</v>
      </c>
      <c r="C93" s="25">
        <v>0.89</v>
      </c>
      <c r="D93" s="62">
        <v>3.36</v>
      </c>
      <c r="E93" s="31">
        <v>1.54</v>
      </c>
      <c r="F93" s="62">
        <v>16.77</v>
      </c>
      <c r="G93" s="124">
        <v>9.93325441696113</v>
      </c>
      <c r="H93" s="161">
        <f t="shared" si="4"/>
        <v>2.7810641232550255</v>
      </c>
      <c r="I93" s="158">
        <v>0.66</v>
      </c>
      <c r="J93" s="17">
        <v>7.06</v>
      </c>
      <c r="K93" s="17">
        <v>1.3638946770221634</v>
      </c>
      <c r="L93" s="17">
        <v>3.4032376747608533</v>
      </c>
      <c r="M93" s="17">
        <v>1.4181882644921113</v>
      </c>
      <c r="N93" s="92">
        <f t="shared" si="5"/>
        <v>32.958441914689345</v>
      </c>
      <c r="O93" s="77">
        <f t="shared" si="6"/>
        <v>2403</v>
      </c>
      <c r="P93" s="81">
        <f t="shared" si="7"/>
        <v>48</v>
      </c>
      <c r="Q93" s="11">
        <v>106</v>
      </c>
      <c r="R93" s="11">
        <v>83</v>
      </c>
      <c r="S93" s="11"/>
      <c r="T93" s="11">
        <v>2</v>
      </c>
      <c r="U93" s="11">
        <v>21</v>
      </c>
      <c r="W93" s="50">
        <v>3</v>
      </c>
      <c r="X93" s="50">
        <v>199</v>
      </c>
      <c r="Y93" s="50">
        <v>18</v>
      </c>
      <c r="Z93" s="50"/>
      <c r="AA93" s="50">
        <v>39</v>
      </c>
      <c r="AB93">
        <v>38</v>
      </c>
      <c r="AC93">
        <v>5</v>
      </c>
      <c r="AF93">
        <v>1</v>
      </c>
      <c r="AH93">
        <v>239</v>
      </c>
      <c r="AI93">
        <v>5</v>
      </c>
      <c r="AJ93">
        <v>9</v>
      </c>
      <c r="AN93">
        <v>100</v>
      </c>
      <c r="AQ93">
        <v>82</v>
      </c>
      <c r="AR93">
        <v>58</v>
      </c>
      <c r="AS93">
        <v>8</v>
      </c>
      <c r="AT93">
        <v>65</v>
      </c>
      <c r="AU93">
        <v>32</v>
      </c>
      <c r="AV93">
        <v>1</v>
      </c>
      <c r="AW93">
        <v>25</v>
      </c>
      <c r="AZ93">
        <v>97</v>
      </c>
      <c r="BA93">
        <v>36</v>
      </c>
      <c r="BB93">
        <v>29</v>
      </c>
      <c r="BC93">
        <v>15</v>
      </c>
      <c r="BD93">
        <v>12</v>
      </c>
      <c r="BE93">
        <v>120</v>
      </c>
      <c r="BF93">
        <v>171</v>
      </c>
      <c r="BH93">
        <v>58</v>
      </c>
      <c r="BI93">
        <v>5</v>
      </c>
      <c r="BN93">
        <v>194</v>
      </c>
      <c r="BO93">
        <v>37</v>
      </c>
      <c r="BP93">
        <v>7</v>
      </c>
      <c r="BQ93">
        <v>145</v>
      </c>
      <c r="BS93">
        <v>1</v>
      </c>
      <c r="BT93">
        <v>80</v>
      </c>
      <c r="BU93">
        <v>58</v>
      </c>
      <c r="BV93">
        <v>21</v>
      </c>
      <c r="BW93">
        <v>10</v>
      </c>
      <c r="BX93">
        <v>14</v>
      </c>
      <c r="CC93">
        <v>57</v>
      </c>
      <c r="CF93">
        <v>1</v>
      </c>
      <c r="CH93">
        <v>8</v>
      </c>
      <c r="CI93">
        <v>1</v>
      </c>
      <c r="CJ93">
        <v>69</v>
      </c>
      <c r="CK93">
        <v>15</v>
      </c>
      <c r="CL93">
        <v>3</v>
      </c>
    </row>
    <row r="94" spans="1:49" ht="12.75">
      <c r="A94" s="1" t="s">
        <v>107</v>
      </c>
      <c r="B94" s="35"/>
      <c r="C94" s="25">
        <v>0.03</v>
      </c>
      <c r="D94" s="62">
        <v>0.05</v>
      </c>
      <c r="E94" s="31">
        <v>0.05</v>
      </c>
      <c r="F94" s="62">
        <v>0.13</v>
      </c>
      <c r="G94" s="124">
        <v>0.06894464075382804</v>
      </c>
      <c r="H94" s="161">
        <f t="shared" si="4"/>
        <v>0.07246618137604612</v>
      </c>
      <c r="I94" s="158">
        <v>0.122624156958921</v>
      </c>
      <c r="J94" s="17">
        <v>0.13</v>
      </c>
      <c r="K94" s="17"/>
      <c r="L94" s="17">
        <v>0.09197939661515821</v>
      </c>
      <c r="M94" s="17">
        <v>0.01772735330615139</v>
      </c>
      <c r="N94" s="92">
        <f t="shared" si="5"/>
        <v>0.0274310794129749</v>
      </c>
      <c r="O94" s="77">
        <f t="shared" si="6"/>
        <v>2</v>
      </c>
      <c r="P94" s="81">
        <f t="shared" si="7"/>
        <v>2</v>
      </c>
      <c r="Q94" s="11"/>
      <c r="R94" s="11"/>
      <c r="S94" s="11"/>
      <c r="T94" s="11"/>
      <c r="U94" s="11"/>
      <c r="AF94">
        <v>1</v>
      </c>
      <c r="AW94">
        <v>1</v>
      </c>
    </row>
    <row r="95" spans="1:65" ht="12.75">
      <c r="A95" s="1" t="s">
        <v>108</v>
      </c>
      <c r="B95" s="35">
        <v>0.12</v>
      </c>
      <c r="C95" s="25">
        <v>0.01</v>
      </c>
      <c r="D95" s="62">
        <v>0.01</v>
      </c>
      <c r="E95" s="31"/>
      <c r="F95" s="62">
        <v>0.01</v>
      </c>
      <c r="G95" s="124">
        <v>0.028889281507656066</v>
      </c>
      <c r="H95" s="161">
        <f t="shared" si="4"/>
        <v>0.06031005516464618</v>
      </c>
      <c r="I95" s="158">
        <v>0.030656039239730228</v>
      </c>
      <c r="J95" s="17"/>
      <c r="K95" s="17">
        <v>0.05682894487592347</v>
      </c>
      <c r="L95" s="17">
        <v>0.03679175864606328</v>
      </c>
      <c r="M95" s="17">
        <v>0.17727353306151392</v>
      </c>
      <c r="N95" s="92">
        <f t="shared" si="5"/>
        <v>0.1097243176518996</v>
      </c>
      <c r="O95" s="77">
        <f t="shared" si="6"/>
        <v>8</v>
      </c>
      <c r="P95" s="81">
        <f t="shared" si="7"/>
        <v>3</v>
      </c>
      <c r="Q95" s="11"/>
      <c r="R95" s="11">
        <v>1</v>
      </c>
      <c r="S95" s="11"/>
      <c r="T95" s="11"/>
      <c r="U95" s="11"/>
      <c r="AA95">
        <v>6</v>
      </c>
      <c r="BM95">
        <v>1</v>
      </c>
    </row>
    <row r="96" spans="1:64" ht="12.75">
      <c r="A96" s="1" t="s">
        <v>109</v>
      </c>
      <c r="B96" s="35"/>
      <c r="C96" s="105" t="s">
        <v>305</v>
      </c>
      <c r="D96" s="62">
        <v>0.01</v>
      </c>
      <c r="E96" s="31">
        <v>0.02</v>
      </c>
      <c r="F96" s="62">
        <v>0.01</v>
      </c>
      <c r="G96" s="124">
        <v>0.005</v>
      </c>
      <c r="H96" s="161">
        <f t="shared" si="4"/>
        <v>0.012636411983690834</v>
      </c>
      <c r="I96" s="158">
        <v>0.01</v>
      </c>
      <c r="J96" s="17"/>
      <c r="K96" s="17"/>
      <c r="L96" s="17"/>
      <c r="M96" s="17">
        <v>0.05318205991845417</v>
      </c>
      <c r="N96" s="92">
        <f t="shared" si="5"/>
        <v>0.06857769853243725</v>
      </c>
      <c r="O96" s="77">
        <f t="shared" si="6"/>
        <v>5</v>
      </c>
      <c r="P96" s="81">
        <f t="shared" si="7"/>
        <v>2</v>
      </c>
      <c r="Q96" s="11"/>
      <c r="R96" s="11"/>
      <c r="S96" s="11"/>
      <c r="T96" s="11"/>
      <c r="U96" s="11"/>
      <c r="AA96">
        <v>4</v>
      </c>
      <c r="BL96">
        <v>1</v>
      </c>
    </row>
    <row r="97" spans="1:88" ht="12.75">
      <c r="A97" s="1" t="s">
        <v>110</v>
      </c>
      <c r="B97" s="35"/>
      <c r="C97" s="105" t="s">
        <v>305</v>
      </c>
      <c r="D97" s="108"/>
      <c r="E97" s="104" t="s">
        <v>305</v>
      </c>
      <c r="F97" s="62">
        <v>0.02</v>
      </c>
      <c r="G97" s="124">
        <v>0.02594464075382803</v>
      </c>
      <c r="H97" s="161">
        <f t="shared" si="4"/>
        <v>0.03452919248211113</v>
      </c>
      <c r="I97" s="158">
        <v>0.01</v>
      </c>
      <c r="J97" s="17"/>
      <c r="K97" s="17">
        <v>0.03788596325061565</v>
      </c>
      <c r="L97" s="17">
        <v>0.01839587932303164</v>
      </c>
      <c r="M97" s="17">
        <v>0.10636411983690834</v>
      </c>
      <c r="N97" s="92">
        <f t="shared" si="5"/>
        <v>0.17830201618433686</v>
      </c>
      <c r="O97" s="77">
        <f t="shared" si="6"/>
        <v>13</v>
      </c>
      <c r="P97" s="81">
        <f t="shared" si="7"/>
        <v>11</v>
      </c>
      <c r="Q97" s="11"/>
      <c r="R97" s="11"/>
      <c r="S97" s="11"/>
      <c r="T97" s="11"/>
      <c r="U97" s="11">
        <v>1</v>
      </c>
      <c r="W97">
        <v>1</v>
      </c>
      <c r="AA97">
        <v>1</v>
      </c>
      <c r="AE97">
        <v>1</v>
      </c>
      <c r="AU97">
        <v>1</v>
      </c>
      <c r="BD97">
        <v>2</v>
      </c>
      <c r="BI97">
        <v>1</v>
      </c>
      <c r="BM97">
        <v>1</v>
      </c>
      <c r="CD97">
        <v>2</v>
      </c>
      <c r="CF97">
        <v>1</v>
      </c>
      <c r="CJ97">
        <v>1</v>
      </c>
    </row>
    <row r="98" spans="1:90" ht="12.75">
      <c r="A98" s="1" t="s">
        <v>111</v>
      </c>
      <c r="B98" s="35">
        <v>0.47</v>
      </c>
      <c r="C98" s="25">
        <v>0.83</v>
      </c>
      <c r="D98" s="62">
        <v>0.49</v>
      </c>
      <c r="E98" s="31">
        <v>0.64</v>
      </c>
      <c r="F98" s="62">
        <v>1.35</v>
      </c>
      <c r="G98" s="124">
        <v>3.0427844522968197</v>
      </c>
      <c r="H98" s="161">
        <f t="shared" si="4"/>
        <v>4.851471121846511</v>
      </c>
      <c r="I98" s="158">
        <v>5.59</v>
      </c>
      <c r="J98" s="17">
        <v>3.35</v>
      </c>
      <c r="K98" s="17">
        <v>5.114605038833113</v>
      </c>
      <c r="L98" s="17">
        <v>7.579102281089035</v>
      </c>
      <c r="M98" s="17">
        <v>2.623648289310406</v>
      </c>
      <c r="N98" s="92">
        <f t="shared" si="5"/>
        <v>24.31765189960225</v>
      </c>
      <c r="O98" s="77">
        <f t="shared" si="6"/>
        <v>1773</v>
      </c>
      <c r="P98" s="81">
        <f t="shared" si="7"/>
        <v>72</v>
      </c>
      <c r="Q98" s="11">
        <v>8</v>
      </c>
      <c r="R98" s="11">
        <v>45</v>
      </c>
      <c r="S98" s="11">
        <v>16</v>
      </c>
      <c r="T98" s="11">
        <v>5</v>
      </c>
      <c r="U98" s="11">
        <v>7</v>
      </c>
      <c r="V98">
        <v>48</v>
      </c>
      <c r="W98" s="50">
        <v>21</v>
      </c>
      <c r="X98" s="50">
        <v>58</v>
      </c>
      <c r="Y98" s="50">
        <v>25</v>
      </c>
      <c r="Z98" s="50">
        <v>7</v>
      </c>
      <c r="AA98" s="50">
        <v>6</v>
      </c>
      <c r="AB98">
        <v>2</v>
      </c>
      <c r="AC98">
        <v>14</v>
      </c>
      <c r="AD98" s="50">
        <v>19</v>
      </c>
      <c r="AE98" s="50">
        <v>27</v>
      </c>
      <c r="AF98">
        <v>5</v>
      </c>
      <c r="AG98">
        <v>11</v>
      </c>
      <c r="AH98">
        <v>54</v>
      </c>
      <c r="AI98">
        <v>92</v>
      </c>
      <c r="AJ98">
        <v>25</v>
      </c>
      <c r="AK98">
        <v>4</v>
      </c>
      <c r="AL98">
        <v>2</v>
      </c>
      <c r="AM98">
        <v>12</v>
      </c>
      <c r="AN98">
        <v>52</v>
      </c>
      <c r="AO98">
        <v>23</v>
      </c>
      <c r="AP98">
        <v>8</v>
      </c>
      <c r="AQ98">
        <v>28</v>
      </c>
      <c r="AR98">
        <v>14</v>
      </c>
      <c r="AS98">
        <v>65</v>
      </c>
      <c r="AT98">
        <v>36</v>
      </c>
      <c r="AU98">
        <v>4</v>
      </c>
      <c r="AV98">
        <v>15</v>
      </c>
      <c r="AW98">
        <v>24</v>
      </c>
      <c r="AX98">
        <v>8</v>
      </c>
      <c r="AY98">
        <v>5</v>
      </c>
      <c r="AZ98">
        <v>41</v>
      </c>
      <c r="BA98">
        <v>32</v>
      </c>
      <c r="BB98">
        <v>51</v>
      </c>
      <c r="BC98">
        <v>25</v>
      </c>
      <c r="BD98">
        <v>81</v>
      </c>
      <c r="BE98">
        <v>37</v>
      </c>
      <c r="BF98">
        <v>35</v>
      </c>
      <c r="BG98">
        <v>19</v>
      </c>
      <c r="BH98">
        <v>2</v>
      </c>
      <c r="BI98">
        <v>31</v>
      </c>
      <c r="BJ98">
        <v>12</v>
      </c>
      <c r="BK98">
        <v>7</v>
      </c>
      <c r="BM98">
        <v>7</v>
      </c>
      <c r="BN98">
        <v>9</v>
      </c>
      <c r="BO98">
        <v>13</v>
      </c>
      <c r="BP98">
        <v>14</v>
      </c>
      <c r="BQ98">
        <v>25</v>
      </c>
      <c r="BR98">
        <v>4</v>
      </c>
      <c r="BS98">
        <v>25</v>
      </c>
      <c r="BT98">
        <v>7</v>
      </c>
      <c r="BU98">
        <v>11</v>
      </c>
      <c r="BV98">
        <v>12</v>
      </c>
      <c r="BW98">
        <v>66</v>
      </c>
      <c r="BX98">
        <v>16</v>
      </c>
      <c r="BY98">
        <v>33</v>
      </c>
      <c r="BZ98">
        <v>90</v>
      </c>
      <c r="CA98">
        <v>22</v>
      </c>
      <c r="CB98">
        <v>28</v>
      </c>
      <c r="CC98">
        <v>59</v>
      </c>
      <c r="CD98">
        <v>29</v>
      </c>
      <c r="CE98">
        <v>32</v>
      </c>
      <c r="CF98">
        <v>42</v>
      </c>
      <c r="CG98">
        <v>32</v>
      </c>
      <c r="CH98">
        <v>13</v>
      </c>
      <c r="CJ98">
        <v>11</v>
      </c>
      <c r="CK98">
        <v>3</v>
      </c>
      <c r="CL98">
        <v>2</v>
      </c>
    </row>
    <row r="99" spans="1:90" ht="12.75">
      <c r="A99" s="1" t="s">
        <v>112</v>
      </c>
      <c r="B99" s="35">
        <v>52.09</v>
      </c>
      <c r="C99" s="25">
        <v>25.73</v>
      </c>
      <c r="D99" s="62">
        <v>5.86</v>
      </c>
      <c r="E99" s="31">
        <v>57.54</v>
      </c>
      <c r="F99" s="62">
        <v>45.23</v>
      </c>
      <c r="G99" s="124">
        <v>29.827500588928153</v>
      </c>
      <c r="H99" s="161">
        <f t="shared" si="4"/>
        <v>1.918627287917138</v>
      </c>
      <c r="I99" s="158">
        <v>3.54</v>
      </c>
      <c r="J99" s="17">
        <v>0.58</v>
      </c>
      <c r="K99" s="17">
        <v>2.7846182989202504</v>
      </c>
      <c r="L99" s="17">
        <v>0.8094186902133922</v>
      </c>
      <c r="M99" s="17">
        <v>1.8790994504520475</v>
      </c>
      <c r="N99" s="92">
        <f t="shared" si="5"/>
        <v>935.3312302839116</v>
      </c>
      <c r="O99" s="77">
        <f t="shared" si="6"/>
        <v>68195</v>
      </c>
      <c r="P99" s="81">
        <f t="shared" si="7"/>
        <v>70</v>
      </c>
      <c r="Q99" s="11">
        <v>25</v>
      </c>
      <c r="R99" s="11">
        <v>955</v>
      </c>
      <c r="S99" s="11">
        <v>32</v>
      </c>
      <c r="T99" s="11">
        <v>124</v>
      </c>
      <c r="U99" s="11">
        <v>170</v>
      </c>
      <c r="V99">
        <v>2722</v>
      </c>
      <c r="W99" s="50">
        <v>2102</v>
      </c>
      <c r="X99" s="50">
        <v>1133</v>
      </c>
      <c r="Y99" s="50">
        <v>7</v>
      </c>
      <c r="Z99" s="50">
        <v>2</v>
      </c>
      <c r="AA99" s="50">
        <v>120</v>
      </c>
      <c r="AB99">
        <v>3</v>
      </c>
      <c r="AC99">
        <v>135</v>
      </c>
      <c r="AD99" s="50">
        <v>1</v>
      </c>
      <c r="AE99" s="50">
        <v>1500</v>
      </c>
      <c r="AG99">
        <v>1541</v>
      </c>
      <c r="AH99">
        <v>2900</v>
      </c>
      <c r="AI99">
        <v>898</v>
      </c>
      <c r="AJ99">
        <v>447</v>
      </c>
      <c r="AK99">
        <v>466</v>
      </c>
      <c r="AM99">
        <v>591</v>
      </c>
      <c r="AN99">
        <v>2153</v>
      </c>
      <c r="AO99">
        <v>64</v>
      </c>
      <c r="AP99">
        <v>250</v>
      </c>
      <c r="AQ99">
        <v>2320</v>
      </c>
      <c r="AR99">
        <v>648</v>
      </c>
      <c r="AS99">
        <v>1458</v>
      </c>
      <c r="AT99">
        <v>1285</v>
      </c>
      <c r="AU99">
        <v>568</v>
      </c>
      <c r="AV99">
        <v>135</v>
      </c>
      <c r="AW99">
        <v>329</v>
      </c>
      <c r="AX99">
        <v>49</v>
      </c>
      <c r="AY99">
        <v>7</v>
      </c>
      <c r="AZ99">
        <v>992</v>
      </c>
      <c r="BA99">
        <v>47</v>
      </c>
      <c r="BB99">
        <v>2597</v>
      </c>
      <c r="BC99">
        <v>454</v>
      </c>
      <c r="BD99">
        <v>2780</v>
      </c>
      <c r="BE99">
        <v>2379</v>
      </c>
      <c r="BF99">
        <v>259</v>
      </c>
      <c r="BG99">
        <v>2</v>
      </c>
      <c r="BH99">
        <v>63</v>
      </c>
      <c r="BI99">
        <v>848</v>
      </c>
      <c r="BJ99">
        <v>167</v>
      </c>
      <c r="BK99">
        <v>48</v>
      </c>
      <c r="BM99">
        <v>341</v>
      </c>
      <c r="BN99">
        <v>1896</v>
      </c>
      <c r="BO99">
        <v>1144</v>
      </c>
      <c r="BP99">
        <v>271</v>
      </c>
      <c r="BQ99">
        <v>821</v>
      </c>
      <c r="BS99">
        <v>512</v>
      </c>
      <c r="BT99">
        <v>390</v>
      </c>
      <c r="BU99">
        <v>13</v>
      </c>
      <c r="BV99">
        <v>6530</v>
      </c>
      <c r="BW99">
        <v>4084</v>
      </c>
      <c r="BX99">
        <v>2900</v>
      </c>
      <c r="BY99">
        <v>1700</v>
      </c>
      <c r="BZ99">
        <v>100</v>
      </c>
      <c r="CA99">
        <v>4007</v>
      </c>
      <c r="CB99">
        <v>1517</v>
      </c>
      <c r="CC99">
        <v>2846</v>
      </c>
      <c r="CD99">
        <v>71</v>
      </c>
      <c r="CE99">
        <v>108</v>
      </c>
      <c r="CF99">
        <v>110</v>
      </c>
      <c r="CG99">
        <v>600</v>
      </c>
      <c r="CH99">
        <v>501</v>
      </c>
      <c r="CI99">
        <v>155</v>
      </c>
      <c r="CJ99">
        <v>1710</v>
      </c>
      <c r="CK99">
        <v>8</v>
      </c>
      <c r="CL99">
        <v>84</v>
      </c>
    </row>
    <row r="100" spans="1:43" ht="12.75">
      <c r="A100" s="1" t="s">
        <v>113</v>
      </c>
      <c r="B100" s="35"/>
      <c r="C100" s="105" t="s">
        <v>305</v>
      </c>
      <c r="D100" s="108"/>
      <c r="E100" s="109"/>
      <c r="F100" s="103" t="s">
        <v>305</v>
      </c>
      <c r="G100" s="123" t="s">
        <v>305</v>
      </c>
      <c r="H100" s="161">
        <f t="shared" si="4"/>
        <v>0.003788596325061565</v>
      </c>
      <c r="I100" s="158"/>
      <c r="J100" s="17"/>
      <c r="K100" s="17">
        <v>0.018942981625307824</v>
      </c>
      <c r="L100" s="17"/>
      <c r="M100" s="17"/>
      <c r="N100" s="92">
        <f t="shared" si="5"/>
        <v>0.01371553970648745</v>
      </c>
      <c r="O100" s="77">
        <f t="shared" si="6"/>
        <v>1</v>
      </c>
      <c r="P100" s="81">
        <f t="shared" si="7"/>
        <v>1</v>
      </c>
      <c r="Q100" s="11"/>
      <c r="R100" s="11"/>
      <c r="S100" s="11"/>
      <c r="T100" s="11"/>
      <c r="U100" s="11"/>
      <c r="AQ100">
        <v>1</v>
      </c>
    </row>
    <row r="101" spans="1:88" ht="12.75">
      <c r="A101" s="1" t="s">
        <v>114</v>
      </c>
      <c r="B101" s="35">
        <v>0.06</v>
      </c>
      <c r="C101" s="25">
        <v>0.01</v>
      </c>
      <c r="D101" s="62">
        <v>0.01</v>
      </c>
      <c r="E101" s="31">
        <v>0.01</v>
      </c>
      <c r="F101" s="62">
        <v>0.01</v>
      </c>
      <c r="G101" s="124">
        <v>0.007472320376914017</v>
      </c>
      <c r="H101" s="161">
        <f t="shared" si="4"/>
        <v>0.003788596325061565</v>
      </c>
      <c r="I101" s="158"/>
      <c r="J101" s="17"/>
      <c r="K101" s="17">
        <v>0.018942981625307824</v>
      </c>
      <c r="L101" s="17"/>
      <c r="M101" s="17"/>
      <c r="N101" s="92">
        <f t="shared" si="5"/>
        <v>1.1932519544644082</v>
      </c>
      <c r="O101" s="77">
        <f t="shared" si="6"/>
        <v>87</v>
      </c>
      <c r="P101" s="81">
        <f t="shared" si="7"/>
        <v>24</v>
      </c>
      <c r="Q101" s="11"/>
      <c r="R101" s="11">
        <v>5</v>
      </c>
      <c r="S101" s="11"/>
      <c r="T101" s="11"/>
      <c r="U101" s="11">
        <v>2</v>
      </c>
      <c r="V101">
        <v>3</v>
      </c>
      <c r="X101">
        <v>4</v>
      </c>
      <c r="AC101">
        <v>1</v>
      </c>
      <c r="AI101">
        <v>1</v>
      </c>
      <c r="AN101">
        <v>1</v>
      </c>
      <c r="AQ101">
        <v>9</v>
      </c>
      <c r="AR101">
        <v>1</v>
      </c>
      <c r="AS101">
        <v>6</v>
      </c>
      <c r="AZ101">
        <v>1</v>
      </c>
      <c r="BB101">
        <v>1</v>
      </c>
      <c r="BD101">
        <v>11</v>
      </c>
      <c r="BI101">
        <v>3</v>
      </c>
      <c r="BS101">
        <v>1</v>
      </c>
      <c r="BT101">
        <v>12</v>
      </c>
      <c r="BV101">
        <v>1</v>
      </c>
      <c r="BW101">
        <v>2</v>
      </c>
      <c r="BX101">
        <v>4</v>
      </c>
      <c r="CA101">
        <v>1</v>
      </c>
      <c r="CB101">
        <v>3</v>
      </c>
      <c r="CC101">
        <v>3</v>
      </c>
      <c r="CG101">
        <v>7</v>
      </c>
      <c r="CJ101">
        <v>4</v>
      </c>
    </row>
    <row r="102" spans="1:75" ht="12.75">
      <c r="A102" s="1" t="s">
        <v>115</v>
      </c>
      <c r="B102" s="35"/>
      <c r="C102" s="105" t="s">
        <v>305</v>
      </c>
      <c r="D102" s="108"/>
      <c r="E102" s="109"/>
      <c r="F102" s="103" t="s">
        <v>305</v>
      </c>
      <c r="G102" s="123" t="s">
        <v>305</v>
      </c>
      <c r="H102" s="161">
        <f t="shared" si="4"/>
        <v>0.003788596325061565</v>
      </c>
      <c r="I102" s="158"/>
      <c r="J102" s="17"/>
      <c r="K102" s="17">
        <v>0.018942981625307824</v>
      </c>
      <c r="L102" s="17"/>
      <c r="M102" s="17"/>
      <c r="N102" s="92">
        <f t="shared" si="5"/>
        <v>0.1645864764778494</v>
      </c>
      <c r="O102" s="77">
        <f t="shared" si="6"/>
        <v>12</v>
      </c>
      <c r="P102" s="81">
        <f t="shared" si="7"/>
        <v>9</v>
      </c>
      <c r="Q102" s="11"/>
      <c r="R102" s="11">
        <v>1</v>
      </c>
      <c r="S102" s="11"/>
      <c r="T102" s="11"/>
      <c r="U102" s="11"/>
      <c r="Z102">
        <v>1</v>
      </c>
      <c r="AN102">
        <v>3</v>
      </c>
      <c r="AO102">
        <v>1</v>
      </c>
      <c r="AS102">
        <v>1</v>
      </c>
      <c r="AU102">
        <v>1</v>
      </c>
      <c r="BE102">
        <v>1</v>
      </c>
      <c r="BG102">
        <v>2</v>
      </c>
      <c r="BW102">
        <v>1</v>
      </c>
    </row>
    <row r="103" spans="1:21" ht="12.75">
      <c r="A103" s="1" t="s">
        <v>116</v>
      </c>
      <c r="B103" s="35"/>
      <c r="C103" s="25"/>
      <c r="D103" s="103" t="s">
        <v>305</v>
      </c>
      <c r="E103" s="109"/>
      <c r="F103" s="103" t="s">
        <v>305</v>
      </c>
      <c r="G103" s="123" t="s">
        <v>305</v>
      </c>
      <c r="H103" s="161">
        <f t="shared" si="4"/>
        <v>0.003788596325061565</v>
      </c>
      <c r="I103" s="158"/>
      <c r="J103" s="17"/>
      <c r="K103" s="17">
        <v>0.018942981625307824</v>
      </c>
      <c r="L103" s="17"/>
      <c r="M103" s="17"/>
      <c r="N103" s="92">
        <f t="shared" si="5"/>
        <v>0</v>
      </c>
      <c r="O103" s="77">
        <f t="shared" si="6"/>
        <v>0</v>
      </c>
      <c r="P103" s="81">
        <f t="shared" si="7"/>
        <v>0</v>
      </c>
      <c r="Q103" s="11"/>
      <c r="R103" s="11"/>
      <c r="S103" s="11"/>
      <c r="T103" s="11"/>
      <c r="U103" s="11"/>
    </row>
    <row r="104" spans="1:21" ht="12.75">
      <c r="A104" s="1" t="s">
        <v>323</v>
      </c>
      <c r="B104" s="35"/>
      <c r="C104" s="25"/>
      <c r="D104" s="103"/>
      <c r="E104" s="109"/>
      <c r="F104" s="103"/>
      <c r="G104" s="123"/>
      <c r="H104" s="161">
        <f t="shared" si="4"/>
        <v>0</v>
      </c>
      <c r="I104" s="158"/>
      <c r="J104" s="17"/>
      <c r="K104" s="17"/>
      <c r="L104" s="17"/>
      <c r="M104" s="17"/>
      <c r="N104" s="92">
        <f>O104*10/$O$4</f>
        <v>0</v>
      </c>
      <c r="O104" s="77">
        <f>SUM(Q104:CM104)</f>
        <v>0</v>
      </c>
      <c r="P104" s="81">
        <f>COUNTA(Q104:CM104)</f>
        <v>0</v>
      </c>
      <c r="Q104" s="11"/>
      <c r="R104" s="11"/>
      <c r="S104" s="11"/>
      <c r="T104" s="11"/>
      <c r="U104" s="11"/>
    </row>
    <row r="105" spans="1:88" ht="12.75">
      <c r="A105" s="1" t="s">
        <v>117</v>
      </c>
      <c r="B105" s="36">
        <v>7.2</v>
      </c>
      <c r="C105" s="25">
        <v>8.25</v>
      </c>
      <c r="D105" s="63">
        <v>11.19</v>
      </c>
      <c r="E105" s="31">
        <v>9.69</v>
      </c>
      <c r="F105" s="62">
        <v>11.59</v>
      </c>
      <c r="G105" s="124">
        <v>6.326455830388693</v>
      </c>
      <c r="H105" s="161">
        <f t="shared" si="4"/>
        <v>4.646819035226119</v>
      </c>
      <c r="I105" s="158">
        <v>2.88</v>
      </c>
      <c r="J105" s="17">
        <v>5.07</v>
      </c>
      <c r="K105" s="17">
        <v>3.1824209130517143</v>
      </c>
      <c r="L105" s="17">
        <v>3.734363502575423</v>
      </c>
      <c r="M105" s="17">
        <v>8.367310760503457</v>
      </c>
      <c r="N105" s="92">
        <f t="shared" si="5"/>
        <v>3.3603072280894253</v>
      </c>
      <c r="O105" s="77">
        <f t="shared" si="6"/>
        <v>245</v>
      </c>
      <c r="P105" s="81">
        <f t="shared" si="7"/>
        <v>48</v>
      </c>
      <c r="Q105" s="11">
        <v>2</v>
      </c>
      <c r="R105" s="11">
        <v>19</v>
      </c>
      <c r="S105" s="11">
        <v>3</v>
      </c>
      <c r="T105" s="11"/>
      <c r="U105" s="11">
        <v>5</v>
      </c>
      <c r="W105" s="50">
        <v>4</v>
      </c>
      <c r="X105">
        <v>3</v>
      </c>
      <c r="Z105" s="50">
        <v>6</v>
      </c>
      <c r="AC105">
        <v>9</v>
      </c>
      <c r="AD105">
        <v>2</v>
      </c>
      <c r="AE105">
        <v>3</v>
      </c>
      <c r="AF105">
        <v>9</v>
      </c>
      <c r="AG105">
        <v>4</v>
      </c>
      <c r="AJ105">
        <v>3</v>
      </c>
      <c r="AL105">
        <v>3</v>
      </c>
      <c r="AN105">
        <v>4</v>
      </c>
      <c r="AO105">
        <v>6</v>
      </c>
      <c r="AP105">
        <v>16</v>
      </c>
      <c r="AQ105">
        <v>8</v>
      </c>
      <c r="AR105">
        <v>2</v>
      </c>
      <c r="AS105">
        <v>6</v>
      </c>
      <c r="AU105">
        <v>8</v>
      </c>
      <c r="AV105">
        <v>1</v>
      </c>
      <c r="AW105">
        <v>1</v>
      </c>
      <c r="AY105">
        <v>6</v>
      </c>
      <c r="AZ105">
        <v>6</v>
      </c>
      <c r="BA105">
        <v>9</v>
      </c>
      <c r="BC105">
        <v>2</v>
      </c>
      <c r="BD105">
        <v>4</v>
      </c>
      <c r="BE105">
        <v>2</v>
      </c>
      <c r="BF105">
        <v>2</v>
      </c>
      <c r="BG105">
        <v>7</v>
      </c>
      <c r="BH105">
        <v>4</v>
      </c>
      <c r="BI105">
        <v>10</v>
      </c>
      <c r="BJ105">
        <v>9</v>
      </c>
      <c r="BL105">
        <v>2</v>
      </c>
      <c r="BM105">
        <v>1</v>
      </c>
      <c r="BO105">
        <v>3</v>
      </c>
      <c r="BS105">
        <v>3</v>
      </c>
      <c r="BU105">
        <v>3</v>
      </c>
      <c r="BW105">
        <v>12</v>
      </c>
      <c r="BY105">
        <v>2</v>
      </c>
      <c r="BZ105">
        <v>4</v>
      </c>
      <c r="CC105">
        <v>7</v>
      </c>
      <c r="CD105">
        <v>3</v>
      </c>
      <c r="CF105">
        <v>7</v>
      </c>
      <c r="CG105">
        <v>2</v>
      </c>
      <c r="CI105">
        <v>3</v>
      </c>
      <c r="CJ105">
        <v>5</v>
      </c>
    </row>
    <row r="106" spans="1:81" ht="12.75">
      <c r="A106" s="1" t="s">
        <v>118</v>
      </c>
      <c r="B106" s="35"/>
      <c r="C106" s="25"/>
      <c r="D106" s="62"/>
      <c r="E106" s="31"/>
      <c r="F106" s="62">
        <v>0.08</v>
      </c>
      <c r="G106" s="124">
        <v>0.11963052024536122</v>
      </c>
      <c r="H106" s="161">
        <f t="shared" si="4"/>
        <v>0.10557719265012314</v>
      </c>
      <c r="I106" s="158">
        <v>0.46</v>
      </c>
      <c r="J106" s="17">
        <v>0.03</v>
      </c>
      <c r="K106" s="17">
        <v>0.03788596325061565</v>
      </c>
      <c r="L106" s="17"/>
      <c r="M106" s="17"/>
      <c r="N106" s="92">
        <f t="shared" si="5"/>
        <v>0.04114661911946235</v>
      </c>
      <c r="O106" s="77">
        <f t="shared" si="6"/>
        <v>3</v>
      </c>
      <c r="P106" s="81">
        <f t="shared" si="7"/>
        <v>2</v>
      </c>
      <c r="Q106" s="11"/>
      <c r="R106" s="11"/>
      <c r="S106" s="11"/>
      <c r="T106" s="11"/>
      <c r="U106" s="11"/>
      <c r="BI106">
        <v>2</v>
      </c>
      <c r="CC106">
        <v>1</v>
      </c>
    </row>
    <row r="107" spans="1:55" ht="12.75">
      <c r="A107" s="1" t="s">
        <v>119</v>
      </c>
      <c r="B107" s="35">
        <v>0.79</v>
      </c>
      <c r="C107" s="25">
        <v>1.29</v>
      </c>
      <c r="D107" s="62">
        <v>2.29</v>
      </c>
      <c r="E107" s="31">
        <v>0.52</v>
      </c>
      <c r="F107" s="62">
        <v>0.97</v>
      </c>
      <c r="G107" s="124">
        <v>1.5173529022190537</v>
      </c>
      <c r="H107" s="161">
        <f t="shared" si="4"/>
        <v>1.341897505018295</v>
      </c>
      <c r="I107" s="158">
        <v>0.24</v>
      </c>
      <c r="J107" s="17">
        <v>0.78</v>
      </c>
      <c r="K107" s="17">
        <v>0.9282060996400834</v>
      </c>
      <c r="L107" s="17">
        <v>0.7726269315673289</v>
      </c>
      <c r="M107" s="17">
        <v>3.988654493884063</v>
      </c>
      <c r="N107" s="92">
        <f t="shared" si="5"/>
        <v>0.42518173090111094</v>
      </c>
      <c r="O107" s="77">
        <f t="shared" si="6"/>
        <v>31</v>
      </c>
      <c r="P107" s="81">
        <f t="shared" si="7"/>
        <v>4</v>
      </c>
      <c r="Q107" s="11"/>
      <c r="R107" s="11"/>
      <c r="S107" s="11"/>
      <c r="T107" s="11"/>
      <c r="U107" s="11"/>
      <c r="Z107">
        <v>4</v>
      </c>
      <c r="AG107">
        <v>11</v>
      </c>
      <c r="AJ107">
        <v>8</v>
      </c>
      <c r="BC107">
        <v>8</v>
      </c>
    </row>
    <row r="108" spans="1:91" ht="12.75">
      <c r="A108" s="1" t="s">
        <v>120</v>
      </c>
      <c r="B108" s="35">
        <v>10.23</v>
      </c>
      <c r="C108" s="25">
        <v>8.59</v>
      </c>
      <c r="D108" s="63">
        <v>8.7</v>
      </c>
      <c r="E108" s="31">
        <v>7.61</v>
      </c>
      <c r="F108" s="62">
        <v>4.68</v>
      </c>
      <c r="G108" s="124">
        <v>3.697294464075383</v>
      </c>
      <c r="H108" s="161">
        <f t="shared" si="4"/>
        <v>2.394094884216316</v>
      </c>
      <c r="I108" s="158">
        <v>1.56</v>
      </c>
      <c r="J108" s="17">
        <v>3.95</v>
      </c>
      <c r="K108" s="17">
        <v>2.216328850161015</v>
      </c>
      <c r="L108" s="17">
        <v>2.152317880794702</v>
      </c>
      <c r="M108" s="17">
        <v>2.0918276901258643</v>
      </c>
      <c r="N108" s="92">
        <f t="shared" si="5"/>
        <v>1.7144424633109312</v>
      </c>
      <c r="O108" s="77">
        <f t="shared" si="6"/>
        <v>125</v>
      </c>
      <c r="P108" s="81">
        <f t="shared" si="7"/>
        <v>36</v>
      </c>
      <c r="Q108" s="11">
        <v>1</v>
      </c>
      <c r="R108" s="11">
        <v>4</v>
      </c>
      <c r="S108" s="11"/>
      <c r="T108" s="11"/>
      <c r="U108" s="11"/>
      <c r="V108" s="50">
        <v>2</v>
      </c>
      <c r="W108" s="50"/>
      <c r="AC108">
        <v>5</v>
      </c>
      <c r="AD108">
        <v>5</v>
      </c>
      <c r="AE108">
        <v>4</v>
      </c>
      <c r="AF108">
        <v>12</v>
      </c>
      <c r="AG108">
        <v>6</v>
      </c>
      <c r="AJ108">
        <v>6</v>
      </c>
      <c r="AL108">
        <v>4</v>
      </c>
      <c r="AN108">
        <v>3</v>
      </c>
      <c r="AO108">
        <v>3</v>
      </c>
      <c r="AP108">
        <v>11</v>
      </c>
      <c r="AS108">
        <v>5</v>
      </c>
      <c r="AU108">
        <v>1</v>
      </c>
      <c r="AV108">
        <v>1</v>
      </c>
      <c r="AY108">
        <v>5</v>
      </c>
      <c r="AZ108">
        <v>1</v>
      </c>
      <c r="BA108">
        <v>1</v>
      </c>
      <c r="BF108">
        <v>2</v>
      </c>
      <c r="BH108">
        <v>1</v>
      </c>
      <c r="BI108">
        <v>1</v>
      </c>
      <c r="BJ108">
        <v>3</v>
      </c>
      <c r="BK108">
        <v>4</v>
      </c>
      <c r="BO108">
        <v>1</v>
      </c>
      <c r="BQ108">
        <v>2</v>
      </c>
      <c r="BR108">
        <v>2</v>
      </c>
      <c r="BS108">
        <v>4</v>
      </c>
      <c r="BT108">
        <v>1</v>
      </c>
      <c r="BU108">
        <v>14</v>
      </c>
      <c r="CA108">
        <v>1</v>
      </c>
      <c r="CG108">
        <v>2</v>
      </c>
      <c r="CJ108">
        <v>2</v>
      </c>
      <c r="CK108">
        <v>2</v>
      </c>
      <c r="CL108">
        <v>1</v>
      </c>
      <c r="CM108">
        <v>2</v>
      </c>
    </row>
    <row r="109" spans="1:21" ht="12.75">
      <c r="A109" s="1" t="s">
        <v>208</v>
      </c>
      <c r="B109" s="35"/>
      <c r="C109" s="25">
        <v>0.01</v>
      </c>
      <c r="D109" s="103" t="s">
        <v>305</v>
      </c>
      <c r="E109" s="31"/>
      <c r="F109" s="103" t="s">
        <v>305</v>
      </c>
      <c r="G109" s="124"/>
      <c r="H109" s="161">
        <f t="shared" si="4"/>
        <v>0</v>
      </c>
      <c r="I109" s="158"/>
      <c r="J109" s="17"/>
      <c r="K109" s="17"/>
      <c r="L109" s="17"/>
      <c r="M109" s="17"/>
      <c r="N109" s="92">
        <f t="shared" si="5"/>
        <v>0</v>
      </c>
      <c r="O109" s="77">
        <f t="shared" si="6"/>
        <v>0</v>
      </c>
      <c r="P109" s="81">
        <f t="shared" si="7"/>
        <v>0</v>
      </c>
      <c r="Q109" s="11"/>
      <c r="R109" s="11"/>
      <c r="S109" s="11"/>
      <c r="T109" s="11"/>
      <c r="U109" s="11"/>
    </row>
    <row r="110" spans="1:91" ht="12.75">
      <c r="A110" s="1" t="s">
        <v>121</v>
      </c>
      <c r="B110" s="35">
        <v>7.16</v>
      </c>
      <c r="C110" s="25">
        <v>3.98</v>
      </c>
      <c r="D110" s="62">
        <v>5.02</v>
      </c>
      <c r="E110" s="31">
        <v>4.32</v>
      </c>
      <c r="F110" s="63">
        <v>3.6</v>
      </c>
      <c r="G110" s="124">
        <v>3.4144346289752647</v>
      </c>
      <c r="H110" s="161">
        <f t="shared" si="4"/>
        <v>2.754444397129535</v>
      </c>
      <c r="I110" s="158">
        <v>2.08</v>
      </c>
      <c r="J110" s="17">
        <v>3.43</v>
      </c>
      <c r="K110" s="17">
        <v>2.7467323356696345</v>
      </c>
      <c r="L110" s="17">
        <v>2.501839587932303</v>
      </c>
      <c r="M110" s="17">
        <v>3.0136500620457363</v>
      </c>
      <c r="N110" s="92">
        <f t="shared" si="5"/>
        <v>2.7568234810039773</v>
      </c>
      <c r="O110" s="77">
        <f t="shared" si="6"/>
        <v>201</v>
      </c>
      <c r="P110" s="81">
        <f t="shared" si="7"/>
        <v>46</v>
      </c>
      <c r="Q110" s="11">
        <v>1</v>
      </c>
      <c r="R110" s="11">
        <v>6</v>
      </c>
      <c r="S110" s="11"/>
      <c r="T110" s="11">
        <v>6</v>
      </c>
      <c r="U110" s="11">
        <v>9</v>
      </c>
      <c r="V110" s="50">
        <v>2</v>
      </c>
      <c r="W110" s="50">
        <v>1</v>
      </c>
      <c r="Y110">
        <v>1</v>
      </c>
      <c r="Z110" s="50">
        <v>1</v>
      </c>
      <c r="AC110">
        <v>10</v>
      </c>
      <c r="AD110">
        <v>3</v>
      </c>
      <c r="AE110">
        <v>4</v>
      </c>
      <c r="AF110">
        <v>7</v>
      </c>
      <c r="AG110">
        <v>6</v>
      </c>
      <c r="AJ110">
        <v>8</v>
      </c>
      <c r="AN110">
        <v>2</v>
      </c>
      <c r="AO110">
        <v>3</v>
      </c>
      <c r="AP110">
        <v>9</v>
      </c>
      <c r="AQ110">
        <v>5</v>
      </c>
      <c r="AR110">
        <v>4</v>
      </c>
      <c r="AS110">
        <v>23</v>
      </c>
      <c r="AU110">
        <v>9</v>
      </c>
      <c r="AV110">
        <v>7</v>
      </c>
      <c r="AX110">
        <v>1</v>
      </c>
      <c r="AY110">
        <v>7</v>
      </c>
      <c r="AZ110">
        <v>4</v>
      </c>
      <c r="BB110">
        <v>2</v>
      </c>
      <c r="BE110">
        <v>1</v>
      </c>
      <c r="BF110">
        <v>3</v>
      </c>
      <c r="BG110">
        <v>5</v>
      </c>
      <c r="BH110">
        <v>2</v>
      </c>
      <c r="BI110">
        <v>4</v>
      </c>
      <c r="BK110">
        <v>5</v>
      </c>
      <c r="BO110">
        <v>2</v>
      </c>
      <c r="BQ110">
        <v>1</v>
      </c>
      <c r="BS110">
        <v>9</v>
      </c>
      <c r="BT110">
        <v>3</v>
      </c>
      <c r="BU110">
        <v>10</v>
      </c>
      <c r="BY110">
        <v>2</v>
      </c>
      <c r="CC110">
        <v>2</v>
      </c>
      <c r="CF110">
        <v>4</v>
      </c>
      <c r="CG110">
        <v>2</v>
      </c>
      <c r="CI110">
        <v>1</v>
      </c>
      <c r="CJ110">
        <v>1</v>
      </c>
      <c r="CK110">
        <v>1</v>
      </c>
      <c r="CL110">
        <v>1</v>
      </c>
      <c r="CM110">
        <v>1</v>
      </c>
    </row>
    <row r="111" spans="1:91" ht="12.75">
      <c r="A111" s="1" t="s">
        <v>122</v>
      </c>
      <c r="B111" s="35">
        <v>2.11</v>
      </c>
      <c r="C111" s="28">
        <v>1.9</v>
      </c>
      <c r="D111" s="62">
        <v>2.39</v>
      </c>
      <c r="E111" s="32">
        <v>1.8</v>
      </c>
      <c r="F111" s="63">
        <v>2.3</v>
      </c>
      <c r="G111" s="124">
        <v>2.106434628975265</v>
      </c>
      <c r="H111" s="161">
        <f t="shared" si="4"/>
        <v>2.1066713298754918</v>
      </c>
      <c r="I111" s="158">
        <v>2.01</v>
      </c>
      <c r="J111" s="17">
        <v>2.49</v>
      </c>
      <c r="K111" s="17">
        <v>2.0079560522826294</v>
      </c>
      <c r="L111" s="17">
        <v>1.9867549668874172</v>
      </c>
      <c r="M111" s="17">
        <v>2.03864563020741</v>
      </c>
      <c r="N111" s="92">
        <f t="shared" si="5"/>
        <v>2.0024687971471677</v>
      </c>
      <c r="O111" s="77">
        <f t="shared" si="6"/>
        <v>146</v>
      </c>
      <c r="P111" s="81">
        <f t="shared" si="7"/>
        <v>54</v>
      </c>
      <c r="Q111" s="11">
        <v>2</v>
      </c>
      <c r="R111" s="11">
        <v>4</v>
      </c>
      <c r="S111" s="11"/>
      <c r="T111" s="11">
        <v>2</v>
      </c>
      <c r="U111" s="11">
        <v>1</v>
      </c>
      <c r="V111" s="50">
        <v>4</v>
      </c>
      <c r="W111" s="50">
        <v>1</v>
      </c>
      <c r="X111" s="50">
        <v>1</v>
      </c>
      <c r="Y111" s="50">
        <v>2</v>
      </c>
      <c r="Z111" s="50">
        <v>1</v>
      </c>
      <c r="AA111" s="50"/>
      <c r="AB111" s="50"/>
      <c r="AC111" s="50"/>
      <c r="AD111" s="50"/>
      <c r="AE111" s="50">
        <v>2</v>
      </c>
      <c r="AF111">
        <v>2</v>
      </c>
      <c r="AG111" s="50">
        <v>2</v>
      </c>
      <c r="AH111" s="50">
        <v>4</v>
      </c>
      <c r="AI111">
        <v>2</v>
      </c>
      <c r="AJ111" s="50">
        <v>10</v>
      </c>
      <c r="AK111" s="50">
        <v>3</v>
      </c>
      <c r="AL111" s="50">
        <v>1</v>
      </c>
      <c r="AM111" s="50">
        <v>1</v>
      </c>
      <c r="AN111" s="50">
        <v>5</v>
      </c>
      <c r="AO111" s="50">
        <v>2</v>
      </c>
      <c r="AP111" s="50">
        <v>4</v>
      </c>
      <c r="AQ111" s="50">
        <v>4</v>
      </c>
      <c r="AR111" s="50">
        <v>2</v>
      </c>
      <c r="AS111">
        <v>8</v>
      </c>
      <c r="AT111" s="50">
        <v>1</v>
      </c>
      <c r="AU111">
        <v>2</v>
      </c>
      <c r="AV111" s="50">
        <v>1</v>
      </c>
      <c r="AW111">
        <v>1</v>
      </c>
      <c r="AY111">
        <v>5</v>
      </c>
      <c r="AZ111">
        <v>1</v>
      </c>
      <c r="BA111">
        <v>2</v>
      </c>
      <c r="BB111">
        <v>7</v>
      </c>
      <c r="BD111">
        <v>4</v>
      </c>
      <c r="BF111">
        <v>3</v>
      </c>
      <c r="BH111">
        <v>1</v>
      </c>
      <c r="BI111">
        <v>1</v>
      </c>
      <c r="BJ111">
        <v>2</v>
      </c>
      <c r="BK111">
        <v>2</v>
      </c>
      <c r="BM111">
        <v>1</v>
      </c>
      <c r="BN111">
        <v>2</v>
      </c>
      <c r="BO111">
        <v>4</v>
      </c>
      <c r="BQ111">
        <v>1</v>
      </c>
      <c r="BR111">
        <v>1</v>
      </c>
      <c r="BS111">
        <v>3</v>
      </c>
      <c r="BU111">
        <v>7</v>
      </c>
      <c r="BW111">
        <v>6</v>
      </c>
      <c r="BY111">
        <v>3</v>
      </c>
      <c r="CA111">
        <v>1</v>
      </c>
      <c r="CD111">
        <v>2</v>
      </c>
      <c r="CF111">
        <v>3</v>
      </c>
      <c r="CG111">
        <v>4</v>
      </c>
      <c r="CK111">
        <v>1</v>
      </c>
      <c r="CL111">
        <v>2</v>
      </c>
      <c r="CM111">
        <v>2</v>
      </c>
    </row>
    <row r="112" spans="1:91" ht="12.75">
      <c r="A112" s="1" t="s">
        <v>123</v>
      </c>
      <c r="B112" s="35">
        <v>2.85</v>
      </c>
      <c r="C112" s="25">
        <v>2.54</v>
      </c>
      <c r="D112" s="63">
        <v>5</v>
      </c>
      <c r="E112" s="31">
        <v>10.74</v>
      </c>
      <c r="F112" s="62">
        <v>23.02</v>
      </c>
      <c r="G112" s="124">
        <v>40.44371613663133</v>
      </c>
      <c r="H112" s="161">
        <f t="shared" si="4"/>
        <v>61.796371473606314</v>
      </c>
      <c r="I112" s="158">
        <v>49.71</v>
      </c>
      <c r="J112" s="17">
        <v>67.47</v>
      </c>
      <c r="K112" s="17">
        <v>60.200795605228265</v>
      </c>
      <c r="L112" s="17">
        <v>62.25165562913907</v>
      </c>
      <c r="M112" s="17">
        <v>69.34940613366425</v>
      </c>
      <c r="N112" s="92">
        <f t="shared" si="5"/>
        <v>53.29858729941023</v>
      </c>
      <c r="O112" s="77">
        <f t="shared" si="6"/>
        <v>3886</v>
      </c>
      <c r="P112" s="81">
        <f t="shared" si="7"/>
        <v>75</v>
      </c>
      <c r="Q112" s="11">
        <v>43</v>
      </c>
      <c r="R112" s="11">
        <v>50</v>
      </c>
      <c r="S112" s="11">
        <v>78</v>
      </c>
      <c r="T112" s="11">
        <v>26</v>
      </c>
      <c r="U112" s="11">
        <v>52</v>
      </c>
      <c r="V112" s="50">
        <v>43</v>
      </c>
      <c r="W112" s="50">
        <v>24</v>
      </c>
      <c r="X112" s="50">
        <v>29</v>
      </c>
      <c r="Y112" s="50">
        <v>24</v>
      </c>
      <c r="Z112" s="50">
        <v>16</v>
      </c>
      <c r="AA112" s="50">
        <v>15</v>
      </c>
      <c r="AB112" s="50">
        <v>28</v>
      </c>
      <c r="AC112" s="50">
        <v>56</v>
      </c>
      <c r="AD112" s="50">
        <v>76</v>
      </c>
      <c r="AE112" s="50">
        <v>45</v>
      </c>
      <c r="AF112" s="50">
        <v>50</v>
      </c>
      <c r="AG112" s="50">
        <v>74</v>
      </c>
      <c r="AH112" s="50">
        <v>35</v>
      </c>
      <c r="AI112" s="50">
        <v>49</v>
      </c>
      <c r="AJ112" s="50">
        <v>178</v>
      </c>
      <c r="AK112" s="50">
        <v>27</v>
      </c>
      <c r="AL112" s="50">
        <v>5</v>
      </c>
      <c r="AM112" s="50">
        <v>48</v>
      </c>
      <c r="AN112" s="50">
        <v>98</v>
      </c>
      <c r="AO112" s="50">
        <v>88</v>
      </c>
      <c r="AP112" s="50">
        <v>113</v>
      </c>
      <c r="AQ112" s="50">
        <v>116</v>
      </c>
      <c r="AR112" s="50">
        <v>49</v>
      </c>
      <c r="AS112" s="50">
        <v>70</v>
      </c>
      <c r="AT112" s="50">
        <v>25</v>
      </c>
      <c r="AU112" s="50">
        <v>40</v>
      </c>
      <c r="AV112" s="50">
        <v>26</v>
      </c>
      <c r="AW112" s="50">
        <v>22</v>
      </c>
      <c r="AX112" s="50">
        <v>16</v>
      </c>
      <c r="AY112" s="50">
        <v>82</v>
      </c>
      <c r="AZ112">
        <v>135</v>
      </c>
      <c r="BA112">
        <v>15</v>
      </c>
      <c r="BB112">
        <v>75</v>
      </c>
      <c r="BC112">
        <v>52</v>
      </c>
      <c r="BD112">
        <v>116</v>
      </c>
      <c r="BE112">
        <v>38</v>
      </c>
      <c r="BF112">
        <v>27</v>
      </c>
      <c r="BG112">
        <v>162</v>
      </c>
      <c r="BH112">
        <v>28</v>
      </c>
      <c r="BI112">
        <v>89</v>
      </c>
      <c r="BJ112">
        <v>51</v>
      </c>
      <c r="BK112">
        <v>52</v>
      </c>
      <c r="BL112">
        <v>34</v>
      </c>
      <c r="BM112">
        <v>14</v>
      </c>
      <c r="BN112">
        <v>64</v>
      </c>
      <c r="BO112">
        <v>54</v>
      </c>
      <c r="BP112">
        <v>19</v>
      </c>
      <c r="BQ112">
        <v>42</v>
      </c>
      <c r="BR112">
        <v>38</v>
      </c>
      <c r="BS112">
        <v>52</v>
      </c>
      <c r="BT112">
        <v>57</v>
      </c>
      <c r="BU112">
        <v>163</v>
      </c>
      <c r="BV112">
        <v>15</v>
      </c>
      <c r="BW112">
        <v>58</v>
      </c>
      <c r="BX112">
        <v>8</v>
      </c>
      <c r="BY112">
        <v>19</v>
      </c>
      <c r="BZ112">
        <v>41</v>
      </c>
      <c r="CA112">
        <v>53</v>
      </c>
      <c r="CB112">
        <v>16</v>
      </c>
      <c r="CC112">
        <v>57</v>
      </c>
      <c r="CD112">
        <v>122</v>
      </c>
      <c r="CE112">
        <v>54</v>
      </c>
      <c r="CF112">
        <v>59</v>
      </c>
      <c r="CG112">
        <v>67</v>
      </c>
      <c r="CH112">
        <v>11</v>
      </c>
      <c r="CI112">
        <v>20</v>
      </c>
      <c r="CJ112">
        <v>21</v>
      </c>
      <c r="CK112">
        <v>47</v>
      </c>
      <c r="CL112">
        <v>21</v>
      </c>
      <c r="CM112">
        <v>4</v>
      </c>
    </row>
    <row r="113" spans="1:91" ht="12.75">
      <c r="A113" s="1" t="s">
        <v>124</v>
      </c>
      <c r="B113" s="35">
        <v>33.08</v>
      </c>
      <c r="C113" s="25">
        <v>33.74</v>
      </c>
      <c r="D113" s="63">
        <v>49.43</v>
      </c>
      <c r="E113" s="31">
        <v>40.04</v>
      </c>
      <c r="F113" s="62">
        <v>44.77</v>
      </c>
      <c r="G113" s="124">
        <v>57.653077738515904</v>
      </c>
      <c r="H113" s="161">
        <f t="shared" si="4"/>
        <v>77.48778629530793</v>
      </c>
      <c r="I113" s="158">
        <v>54.81</v>
      </c>
      <c r="J113" s="17">
        <v>83.21</v>
      </c>
      <c r="K113" s="17">
        <v>70.65732146239819</v>
      </c>
      <c r="L113" s="17">
        <v>72.16703458425313</v>
      </c>
      <c r="M113" s="17">
        <v>106.59457542988831</v>
      </c>
      <c r="N113" s="92">
        <f t="shared" si="5"/>
        <v>65.61514195583597</v>
      </c>
      <c r="O113" s="77">
        <f t="shared" si="6"/>
        <v>4784</v>
      </c>
      <c r="P113" s="81">
        <f t="shared" si="7"/>
        <v>75</v>
      </c>
      <c r="Q113" s="11">
        <v>47</v>
      </c>
      <c r="R113" s="11">
        <v>21</v>
      </c>
      <c r="S113" s="11">
        <v>97</v>
      </c>
      <c r="T113" s="11">
        <v>40</v>
      </c>
      <c r="U113" s="11">
        <v>45</v>
      </c>
      <c r="V113" s="50">
        <v>65</v>
      </c>
      <c r="W113" s="50">
        <v>54</v>
      </c>
      <c r="X113" s="50">
        <v>48</v>
      </c>
      <c r="Y113" s="50">
        <v>58</v>
      </c>
      <c r="Z113" s="50">
        <v>21</v>
      </c>
      <c r="AA113" s="50">
        <v>50</v>
      </c>
      <c r="AB113" s="50">
        <v>33</v>
      </c>
      <c r="AC113" s="50">
        <v>55</v>
      </c>
      <c r="AD113" s="50">
        <v>110</v>
      </c>
      <c r="AE113" s="50">
        <v>40</v>
      </c>
      <c r="AF113" s="50">
        <v>62</v>
      </c>
      <c r="AG113" s="50">
        <v>21</v>
      </c>
      <c r="AH113" s="50">
        <v>31</v>
      </c>
      <c r="AI113" s="50">
        <v>146</v>
      </c>
      <c r="AJ113" s="50">
        <v>169</v>
      </c>
      <c r="AK113" s="50">
        <v>16</v>
      </c>
      <c r="AL113" s="50">
        <v>14</v>
      </c>
      <c r="AM113" s="50">
        <v>58</v>
      </c>
      <c r="AN113" s="50">
        <v>127</v>
      </c>
      <c r="AO113" s="50">
        <v>68</v>
      </c>
      <c r="AP113" s="50">
        <v>67</v>
      </c>
      <c r="AQ113" s="50">
        <v>59</v>
      </c>
      <c r="AR113" s="50">
        <v>66</v>
      </c>
      <c r="AS113" s="50">
        <v>86</v>
      </c>
      <c r="AT113" s="50">
        <v>60</v>
      </c>
      <c r="AU113" s="50">
        <v>50</v>
      </c>
      <c r="AV113" s="50">
        <v>50</v>
      </c>
      <c r="AW113" s="50">
        <v>39</v>
      </c>
      <c r="AX113" s="50">
        <v>15</v>
      </c>
      <c r="AY113" s="50">
        <v>59</v>
      </c>
      <c r="AZ113">
        <v>69</v>
      </c>
      <c r="BA113">
        <v>41</v>
      </c>
      <c r="BB113">
        <v>248</v>
      </c>
      <c r="BC113">
        <v>118</v>
      </c>
      <c r="BD113">
        <v>116</v>
      </c>
      <c r="BE113">
        <v>89</v>
      </c>
      <c r="BF113">
        <v>48</v>
      </c>
      <c r="BG113">
        <v>143</v>
      </c>
      <c r="BH113">
        <v>46</v>
      </c>
      <c r="BI113">
        <v>80</v>
      </c>
      <c r="BJ113">
        <v>36</v>
      </c>
      <c r="BK113">
        <v>40</v>
      </c>
      <c r="BL113">
        <v>35</v>
      </c>
      <c r="BM113">
        <v>8</v>
      </c>
      <c r="BN113">
        <v>86</v>
      </c>
      <c r="BO113">
        <v>85</v>
      </c>
      <c r="BP113">
        <v>42</v>
      </c>
      <c r="BQ113">
        <v>63</v>
      </c>
      <c r="BR113">
        <v>50</v>
      </c>
      <c r="BS113">
        <v>78</v>
      </c>
      <c r="BT113">
        <v>73</v>
      </c>
      <c r="BU113">
        <v>181</v>
      </c>
      <c r="BV113">
        <v>45</v>
      </c>
      <c r="BW113">
        <v>100</v>
      </c>
      <c r="BX113">
        <v>25</v>
      </c>
      <c r="BY113">
        <v>87</v>
      </c>
      <c r="BZ113">
        <v>83</v>
      </c>
      <c r="CA113">
        <v>80</v>
      </c>
      <c r="CB113">
        <v>54</v>
      </c>
      <c r="CC113">
        <v>62</v>
      </c>
      <c r="CD113">
        <v>118</v>
      </c>
      <c r="CE113">
        <v>45</v>
      </c>
      <c r="CF113">
        <v>31</v>
      </c>
      <c r="CG113">
        <v>53</v>
      </c>
      <c r="CH113">
        <v>59</v>
      </c>
      <c r="CI113">
        <v>29</v>
      </c>
      <c r="CJ113">
        <v>14</v>
      </c>
      <c r="CK113">
        <v>52</v>
      </c>
      <c r="CL113">
        <v>20</v>
      </c>
      <c r="CM113">
        <v>5</v>
      </c>
    </row>
    <row r="114" spans="1:82" ht="12.75">
      <c r="A114" s="1" t="s">
        <v>125</v>
      </c>
      <c r="B114" s="35"/>
      <c r="C114" s="105" t="s">
        <v>305</v>
      </c>
      <c r="D114" s="62">
        <v>0.02</v>
      </c>
      <c r="E114" s="104" t="s">
        <v>305</v>
      </c>
      <c r="F114" s="62">
        <v>0.04</v>
      </c>
      <c r="G114" s="124">
        <v>0.022944640753828034</v>
      </c>
      <c r="H114" s="161">
        <f t="shared" si="4"/>
        <v>0.017090941322460557</v>
      </c>
      <c r="I114" s="158"/>
      <c r="J114" s="17">
        <v>0.05</v>
      </c>
      <c r="K114" s="17"/>
      <c r="L114" s="17"/>
      <c r="M114" s="17">
        <v>0.03545470661230278</v>
      </c>
      <c r="N114" s="92">
        <f t="shared" si="5"/>
        <v>0.04114661911946235</v>
      </c>
      <c r="O114" s="77">
        <f t="shared" si="6"/>
        <v>3</v>
      </c>
      <c r="P114" s="81">
        <f t="shared" si="7"/>
        <v>3</v>
      </c>
      <c r="Q114" s="11"/>
      <c r="R114" s="11"/>
      <c r="S114" s="11"/>
      <c r="T114" s="11"/>
      <c r="U114" s="11"/>
      <c r="AK114" s="50">
        <v>1</v>
      </c>
      <c r="AU114">
        <v>1</v>
      </c>
      <c r="CD114">
        <v>1</v>
      </c>
    </row>
    <row r="115" spans="1:88" ht="12.75">
      <c r="A115" s="1" t="s">
        <v>126</v>
      </c>
      <c r="B115" s="35">
        <v>1.48</v>
      </c>
      <c r="C115" s="25">
        <v>1.13</v>
      </c>
      <c r="D115" s="62">
        <v>0.87</v>
      </c>
      <c r="E115" s="31">
        <v>0.96</v>
      </c>
      <c r="F115" s="62">
        <v>1.04</v>
      </c>
      <c r="G115" s="124">
        <v>1.2495936395759721</v>
      </c>
      <c r="H115" s="161">
        <f t="shared" si="4"/>
        <v>0.8811302186013048</v>
      </c>
      <c r="I115" s="158">
        <v>0.46</v>
      </c>
      <c r="J115" s="17">
        <v>0.74</v>
      </c>
      <c r="K115" s="17">
        <v>0.7198333017616974</v>
      </c>
      <c r="L115" s="17">
        <v>1.0853568800588667</v>
      </c>
      <c r="M115" s="17">
        <v>1.4004609111859598</v>
      </c>
      <c r="N115" s="92">
        <f t="shared" si="5"/>
        <v>1.1932519544644082</v>
      </c>
      <c r="O115" s="77">
        <f t="shared" si="6"/>
        <v>87</v>
      </c>
      <c r="P115" s="81">
        <f t="shared" si="7"/>
        <v>39</v>
      </c>
      <c r="Q115" s="11"/>
      <c r="R115" s="11">
        <v>6</v>
      </c>
      <c r="S115" s="11"/>
      <c r="T115" s="11">
        <v>1</v>
      </c>
      <c r="U115" s="11">
        <v>3</v>
      </c>
      <c r="X115" s="50">
        <v>3</v>
      </c>
      <c r="Y115" s="50">
        <v>1</v>
      </c>
      <c r="Z115" s="50">
        <v>1</v>
      </c>
      <c r="AA115" s="50"/>
      <c r="AC115" s="50"/>
      <c r="AD115" s="50">
        <v>1</v>
      </c>
      <c r="AE115" s="50"/>
      <c r="AF115">
        <v>2</v>
      </c>
      <c r="AG115" s="50">
        <v>3</v>
      </c>
      <c r="AH115" s="50"/>
      <c r="AI115">
        <v>2</v>
      </c>
      <c r="AK115" s="50">
        <v>1</v>
      </c>
      <c r="AN115" s="50"/>
      <c r="AO115" s="50">
        <v>2</v>
      </c>
      <c r="AP115" s="50">
        <v>4</v>
      </c>
      <c r="AQ115" s="50"/>
      <c r="AR115" s="50">
        <v>3</v>
      </c>
      <c r="AS115">
        <v>2</v>
      </c>
      <c r="AU115">
        <v>1</v>
      </c>
      <c r="AW115">
        <v>1</v>
      </c>
      <c r="AX115">
        <v>5</v>
      </c>
      <c r="AY115">
        <v>3</v>
      </c>
      <c r="AZ115">
        <v>1</v>
      </c>
      <c r="BA115">
        <v>2</v>
      </c>
      <c r="BC115">
        <v>1</v>
      </c>
      <c r="BD115">
        <v>2</v>
      </c>
      <c r="BE115">
        <v>2</v>
      </c>
      <c r="BG115">
        <v>3</v>
      </c>
      <c r="BH115">
        <v>2</v>
      </c>
      <c r="BI115">
        <v>4</v>
      </c>
      <c r="BJ115">
        <v>1</v>
      </c>
      <c r="BK115">
        <v>2</v>
      </c>
      <c r="BM115">
        <v>1</v>
      </c>
      <c r="BS115">
        <v>1</v>
      </c>
      <c r="BT115">
        <v>1</v>
      </c>
      <c r="BU115">
        <v>1</v>
      </c>
      <c r="CA115">
        <v>4</v>
      </c>
      <c r="CD115">
        <v>3</v>
      </c>
      <c r="CE115">
        <v>2</v>
      </c>
      <c r="CF115">
        <v>4</v>
      </c>
      <c r="CG115">
        <v>3</v>
      </c>
      <c r="CJ115">
        <v>2</v>
      </c>
    </row>
    <row r="116" spans="1:86" ht="12.75">
      <c r="A116" s="1" t="s">
        <v>127</v>
      </c>
      <c r="B116" s="35">
        <v>0.09</v>
      </c>
      <c r="C116" s="25">
        <v>0.04</v>
      </c>
      <c r="D116" s="62">
        <v>0.11</v>
      </c>
      <c r="E116" s="31">
        <v>0.09</v>
      </c>
      <c r="F116" s="63">
        <v>0.1</v>
      </c>
      <c r="G116" s="124">
        <v>0.19702944640753828</v>
      </c>
      <c r="H116" s="161">
        <f t="shared" si="4"/>
        <v>0.14683752075755474</v>
      </c>
      <c r="I116" s="158">
        <v>0.1</v>
      </c>
      <c r="J116" s="17">
        <v>0.08</v>
      </c>
      <c r="K116" s="17">
        <v>0.2652017427543095</v>
      </c>
      <c r="L116" s="17">
        <v>0.14716703458425312</v>
      </c>
      <c r="M116" s="17">
        <v>0.14181882644921112</v>
      </c>
      <c r="N116" s="92">
        <f t="shared" si="5"/>
        <v>0.15087093677136196</v>
      </c>
      <c r="O116" s="77">
        <f t="shared" si="6"/>
        <v>11</v>
      </c>
      <c r="P116" s="81">
        <f t="shared" si="7"/>
        <v>11</v>
      </c>
      <c r="Q116" s="11"/>
      <c r="R116" s="11">
        <v>1</v>
      </c>
      <c r="S116" s="11"/>
      <c r="T116" s="11"/>
      <c r="U116" s="11"/>
      <c r="V116" s="50"/>
      <c r="W116" s="50"/>
      <c r="AE116" s="50">
        <v>1</v>
      </c>
      <c r="AG116" s="50"/>
      <c r="AJ116" s="50"/>
      <c r="AK116" s="50"/>
      <c r="AL116" s="50">
        <v>1</v>
      </c>
      <c r="AM116" s="50">
        <v>1</v>
      </c>
      <c r="AR116" s="50">
        <v>1</v>
      </c>
      <c r="AX116">
        <v>1</v>
      </c>
      <c r="BD116">
        <v>1</v>
      </c>
      <c r="BG116">
        <v>1</v>
      </c>
      <c r="BM116">
        <v>1</v>
      </c>
      <c r="CE116">
        <v>1</v>
      </c>
      <c r="CH116">
        <v>1</v>
      </c>
    </row>
    <row r="117" spans="1:91" ht="12.75">
      <c r="A117" s="1" t="s">
        <v>128</v>
      </c>
      <c r="B117" s="35">
        <v>2.66</v>
      </c>
      <c r="C117" s="25">
        <v>1.93</v>
      </c>
      <c r="D117" s="62">
        <v>1.99</v>
      </c>
      <c r="E117" s="31">
        <v>2.07</v>
      </c>
      <c r="F117" s="63">
        <v>1.7</v>
      </c>
      <c r="G117" s="124">
        <v>2.141689045936396</v>
      </c>
      <c r="H117" s="161">
        <f t="shared" si="4"/>
        <v>4.003184971338963</v>
      </c>
      <c r="I117" s="158">
        <v>1.51</v>
      </c>
      <c r="J117" s="17">
        <v>7.06</v>
      </c>
      <c r="K117" s="17">
        <v>1.6290964197764728</v>
      </c>
      <c r="L117" s="17">
        <v>4.764532744665194</v>
      </c>
      <c r="M117" s="17">
        <v>5.052295692253146</v>
      </c>
      <c r="N117" s="92">
        <f t="shared" si="5"/>
        <v>3.7580578795775614</v>
      </c>
      <c r="O117" s="77">
        <f t="shared" si="6"/>
        <v>274</v>
      </c>
      <c r="P117" s="81">
        <f t="shared" si="7"/>
        <v>61</v>
      </c>
      <c r="Q117" s="11">
        <v>1</v>
      </c>
      <c r="R117" s="11">
        <v>5</v>
      </c>
      <c r="S117" s="11"/>
      <c r="T117" s="11">
        <v>2</v>
      </c>
      <c r="U117" s="11"/>
      <c r="V117" s="50">
        <v>2</v>
      </c>
      <c r="W117" s="50">
        <v>5</v>
      </c>
      <c r="X117" s="50">
        <v>2</v>
      </c>
      <c r="Y117" s="50">
        <v>2</v>
      </c>
      <c r="Z117" s="50"/>
      <c r="AA117" s="50"/>
      <c r="AB117" s="50">
        <v>6</v>
      </c>
      <c r="AC117" s="50"/>
      <c r="AD117" s="50">
        <v>7</v>
      </c>
      <c r="AE117" s="50">
        <v>3</v>
      </c>
      <c r="AF117">
        <v>5</v>
      </c>
      <c r="AG117" s="50">
        <v>2</v>
      </c>
      <c r="AH117">
        <v>14</v>
      </c>
      <c r="AI117">
        <v>6</v>
      </c>
      <c r="AJ117" s="50">
        <v>3</v>
      </c>
      <c r="AK117" s="50">
        <v>10</v>
      </c>
      <c r="AL117" s="50">
        <v>2</v>
      </c>
      <c r="AM117" s="50"/>
      <c r="AN117" s="50">
        <v>1</v>
      </c>
      <c r="AO117" s="50">
        <v>4</v>
      </c>
      <c r="AP117" s="50">
        <v>4</v>
      </c>
      <c r="AQ117" s="50">
        <v>7</v>
      </c>
      <c r="AS117">
        <v>18</v>
      </c>
      <c r="AT117" s="50">
        <v>2</v>
      </c>
      <c r="AU117">
        <v>3</v>
      </c>
      <c r="AV117">
        <v>3</v>
      </c>
      <c r="AW117">
        <v>4</v>
      </c>
      <c r="AX117">
        <v>4</v>
      </c>
      <c r="AY117">
        <v>1</v>
      </c>
      <c r="AZ117">
        <v>4</v>
      </c>
      <c r="BA117">
        <v>5</v>
      </c>
      <c r="BB117">
        <v>11</v>
      </c>
      <c r="BC117">
        <v>6</v>
      </c>
      <c r="BD117">
        <v>12</v>
      </c>
      <c r="BE117">
        <v>11</v>
      </c>
      <c r="BF117">
        <v>9</v>
      </c>
      <c r="BG117">
        <v>1</v>
      </c>
      <c r="BH117">
        <v>2</v>
      </c>
      <c r="BI117">
        <v>3</v>
      </c>
      <c r="BJ117">
        <v>3</v>
      </c>
      <c r="BK117">
        <v>3</v>
      </c>
      <c r="BM117">
        <v>1</v>
      </c>
      <c r="BN117">
        <v>1</v>
      </c>
      <c r="BP117">
        <v>1</v>
      </c>
      <c r="BQ117">
        <v>3</v>
      </c>
      <c r="BR117">
        <v>2</v>
      </c>
      <c r="BS117">
        <v>8</v>
      </c>
      <c r="BT117">
        <v>3</v>
      </c>
      <c r="BU117">
        <v>11</v>
      </c>
      <c r="BW117">
        <v>6</v>
      </c>
      <c r="BX117">
        <v>1</v>
      </c>
      <c r="BY117">
        <v>9</v>
      </c>
      <c r="BZ117">
        <v>9</v>
      </c>
      <c r="CC117">
        <v>6</v>
      </c>
      <c r="CD117">
        <v>2</v>
      </c>
      <c r="CE117">
        <v>1</v>
      </c>
      <c r="CF117">
        <v>2</v>
      </c>
      <c r="CG117">
        <v>4</v>
      </c>
      <c r="CJ117">
        <v>1</v>
      </c>
      <c r="CK117">
        <v>2</v>
      </c>
      <c r="CL117">
        <v>2</v>
      </c>
      <c r="CM117">
        <v>1</v>
      </c>
    </row>
    <row r="118" spans="1:90" ht="12.75">
      <c r="A118" s="1" t="s">
        <v>129</v>
      </c>
      <c r="B118" s="35">
        <v>4.56</v>
      </c>
      <c r="C118" s="25">
        <v>5.73</v>
      </c>
      <c r="D118" s="62">
        <v>7.09</v>
      </c>
      <c r="E118" s="31">
        <v>12.12</v>
      </c>
      <c r="F118" s="62">
        <v>10.94</v>
      </c>
      <c r="G118" s="124">
        <v>12.16944522968198</v>
      </c>
      <c r="H118" s="161">
        <f t="shared" si="4"/>
        <v>15.368054875480443</v>
      </c>
      <c r="I118" s="158">
        <v>13.84</v>
      </c>
      <c r="J118" s="17">
        <v>14.42</v>
      </c>
      <c r="K118" s="17">
        <v>17.200227315779504</v>
      </c>
      <c r="L118" s="17">
        <v>16.169977924944813</v>
      </c>
      <c r="M118" s="17">
        <v>15.210069136677893</v>
      </c>
      <c r="N118" s="92">
        <f t="shared" si="5"/>
        <v>15.155671375668632</v>
      </c>
      <c r="O118" s="77">
        <f t="shared" si="6"/>
        <v>1105</v>
      </c>
      <c r="P118" s="81">
        <f t="shared" si="7"/>
        <v>70</v>
      </c>
      <c r="Q118" s="11">
        <v>23</v>
      </c>
      <c r="R118" s="11">
        <v>4</v>
      </c>
      <c r="S118" s="11">
        <v>3</v>
      </c>
      <c r="T118" s="11">
        <v>6</v>
      </c>
      <c r="U118" s="11">
        <v>1</v>
      </c>
      <c r="V118" s="50">
        <v>8</v>
      </c>
      <c r="W118" s="50">
        <v>4</v>
      </c>
      <c r="X118" s="50">
        <v>28</v>
      </c>
      <c r="Y118" s="50">
        <v>23</v>
      </c>
      <c r="Z118" s="50">
        <v>1</v>
      </c>
      <c r="AA118" s="50"/>
      <c r="AB118" s="50">
        <v>5</v>
      </c>
      <c r="AD118" s="50">
        <v>25</v>
      </c>
      <c r="AE118" s="50">
        <v>8</v>
      </c>
      <c r="AF118">
        <v>11</v>
      </c>
      <c r="AG118" s="50">
        <v>13</v>
      </c>
      <c r="AH118" s="50">
        <v>33</v>
      </c>
      <c r="AI118" s="50">
        <v>18</v>
      </c>
      <c r="AJ118" s="50">
        <v>60</v>
      </c>
      <c r="AK118" s="50">
        <v>5</v>
      </c>
      <c r="AL118" s="50">
        <v>2</v>
      </c>
      <c r="AM118" s="50">
        <v>10</v>
      </c>
      <c r="AN118" s="50">
        <v>45</v>
      </c>
      <c r="AO118" s="50">
        <v>28</v>
      </c>
      <c r="AP118" s="50">
        <v>4</v>
      </c>
      <c r="AQ118" s="50">
        <v>7</v>
      </c>
      <c r="AR118" s="50">
        <v>6</v>
      </c>
      <c r="AS118" s="50">
        <v>2</v>
      </c>
      <c r="AT118" s="50">
        <v>28</v>
      </c>
      <c r="AU118" s="50">
        <v>1</v>
      </c>
      <c r="AV118" s="50">
        <v>9</v>
      </c>
      <c r="AW118" s="50">
        <v>7</v>
      </c>
      <c r="AX118" s="50">
        <v>4</v>
      </c>
      <c r="AZ118">
        <v>8</v>
      </c>
      <c r="BA118">
        <v>4</v>
      </c>
      <c r="BB118">
        <v>61</v>
      </c>
      <c r="BC118">
        <v>37</v>
      </c>
      <c r="BD118">
        <v>46</v>
      </c>
      <c r="BE118">
        <v>33</v>
      </c>
      <c r="BF118">
        <v>27</v>
      </c>
      <c r="BG118">
        <v>27</v>
      </c>
      <c r="BH118">
        <v>17</v>
      </c>
      <c r="BI118">
        <v>14</v>
      </c>
      <c r="BJ118">
        <v>1</v>
      </c>
      <c r="BK118">
        <v>11</v>
      </c>
      <c r="BL118">
        <v>5</v>
      </c>
      <c r="BM118">
        <v>3</v>
      </c>
      <c r="BN118">
        <v>27</v>
      </c>
      <c r="BO118">
        <v>39</v>
      </c>
      <c r="BP118">
        <v>17</v>
      </c>
      <c r="BQ118">
        <v>29</v>
      </c>
      <c r="BR118">
        <v>3</v>
      </c>
      <c r="BS118">
        <v>17</v>
      </c>
      <c r="BT118">
        <v>12</v>
      </c>
      <c r="BU118">
        <v>28</v>
      </c>
      <c r="BV118">
        <v>10</v>
      </c>
      <c r="BW118">
        <v>29</v>
      </c>
      <c r="BX118">
        <v>26</v>
      </c>
      <c r="BY118">
        <v>13</v>
      </c>
      <c r="BZ118">
        <v>28</v>
      </c>
      <c r="CA118">
        <v>13</v>
      </c>
      <c r="CB118">
        <v>15</v>
      </c>
      <c r="CC118">
        <v>13</v>
      </c>
      <c r="CD118">
        <v>14</v>
      </c>
      <c r="CE118">
        <v>3</v>
      </c>
      <c r="CG118">
        <v>3</v>
      </c>
      <c r="CH118">
        <v>16</v>
      </c>
      <c r="CI118">
        <v>8</v>
      </c>
      <c r="CJ118">
        <v>2</v>
      </c>
      <c r="CK118">
        <v>10</v>
      </c>
      <c r="CL118">
        <v>4</v>
      </c>
    </row>
    <row r="119" spans="1:27" ht="12.75">
      <c r="A119" s="1" t="s">
        <v>130</v>
      </c>
      <c r="B119" s="35">
        <v>0.01</v>
      </c>
      <c r="C119" s="25">
        <v>0.02</v>
      </c>
      <c r="D119" s="103" t="s">
        <v>305</v>
      </c>
      <c r="E119" s="31">
        <v>0.03</v>
      </c>
      <c r="F119" s="62">
        <v>0.04</v>
      </c>
      <c r="G119" s="124">
        <v>0.006999999999999999</v>
      </c>
      <c r="H119" s="161">
        <f t="shared" si="4"/>
        <v>0.01671670345842531</v>
      </c>
      <c r="I119" s="158">
        <v>0.01</v>
      </c>
      <c r="J119" s="17"/>
      <c r="K119" s="17"/>
      <c r="L119" s="17">
        <v>0.07358351729212656</v>
      </c>
      <c r="M119" s="17"/>
      <c r="N119" s="92">
        <f t="shared" si="5"/>
        <v>0</v>
      </c>
      <c r="O119" s="77">
        <f t="shared" si="6"/>
        <v>0</v>
      </c>
      <c r="P119" s="81">
        <f t="shared" si="7"/>
        <v>0</v>
      </c>
      <c r="Q119" s="11"/>
      <c r="R119" s="11"/>
      <c r="S119" s="11"/>
      <c r="T119" s="11"/>
      <c r="U119" s="11"/>
      <c r="X119" s="19"/>
      <c r="Y119" s="19"/>
      <c r="Z119" s="19"/>
      <c r="AA119" s="19"/>
    </row>
    <row r="120" spans="1:90" ht="12.75">
      <c r="A120" s="1" t="s">
        <v>131</v>
      </c>
      <c r="B120" s="36">
        <v>90.6</v>
      </c>
      <c r="C120" s="25">
        <v>44.43</v>
      </c>
      <c r="D120" s="63">
        <v>15.29</v>
      </c>
      <c r="E120" s="31">
        <v>13.13</v>
      </c>
      <c r="F120" s="62">
        <v>15.94</v>
      </c>
      <c r="G120" s="124">
        <v>37.92022732626619</v>
      </c>
      <c r="H120" s="161">
        <f t="shared" si="4"/>
        <v>41.711498576908255</v>
      </c>
      <c r="I120" s="158">
        <v>23.74310239117106</v>
      </c>
      <c r="J120" s="17">
        <v>56.49</v>
      </c>
      <c r="K120" s="17">
        <v>35.309717749573785</v>
      </c>
      <c r="L120" s="17">
        <v>46.32082413539367</v>
      </c>
      <c r="M120" s="17">
        <v>46.69384860840276</v>
      </c>
      <c r="N120" s="92">
        <f t="shared" si="5"/>
        <v>41.105472500342884</v>
      </c>
      <c r="O120" s="77">
        <f t="shared" si="6"/>
        <v>2997</v>
      </c>
      <c r="P120" s="81">
        <f t="shared" si="7"/>
        <v>53</v>
      </c>
      <c r="Q120" s="11">
        <v>105</v>
      </c>
      <c r="R120" s="11">
        <v>51</v>
      </c>
      <c r="S120" s="11"/>
      <c r="T120" s="11">
        <v>1</v>
      </c>
      <c r="U120" s="11"/>
      <c r="V120" s="50">
        <v>2</v>
      </c>
      <c r="W120" s="50">
        <v>12</v>
      </c>
      <c r="X120" s="50">
        <v>16</v>
      </c>
      <c r="Y120" s="50">
        <v>61</v>
      </c>
      <c r="Z120" s="50"/>
      <c r="AA120" s="50"/>
      <c r="AB120" s="50">
        <v>13</v>
      </c>
      <c r="AE120" s="50"/>
      <c r="AG120" s="50">
        <v>10</v>
      </c>
      <c r="AH120">
        <v>26</v>
      </c>
      <c r="AI120">
        <v>27</v>
      </c>
      <c r="AJ120" s="50">
        <v>148</v>
      </c>
      <c r="AK120" s="50">
        <v>12</v>
      </c>
      <c r="AL120" s="50">
        <v>15</v>
      </c>
      <c r="AM120" s="50">
        <v>66</v>
      </c>
      <c r="AN120" s="50">
        <v>88</v>
      </c>
      <c r="AO120" s="50">
        <v>50</v>
      </c>
      <c r="AQ120" s="50">
        <v>34</v>
      </c>
      <c r="AR120" s="50">
        <v>96</v>
      </c>
      <c r="AS120">
        <v>28</v>
      </c>
      <c r="AT120" s="50">
        <v>80</v>
      </c>
      <c r="AV120">
        <v>19</v>
      </c>
      <c r="AW120">
        <v>3</v>
      </c>
      <c r="AX120">
        <v>26</v>
      </c>
      <c r="AZ120">
        <v>79</v>
      </c>
      <c r="BB120">
        <v>26</v>
      </c>
      <c r="BC120">
        <v>512</v>
      </c>
      <c r="BD120">
        <v>94</v>
      </c>
      <c r="BE120">
        <v>69</v>
      </c>
      <c r="BI120">
        <v>2</v>
      </c>
      <c r="BM120">
        <v>375</v>
      </c>
      <c r="BN120">
        <v>297</v>
      </c>
      <c r="BO120">
        <v>17</v>
      </c>
      <c r="BP120">
        <v>6</v>
      </c>
      <c r="BQ120">
        <v>42</v>
      </c>
      <c r="BR120">
        <v>26</v>
      </c>
      <c r="BS120">
        <v>29</v>
      </c>
      <c r="BT120">
        <v>58</v>
      </c>
      <c r="BU120">
        <v>35</v>
      </c>
      <c r="BV120">
        <v>85</v>
      </c>
      <c r="BW120">
        <v>11</v>
      </c>
      <c r="BX120">
        <v>8</v>
      </c>
      <c r="BY120">
        <v>2</v>
      </c>
      <c r="CA120">
        <v>35</v>
      </c>
      <c r="CC120">
        <v>16</v>
      </c>
      <c r="CD120">
        <v>5</v>
      </c>
      <c r="CE120">
        <v>80</v>
      </c>
      <c r="CF120">
        <v>2</v>
      </c>
      <c r="CG120">
        <v>46</v>
      </c>
      <c r="CH120">
        <v>4</v>
      </c>
      <c r="CI120">
        <v>1</v>
      </c>
      <c r="CK120">
        <v>20</v>
      </c>
      <c r="CL120">
        <v>26</v>
      </c>
    </row>
    <row r="121" spans="1:37" ht="12.75">
      <c r="A121" s="1" t="s">
        <v>132</v>
      </c>
      <c r="B121" s="35">
        <v>0.25</v>
      </c>
      <c r="C121" s="25">
        <v>0.05</v>
      </c>
      <c r="D121" s="62">
        <v>0.03</v>
      </c>
      <c r="E121" s="31">
        <v>0.02</v>
      </c>
      <c r="F121" s="103" t="s">
        <v>305</v>
      </c>
      <c r="G121" s="124">
        <v>0.01</v>
      </c>
      <c r="H121" s="161">
        <f t="shared" si="4"/>
        <v>0.007358351729212656</v>
      </c>
      <c r="I121" s="158"/>
      <c r="J121" s="17"/>
      <c r="K121" s="17"/>
      <c r="L121" s="17">
        <v>0.03679175864606328</v>
      </c>
      <c r="M121" s="17"/>
      <c r="N121" s="92">
        <f t="shared" si="5"/>
        <v>0</v>
      </c>
      <c r="O121" s="77">
        <f t="shared" si="6"/>
        <v>0</v>
      </c>
      <c r="P121" s="81">
        <f t="shared" si="7"/>
        <v>0</v>
      </c>
      <c r="Q121" s="11"/>
      <c r="R121" s="11"/>
      <c r="S121" s="11"/>
      <c r="T121" s="11"/>
      <c r="U121" s="11"/>
      <c r="X121" s="19"/>
      <c r="Y121" s="19"/>
      <c r="Z121" s="19"/>
      <c r="AA121" s="19"/>
      <c r="AJ121" s="50"/>
      <c r="AK121" s="50"/>
    </row>
    <row r="122" spans="1:90" ht="12.75">
      <c r="A122" s="1" t="s">
        <v>133</v>
      </c>
      <c r="B122" s="35">
        <v>47.42</v>
      </c>
      <c r="C122" s="25">
        <v>53.63</v>
      </c>
      <c r="D122" s="63">
        <v>40.11</v>
      </c>
      <c r="E122" s="31">
        <v>41.99</v>
      </c>
      <c r="F122" s="62">
        <v>24.56</v>
      </c>
      <c r="G122" s="124">
        <v>23.514391048292115</v>
      </c>
      <c r="H122" s="161">
        <f t="shared" si="4"/>
        <v>29.54383223120634</v>
      </c>
      <c r="I122" s="158">
        <v>21.26</v>
      </c>
      <c r="J122" s="17">
        <v>31.97</v>
      </c>
      <c r="K122" s="17">
        <v>32.619814358780076</v>
      </c>
      <c r="L122" s="17">
        <v>33.68285504047093</v>
      </c>
      <c r="M122" s="17">
        <v>28.18649175678071</v>
      </c>
      <c r="N122" s="92">
        <f t="shared" si="5"/>
        <v>28.857495542449595</v>
      </c>
      <c r="O122" s="77">
        <f t="shared" si="6"/>
        <v>2104</v>
      </c>
      <c r="P122" s="81">
        <f t="shared" si="7"/>
        <v>74</v>
      </c>
      <c r="Q122" s="11">
        <v>44</v>
      </c>
      <c r="R122" s="11">
        <v>63</v>
      </c>
      <c r="S122" s="11">
        <v>55</v>
      </c>
      <c r="T122" s="11">
        <v>6</v>
      </c>
      <c r="U122" s="11">
        <v>6</v>
      </c>
      <c r="V122" s="50">
        <v>11</v>
      </c>
      <c r="W122" s="50">
        <v>22</v>
      </c>
      <c r="X122" s="50">
        <v>32</v>
      </c>
      <c r="Y122" s="50">
        <v>58</v>
      </c>
      <c r="Z122" s="50">
        <v>48</v>
      </c>
      <c r="AA122" s="50">
        <v>2</v>
      </c>
      <c r="AB122" s="50">
        <v>5</v>
      </c>
      <c r="AC122" s="50">
        <v>19</v>
      </c>
      <c r="AD122" s="50">
        <v>25</v>
      </c>
      <c r="AE122" s="50">
        <v>25</v>
      </c>
      <c r="AF122" s="50">
        <v>8</v>
      </c>
      <c r="AG122" s="50">
        <v>17</v>
      </c>
      <c r="AH122" s="50">
        <v>19</v>
      </c>
      <c r="AI122" s="50">
        <v>16</v>
      </c>
      <c r="AJ122" s="50">
        <v>163</v>
      </c>
      <c r="AK122" s="50">
        <v>4</v>
      </c>
      <c r="AL122" s="50">
        <v>4</v>
      </c>
      <c r="AM122" s="50">
        <v>46</v>
      </c>
      <c r="AN122" s="50">
        <v>22</v>
      </c>
      <c r="AO122" s="50">
        <v>53</v>
      </c>
      <c r="AP122" s="50">
        <v>6</v>
      </c>
      <c r="AQ122" s="50">
        <v>24</v>
      </c>
      <c r="AR122" s="50">
        <v>15</v>
      </c>
      <c r="AS122" s="50">
        <v>29</v>
      </c>
      <c r="AT122" s="50">
        <v>48</v>
      </c>
      <c r="AU122" s="50">
        <v>2</v>
      </c>
      <c r="AV122" s="50">
        <v>4</v>
      </c>
      <c r="AW122" s="50">
        <v>19</v>
      </c>
      <c r="AX122" s="50">
        <v>1</v>
      </c>
      <c r="AY122" s="50">
        <v>2</v>
      </c>
      <c r="AZ122">
        <v>37</v>
      </c>
      <c r="BA122">
        <v>16</v>
      </c>
      <c r="BB122">
        <v>55</v>
      </c>
      <c r="BC122">
        <v>62</v>
      </c>
      <c r="BD122">
        <v>46</v>
      </c>
      <c r="BE122">
        <v>76</v>
      </c>
      <c r="BF122">
        <v>8</v>
      </c>
      <c r="BG122">
        <v>7</v>
      </c>
      <c r="BH122">
        <v>17</v>
      </c>
      <c r="BI122">
        <v>11</v>
      </c>
      <c r="BJ122">
        <v>1</v>
      </c>
      <c r="BK122">
        <v>12</v>
      </c>
      <c r="BL122">
        <v>31</v>
      </c>
      <c r="BM122">
        <v>55</v>
      </c>
      <c r="BN122">
        <v>39</v>
      </c>
      <c r="BO122">
        <v>29</v>
      </c>
      <c r="BP122">
        <v>13</v>
      </c>
      <c r="BQ122">
        <v>7</v>
      </c>
      <c r="BR122">
        <v>22</v>
      </c>
      <c r="BS122">
        <v>23</v>
      </c>
      <c r="BT122">
        <v>33</v>
      </c>
      <c r="BU122">
        <v>223</v>
      </c>
      <c r="BV122">
        <v>69</v>
      </c>
      <c r="BW122">
        <v>33</v>
      </c>
      <c r="BX122">
        <v>19</v>
      </c>
      <c r="BY122">
        <v>15</v>
      </c>
      <c r="BZ122">
        <v>8</v>
      </c>
      <c r="CA122">
        <v>5</v>
      </c>
      <c r="CB122">
        <v>17</v>
      </c>
      <c r="CC122">
        <v>22</v>
      </c>
      <c r="CD122">
        <v>15</v>
      </c>
      <c r="CE122">
        <v>41</v>
      </c>
      <c r="CF122">
        <v>23</v>
      </c>
      <c r="CG122">
        <v>12</v>
      </c>
      <c r="CH122">
        <v>7</v>
      </c>
      <c r="CI122">
        <v>37</v>
      </c>
      <c r="CJ122">
        <v>12</v>
      </c>
      <c r="CK122">
        <v>15</v>
      </c>
      <c r="CL122">
        <v>8</v>
      </c>
    </row>
    <row r="123" spans="1:90" ht="12.75">
      <c r="A123" s="1" t="s">
        <v>134</v>
      </c>
      <c r="B123" s="35">
        <v>0.03</v>
      </c>
      <c r="C123" s="25">
        <v>0.18</v>
      </c>
      <c r="D123" s="62">
        <v>0.28</v>
      </c>
      <c r="E123" s="31">
        <v>0.75</v>
      </c>
      <c r="F123" s="63">
        <v>0.9</v>
      </c>
      <c r="G123" s="124">
        <v>2.4040471142520614</v>
      </c>
      <c r="H123" s="161">
        <f t="shared" si="4"/>
        <v>5.5746854265496975</v>
      </c>
      <c r="I123" s="158">
        <v>2.73</v>
      </c>
      <c r="J123" s="17">
        <v>4.82</v>
      </c>
      <c r="K123" s="17">
        <v>6.118583064974427</v>
      </c>
      <c r="L123" s="17">
        <v>5.022075055187638</v>
      </c>
      <c r="M123" s="17">
        <v>9.182769012586421</v>
      </c>
      <c r="N123" s="92">
        <f t="shared" si="5"/>
        <v>9.244273762172542</v>
      </c>
      <c r="O123" s="77">
        <f t="shared" si="6"/>
        <v>674</v>
      </c>
      <c r="P123" s="81">
        <f t="shared" si="7"/>
        <v>62</v>
      </c>
      <c r="Q123" s="11">
        <v>12</v>
      </c>
      <c r="R123" s="11">
        <v>6</v>
      </c>
      <c r="S123" s="11">
        <v>10</v>
      </c>
      <c r="T123" s="11">
        <v>7</v>
      </c>
      <c r="U123" s="11">
        <v>10</v>
      </c>
      <c r="V123">
        <v>4</v>
      </c>
      <c r="W123" s="50">
        <v>3</v>
      </c>
      <c r="X123" s="50">
        <v>2</v>
      </c>
      <c r="Y123" s="50">
        <v>3</v>
      </c>
      <c r="Z123" s="50">
        <v>1</v>
      </c>
      <c r="AA123" s="50">
        <v>2</v>
      </c>
      <c r="AB123">
        <v>5</v>
      </c>
      <c r="AC123" s="50">
        <v>3</v>
      </c>
      <c r="AD123" s="50">
        <v>26</v>
      </c>
      <c r="AE123" s="50">
        <v>5</v>
      </c>
      <c r="AF123" s="50">
        <v>10</v>
      </c>
      <c r="AG123" s="50">
        <v>11</v>
      </c>
      <c r="AH123" s="50">
        <v>2</v>
      </c>
      <c r="AI123">
        <v>11</v>
      </c>
      <c r="AJ123" s="50">
        <v>35</v>
      </c>
      <c r="AK123" s="50">
        <v>1</v>
      </c>
      <c r="AL123" s="50">
        <v>6</v>
      </c>
      <c r="AM123" s="50">
        <v>22</v>
      </c>
      <c r="AN123" s="50">
        <v>19</v>
      </c>
      <c r="AO123" s="50">
        <v>23</v>
      </c>
      <c r="AP123" s="50">
        <v>18</v>
      </c>
      <c r="AQ123" s="50">
        <v>6</v>
      </c>
      <c r="AR123" s="50">
        <v>2</v>
      </c>
      <c r="AS123">
        <v>5</v>
      </c>
      <c r="AT123" s="50">
        <v>2</v>
      </c>
      <c r="AU123">
        <v>4</v>
      </c>
      <c r="AV123" s="50">
        <v>10</v>
      </c>
      <c r="AW123">
        <v>6</v>
      </c>
      <c r="AX123">
        <v>2</v>
      </c>
      <c r="AY123">
        <v>7</v>
      </c>
      <c r="AZ123">
        <v>5</v>
      </c>
      <c r="BA123">
        <v>1</v>
      </c>
      <c r="BB123">
        <v>1</v>
      </c>
      <c r="BD123">
        <v>3</v>
      </c>
      <c r="BE123">
        <v>4</v>
      </c>
      <c r="BF123">
        <v>2</v>
      </c>
      <c r="BG123">
        <v>5</v>
      </c>
      <c r="BH123">
        <v>5</v>
      </c>
      <c r="BI123">
        <v>4</v>
      </c>
      <c r="BK123">
        <v>7</v>
      </c>
      <c r="BL123">
        <v>1</v>
      </c>
      <c r="BM123">
        <v>2</v>
      </c>
      <c r="BO123">
        <v>3</v>
      </c>
      <c r="BP123">
        <v>6</v>
      </c>
      <c r="BQ123">
        <v>1</v>
      </c>
      <c r="BR123">
        <v>1</v>
      </c>
      <c r="BS123">
        <v>2</v>
      </c>
      <c r="BT123">
        <v>2</v>
      </c>
      <c r="BU123">
        <v>275</v>
      </c>
      <c r="BV123">
        <v>2</v>
      </c>
      <c r="CC123">
        <v>1</v>
      </c>
      <c r="CE123">
        <v>16</v>
      </c>
      <c r="CF123">
        <v>2</v>
      </c>
      <c r="CI123">
        <v>8</v>
      </c>
      <c r="CJ123">
        <v>7</v>
      </c>
      <c r="CK123">
        <v>2</v>
      </c>
      <c r="CL123">
        <v>5</v>
      </c>
    </row>
    <row r="124" spans="1:85" ht="12.75">
      <c r="A124" s="1" t="s">
        <v>135</v>
      </c>
      <c r="B124" s="36">
        <v>2.5</v>
      </c>
      <c r="C124" s="28">
        <v>1.02</v>
      </c>
      <c r="D124" s="62">
        <v>0.46</v>
      </c>
      <c r="E124" s="31">
        <v>0.13</v>
      </c>
      <c r="F124" s="62">
        <v>0.01</v>
      </c>
      <c r="G124" s="124">
        <v>0.099</v>
      </c>
      <c r="H124" s="161">
        <f t="shared" si="4"/>
        <v>0.26479155785757796</v>
      </c>
      <c r="I124" s="158">
        <v>0.15</v>
      </c>
      <c r="J124" s="17"/>
      <c r="K124" s="17">
        <v>0.8903201363894677</v>
      </c>
      <c r="L124" s="17"/>
      <c r="M124" s="17">
        <v>0.28363765289842224</v>
      </c>
      <c r="N124" s="92">
        <f t="shared" si="5"/>
        <v>0.48004388972706075</v>
      </c>
      <c r="O124" s="77">
        <f t="shared" si="6"/>
        <v>35</v>
      </c>
      <c r="P124" s="81">
        <f t="shared" si="7"/>
        <v>10</v>
      </c>
      <c r="Q124" s="11"/>
      <c r="R124" s="11"/>
      <c r="S124" s="11">
        <v>2</v>
      </c>
      <c r="T124" s="11"/>
      <c r="U124" s="11"/>
      <c r="X124" s="50"/>
      <c r="Y124" s="50"/>
      <c r="Z124" s="50"/>
      <c r="AA124" s="50"/>
      <c r="AE124">
        <v>2</v>
      </c>
      <c r="AM124" s="50"/>
      <c r="AO124" s="50">
        <v>1</v>
      </c>
      <c r="AR124" s="50">
        <v>3</v>
      </c>
      <c r="BB124">
        <v>3</v>
      </c>
      <c r="BE124">
        <v>1</v>
      </c>
      <c r="BV124">
        <v>2</v>
      </c>
      <c r="BY124">
        <v>3</v>
      </c>
      <c r="CE124">
        <v>16</v>
      </c>
      <c r="CG124">
        <v>2</v>
      </c>
    </row>
    <row r="125" spans="1:89" ht="12.75">
      <c r="A125" s="1" t="s">
        <v>136</v>
      </c>
      <c r="B125" s="35">
        <v>27.78</v>
      </c>
      <c r="C125" s="25">
        <v>43.99</v>
      </c>
      <c r="D125" s="63">
        <v>62.92</v>
      </c>
      <c r="E125" s="32">
        <v>37.8</v>
      </c>
      <c r="F125" s="63">
        <v>16.8</v>
      </c>
      <c r="G125" s="124">
        <v>10.316457008244994</v>
      </c>
      <c r="H125" s="161">
        <f t="shared" si="4"/>
        <v>12.6498622531082</v>
      </c>
      <c r="I125" s="158">
        <v>9.7</v>
      </c>
      <c r="J125" s="17">
        <v>15.17</v>
      </c>
      <c r="K125" s="17">
        <v>14.680810759613564</v>
      </c>
      <c r="L125" s="17">
        <v>12.601177336276674</v>
      </c>
      <c r="M125" s="17">
        <v>11.097323169650771</v>
      </c>
      <c r="N125" s="92">
        <f t="shared" si="5"/>
        <v>11.78164860787272</v>
      </c>
      <c r="O125" s="77">
        <f t="shared" si="6"/>
        <v>859</v>
      </c>
      <c r="P125" s="81">
        <f t="shared" si="7"/>
        <v>46</v>
      </c>
      <c r="Q125" s="11">
        <v>10</v>
      </c>
      <c r="R125" s="11"/>
      <c r="S125" s="11"/>
      <c r="T125" s="11"/>
      <c r="U125" s="11">
        <v>9</v>
      </c>
      <c r="X125" s="19">
        <v>17</v>
      </c>
      <c r="Y125" s="19">
        <v>10</v>
      </c>
      <c r="Z125" s="19"/>
      <c r="AA125" s="19"/>
      <c r="AD125">
        <v>22</v>
      </c>
      <c r="AE125" s="50">
        <v>5</v>
      </c>
      <c r="AG125" s="50">
        <v>18</v>
      </c>
      <c r="AH125">
        <v>30</v>
      </c>
      <c r="AI125">
        <v>8</v>
      </c>
      <c r="AJ125" s="50">
        <v>18</v>
      </c>
      <c r="AK125" s="50">
        <v>10</v>
      </c>
      <c r="AM125" s="50">
        <v>1</v>
      </c>
      <c r="AN125" s="50">
        <v>47</v>
      </c>
      <c r="AO125" s="50"/>
      <c r="AT125" s="50">
        <v>14</v>
      </c>
      <c r="AV125">
        <v>1</v>
      </c>
      <c r="AW125">
        <v>5</v>
      </c>
      <c r="AX125">
        <v>9</v>
      </c>
      <c r="AY125">
        <v>20</v>
      </c>
      <c r="BA125">
        <v>2</v>
      </c>
      <c r="BB125">
        <v>25</v>
      </c>
      <c r="BC125">
        <v>18</v>
      </c>
      <c r="BD125">
        <v>20</v>
      </c>
      <c r="BE125">
        <v>10</v>
      </c>
      <c r="BF125">
        <v>40</v>
      </c>
      <c r="BG125">
        <v>11</v>
      </c>
      <c r="BH125">
        <v>5</v>
      </c>
      <c r="BI125">
        <v>48</v>
      </c>
      <c r="BM125">
        <v>15</v>
      </c>
      <c r="BN125">
        <v>48</v>
      </c>
      <c r="BO125">
        <v>22</v>
      </c>
      <c r="BP125">
        <v>3</v>
      </c>
      <c r="BQ125">
        <v>15</v>
      </c>
      <c r="BS125">
        <v>1</v>
      </c>
      <c r="BT125">
        <v>8</v>
      </c>
      <c r="BV125">
        <v>33</v>
      </c>
      <c r="BW125">
        <v>39</v>
      </c>
      <c r="BX125">
        <v>15</v>
      </c>
      <c r="BY125">
        <v>44</v>
      </c>
      <c r="BZ125">
        <v>16</v>
      </c>
      <c r="CA125">
        <v>33</v>
      </c>
      <c r="CB125">
        <v>18</v>
      </c>
      <c r="CC125">
        <v>65</v>
      </c>
      <c r="CD125">
        <v>7</v>
      </c>
      <c r="CH125">
        <v>28</v>
      </c>
      <c r="CJ125">
        <v>1</v>
      </c>
      <c r="CK125">
        <v>15</v>
      </c>
    </row>
    <row r="126" spans="1:90" ht="12.75">
      <c r="A126" s="1" t="s">
        <v>137</v>
      </c>
      <c r="B126" s="35"/>
      <c r="C126" s="25">
        <v>0.02</v>
      </c>
      <c r="D126" s="103" t="s">
        <v>305</v>
      </c>
      <c r="E126" s="31">
        <v>0.14</v>
      </c>
      <c r="F126" s="62">
        <v>0.09</v>
      </c>
      <c r="G126" s="124">
        <v>2.496676089517079</v>
      </c>
      <c r="H126" s="161">
        <f t="shared" si="4"/>
        <v>26.215556041648142</v>
      </c>
      <c r="I126" s="158">
        <v>11.08</v>
      </c>
      <c r="J126" s="17">
        <v>20.7</v>
      </c>
      <c r="K126" s="17">
        <v>25.34570941466187</v>
      </c>
      <c r="L126" s="17">
        <v>32.50551876379691</v>
      </c>
      <c r="M126" s="17">
        <v>41.446552029781955</v>
      </c>
      <c r="N126" s="92">
        <f t="shared" si="5"/>
        <v>34.43972020298999</v>
      </c>
      <c r="O126" s="77">
        <f t="shared" si="6"/>
        <v>2511</v>
      </c>
      <c r="P126" s="81">
        <f t="shared" si="7"/>
        <v>60</v>
      </c>
      <c r="Q126" s="11">
        <v>95</v>
      </c>
      <c r="R126" s="11"/>
      <c r="S126" s="11">
        <v>25</v>
      </c>
      <c r="T126" s="11">
        <v>2</v>
      </c>
      <c r="U126" s="11">
        <v>5</v>
      </c>
      <c r="V126">
        <v>30</v>
      </c>
      <c r="X126" s="19">
        <v>57</v>
      </c>
      <c r="Y126" s="19">
        <v>20</v>
      </c>
      <c r="Z126" s="19"/>
      <c r="AA126" s="19">
        <v>3</v>
      </c>
      <c r="AB126" s="19">
        <v>15</v>
      </c>
      <c r="AD126" s="19">
        <v>47</v>
      </c>
      <c r="AE126" s="50">
        <v>3</v>
      </c>
      <c r="AF126" s="50">
        <v>2</v>
      </c>
      <c r="AG126" s="50">
        <v>23</v>
      </c>
      <c r="AH126">
        <v>43</v>
      </c>
      <c r="AI126">
        <v>17</v>
      </c>
      <c r="AJ126" s="50">
        <v>207</v>
      </c>
      <c r="AK126" s="50">
        <v>7</v>
      </c>
      <c r="AL126" s="50">
        <v>5</v>
      </c>
      <c r="AM126" s="50">
        <v>9</v>
      </c>
      <c r="AN126" s="50">
        <v>211</v>
      </c>
      <c r="AO126" s="50">
        <v>32</v>
      </c>
      <c r="AP126">
        <v>47</v>
      </c>
      <c r="AQ126" s="50">
        <v>6</v>
      </c>
      <c r="AS126">
        <v>1</v>
      </c>
      <c r="AT126" s="50">
        <v>23</v>
      </c>
      <c r="AV126">
        <v>13</v>
      </c>
      <c r="AW126">
        <v>21</v>
      </c>
      <c r="AY126">
        <v>40</v>
      </c>
      <c r="AZ126">
        <v>3</v>
      </c>
      <c r="BB126">
        <v>76</v>
      </c>
      <c r="BC126">
        <v>20</v>
      </c>
      <c r="BD126">
        <v>98</v>
      </c>
      <c r="BE126">
        <v>75</v>
      </c>
      <c r="BF126">
        <v>58</v>
      </c>
      <c r="BG126">
        <v>65</v>
      </c>
      <c r="BH126">
        <v>2</v>
      </c>
      <c r="BI126">
        <v>17</v>
      </c>
      <c r="BK126">
        <v>2</v>
      </c>
      <c r="BL126">
        <v>57</v>
      </c>
      <c r="BN126">
        <v>92</v>
      </c>
      <c r="BO126">
        <v>39</v>
      </c>
      <c r="BP126">
        <v>103</v>
      </c>
      <c r="BQ126">
        <v>71</v>
      </c>
      <c r="BR126">
        <v>25</v>
      </c>
      <c r="BS126">
        <v>23</v>
      </c>
      <c r="BT126">
        <v>180</v>
      </c>
      <c r="BU126">
        <v>138</v>
      </c>
      <c r="BW126">
        <v>73</v>
      </c>
      <c r="BX126">
        <v>11</v>
      </c>
      <c r="BY126">
        <v>40</v>
      </c>
      <c r="BZ126">
        <v>8</v>
      </c>
      <c r="CA126">
        <v>7</v>
      </c>
      <c r="CB126">
        <v>53</v>
      </c>
      <c r="CC126">
        <v>65</v>
      </c>
      <c r="CD126">
        <v>2</v>
      </c>
      <c r="CG126">
        <v>8</v>
      </c>
      <c r="CH126">
        <v>5</v>
      </c>
      <c r="CJ126">
        <v>2</v>
      </c>
      <c r="CK126">
        <v>55</v>
      </c>
      <c r="CL126">
        <v>29</v>
      </c>
    </row>
    <row r="127" spans="1:85" ht="12.75">
      <c r="A127" s="1" t="s">
        <v>138</v>
      </c>
      <c r="B127" s="35">
        <v>0.56</v>
      </c>
      <c r="C127" s="25">
        <v>1.74</v>
      </c>
      <c r="D127" s="62">
        <v>0.97</v>
      </c>
      <c r="E127" s="31">
        <v>1.25</v>
      </c>
      <c r="F127" s="63">
        <v>0.44</v>
      </c>
      <c r="G127" s="124">
        <v>0.33453121319199053</v>
      </c>
      <c r="H127" s="161">
        <f t="shared" si="4"/>
        <v>0.6995600546686134</v>
      </c>
      <c r="I127" s="158">
        <v>0.153280196198651</v>
      </c>
      <c r="J127" s="17">
        <v>1.08</v>
      </c>
      <c r="K127" s="17">
        <v>0.5493464671339269</v>
      </c>
      <c r="L127" s="17">
        <v>1.3428991905813097</v>
      </c>
      <c r="M127" s="17">
        <v>0.3722744194291792</v>
      </c>
      <c r="N127" s="92">
        <f t="shared" si="5"/>
        <v>0.8640790015087093</v>
      </c>
      <c r="O127" s="77">
        <f t="shared" si="6"/>
        <v>63</v>
      </c>
      <c r="P127" s="81">
        <f t="shared" si="7"/>
        <v>14</v>
      </c>
      <c r="Q127" s="11"/>
      <c r="R127" s="11"/>
      <c r="S127" s="11"/>
      <c r="T127" s="11"/>
      <c r="U127" s="11"/>
      <c r="W127">
        <v>4</v>
      </c>
      <c r="X127" s="50"/>
      <c r="Y127" s="50">
        <v>1</v>
      </c>
      <c r="Z127" s="50"/>
      <c r="AA127" s="50">
        <v>3</v>
      </c>
      <c r="AB127">
        <v>1</v>
      </c>
      <c r="AD127" s="19">
        <v>2</v>
      </c>
      <c r="AE127" s="50">
        <v>2</v>
      </c>
      <c r="AJ127" s="50">
        <v>1</v>
      </c>
      <c r="AK127" s="50"/>
      <c r="AR127" s="50">
        <v>16</v>
      </c>
      <c r="BS127">
        <v>4</v>
      </c>
      <c r="BT127">
        <v>2</v>
      </c>
      <c r="CB127">
        <v>1</v>
      </c>
      <c r="CC127">
        <v>4</v>
      </c>
      <c r="CD127">
        <v>21</v>
      </c>
      <c r="CG127">
        <v>1</v>
      </c>
    </row>
    <row r="128" spans="1:85" ht="12.75">
      <c r="A128" s="1" t="s">
        <v>139</v>
      </c>
      <c r="B128" s="35">
        <v>0.53</v>
      </c>
      <c r="C128" s="25">
        <v>1.94</v>
      </c>
      <c r="D128" s="63">
        <v>1.7</v>
      </c>
      <c r="E128" s="31">
        <v>1.31</v>
      </c>
      <c r="F128" s="62">
        <v>0.75</v>
      </c>
      <c r="G128" s="124">
        <v>0.3024723203769141</v>
      </c>
      <c r="H128" s="161">
        <f t="shared" si="4"/>
        <v>2.4715622395579513</v>
      </c>
      <c r="I128" s="158">
        <v>0.18393623543838136</v>
      </c>
      <c r="J128" s="17">
        <v>0.08</v>
      </c>
      <c r="K128" s="17">
        <v>0.4546315590073878</v>
      </c>
      <c r="L128" s="17">
        <v>11.497424576894774</v>
      </c>
      <c r="M128" s="17">
        <v>0.14181882644921112</v>
      </c>
      <c r="N128" s="92">
        <f t="shared" si="5"/>
        <v>0.7955013029762721</v>
      </c>
      <c r="O128" s="77">
        <f t="shared" si="6"/>
        <v>58</v>
      </c>
      <c r="P128" s="81">
        <f t="shared" si="7"/>
        <v>17</v>
      </c>
      <c r="Q128" s="11"/>
      <c r="R128" s="11"/>
      <c r="S128" s="11"/>
      <c r="T128" s="11"/>
      <c r="U128" s="11"/>
      <c r="X128" s="19"/>
      <c r="Y128" s="19"/>
      <c r="Z128" s="19"/>
      <c r="AA128" s="19"/>
      <c r="AB128">
        <v>1</v>
      </c>
      <c r="AD128" s="19">
        <v>1</v>
      </c>
      <c r="AE128" s="50">
        <v>2</v>
      </c>
      <c r="AI128">
        <v>1</v>
      </c>
      <c r="AJ128" s="50"/>
      <c r="AK128" s="50">
        <v>4</v>
      </c>
      <c r="AN128" s="50">
        <v>3</v>
      </c>
      <c r="AP128">
        <v>3</v>
      </c>
      <c r="AR128" s="50">
        <v>6</v>
      </c>
      <c r="AT128" s="50">
        <v>6</v>
      </c>
      <c r="BB128">
        <v>1</v>
      </c>
      <c r="BS128">
        <v>6</v>
      </c>
      <c r="BT128">
        <v>1</v>
      </c>
      <c r="CC128">
        <v>2</v>
      </c>
      <c r="CD128">
        <v>2</v>
      </c>
      <c r="CE128">
        <v>15</v>
      </c>
      <c r="CF128">
        <v>3</v>
      </c>
      <c r="CG128">
        <v>1</v>
      </c>
    </row>
    <row r="129" spans="1:81" ht="12.75">
      <c r="A129" s="1" t="s">
        <v>140</v>
      </c>
      <c r="B129" s="35">
        <v>0.11</v>
      </c>
      <c r="C129" s="25"/>
      <c r="D129" s="62">
        <v>0.01</v>
      </c>
      <c r="E129" s="31">
        <v>0.01</v>
      </c>
      <c r="F129" s="63">
        <v>0.03</v>
      </c>
      <c r="G129" s="123" t="s">
        <v>305</v>
      </c>
      <c r="H129" s="161">
        <f t="shared" si="4"/>
        <v>0.015146948054274221</v>
      </c>
      <c r="I129" s="158"/>
      <c r="J129" s="17">
        <v>0.02</v>
      </c>
      <c r="K129" s="17">
        <v>0.018942981625307824</v>
      </c>
      <c r="L129" s="17">
        <v>0.03679175864606328</v>
      </c>
      <c r="M129" s="17"/>
      <c r="N129" s="92">
        <f t="shared" si="5"/>
        <v>0.15087093677136196</v>
      </c>
      <c r="O129" s="77">
        <f t="shared" si="6"/>
        <v>11</v>
      </c>
      <c r="P129" s="81">
        <f t="shared" si="7"/>
        <v>7</v>
      </c>
      <c r="Q129" s="11"/>
      <c r="R129" s="11"/>
      <c r="S129" s="11"/>
      <c r="T129" s="11"/>
      <c r="U129" s="11"/>
      <c r="X129" s="19"/>
      <c r="Y129" s="19"/>
      <c r="Z129" s="19"/>
      <c r="AA129" s="19"/>
      <c r="AH129">
        <v>1</v>
      </c>
      <c r="AI129">
        <v>1</v>
      </c>
      <c r="BB129">
        <v>1</v>
      </c>
      <c r="BN129">
        <v>1</v>
      </c>
      <c r="BY129">
        <v>2</v>
      </c>
      <c r="CB129">
        <v>3</v>
      </c>
      <c r="CC129">
        <v>2</v>
      </c>
    </row>
    <row r="130" spans="1:90" ht="12.75">
      <c r="A130" s="1" t="s">
        <v>141</v>
      </c>
      <c r="B130" s="35">
        <v>7.38</v>
      </c>
      <c r="C130" s="25">
        <v>3.47</v>
      </c>
      <c r="D130" s="62">
        <v>5.97</v>
      </c>
      <c r="E130" s="31">
        <v>17.45</v>
      </c>
      <c r="F130" s="62">
        <v>34.78</v>
      </c>
      <c r="G130" s="124">
        <v>69.49336395759717</v>
      </c>
      <c r="H130" s="161">
        <f t="shared" si="4"/>
        <v>47.337080276974234</v>
      </c>
      <c r="I130" s="158">
        <v>26.63</v>
      </c>
      <c r="J130" s="17">
        <v>72.9</v>
      </c>
      <c r="K130" s="17">
        <v>39.98863421102482</v>
      </c>
      <c r="L130" s="17">
        <v>37.159676232523914</v>
      </c>
      <c r="M130" s="17">
        <v>60.00709094132246</v>
      </c>
      <c r="N130" s="92">
        <f t="shared" si="5"/>
        <v>29.104375257166367</v>
      </c>
      <c r="O130" s="77">
        <f t="shared" si="6"/>
        <v>2122</v>
      </c>
      <c r="P130" s="81">
        <f t="shared" si="7"/>
        <v>71</v>
      </c>
      <c r="Q130" s="11">
        <v>85</v>
      </c>
      <c r="R130" s="11">
        <v>67</v>
      </c>
      <c r="S130" s="11">
        <v>5</v>
      </c>
      <c r="T130" s="11"/>
      <c r="U130" s="11">
        <v>9</v>
      </c>
      <c r="V130" s="50">
        <v>18</v>
      </c>
      <c r="W130" s="50">
        <v>4</v>
      </c>
      <c r="X130" s="50">
        <v>47</v>
      </c>
      <c r="Y130" s="50">
        <v>46</v>
      </c>
      <c r="Z130" s="50">
        <v>1</v>
      </c>
      <c r="AA130" s="50">
        <v>40</v>
      </c>
      <c r="AB130" s="50">
        <v>6</v>
      </c>
      <c r="AC130" s="50">
        <v>53</v>
      </c>
      <c r="AD130" s="50">
        <v>81</v>
      </c>
      <c r="AE130" s="50">
        <v>8</v>
      </c>
      <c r="AF130" s="50"/>
      <c r="AG130" s="50">
        <v>14</v>
      </c>
      <c r="AH130" s="50">
        <v>57</v>
      </c>
      <c r="AI130" s="50">
        <v>121</v>
      </c>
      <c r="AJ130" s="50">
        <v>139</v>
      </c>
      <c r="AK130" s="50">
        <v>11</v>
      </c>
      <c r="AL130" s="50">
        <v>10</v>
      </c>
      <c r="AM130" s="50">
        <v>11</v>
      </c>
      <c r="AN130" s="50">
        <v>55</v>
      </c>
      <c r="AO130" s="50">
        <v>31</v>
      </c>
      <c r="AP130" s="50">
        <v>29</v>
      </c>
      <c r="AQ130" s="50">
        <v>12</v>
      </c>
      <c r="AR130" s="50">
        <v>15</v>
      </c>
      <c r="AS130" s="50">
        <v>14</v>
      </c>
      <c r="AT130" s="50">
        <v>37</v>
      </c>
      <c r="AU130" s="50">
        <v>7</v>
      </c>
      <c r="AV130" s="50">
        <v>15</v>
      </c>
      <c r="AW130" s="50">
        <v>8</v>
      </c>
      <c r="AX130" s="50">
        <v>2</v>
      </c>
      <c r="AY130" s="50">
        <v>7</v>
      </c>
      <c r="AZ130">
        <v>68</v>
      </c>
      <c r="BB130">
        <v>63</v>
      </c>
      <c r="BC130">
        <v>47</v>
      </c>
      <c r="BD130">
        <v>23</v>
      </c>
      <c r="BE130">
        <v>74</v>
      </c>
      <c r="BF130">
        <v>51</v>
      </c>
      <c r="BG130">
        <v>4</v>
      </c>
      <c r="BH130">
        <v>3</v>
      </c>
      <c r="BI130">
        <v>12</v>
      </c>
      <c r="BJ130">
        <v>3</v>
      </c>
      <c r="BK130">
        <v>3</v>
      </c>
      <c r="BL130">
        <v>2</v>
      </c>
      <c r="BM130">
        <v>3</v>
      </c>
      <c r="BN130">
        <v>37</v>
      </c>
      <c r="BO130">
        <v>63</v>
      </c>
      <c r="BP130">
        <v>25</v>
      </c>
      <c r="BQ130">
        <v>55</v>
      </c>
      <c r="BR130">
        <v>2</v>
      </c>
      <c r="BS130">
        <v>57</v>
      </c>
      <c r="BT130">
        <v>33</v>
      </c>
      <c r="BU130">
        <v>67</v>
      </c>
      <c r="BV130">
        <v>10</v>
      </c>
      <c r="BW130">
        <v>40</v>
      </c>
      <c r="BX130">
        <v>37</v>
      </c>
      <c r="BY130">
        <v>51</v>
      </c>
      <c r="BZ130">
        <v>3</v>
      </c>
      <c r="CA130">
        <v>18</v>
      </c>
      <c r="CB130">
        <v>21</v>
      </c>
      <c r="CC130">
        <v>34</v>
      </c>
      <c r="CD130">
        <v>21</v>
      </c>
      <c r="CE130">
        <v>19</v>
      </c>
      <c r="CF130">
        <v>4</v>
      </c>
      <c r="CG130">
        <v>17</v>
      </c>
      <c r="CH130">
        <v>12</v>
      </c>
      <c r="CI130">
        <v>15</v>
      </c>
      <c r="CJ130">
        <v>12</v>
      </c>
      <c r="CK130">
        <v>26</v>
      </c>
      <c r="CL130">
        <v>22</v>
      </c>
    </row>
    <row r="131" spans="1:85" ht="12.75">
      <c r="A131" s="1" t="s">
        <v>142</v>
      </c>
      <c r="B131" s="35">
        <v>1.01</v>
      </c>
      <c r="C131" s="25">
        <v>1.17</v>
      </c>
      <c r="D131" s="62">
        <v>0.42</v>
      </c>
      <c r="E131" s="32">
        <v>0.3</v>
      </c>
      <c r="F131" s="62">
        <v>0.74</v>
      </c>
      <c r="G131" s="124">
        <v>1.4537926972909305</v>
      </c>
      <c r="H131" s="161">
        <f t="shared" si="4"/>
        <v>2.1434965303290614</v>
      </c>
      <c r="I131" s="158">
        <v>2.92</v>
      </c>
      <c r="J131" s="17">
        <v>2.06</v>
      </c>
      <c r="K131" s="17">
        <v>2.34892972153817</v>
      </c>
      <c r="L131" s="17">
        <v>2.0235467255334805</v>
      </c>
      <c r="M131" s="17">
        <v>1.365006204573657</v>
      </c>
      <c r="N131" s="92">
        <f t="shared" si="5"/>
        <v>3.5523247839802496</v>
      </c>
      <c r="O131" s="77">
        <f t="shared" si="6"/>
        <v>259</v>
      </c>
      <c r="P131" s="81">
        <f t="shared" si="7"/>
        <v>27</v>
      </c>
      <c r="Q131" s="11">
        <v>3</v>
      </c>
      <c r="R131" s="11">
        <v>1</v>
      </c>
      <c r="S131" s="11"/>
      <c r="T131" s="11">
        <v>4</v>
      </c>
      <c r="U131" s="11"/>
      <c r="X131" s="50"/>
      <c r="Y131" s="50">
        <v>13</v>
      </c>
      <c r="Z131" s="50"/>
      <c r="AD131" s="50"/>
      <c r="AE131" s="50"/>
      <c r="AH131">
        <v>2</v>
      </c>
      <c r="AN131">
        <v>5</v>
      </c>
      <c r="AQ131">
        <v>13</v>
      </c>
      <c r="AR131" s="50">
        <v>3</v>
      </c>
      <c r="AT131">
        <v>7</v>
      </c>
      <c r="AV131">
        <v>1</v>
      </c>
      <c r="AX131">
        <v>2</v>
      </c>
      <c r="BC131">
        <v>8</v>
      </c>
      <c r="BD131">
        <v>1</v>
      </c>
      <c r="BE131">
        <v>17</v>
      </c>
      <c r="BF131">
        <v>110</v>
      </c>
      <c r="BG131">
        <v>2</v>
      </c>
      <c r="BI131">
        <v>1</v>
      </c>
      <c r="BN131">
        <v>17</v>
      </c>
      <c r="BO131">
        <v>14</v>
      </c>
      <c r="BP131">
        <v>1</v>
      </c>
      <c r="BS131">
        <v>2</v>
      </c>
      <c r="BV131">
        <v>2</v>
      </c>
      <c r="BW131">
        <v>6</v>
      </c>
      <c r="BY131">
        <v>9</v>
      </c>
      <c r="CD131">
        <v>4</v>
      </c>
      <c r="CF131">
        <v>1</v>
      </c>
      <c r="CG131">
        <v>10</v>
      </c>
    </row>
    <row r="132" spans="1:88" ht="12.75">
      <c r="A132" s="1" t="s">
        <v>143</v>
      </c>
      <c r="B132" s="35">
        <v>27.38</v>
      </c>
      <c r="C132" s="25">
        <v>3.55</v>
      </c>
      <c r="D132" s="62">
        <v>4.02</v>
      </c>
      <c r="E132" s="31">
        <v>3.81</v>
      </c>
      <c r="F132" s="62">
        <v>7.25</v>
      </c>
      <c r="G132" s="124">
        <v>10.572916372202593</v>
      </c>
      <c r="H132" s="161">
        <f t="shared" si="4"/>
        <v>8.674843107360477</v>
      </c>
      <c r="I132" s="158">
        <v>2.71</v>
      </c>
      <c r="J132" s="17">
        <v>4.63</v>
      </c>
      <c r="K132" s="17">
        <v>23.451411252131088</v>
      </c>
      <c r="L132" s="17">
        <v>11.607799852832965</v>
      </c>
      <c r="M132" s="17">
        <v>0.9750044318383265</v>
      </c>
      <c r="N132" s="92">
        <f t="shared" si="5"/>
        <v>46.79742147853518</v>
      </c>
      <c r="O132" s="77">
        <f t="shared" si="6"/>
        <v>3412</v>
      </c>
      <c r="P132" s="81">
        <f t="shared" si="7"/>
        <v>53</v>
      </c>
      <c r="Q132" s="11"/>
      <c r="R132" s="11">
        <v>269</v>
      </c>
      <c r="S132" s="11">
        <v>50</v>
      </c>
      <c r="T132" s="11">
        <v>227</v>
      </c>
      <c r="U132" s="11">
        <v>32</v>
      </c>
      <c r="V132">
        <v>5</v>
      </c>
      <c r="X132" s="50">
        <v>1</v>
      </c>
      <c r="Y132" s="50">
        <v>23</v>
      </c>
      <c r="Z132" s="50">
        <v>53</v>
      </c>
      <c r="AA132" s="50"/>
      <c r="AD132" s="50">
        <v>175</v>
      </c>
      <c r="AE132" s="50">
        <v>100</v>
      </c>
      <c r="AG132">
        <v>76</v>
      </c>
      <c r="AH132">
        <v>122</v>
      </c>
      <c r="AI132">
        <v>36</v>
      </c>
      <c r="AJ132">
        <v>1</v>
      </c>
      <c r="AK132">
        <v>30</v>
      </c>
      <c r="AM132">
        <v>131</v>
      </c>
      <c r="AN132" s="50">
        <v>3</v>
      </c>
      <c r="AO132">
        <v>110</v>
      </c>
      <c r="AP132">
        <v>86</v>
      </c>
      <c r="AQ132">
        <v>130</v>
      </c>
      <c r="AR132" s="50">
        <v>115</v>
      </c>
      <c r="AS132">
        <v>68</v>
      </c>
      <c r="AT132" s="50">
        <v>1</v>
      </c>
      <c r="AU132">
        <v>2</v>
      </c>
      <c r="AX132">
        <v>12</v>
      </c>
      <c r="AY132">
        <v>50</v>
      </c>
      <c r="AZ132">
        <v>105</v>
      </c>
      <c r="BB132">
        <v>2</v>
      </c>
      <c r="BC132">
        <v>4</v>
      </c>
      <c r="BD132">
        <v>177</v>
      </c>
      <c r="BF132">
        <v>7</v>
      </c>
      <c r="BG132">
        <v>94</v>
      </c>
      <c r="BI132">
        <v>96</v>
      </c>
      <c r="BJ132">
        <v>65</v>
      </c>
      <c r="BK132">
        <v>30</v>
      </c>
      <c r="BL132">
        <v>1</v>
      </c>
      <c r="BM132">
        <v>1</v>
      </c>
      <c r="BN132">
        <v>25</v>
      </c>
      <c r="BO132">
        <v>8</v>
      </c>
      <c r="BS132">
        <v>100</v>
      </c>
      <c r="BV132">
        <v>18</v>
      </c>
      <c r="BW132">
        <v>9</v>
      </c>
      <c r="BY132">
        <v>3</v>
      </c>
      <c r="CA132">
        <v>16</v>
      </c>
      <c r="CB132">
        <v>19</v>
      </c>
      <c r="CC132">
        <v>9</v>
      </c>
      <c r="CD132">
        <v>40</v>
      </c>
      <c r="CE132">
        <v>27</v>
      </c>
      <c r="CF132">
        <v>330</v>
      </c>
      <c r="CG132">
        <v>145</v>
      </c>
      <c r="CH132">
        <v>3</v>
      </c>
      <c r="CI132">
        <v>15</v>
      </c>
      <c r="CJ132">
        <v>155</v>
      </c>
    </row>
    <row r="133" spans="1:21" ht="12.75">
      <c r="A133" s="1" t="s">
        <v>144</v>
      </c>
      <c r="B133" s="35">
        <v>0.25</v>
      </c>
      <c r="C133" s="25">
        <v>0.45</v>
      </c>
      <c r="D133" s="62">
        <v>0.11</v>
      </c>
      <c r="E133" s="31">
        <v>4.73</v>
      </c>
      <c r="F133" s="62">
        <v>0.36</v>
      </c>
      <c r="G133" s="124">
        <v>0.03241696113074204</v>
      </c>
      <c r="H133" s="161">
        <f aca="true" t="shared" si="8" ref="H133:H146">(I133+J133+K133+L133+M133)/5</f>
        <v>0.010879537647522121</v>
      </c>
      <c r="I133" s="158"/>
      <c r="J133" s="17"/>
      <c r="K133" s="17">
        <v>0.018942981625307824</v>
      </c>
      <c r="L133" s="17"/>
      <c r="M133" s="17">
        <v>0.03545470661230278</v>
      </c>
      <c r="N133" s="92">
        <f t="shared" si="5"/>
        <v>0</v>
      </c>
      <c r="O133" s="77">
        <f t="shared" si="6"/>
        <v>0</v>
      </c>
      <c r="P133" s="81">
        <f t="shared" si="7"/>
        <v>0</v>
      </c>
      <c r="Q133" s="11"/>
      <c r="R133" s="11"/>
      <c r="S133" s="11"/>
      <c r="T133" s="11"/>
      <c r="U133" s="11"/>
    </row>
    <row r="134" spans="1:21" ht="12.75">
      <c r="A134" s="1" t="s">
        <v>145</v>
      </c>
      <c r="B134" s="35">
        <v>0.16</v>
      </c>
      <c r="C134" s="25">
        <v>0.07</v>
      </c>
      <c r="D134" s="62">
        <v>0.07</v>
      </c>
      <c r="E134" s="31">
        <v>0.23</v>
      </c>
      <c r="F134" s="62">
        <v>0.06</v>
      </c>
      <c r="G134" s="124">
        <v>0.061</v>
      </c>
      <c r="H134" s="161">
        <f t="shared" si="8"/>
        <v>0.003679175864606328</v>
      </c>
      <c r="I134" s="158"/>
      <c r="J134" s="17"/>
      <c r="K134" s="17"/>
      <c r="L134" s="17">
        <v>0.01839587932303164</v>
      </c>
      <c r="M134" s="17"/>
      <c r="N134" s="92">
        <f t="shared" si="5"/>
        <v>0</v>
      </c>
      <c r="O134" s="77">
        <f t="shared" si="6"/>
        <v>0</v>
      </c>
      <c r="P134" s="81">
        <f t="shared" si="7"/>
        <v>0</v>
      </c>
      <c r="Q134" s="11"/>
      <c r="R134" s="11"/>
      <c r="S134" s="11"/>
      <c r="T134" s="11"/>
      <c r="U134" s="11"/>
    </row>
    <row r="135" spans="1:89" ht="12.75">
      <c r="A135" s="1" t="s">
        <v>146</v>
      </c>
      <c r="B135" s="35">
        <v>55.41</v>
      </c>
      <c r="C135" s="25">
        <v>7.07</v>
      </c>
      <c r="D135" s="63">
        <v>16.46</v>
      </c>
      <c r="E135" s="31">
        <v>19.06</v>
      </c>
      <c r="F135" s="62">
        <v>10.91</v>
      </c>
      <c r="G135" s="124">
        <v>14.193605418138986</v>
      </c>
      <c r="H135" s="161">
        <f t="shared" si="8"/>
        <v>18.490100840624727</v>
      </c>
      <c r="I135" s="158">
        <v>2.08</v>
      </c>
      <c r="J135" s="17">
        <v>10.54</v>
      </c>
      <c r="K135" s="17">
        <v>15.400644061375262</v>
      </c>
      <c r="L135" s="17">
        <v>58.77483443708609</v>
      </c>
      <c r="M135" s="17">
        <v>5.655025704662294</v>
      </c>
      <c r="N135" s="92">
        <f t="shared" si="5"/>
        <v>1.1521053353449457</v>
      </c>
      <c r="O135" s="77">
        <f t="shared" si="6"/>
        <v>84</v>
      </c>
      <c r="P135" s="81">
        <f t="shared" si="7"/>
        <v>14</v>
      </c>
      <c r="Q135" s="11"/>
      <c r="R135" s="11"/>
      <c r="S135" s="11"/>
      <c r="T135" s="11"/>
      <c r="U135" s="11"/>
      <c r="V135" s="50"/>
      <c r="W135" s="50"/>
      <c r="X135" s="50"/>
      <c r="Y135" s="50"/>
      <c r="Z135" s="50"/>
      <c r="AD135">
        <v>3</v>
      </c>
      <c r="AE135" s="50"/>
      <c r="AH135">
        <v>36</v>
      </c>
      <c r="AN135">
        <v>1</v>
      </c>
      <c r="AO135">
        <v>1</v>
      </c>
      <c r="AU135">
        <v>1</v>
      </c>
      <c r="AV135">
        <v>1</v>
      </c>
      <c r="AW135">
        <v>14</v>
      </c>
      <c r="BB135">
        <v>3</v>
      </c>
      <c r="BD135">
        <v>2</v>
      </c>
      <c r="BT135">
        <v>2</v>
      </c>
      <c r="BU135">
        <v>15</v>
      </c>
      <c r="BY135">
        <v>3</v>
      </c>
      <c r="CI135">
        <v>1</v>
      </c>
      <c r="CK135">
        <v>1</v>
      </c>
    </row>
    <row r="136" spans="1:31" ht="12.75">
      <c r="A136" s="1" t="s">
        <v>147</v>
      </c>
      <c r="B136" s="35">
        <v>0.04</v>
      </c>
      <c r="C136" s="25">
        <v>0.01</v>
      </c>
      <c r="D136" s="62">
        <v>0.03</v>
      </c>
      <c r="E136" s="31">
        <v>0.05</v>
      </c>
      <c r="F136" s="62">
        <v>0.03</v>
      </c>
      <c r="G136" s="124">
        <v>0.015472320376914015</v>
      </c>
      <c r="H136" s="161">
        <f t="shared" si="8"/>
        <v>0.07215557461624328</v>
      </c>
      <c r="I136" s="158"/>
      <c r="J136" s="17">
        <v>0.06</v>
      </c>
      <c r="K136" s="17">
        <v>0.24625876112900172</v>
      </c>
      <c r="L136" s="17">
        <v>0.03679175864606328</v>
      </c>
      <c r="M136" s="17">
        <v>0.01772735330615139</v>
      </c>
      <c r="N136" s="92">
        <f t="shared" si="5"/>
        <v>0</v>
      </c>
      <c r="O136" s="77">
        <f t="shared" si="6"/>
        <v>0</v>
      </c>
      <c r="P136" s="81">
        <f t="shared" si="7"/>
        <v>0</v>
      </c>
      <c r="Q136" s="11"/>
      <c r="R136" s="11"/>
      <c r="S136" s="11"/>
      <c r="T136" s="11"/>
      <c r="U136" s="11"/>
      <c r="X136" s="50"/>
      <c r="Y136" s="50"/>
      <c r="Z136" s="50"/>
      <c r="AE136" s="50"/>
    </row>
    <row r="137" spans="1:21" ht="12.75">
      <c r="A137" s="1" t="s">
        <v>204</v>
      </c>
      <c r="B137" s="35">
        <v>0.04</v>
      </c>
      <c r="C137" s="25"/>
      <c r="D137" s="103" t="s">
        <v>305</v>
      </c>
      <c r="E137" s="104" t="s">
        <v>305</v>
      </c>
      <c r="F137" s="103" t="s">
        <v>305</v>
      </c>
      <c r="G137" s="125"/>
      <c r="H137" s="161">
        <f t="shared" si="8"/>
        <v>0</v>
      </c>
      <c r="I137" s="158"/>
      <c r="J137" s="17"/>
      <c r="K137" s="17"/>
      <c r="L137" s="17"/>
      <c r="M137" s="17"/>
      <c r="N137" s="92">
        <f t="shared" si="5"/>
        <v>0</v>
      </c>
      <c r="O137" s="77">
        <f t="shared" si="6"/>
        <v>0</v>
      </c>
      <c r="P137" s="81">
        <f t="shared" si="7"/>
        <v>0</v>
      </c>
      <c r="Q137" s="11"/>
      <c r="R137" s="11"/>
      <c r="S137" s="11"/>
      <c r="T137" s="11"/>
      <c r="U137" s="11"/>
    </row>
    <row r="138" spans="1:82" ht="12.75">
      <c r="A138" s="1" t="s">
        <v>148</v>
      </c>
      <c r="B138" s="35">
        <v>2.07</v>
      </c>
      <c r="C138" s="25">
        <v>1.51</v>
      </c>
      <c r="D138" s="62">
        <v>0.99</v>
      </c>
      <c r="E138" s="31">
        <v>0.51</v>
      </c>
      <c r="F138" s="63">
        <v>1.2</v>
      </c>
      <c r="G138" s="124">
        <v>1.4846042402826858</v>
      </c>
      <c r="H138" s="161">
        <f t="shared" si="8"/>
        <v>0.580158473668358</v>
      </c>
      <c r="I138" s="158">
        <v>0.34</v>
      </c>
      <c r="J138" s="17">
        <v>0.37</v>
      </c>
      <c r="K138" s="17"/>
      <c r="L138" s="17">
        <v>1.7476085356880058</v>
      </c>
      <c r="M138" s="17">
        <v>0.44318383265378475</v>
      </c>
      <c r="N138" s="92">
        <f t="shared" si="5"/>
        <v>0.5897682073789603</v>
      </c>
      <c r="O138" s="77">
        <f t="shared" si="6"/>
        <v>43</v>
      </c>
      <c r="P138" s="81">
        <f t="shared" si="7"/>
        <v>6</v>
      </c>
      <c r="Q138" s="11"/>
      <c r="R138" s="11"/>
      <c r="S138" s="11"/>
      <c r="T138" s="11"/>
      <c r="U138" s="11"/>
      <c r="AJ138">
        <v>13</v>
      </c>
      <c r="AT138">
        <v>7</v>
      </c>
      <c r="BB138">
        <v>1</v>
      </c>
      <c r="BN138">
        <v>17</v>
      </c>
      <c r="BS138">
        <v>4</v>
      </c>
      <c r="CD138">
        <v>1</v>
      </c>
    </row>
    <row r="139" spans="1:54" ht="12.75">
      <c r="A139" s="1" t="s">
        <v>149</v>
      </c>
      <c r="B139" s="35">
        <v>2.24</v>
      </c>
      <c r="C139" s="25">
        <v>1.56</v>
      </c>
      <c r="D139" s="62">
        <v>1.05</v>
      </c>
      <c r="E139" s="31">
        <v>0.88</v>
      </c>
      <c r="F139" s="62">
        <v>2.62</v>
      </c>
      <c r="G139" s="124">
        <v>2.0387338044758545</v>
      </c>
      <c r="H139" s="161">
        <f t="shared" si="8"/>
        <v>0.6379825478702055</v>
      </c>
      <c r="I139" s="158">
        <v>0.88</v>
      </c>
      <c r="J139" s="17">
        <v>0.52</v>
      </c>
      <c r="K139" s="17">
        <v>0.13260087137715476</v>
      </c>
      <c r="L139" s="17">
        <v>1.2141280353200883</v>
      </c>
      <c r="M139" s="17">
        <v>0.44318383265378475</v>
      </c>
      <c r="N139" s="92">
        <f aca="true" t="shared" si="9" ref="N139:N147">O139*10/$O$4</f>
        <v>0.0548621588259498</v>
      </c>
      <c r="O139" s="77">
        <f t="shared" si="6"/>
        <v>4</v>
      </c>
      <c r="P139" s="81">
        <f t="shared" si="7"/>
        <v>3</v>
      </c>
      <c r="Q139" s="11"/>
      <c r="R139" s="11"/>
      <c r="S139" s="11"/>
      <c r="T139" s="11">
        <v>2</v>
      </c>
      <c r="U139" s="11"/>
      <c r="AH139">
        <v>1</v>
      </c>
      <c r="BB139">
        <v>1</v>
      </c>
    </row>
    <row r="140" spans="1:61" ht="12.75">
      <c r="A140" s="1" t="s">
        <v>150</v>
      </c>
      <c r="B140" s="35">
        <v>0.12</v>
      </c>
      <c r="C140" s="25"/>
      <c r="D140" s="62">
        <v>0.08</v>
      </c>
      <c r="E140" s="31">
        <v>0.14</v>
      </c>
      <c r="F140" s="62">
        <v>0.05</v>
      </c>
      <c r="G140" s="124">
        <v>0.020999999999999998</v>
      </c>
      <c r="H140" s="161">
        <f t="shared" si="8"/>
        <v>0.1794049239609879</v>
      </c>
      <c r="I140" s="158">
        <v>0.07</v>
      </c>
      <c r="J140" s="17"/>
      <c r="K140" s="17">
        <v>0.018942981625307824</v>
      </c>
      <c r="L140" s="17">
        <v>0.7726269315673289</v>
      </c>
      <c r="M140" s="17">
        <v>0.03545470661230278</v>
      </c>
      <c r="N140" s="92">
        <f t="shared" si="9"/>
        <v>0.1371553970648745</v>
      </c>
      <c r="O140" s="77">
        <f aca="true" t="shared" si="10" ref="O140:O146">SUM(Q140:CM140)</f>
        <v>10</v>
      </c>
      <c r="P140" s="81">
        <f aca="true" t="shared" si="11" ref="P140:P146">COUNTA(Q140:CM140)</f>
        <v>3</v>
      </c>
      <c r="Q140" s="11"/>
      <c r="R140" s="11"/>
      <c r="S140" s="11"/>
      <c r="T140" s="11"/>
      <c r="U140" s="11"/>
      <c r="AD140">
        <v>8</v>
      </c>
      <c r="AS140">
        <v>1</v>
      </c>
      <c r="BI140">
        <v>1</v>
      </c>
    </row>
    <row r="141" spans="1:21" ht="12.75">
      <c r="A141" s="1" t="s">
        <v>151</v>
      </c>
      <c r="B141" s="36">
        <v>0.5</v>
      </c>
      <c r="C141" s="25">
        <v>0.13</v>
      </c>
      <c r="D141" s="62">
        <v>0.29</v>
      </c>
      <c r="E141" s="31">
        <v>0.12</v>
      </c>
      <c r="F141" s="62">
        <v>0.06</v>
      </c>
      <c r="G141" s="124">
        <v>0.05747232037691402</v>
      </c>
      <c r="H141" s="161">
        <f t="shared" si="8"/>
        <v>0.04143340691685062</v>
      </c>
      <c r="I141" s="158">
        <v>0.06</v>
      </c>
      <c r="J141" s="17"/>
      <c r="K141" s="17"/>
      <c r="L141" s="17">
        <v>0.14716703458425312</v>
      </c>
      <c r="M141" s="17"/>
      <c r="N141" s="92">
        <f t="shared" si="9"/>
        <v>0</v>
      </c>
      <c r="O141" s="77">
        <f t="shared" si="10"/>
        <v>0</v>
      </c>
      <c r="P141" s="81">
        <f t="shared" si="11"/>
        <v>0</v>
      </c>
      <c r="Q141" s="11"/>
      <c r="R141" s="11"/>
      <c r="S141" s="11"/>
      <c r="T141" s="11"/>
      <c r="U141" s="11"/>
    </row>
    <row r="142" spans="1:90" ht="12.75">
      <c r="A142" s="1" t="s">
        <v>152</v>
      </c>
      <c r="B142" s="35">
        <v>16.38</v>
      </c>
      <c r="C142" s="28">
        <v>11.5</v>
      </c>
      <c r="D142" s="63">
        <v>16.05</v>
      </c>
      <c r="E142" s="31">
        <v>18.07</v>
      </c>
      <c r="F142" s="63">
        <v>15.9</v>
      </c>
      <c r="G142" s="124">
        <v>10.701090694935218</v>
      </c>
      <c r="H142" s="161">
        <f t="shared" si="8"/>
        <v>12.23953670006839</v>
      </c>
      <c r="I142" s="158">
        <v>15.38</v>
      </c>
      <c r="J142" s="17">
        <v>15.8</v>
      </c>
      <c r="K142" s="17">
        <v>10.740670581549537</v>
      </c>
      <c r="L142" s="17">
        <v>13.373804267844003</v>
      </c>
      <c r="M142" s="17">
        <v>5.903208650948413</v>
      </c>
      <c r="N142" s="92">
        <f t="shared" si="9"/>
        <v>8.517350157728707</v>
      </c>
      <c r="O142" s="77">
        <f t="shared" si="10"/>
        <v>621</v>
      </c>
      <c r="P142" s="81">
        <f t="shared" si="11"/>
        <v>65</v>
      </c>
      <c r="Q142" s="11">
        <v>22</v>
      </c>
      <c r="R142" s="11">
        <v>26</v>
      </c>
      <c r="S142" s="11">
        <v>2</v>
      </c>
      <c r="T142" s="11">
        <v>7</v>
      </c>
      <c r="U142" s="11">
        <v>1</v>
      </c>
      <c r="V142" s="50">
        <v>25</v>
      </c>
      <c r="W142" s="50">
        <v>13</v>
      </c>
      <c r="X142" s="50">
        <v>14</v>
      </c>
      <c r="Y142" s="50">
        <v>23</v>
      </c>
      <c r="Z142" s="50">
        <v>8</v>
      </c>
      <c r="AA142" s="50"/>
      <c r="AB142" s="50"/>
      <c r="AC142" s="50"/>
      <c r="AD142" s="50">
        <v>3</v>
      </c>
      <c r="AE142" s="50">
        <v>12</v>
      </c>
      <c r="AF142" s="50">
        <v>3</v>
      </c>
      <c r="AG142" s="50">
        <v>23</v>
      </c>
      <c r="AH142" s="50">
        <v>8</v>
      </c>
      <c r="AI142" s="50">
        <v>15</v>
      </c>
      <c r="AJ142" s="50">
        <v>24</v>
      </c>
      <c r="AK142" s="50">
        <v>4</v>
      </c>
      <c r="AL142" s="50">
        <v>4</v>
      </c>
      <c r="AM142" s="50">
        <v>11</v>
      </c>
      <c r="AN142" s="50">
        <v>11</v>
      </c>
      <c r="AO142" s="50">
        <v>4</v>
      </c>
      <c r="AP142" s="50">
        <v>3</v>
      </c>
      <c r="AQ142" s="50">
        <v>4</v>
      </c>
      <c r="AR142" s="50">
        <v>2</v>
      </c>
      <c r="AS142" s="50">
        <v>6</v>
      </c>
      <c r="AT142" s="50">
        <v>8</v>
      </c>
      <c r="AU142" s="50"/>
      <c r="AV142" s="50">
        <v>7</v>
      </c>
      <c r="AX142" s="50">
        <v>3</v>
      </c>
      <c r="AY142" s="50">
        <v>2</v>
      </c>
      <c r="AZ142">
        <v>10</v>
      </c>
      <c r="BB142">
        <v>10</v>
      </c>
      <c r="BC142">
        <v>15</v>
      </c>
      <c r="BD142">
        <v>13</v>
      </c>
      <c r="BE142">
        <v>19</v>
      </c>
      <c r="BF142">
        <v>23</v>
      </c>
      <c r="BG142">
        <v>7</v>
      </c>
      <c r="BI142">
        <v>7</v>
      </c>
      <c r="BK142">
        <v>2</v>
      </c>
      <c r="BM142">
        <v>2</v>
      </c>
      <c r="BN142">
        <v>2</v>
      </c>
      <c r="BO142">
        <v>8</v>
      </c>
      <c r="BP142">
        <v>26</v>
      </c>
      <c r="BQ142">
        <v>12</v>
      </c>
      <c r="BR142">
        <v>2</v>
      </c>
      <c r="BS142">
        <v>15</v>
      </c>
      <c r="BT142">
        <v>8</v>
      </c>
      <c r="BU142">
        <v>5</v>
      </c>
      <c r="BV142">
        <v>1</v>
      </c>
      <c r="BW142">
        <v>4</v>
      </c>
      <c r="BX142">
        <v>3</v>
      </c>
      <c r="BY142">
        <v>8</v>
      </c>
      <c r="BZ142">
        <v>4</v>
      </c>
      <c r="CA142">
        <v>13</v>
      </c>
      <c r="CB142">
        <v>5</v>
      </c>
      <c r="CC142">
        <v>8</v>
      </c>
      <c r="CD142">
        <v>18</v>
      </c>
      <c r="CE142">
        <v>5</v>
      </c>
      <c r="CF142">
        <v>7</v>
      </c>
      <c r="CG142">
        <v>9</v>
      </c>
      <c r="CH142">
        <v>3</v>
      </c>
      <c r="CI142">
        <v>1</v>
      </c>
      <c r="CJ142">
        <v>7</v>
      </c>
      <c r="CK142">
        <v>25</v>
      </c>
      <c r="CL142">
        <v>16</v>
      </c>
    </row>
    <row r="143" spans="1:27" ht="12.75">
      <c r="A143" s="1" t="s">
        <v>153</v>
      </c>
      <c r="B143" s="35"/>
      <c r="C143" s="25">
        <v>0.11</v>
      </c>
      <c r="D143" s="62">
        <v>0.01</v>
      </c>
      <c r="E143" s="31">
        <v>0.13</v>
      </c>
      <c r="F143" s="62">
        <v>0.03</v>
      </c>
      <c r="G143" s="123" t="s">
        <v>305</v>
      </c>
      <c r="H143" s="161">
        <f t="shared" si="8"/>
        <v>0.04679175864606329</v>
      </c>
      <c r="I143" s="158"/>
      <c r="J143" s="17">
        <v>0.05</v>
      </c>
      <c r="K143" s="17"/>
      <c r="L143" s="17">
        <v>0.18395879323031641</v>
      </c>
      <c r="M143" s="17"/>
      <c r="N143" s="92">
        <f t="shared" si="9"/>
        <v>0.01371553970648745</v>
      </c>
      <c r="O143" s="77">
        <f t="shared" si="10"/>
        <v>1</v>
      </c>
      <c r="P143" s="81">
        <f t="shared" si="11"/>
        <v>1</v>
      </c>
      <c r="Q143" s="11"/>
      <c r="R143" s="11"/>
      <c r="S143" s="11">
        <v>1</v>
      </c>
      <c r="T143" s="11"/>
      <c r="U143" s="11"/>
      <c r="X143" s="19"/>
      <c r="Y143" s="19"/>
      <c r="Z143" s="19"/>
      <c r="AA143" s="19"/>
    </row>
    <row r="144" spans="1:27" ht="12.75">
      <c r="A144" s="1" t="s">
        <v>344</v>
      </c>
      <c r="B144" s="35"/>
      <c r="C144" s="25"/>
      <c r="D144" s="62"/>
      <c r="E144" s="31"/>
      <c r="F144" s="62"/>
      <c r="G144" s="123"/>
      <c r="H144" s="161">
        <f t="shared" si="8"/>
        <v>0.003679175864606328</v>
      </c>
      <c r="I144" s="158"/>
      <c r="J144" s="17"/>
      <c r="K144" s="17"/>
      <c r="L144" s="17">
        <v>0.01839587932303164</v>
      </c>
      <c r="M144" s="17"/>
      <c r="N144" s="92">
        <f>O144*10/$O$4</f>
        <v>0</v>
      </c>
      <c r="O144" s="77">
        <f>SUM(Q144:CM144)</f>
        <v>0</v>
      </c>
      <c r="P144" s="81">
        <f>COUNTA(Q144:CM144)</f>
        <v>0</v>
      </c>
      <c r="Q144" s="11"/>
      <c r="R144" s="11"/>
      <c r="S144" s="11"/>
      <c r="T144" s="11"/>
      <c r="U144" s="11"/>
      <c r="X144" s="19"/>
      <c r="Y144" s="19"/>
      <c r="Z144" s="19"/>
      <c r="AA144" s="19"/>
    </row>
    <row r="145" spans="1:91" ht="12.75">
      <c r="A145" s="1" t="s">
        <v>154</v>
      </c>
      <c r="B145" s="35">
        <v>45.28</v>
      </c>
      <c r="C145" s="25">
        <v>65.21</v>
      </c>
      <c r="D145" s="63">
        <v>75.44</v>
      </c>
      <c r="E145" s="31">
        <v>78.62</v>
      </c>
      <c r="F145" s="62">
        <v>49.23</v>
      </c>
      <c r="G145" s="124">
        <v>50.732658421672554</v>
      </c>
      <c r="H145" s="161">
        <f t="shared" si="8"/>
        <v>58.83822472195952</v>
      </c>
      <c r="I145" s="158">
        <v>61.22</v>
      </c>
      <c r="J145" s="17">
        <v>72.73</v>
      </c>
      <c r="K145" s="17">
        <v>66.24360674370146</v>
      </c>
      <c r="L145" s="17">
        <v>54.34142752023546</v>
      </c>
      <c r="M145" s="17">
        <v>39.656089345860664</v>
      </c>
      <c r="N145" s="92">
        <f t="shared" si="9"/>
        <v>52.18762858318475</v>
      </c>
      <c r="O145" s="77">
        <f t="shared" si="10"/>
        <v>3805</v>
      </c>
      <c r="P145" s="81">
        <f t="shared" si="11"/>
        <v>70</v>
      </c>
      <c r="Q145" s="11">
        <v>25</v>
      </c>
      <c r="R145" s="11">
        <v>29</v>
      </c>
      <c r="S145" s="11">
        <v>33</v>
      </c>
      <c r="T145" s="11">
        <v>6</v>
      </c>
      <c r="U145" s="11">
        <v>38</v>
      </c>
      <c r="V145" s="50">
        <v>48</v>
      </c>
      <c r="W145" s="50">
        <v>29</v>
      </c>
      <c r="X145" s="50">
        <v>30</v>
      </c>
      <c r="Y145" s="50">
        <v>12</v>
      </c>
      <c r="Z145" s="50">
        <v>13</v>
      </c>
      <c r="AA145" s="50"/>
      <c r="AB145" s="50">
        <v>24</v>
      </c>
      <c r="AC145" s="50">
        <v>19</v>
      </c>
      <c r="AD145" s="50">
        <v>50</v>
      </c>
      <c r="AE145" s="50">
        <v>80</v>
      </c>
      <c r="AF145" s="50">
        <v>65</v>
      </c>
      <c r="AG145" s="50">
        <v>38</v>
      </c>
      <c r="AH145" s="50">
        <v>43</v>
      </c>
      <c r="AI145" s="50">
        <v>8</v>
      </c>
      <c r="AJ145" s="50">
        <v>335</v>
      </c>
      <c r="AK145" s="50">
        <v>1</v>
      </c>
      <c r="AL145" s="50">
        <v>20</v>
      </c>
      <c r="AM145" s="50">
        <v>98</v>
      </c>
      <c r="AN145" s="50">
        <v>114</v>
      </c>
      <c r="AO145" s="50">
        <v>122</v>
      </c>
      <c r="AP145" s="50">
        <v>43</v>
      </c>
      <c r="AQ145" s="50">
        <v>94</v>
      </c>
      <c r="AR145" s="50">
        <v>158</v>
      </c>
      <c r="AS145" s="50">
        <v>221</v>
      </c>
      <c r="AT145" s="50">
        <v>89</v>
      </c>
      <c r="AU145" s="50">
        <v>17</v>
      </c>
      <c r="AV145" s="50">
        <v>17</v>
      </c>
      <c r="AW145" s="50">
        <v>90</v>
      </c>
      <c r="AX145" s="50">
        <v>33</v>
      </c>
      <c r="AY145" s="50">
        <v>40</v>
      </c>
      <c r="AZ145">
        <v>22</v>
      </c>
      <c r="BA145">
        <v>28</v>
      </c>
      <c r="BB145">
        <v>42</v>
      </c>
      <c r="BC145">
        <v>5</v>
      </c>
      <c r="BD145">
        <v>20</v>
      </c>
      <c r="BE145">
        <v>351</v>
      </c>
      <c r="BF145">
        <v>158</v>
      </c>
      <c r="BG145">
        <v>41</v>
      </c>
      <c r="BH145">
        <v>2</v>
      </c>
      <c r="BI145">
        <v>46</v>
      </c>
      <c r="BJ145">
        <v>1</v>
      </c>
      <c r="BK145">
        <v>43</v>
      </c>
      <c r="BL145">
        <v>29</v>
      </c>
      <c r="BM145">
        <v>10</v>
      </c>
      <c r="BN145">
        <v>26</v>
      </c>
      <c r="BO145">
        <v>15</v>
      </c>
      <c r="BP145">
        <v>101</v>
      </c>
      <c r="BQ145">
        <v>4</v>
      </c>
      <c r="BR145">
        <v>5</v>
      </c>
      <c r="BS145">
        <v>54</v>
      </c>
      <c r="BT145">
        <v>16</v>
      </c>
      <c r="BU145">
        <v>377</v>
      </c>
      <c r="BV145">
        <v>1</v>
      </c>
      <c r="BW145">
        <v>52</v>
      </c>
      <c r="BY145">
        <v>4</v>
      </c>
      <c r="BZ145">
        <v>26</v>
      </c>
      <c r="CA145">
        <v>29</v>
      </c>
      <c r="CB145">
        <v>8</v>
      </c>
      <c r="CD145">
        <v>41</v>
      </c>
      <c r="CF145">
        <v>16</v>
      </c>
      <c r="CG145">
        <v>28</v>
      </c>
      <c r="CH145">
        <v>9</v>
      </c>
      <c r="CJ145">
        <v>9</v>
      </c>
      <c r="CK145">
        <v>23</v>
      </c>
      <c r="CL145">
        <v>56</v>
      </c>
      <c r="CM145">
        <v>25</v>
      </c>
    </row>
    <row r="146" spans="1:37" ht="13.5" thickBot="1">
      <c r="A146" s="1" t="s">
        <v>155</v>
      </c>
      <c r="B146" s="37">
        <v>0.01</v>
      </c>
      <c r="C146" s="29">
        <v>0.05</v>
      </c>
      <c r="D146" s="64">
        <v>0.01</v>
      </c>
      <c r="E146" s="33">
        <v>0.08</v>
      </c>
      <c r="F146" s="64">
        <v>0.16</v>
      </c>
      <c r="G146" s="121">
        <v>0.08325088339222617</v>
      </c>
      <c r="H146" s="162">
        <f t="shared" si="8"/>
        <v>0.007224646525836606</v>
      </c>
      <c r="I146" s="159"/>
      <c r="J146" s="126"/>
      <c r="K146" s="126"/>
      <c r="L146" s="126">
        <v>0.01839587932303164</v>
      </c>
      <c r="M146" s="126">
        <v>0.01772735330615139</v>
      </c>
      <c r="N146" s="93">
        <f t="shared" si="9"/>
        <v>0</v>
      </c>
      <c r="O146" s="77">
        <f t="shared" si="10"/>
        <v>0</v>
      </c>
      <c r="P146" s="82">
        <f t="shared" si="11"/>
        <v>0</v>
      </c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9"/>
      <c r="AI146" s="19"/>
      <c r="AJ146" s="19"/>
      <c r="AK146" s="19"/>
    </row>
    <row r="147" spans="1:91" ht="13.5" thickBot="1">
      <c r="A147" s="1" t="s">
        <v>156</v>
      </c>
      <c r="B147" s="19">
        <f aca="true" t="shared" si="12" ref="B147:J147">SUM(B5:B146)</f>
        <v>536.6999999999999</v>
      </c>
      <c r="C147" s="19">
        <f t="shared" si="12"/>
        <v>397.18000000000006</v>
      </c>
      <c r="D147" s="19">
        <f t="shared" si="12"/>
        <v>387.53000000000003</v>
      </c>
      <c r="E147" s="19">
        <f t="shared" si="12"/>
        <v>462.75</v>
      </c>
      <c r="F147" s="19">
        <f t="shared" si="12"/>
        <v>454.69000000000005</v>
      </c>
      <c r="G147" s="19">
        <f t="shared" si="12"/>
        <v>530.6477470971357</v>
      </c>
      <c r="H147" s="131">
        <f>(I147+J147+K147+L147)/4</f>
        <v>552.4943774680359</v>
      </c>
      <c r="I147" s="19">
        <f t="shared" si="12"/>
        <v>413.6618884120171</v>
      </c>
      <c r="J147" s="19">
        <f t="shared" si="12"/>
        <v>599.97</v>
      </c>
      <c r="K147" s="19">
        <v>560.7311990907369</v>
      </c>
      <c r="L147" s="19">
        <v>635.6144223693892</v>
      </c>
      <c r="M147" s="19">
        <v>628.5233114695976</v>
      </c>
      <c r="N147" s="150">
        <f t="shared" si="9"/>
        <v>1565.8483061308461</v>
      </c>
      <c r="O147" s="151">
        <f>SUM(O5:O146)</f>
        <v>114166</v>
      </c>
      <c r="P147" s="77"/>
      <c r="Q147" s="96">
        <f aca="true" t="shared" si="13" ref="Q147:CM147">SUM(Q5:Q146)</f>
        <v>687</v>
      </c>
      <c r="R147" s="97">
        <f t="shared" si="13"/>
        <v>1753</v>
      </c>
      <c r="S147" s="97">
        <f t="shared" si="13"/>
        <v>1093</v>
      </c>
      <c r="T147" s="97">
        <f t="shared" si="13"/>
        <v>479</v>
      </c>
      <c r="U147" s="97">
        <f t="shared" si="13"/>
        <v>769</v>
      </c>
      <c r="V147" s="97">
        <f t="shared" si="13"/>
        <v>3049</v>
      </c>
      <c r="W147" s="97">
        <f t="shared" si="13"/>
        <v>2316</v>
      </c>
      <c r="X147" s="97">
        <f t="shared" si="13"/>
        <v>1745</v>
      </c>
      <c r="Y147" s="97">
        <f t="shared" si="13"/>
        <v>479</v>
      </c>
      <c r="Z147" s="97">
        <f t="shared" si="13"/>
        <v>360</v>
      </c>
      <c r="AA147" s="97">
        <f t="shared" si="13"/>
        <v>770</v>
      </c>
      <c r="AB147" s="97">
        <f t="shared" si="13"/>
        <v>192</v>
      </c>
      <c r="AC147" s="97">
        <f t="shared" si="13"/>
        <v>661</v>
      </c>
      <c r="AD147" s="97">
        <f t="shared" si="13"/>
        <v>833</v>
      </c>
      <c r="AE147" s="97">
        <f t="shared" si="13"/>
        <v>2172</v>
      </c>
      <c r="AF147" s="97">
        <f t="shared" si="13"/>
        <v>265</v>
      </c>
      <c r="AG147" s="97">
        <f t="shared" si="13"/>
        <v>1979</v>
      </c>
      <c r="AH147" s="97">
        <f t="shared" si="13"/>
        <v>3720</v>
      </c>
      <c r="AI147" s="97">
        <f t="shared" si="13"/>
        <v>1506</v>
      </c>
      <c r="AJ147" s="97">
        <f t="shared" si="13"/>
        <v>2071</v>
      </c>
      <c r="AK147" s="97">
        <f t="shared" si="13"/>
        <v>630</v>
      </c>
      <c r="AL147" s="97">
        <f t="shared" si="13"/>
        <v>104</v>
      </c>
      <c r="AM147" s="97">
        <f t="shared" si="13"/>
        <v>1261</v>
      </c>
      <c r="AN147" s="97">
        <f t="shared" si="13"/>
        <v>3264</v>
      </c>
      <c r="AO147" s="97">
        <f t="shared" si="13"/>
        <v>739</v>
      </c>
      <c r="AP147" s="97">
        <f t="shared" si="13"/>
        <v>738</v>
      </c>
      <c r="AQ147" s="97">
        <f t="shared" si="13"/>
        <v>3135</v>
      </c>
      <c r="AR147" s="97">
        <f t="shared" si="13"/>
        <v>1349</v>
      </c>
      <c r="AS147" s="97">
        <f t="shared" si="13"/>
        <v>2426</v>
      </c>
      <c r="AT147" s="97">
        <f t="shared" si="13"/>
        <v>1945</v>
      </c>
      <c r="AU147" s="97">
        <f t="shared" si="13"/>
        <v>789</v>
      </c>
      <c r="AV147" s="97">
        <f t="shared" si="13"/>
        <v>348</v>
      </c>
      <c r="AW147" s="97">
        <f t="shared" si="13"/>
        <v>633</v>
      </c>
      <c r="AX147" s="97">
        <f t="shared" si="13"/>
        <v>321</v>
      </c>
      <c r="AY147" s="97">
        <f t="shared" si="13"/>
        <v>460</v>
      </c>
      <c r="AZ147" s="97">
        <f t="shared" si="13"/>
        <v>1822</v>
      </c>
      <c r="BA147" s="97">
        <f t="shared" si="13"/>
        <v>247</v>
      </c>
      <c r="BB147" s="97">
        <f t="shared" si="13"/>
        <v>3481</v>
      </c>
      <c r="BC147" s="97">
        <f t="shared" si="13"/>
        <v>1450</v>
      </c>
      <c r="BD147" s="97">
        <f t="shared" si="13"/>
        <v>3814</v>
      </c>
      <c r="BE147" s="97">
        <f t="shared" si="13"/>
        <v>3436</v>
      </c>
      <c r="BF147" s="97">
        <f t="shared" si="13"/>
        <v>1056</v>
      </c>
      <c r="BG147" s="97">
        <f t="shared" si="13"/>
        <v>715</v>
      </c>
      <c r="BH147" s="97">
        <f t="shared" si="13"/>
        <v>339</v>
      </c>
      <c r="BI147" s="97">
        <f t="shared" si="13"/>
        <v>1480</v>
      </c>
      <c r="BJ147" s="97">
        <f t="shared" si="13"/>
        <v>419</v>
      </c>
      <c r="BK147" s="97">
        <f t="shared" si="13"/>
        <v>294</v>
      </c>
      <c r="BL147" s="97">
        <f t="shared" si="13"/>
        <v>300</v>
      </c>
      <c r="BM147" s="97">
        <f t="shared" si="13"/>
        <v>1117</v>
      </c>
      <c r="BN147" s="97">
        <f t="shared" si="13"/>
        <v>3044</v>
      </c>
      <c r="BO147" s="97">
        <f t="shared" si="13"/>
        <v>1712</v>
      </c>
      <c r="BP147" s="97">
        <f t="shared" si="13"/>
        <v>777</v>
      </c>
      <c r="BQ147" s="97">
        <f t="shared" si="13"/>
        <v>1439</v>
      </c>
      <c r="BR147" s="97">
        <f t="shared" si="13"/>
        <v>188</v>
      </c>
      <c r="BS147" s="97">
        <f t="shared" si="13"/>
        <v>1672</v>
      </c>
      <c r="BT147" s="97">
        <f t="shared" si="13"/>
        <v>993</v>
      </c>
      <c r="BU147" s="97">
        <f t="shared" si="13"/>
        <v>1672</v>
      </c>
      <c r="BV147" s="97">
        <f t="shared" si="13"/>
        <v>7982</v>
      </c>
      <c r="BW147" s="97">
        <f t="shared" si="13"/>
        <v>5150</v>
      </c>
      <c r="BX147" s="97">
        <f t="shared" si="13"/>
        <v>3102</v>
      </c>
      <c r="BY147" s="97">
        <f t="shared" si="13"/>
        <v>2072</v>
      </c>
      <c r="BZ147" s="97">
        <f t="shared" si="13"/>
        <v>427</v>
      </c>
      <c r="CA147" s="97">
        <f t="shared" si="13"/>
        <v>4397</v>
      </c>
      <c r="CB147" s="97">
        <f t="shared" si="13"/>
        <v>1793</v>
      </c>
      <c r="CC147" s="97">
        <f t="shared" si="13"/>
        <v>3475</v>
      </c>
      <c r="CD147" s="97">
        <f t="shared" si="13"/>
        <v>587</v>
      </c>
      <c r="CE147" s="97">
        <f t="shared" si="13"/>
        <v>584</v>
      </c>
      <c r="CF147" s="97">
        <f t="shared" si="13"/>
        <v>768</v>
      </c>
      <c r="CG147" s="97">
        <f t="shared" si="13"/>
        <v>1238</v>
      </c>
      <c r="CH147" s="97">
        <f t="shared" si="13"/>
        <v>684</v>
      </c>
      <c r="CI147" s="97">
        <f t="shared" si="13"/>
        <v>404</v>
      </c>
      <c r="CJ147" s="97">
        <f t="shared" si="13"/>
        <v>4295</v>
      </c>
      <c r="CK147" s="97">
        <f t="shared" si="13"/>
        <v>345</v>
      </c>
      <c r="CL147" s="97">
        <f t="shared" si="13"/>
        <v>304</v>
      </c>
      <c r="CM147" s="98">
        <f t="shared" si="13"/>
        <v>43</v>
      </c>
    </row>
    <row r="148" spans="1:91" ht="13.5" thickBot="1">
      <c r="A148" s="1" t="s">
        <v>157</v>
      </c>
      <c r="B148" s="65">
        <f aca="true" t="shared" si="14" ref="B148:J148">COUNTIF(B5:B146,"&gt;0")</f>
        <v>69</v>
      </c>
      <c r="C148" s="65">
        <f t="shared" si="14"/>
        <v>81</v>
      </c>
      <c r="D148" s="65">
        <f t="shared" si="14"/>
        <v>85</v>
      </c>
      <c r="E148" s="65">
        <f t="shared" si="14"/>
        <v>88</v>
      </c>
      <c r="F148" s="65">
        <f t="shared" si="14"/>
        <v>91</v>
      </c>
      <c r="G148" s="65">
        <f t="shared" si="14"/>
        <v>98</v>
      </c>
      <c r="H148" s="130">
        <f t="shared" si="14"/>
        <v>112</v>
      </c>
      <c r="I148" s="65">
        <f t="shared" si="14"/>
        <v>73</v>
      </c>
      <c r="J148" s="65">
        <f t="shared" si="14"/>
        <v>69</v>
      </c>
      <c r="K148" s="65">
        <v>82</v>
      </c>
      <c r="L148" s="65">
        <v>81</v>
      </c>
      <c r="M148" s="65">
        <v>82</v>
      </c>
      <c r="N148" s="129">
        <f>COUNTIF(N5:N146,"&gt;0")</f>
        <v>94</v>
      </c>
      <c r="O148" s="83"/>
      <c r="P148" s="84"/>
      <c r="Q148" s="99">
        <f aca="true" t="shared" si="15" ref="Q148:BF148">COUNTA(Q5:Q146)</f>
        <v>27</v>
      </c>
      <c r="R148" s="100">
        <f t="shared" si="15"/>
        <v>32</v>
      </c>
      <c r="S148" s="100">
        <f>COUNTA(S5:S146)</f>
        <v>30</v>
      </c>
      <c r="T148" s="100">
        <f t="shared" si="15"/>
        <v>21</v>
      </c>
      <c r="U148" s="100">
        <f t="shared" si="15"/>
        <v>32</v>
      </c>
      <c r="V148" s="100">
        <f t="shared" si="15"/>
        <v>21</v>
      </c>
      <c r="W148" s="100">
        <f>COUNTA(W5:W146)</f>
        <v>23</v>
      </c>
      <c r="X148" s="100">
        <f t="shared" si="15"/>
        <v>26</v>
      </c>
      <c r="Y148" s="100">
        <f>COUNTA(Y5:Y146)</f>
        <v>28</v>
      </c>
      <c r="Z148" s="100">
        <f>COUNTA(Z5:Z146)</f>
        <v>23</v>
      </c>
      <c r="AA148" s="100">
        <f t="shared" si="15"/>
        <v>34</v>
      </c>
      <c r="AB148" s="100">
        <f t="shared" si="15"/>
        <v>18</v>
      </c>
      <c r="AC148" s="100">
        <f t="shared" si="15"/>
        <v>28</v>
      </c>
      <c r="AD148" s="100">
        <f>COUNTA(AD5:AD146)</f>
        <v>37</v>
      </c>
      <c r="AE148" s="100">
        <f t="shared" si="15"/>
        <v>39</v>
      </c>
      <c r="AF148" s="100">
        <f t="shared" si="15"/>
        <v>21</v>
      </c>
      <c r="AG148" s="100">
        <f t="shared" si="15"/>
        <v>27</v>
      </c>
      <c r="AH148" s="100">
        <f t="shared" si="15"/>
        <v>25</v>
      </c>
      <c r="AI148" s="100">
        <f t="shared" si="15"/>
        <v>26</v>
      </c>
      <c r="AJ148" s="100">
        <f t="shared" si="15"/>
        <v>32</v>
      </c>
      <c r="AK148" s="100">
        <f t="shared" si="15"/>
        <v>23</v>
      </c>
      <c r="AL148" s="100">
        <f t="shared" si="15"/>
        <v>20</v>
      </c>
      <c r="AM148" s="100">
        <f t="shared" si="15"/>
        <v>25</v>
      </c>
      <c r="AN148" s="100">
        <f t="shared" si="15"/>
        <v>32</v>
      </c>
      <c r="AO148" s="100">
        <f t="shared" si="15"/>
        <v>27</v>
      </c>
      <c r="AP148" s="100">
        <f t="shared" si="15"/>
        <v>22</v>
      </c>
      <c r="AQ148" s="100">
        <f>COUNTA(AQ5:AQ146)</f>
        <v>33</v>
      </c>
      <c r="AR148" s="100">
        <f>COUNTA(AR5:AR146)</f>
        <v>30</v>
      </c>
      <c r="AS148" s="100">
        <f>COUNTA(AS5:AS146)</f>
        <v>35</v>
      </c>
      <c r="AT148" s="100">
        <f>COUNTA(AT5:AT146)</f>
        <v>28</v>
      </c>
      <c r="AU148" s="100">
        <f t="shared" si="15"/>
        <v>31</v>
      </c>
      <c r="AV148" s="100">
        <f>COUNTA(AV5:AV146)</f>
        <v>26</v>
      </c>
      <c r="AW148" s="100">
        <f t="shared" si="15"/>
        <v>22</v>
      </c>
      <c r="AX148" s="100">
        <f t="shared" si="15"/>
        <v>34</v>
      </c>
      <c r="AY148" s="100">
        <f>COUNTA(AY5:AY146)</f>
        <v>30</v>
      </c>
      <c r="AZ148" s="100">
        <f t="shared" si="15"/>
        <v>32</v>
      </c>
      <c r="BA148" s="100">
        <f>COUNTA(BA5:BA146)</f>
        <v>18</v>
      </c>
      <c r="BB148" s="100">
        <f t="shared" si="15"/>
        <v>30</v>
      </c>
      <c r="BC148" s="100">
        <f t="shared" si="15"/>
        <v>25</v>
      </c>
      <c r="BD148" s="100">
        <f t="shared" si="15"/>
        <v>35</v>
      </c>
      <c r="BE148" s="100">
        <f t="shared" si="15"/>
        <v>26</v>
      </c>
      <c r="BF148" s="100">
        <f t="shared" si="15"/>
        <v>22</v>
      </c>
      <c r="BG148" s="100">
        <f aca="true" t="shared" si="16" ref="BG148:CM148">COUNTA(BG5:BG146)</f>
        <v>32</v>
      </c>
      <c r="BH148" s="100">
        <f t="shared" si="16"/>
        <v>29</v>
      </c>
      <c r="BI148" s="100">
        <f t="shared" si="16"/>
        <v>39</v>
      </c>
      <c r="BJ148" s="100">
        <f>COUNTA(BJ5:BJ146)</f>
        <v>21</v>
      </c>
      <c r="BK148" s="100">
        <f t="shared" si="16"/>
        <v>27</v>
      </c>
      <c r="BL148" s="100">
        <f>COUNTA(BL5:BL146)</f>
        <v>16</v>
      </c>
      <c r="BM148" s="100">
        <f t="shared" si="16"/>
        <v>26</v>
      </c>
      <c r="BN148" s="100">
        <f>COUNTA(BN5:BN146)</f>
        <v>25</v>
      </c>
      <c r="BO148" s="100">
        <f t="shared" si="16"/>
        <v>26</v>
      </c>
      <c r="BP148" s="100">
        <f>COUNTA(BP5:BP146)</f>
        <v>20</v>
      </c>
      <c r="BQ148" s="100">
        <f t="shared" si="16"/>
        <v>21</v>
      </c>
      <c r="BR148" s="100">
        <f>COUNTA(BR5:BR146)</f>
        <v>17</v>
      </c>
      <c r="BS148" s="100">
        <f>COUNTA(BS5:BS146)</f>
        <v>41</v>
      </c>
      <c r="BT148" s="100">
        <f t="shared" si="16"/>
        <v>25</v>
      </c>
      <c r="BU148" s="100">
        <f t="shared" si="16"/>
        <v>29</v>
      </c>
      <c r="BV148" s="100">
        <f t="shared" si="16"/>
        <v>24</v>
      </c>
      <c r="BW148" s="100">
        <f>COUNTA(BW5:BW146)</f>
        <v>31</v>
      </c>
      <c r="BX148" s="100">
        <f>COUNTA(BX5:BX146)</f>
        <v>17</v>
      </c>
      <c r="BY148" s="100">
        <f t="shared" si="16"/>
        <v>24</v>
      </c>
      <c r="BZ148" s="100">
        <f t="shared" si="16"/>
        <v>15</v>
      </c>
      <c r="CA148" s="100">
        <f>COUNTA(CA5:CA146)</f>
        <v>19</v>
      </c>
      <c r="CB148" s="100">
        <f t="shared" si="16"/>
        <v>18</v>
      </c>
      <c r="CC148" s="100">
        <f t="shared" si="16"/>
        <v>31</v>
      </c>
      <c r="CD148" s="100">
        <f t="shared" si="16"/>
        <v>30</v>
      </c>
      <c r="CE148" s="100">
        <f>COUNTA(CE5:CE146)</f>
        <v>27</v>
      </c>
      <c r="CF148" s="100">
        <f t="shared" si="16"/>
        <v>33</v>
      </c>
      <c r="CG148" s="100">
        <f t="shared" si="16"/>
        <v>34</v>
      </c>
      <c r="CH148" s="100">
        <f t="shared" si="16"/>
        <v>17</v>
      </c>
      <c r="CI148" s="100">
        <f t="shared" si="16"/>
        <v>19</v>
      </c>
      <c r="CJ148" s="100">
        <f t="shared" si="16"/>
        <v>39</v>
      </c>
      <c r="CK148" s="100">
        <f t="shared" si="16"/>
        <v>22</v>
      </c>
      <c r="CL148" s="100">
        <f t="shared" si="16"/>
        <v>18</v>
      </c>
      <c r="CM148" s="101">
        <f t="shared" si="16"/>
        <v>10</v>
      </c>
    </row>
    <row r="149" ht="13.5" thickTop="1"/>
    <row r="150" spans="1:19" ht="12.75">
      <c r="A150" s="1" t="s">
        <v>157</v>
      </c>
      <c r="B150" s="2">
        <f aca="true" t="shared" si="17" ref="B150:G150">COUNTA(B5:B146)</f>
        <v>70</v>
      </c>
      <c r="C150" s="2">
        <f t="shared" si="17"/>
        <v>95</v>
      </c>
      <c r="D150" s="2">
        <f t="shared" si="17"/>
        <v>103</v>
      </c>
      <c r="E150" s="2">
        <f t="shared" si="17"/>
        <v>100</v>
      </c>
      <c r="F150" s="2">
        <f t="shared" si="17"/>
        <v>114</v>
      </c>
      <c r="G150" s="2">
        <f t="shared" si="17"/>
        <v>116</v>
      </c>
      <c r="J150" s="1"/>
      <c r="K150" s="71" t="s">
        <v>327</v>
      </c>
      <c r="L150" s="71"/>
      <c r="M150" s="71"/>
      <c r="N150" s="3"/>
      <c r="O150" s="119"/>
      <c r="P150" s="1"/>
      <c r="Q150" s="1"/>
      <c r="R150" s="113">
        <f>AVERAGE(Q147:CM147)</f>
        <v>1522.1066666666666</v>
      </c>
      <c r="S150" s="113"/>
    </row>
    <row r="151" spans="10:19" ht="12.75">
      <c r="J151" s="1"/>
      <c r="K151" s="71" t="s">
        <v>328</v>
      </c>
      <c r="L151" s="71"/>
      <c r="M151" s="71"/>
      <c r="N151" s="3"/>
      <c r="O151" s="119"/>
      <c r="P151" s="1"/>
      <c r="Q151" s="1"/>
      <c r="R151" s="113">
        <f>AVERAGE(Q148:CM148)</f>
        <v>26.373333333333335</v>
      </c>
      <c r="S151" s="113"/>
    </row>
    <row r="152" ht="12.75"/>
    <row r="153" ht="12.75"/>
    <row r="154" ht="12.75"/>
    <row r="155" ht="12.75"/>
    <row r="156" ht="12.75"/>
    <row r="157" ht="12.75"/>
  </sheetData>
  <mergeCells count="1">
    <mergeCell ref="I2:N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1"/>
  <sheetViews>
    <sheetView workbookViewId="0" topLeftCell="A1">
      <pane xSplit="1" ySplit="4" topLeftCell="B1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" sqref="Q8"/>
    </sheetView>
  </sheetViews>
  <sheetFormatPr defaultColWidth="9.140625" defaultRowHeight="12.75"/>
  <cols>
    <col min="1" max="1" width="18.57421875" style="1" customWidth="1"/>
    <col min="2" max="2" width="6.57421875" style="71" customWidth="1"/>
    <col min="3" max="7" width="8.140625" style="3" customWidth="1"/>
    <col min="8" max="8" width="7.7109375" style="3" customWidth="1"/>
    <col min="9" max="9" width="8.00390625" style="0" customWidth="1"/>
    <col min="10" max="11" width="5.7109375" style="0" customWidth="1"/>
    <col min="12" max="12" width="5.8515625" style="0" customWidth="1"/>
    <col min="13" max="27" width="5.7109375" style="0" customWidth="1"/>
  </cols>
  <sheetData>
    <row r="1" spans="1:10" ht="12.75">
      <c r="A1" s="1" t="s">
        <v>245</v>
      </c>
      <c r="J1" s="43"/>
    </row>
    <row r="2" spans="1:27" ht="135">
      <c r="A2" s="4"/>
      <c r="B2" s="60" t="s">
        <v>362</v>
      </c>
      <c r="C2" s="179" t="s">
        <v>233</v>
      </c>
      <c r="D2" s="179"/>
      <c r="E2" s="179"/>
      <c r="F2" s="179"/>
      <c r="G2" s="156"/>
      <c r="H2" s="40" t="s">
        <v>395</v>
      </c>
      <c r="I2" s="40" t="s">
        <v>233</v>
      </c>
      <c r="J2" s="44" t="s">
        <v>16</v>
      </c>
      <c r="K2" s="40" t="s">
        <v>1</v>
      </c>
      <c r="L2" s="39" t="s">
        <v>219</v>
      </c>
      <c r="M2" s="39" t="s">
        <v>220</v>
      </c>
      <c r="N2" s="39" t="s">
        <v>221</v>
      </c>
      <c r="O2" s="39" t="s">
        <v>235</v>
      </c>
      <c r="P2" s="39" t="s">
        <v>223</v>
      </c>
      <c r="Q2" s="39" t="s">
        <v>224</v>
      </c>
      <c r="R2" s="39" t="s">
        <v>225</v>
      </c>
      <c r="S2" s="39" t="s">
        <v>226</v>
      </c>
      <c r="T2" s="39" t="s">
        <v>227</v>
      </c>
      <c r="U2" s="39" t="s">
        <v>228</v>
      </c>
      <c r="V2" s="39" t="s">
        <v>229</v>
      </c>
      <c r="W2" s="39" t="s">
        <v>230</v>
      </c>
      <c r="X2" s="39" t="s">
        <v>231</v>
      </c>
      <c r="Y2" s="39" t="s">
        <v>232</v>
      </c>
      <c r="Z2" s="39" t="s">
        <v>236</v>
      </c>
      <c r="AA2" s="39" t="s">
        <v>237</v>
      </c>
    </row>
    <row r="3" spans="1:25" ht="12.75">
      <c r="A3" s="7" t="s">
        <v>17</v>
      </c>
      <c r="B3" s="143" t="s">
        <v>216</v>
      </c>
      <c r="C3" s="9" t="s">
        <v>279</v>
      </c>
      <c r="D3" s="9" t="s">
        <v>290</v>
      </c>
      <c r="E3" s="90" t="s">
        <v>307</v>
      </c>
      <c r="F3" s="90" t="s">
        <v>341</v>
      </c>
      <c r="G3" s="9" t="s">
        <v>359</v>
      </c>
      <c r="H3" s="9" t="s">
        <v>343</v>
      </c>
      <c r="I3" s="166" t="s">
        <v>393</v>
      </c>
      <c r="J3" s="167" t="s">
        <v>393</v>
      </c>
      <c r="K3" s="9" t="s">
        <v>393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7" ht="13.5" thickBot="1">
      <c r="A4" s="42" t="s">
        <v>33</v>
      </c>
      <c r="B4" s="71">
        <v>189</v>
      </c>
      <c r="C4" s="3">
        <v>189</v>
      </c>
      <c r="D4" s="3">
        <v>189</v>
      </c>
      <c r="E4" s="3">
        <v>190</v>
      </c>
      <c r="F4" s="3">
        <v>190</v>
      </c>
      <c r="G4" s="3">
        <v>190</v>
      </c>
      <c r="H4" s="3">
        <v>189</v>
      </c>
      <c r="I4" s="117">
        <f>(J4)</f>
        <v>189.99999999999997</v>
      </c>
      <c r="J4" s="45">
        <f>SUM(L4:AA4)</f>
        <v>189.99999999999997</v>
      </c>
      <c r="K4" s="20">
        <f>COUNTA(L4:AA4)</f>
        <v>16</v>
      </c>
      <c r="L4">
        <v>11.2</v>
      </c>
      <c r="M4" s="30">
        <v>8.1</v>
      </c>
      <c r="N4" s="30">
        <v>17</v>
      </c>
      <c r="O4" s="30">
        <v>11</v>
      </c>
      <c r="P4" s="48">
        <v>11</v>
      </c>
      <c r="Q4" s="30">
        <v>11.1</v>
      </c>
      <c r="R4" s="30">
        <v>12.1</v>
      </c>
      <c r="S4" s="30">
        <v>10</v>
      </c>
      <c r="T4" s="30">
        <v>12</v>
      </c>
      <c r="U4" s="30">
        <v>12</v>
      </c>
      <c r="V4" s="30">
        <v>9.1</v>
      </c>
      <c r="W4" s="30">
        <v>9.1</v>
      </c>
      <c r="X4" s="30">
        <v>9.1</v>
      </c>
      <c r="Y4" s="30">
        <v>16</v>
      </c>
      <c r="Z4" s="30">
        <v>15.6</v>
      </c>
      <c r="AA4" s="30">
        <v>15.6</v>
      </c>
    </row>
    <row r="5" spans="1:14" ht="12.75">
      <c r="A5" s="16" t="s">
        <v>34</v>
      </c>
      <c r="B5" s="144">
        <v>0.1854905619778644</v>
      </c>
      <c r="C5" s="22">
        <v>0.053276505061267986</v>
      </c>
      <c r="D5" s="22">
        <v>0.05291005291005291</v>
      </c>
      <c r="E5" s="22">
        <v>0.05263157894736843</v>
      </c>
      <c r="F5" s="22">
        <v>0.05263157894736843</v>
      </c>
      <c r="G5" s="22">
        <v>0.05263157894736843</v>
      </c>
      <c r="H5" s="128">
        <f>(C5+D5+E5+F5+G5)/5</f>
        <v>0.052816258962685235</v>
      </c>
      <c r="I5" s="111">
        <f aca="true" t="shared" si="0" ref="I5:I38">J5*10/$J$4</f>
        <v>0.05263157894736843</v>
      </c>
      <c r="J5" s="86">
        <f aca="true" t="shared" si="1" ref="J5:J38">SUM(L5:AA5)</f>
        <v>1</v>
      </c>
      <c r="K5" s="87">
        <f>COUNTA(L5:AA5)</f>
        <v>1</v>
      </c>
      <c r="N5">
        <v>1</v>
      </c>
    </row>
    <row r="6" spans="1:14" ht="12.75">
      <c r="A6" s="16" t="s">
        <v>35</v>
      </c>
      <c r="B6" s="145">
        <v>0.04415278611691326</v>
      </c>
      <c r="C6" s="22">
        <v>0</v>
      </c>
      <c r="D6" s="22">
        <v>0</v>
      </c>
      <c r="E6" s="22">
        <v>0.10526315789473686</v>
      </c>
      <c r="F6" s="22">
        <v>0.15789473684210528</v>
      </c>
      <c r="G6" s="22">
        <v>0</v>
      </c>
      <c r="H6" s="128">
        <f aca="true" t="shared" si="2" ref="H6:H69">(C6+D6+E6+F6+G6)/5</f>
        <v>0.05263157894736843</v>
      </c>
      <c r="I6" s="112">
        <f t="shared" si="0"/>
        <v>0.05263157894736843</v>
      </c>
      <c r="J6" s="86">
        <f t="shared" si="1"/>
        <v>1</v>
      </c>
      <c r="K6" s="87">
        <f aca="true" t="shared" si="3" ref="K6:K75">COUNTA(L6:AA6)</f>
        <v>1</v>
      </c>
      <c r="N6">
        <v>1</v>
      </c>
    </row>
    <row r="7" spans="1:11" ht="12.75">
      <c r="A7" s="16" t="s">
        <v>36</v>
      </c>
      <c r="B7" s="145">
        <v>0.008818342151675485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128">
        <f t="shared" si="2"/>
        <v>0</v>
      </c>
      <c r="I7" s="112">
        <f t="shared" si="0"/>
        <v>0</v>
      </c>
      <c r="J7" s="86">
        <f t="shared" si="1"/>
        <v>0</v>
      </c>
      <c r="K7" s="87">
        <f t="shared" si="3"/>
        <v>0</v>
      </c>
    </row>
    <row r="8" spans="1:11" ht="12.75">
      <c r="A8" s="16" t="s">
        <v>37</v>
      </c>
      <c r="B8" s="145">
        <v>0.00887941751021133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128">
        <f t="shared" si="2"/>
        <v>0</v>
      </c>
      <c r="I8" s="112">
        <f t="shared" si="0"/>
        <v>0</v>
      </c>
      <c r="J8" s="86">
        <f t="shared" si="1"/>
        <v>0</v>
      </c>
      <c r="K8" s="87">
        <f t="shared" si="3"/>
        <v>0</v>
      </c>
    </row>
    <row r="9" spans="1:11" ht="12.75">
      <c r="A9" s="16" t="s">
        <v>38</v>
      </c>
      <c r="B9" s="145">
        <v>0.008818342151675485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128">
        <f t="shared" si="2"/>
        <v>0</v>
      </c>
      <c r="I9" s="112">
        <f t="shared" si="0"/>
        <v>0</v>
      </c>
      <c r="J9" s="86">
        <f t="shared" si="1"/>
        <v>0</v>
      </c>
      <c r="K9" s="87">
        <f t="shared" si="3"/>
        <v>0</v>
      </c>
    </row>
    <row r="10" spans="1:11" ht="12.75">
      <c r="A10" s="1" t="s">
        <v>39</v>
      </c>
      <c r="B10" s="145">
        <v>0.017697759661886817</v>
      </c>
      <c r="C10" s="22">
        <v>0</v>
      </c>
      <c r="D10" s="22">
        <v>0</v>
      </c>
      <c r="E10" s="22">
        <v>0</v>
      </c>
      <c r="F10" s="22">
        <v>0.05263157894736843</v>
      </c>
      <c r="G10" s="22">
        <v>0</v>
      </c>
      <c r="H10" s="128">
        <f t="shared" si="2"/>
        <v>0.010526315789473686</v>
      </c>
      <c r="I10" s="112">
        <f t="shared" si="0"/>
        <v>0</v>
      </c>
      <c r="J10" s="86">
        <f t="shared" si="1"/>
        <v>0</v>
      </c>
      <c r="K10" s="87">
        <f t="shared" si="3"/>
        <v>0</v>
      </c>
    </row>
    <row r="11" spans="1:14" ht="12.75">
      <c r="A11" s="1" t="s">
        <v>40</v>
      </c>
      <c r="B11" s="145">
        <v>0.008818342151675485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128">
        <f t="shared" si="2"/>
        <v>0</v>
      </c>
      <c r="I11" s="112">
        <f t="shared" si="0"/>
        <v>0.05263157894736843</v>
      </c>
      <c r="J11" s="86">
        <f t="shared" si="1"/>
        <v>1</v>
      </c>
      <c r="K11" s="87">
        <f t="shared" si="3"/>
        <v>1</v>
      </c>
      <c r="N11">
        <v>1</v>
      </c>
    </row>
    <row r="12" spans="1:23" ht="12.75">
      <c r="A12" s="1" t="s">
        <v>41</v>
      </c>
      <c r="B12" s="145">
        <v>17.977292181696374</v>
      </c>
      <c r="C12" s="22">
        <v>29.302077783697392</v>
      </c>
      <c r="D12" s="22">
        <v>55.13227513227513</v>
      </c>
      <c r="E12" s="22">
        <v>1.0526315789473686</v>
      </c>
      <c r="F12" s="22">
        <v>9.05263157894737</v>
      </c>
      <c r="G12" s="22">
        <v>2.8947368421052637</v>
      </c>
      <c r="H12" s="128">
        <f t="shared" si="2"/>
        <v>19.486870583194506</v>
      </c>
      <c r="I12" s="112">
        <f t="shared" si="0"/>
        <v>1.1578947368421055</v>
      </c>
      <c r="J12" s="86">
        <f t="shared" si="1"/>
        <v>22</v>
      </c>
      <c r="K12" s="87">
        <f t="shared" si="3"/>
        <v>5</v>
      </c>
      <c r="N12">
        <v>2</v>
      </c>
      <c r="P12">
        <v>3</v>
      </c>
      <c r="R12">
        <v>1</v>
      </c>
      <c r="T12">
        <v>8</v>
      </c>
      <c r="W12">
        <v>8</v>
      </c>
    </row>
    <row r="13" spans="1:27" ht="12.75">
      <c r="A13" s="1" t="s">
        <v>42</v>
      </c>
      <c r="B13" s="145">
        <v>1.5599069399460095</v>
      </c>
      <c r="C13" s="22">
        <v>0.6393180607352158</v>
      </c>
      <c r="D13" s="22">
        <v>0</v>
      </c>
      <c r="E13" s="22">
        <v>0.10526315789473686</v>
      </c>
      <c r="F13" s="22">
        <v>0.10526315789473686</v>
      </c>
      <c r="G13" s="22">
        <v>1.4210526315789476</v>
      </c>
      <c r="H13" s="128">
        <f t="shared" si="2"/>
        <v>0.4541794016207274</v>
      </c>
      <c r="I13" s="112">
        <f t="shared" si="0"/>
        <v>0.5263157894736843</v>
      </c>
      <c r="J13" s="86">
        <f t="shared" si="1"/>
        <v>10</v>
      </c>
      <c r="K13" s="87">
        <f t="shared" si="3"/>
        <v>7</v>
      </c>
      <c r="N13">
        <v>2</v>
      </c>
      <c r="O13">
        <v>1</v>
      </c>
      <c r="R13">
        <v>1</v>
      </c>
      <c r="S13">
        <v>1</v>
      </c>
      <c r="X13">
        <v>3</v>
      </c>
      <c r="Z13">
        <v>1</v>
      </c>
      <c r="AA13">
        <v>1</v>
      </c>
    </row>
    <row r="14" spans="1:25" ht="12.75">
      <c r="A14" s="1" t="s">
        <v>43</v>
      </c>
      <c r="B14" s="145">
        <v>27.28859704263718</v>
      </c>
      <c r="C14" s="22">
        <v>29.515183803942463</v>
      </c>
      <c r="D14" s="22">
        <v>29.682539682539684</v>
      </c>
      <c r="E14" s="22">
        <v>22.947368421052634</v>
      </c>
      <c r="F14" s="22">
        <v>20.315789473684212</v>
      </c>
      <c r="G14" s="22">
        <v>25</v>
      </c>
      <c r="H14" s="128">
        <f t="shared" si="2"/>
        <v>25.4921762762438</v>
      </c>
      <c r="I14" s="112">
        <f t="shared" si="0"/>
        <v>28.842105263157897</v>
      </c>
      <c r="J14" s="86">
        <f t="shared" si="1"/>
        <v>548</v>
      </c>
      <c r="K14" s="87">
        <f t="shared" si="3"/>
        <v>12</v>
      </c>
      <c r="L14">
        <v>4</v>
      </c>
      <c r="M14">
        <v>39</v>
      </c>
      <c r="N14">
        <v>30</v>
      </c>
      <c r="P14">
        <v>40</v>
      </c>
      <c r="R14">
        <v>75</v>
      </c>
      <c r="S14">
        <v>30</v>
      </c>
      <c r="T14">
        <v>70</v>
      </c>
      <c r="U14">
        <v>5</v>
      </c>
      <c r="V14">
        <v>49</v>
      </c>
      <c r="W14">
        <v>73</v>
      </c>
      <c r="X14">
        <v>91</v>
      </c>
      <c r="Y14">
        <v>42</v>
      </c>
    </row>
    <row r="15" spans="1:27" ht="12.75">
      <c r="A15" s="1" t="s">
        <v>44</v>
      </c>
      <c r="B15" s="145">
        <v>20.480766429976164</v>
      </c>
      <c r="C15" s="22">
        <v>13.159296750133192</v>
      </c>
      <c r="D15" s="22">
        <v>12.804232804232804</v>
      </c>
      <c r="E15" s="22">
        <v>71.36842105263159</v>
      </c>
      <c r="F15" s="22">
        <v>29.10526315789474</v>
      </c>
      <c r="G15" s="22">
        <v>32.26315789473685</v>
      </c>
      <c r="H15" s="128">
        <f t="shared" si="2"/>
        <v>31.740074331925836</v>
      </c>
      <c r="I15" s="112">
        <f t="shared" si="0"/>
        <v>46.89473684210527</v>
      </c>
      <c r="J15" s="86">
        <f t="shared" si="1"/>
        <v>891</v>
      </c>
      <c r="K15" s="87">
        <f t="shared" si="3"/>
        <v>15</v>
      </c>
      <c r="L15">
        <v>180</v>
      </c>
      <c r="M15">
        <v>22</v>
      </c>
      <c r="N15">
        <v>90</v>
      </c>
      <c r="O15">
        <v>21</v>
      </c>
      <c r="P15">
        <v>1</v>
      </c>
      <c r="Q15">
        <v>45</v>
      </c>
      <c r="R15">
        <v>258</v>
      </c>
      <c r="S15">
        <v>6</v>
      </c>
      <c r="T15">
        <v>137</v>
      </c>
      <c r="U15">
        <v>71</v>
      </c>
      <c r="V15">
        <v>1</v>
      </c>
      <c r="W15">
        <v>33</v>
      </c>
      <c r="X15">
        <v>7</v>
      </c>
      <c r="Y15">
        <v>17</v>
      </c>
      <c r="AA15">
        <v>2</v>
      </c>
    </row>
    <row r="16" spans="1:11" ht="12.75">
      <c r="A16" s="1" t="s">
        <v>320</v>
      </c>
      <c r="B16" s="145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128">
        <f t="shared" si="2"/>
        <v>0</v>
      </c>
      <c r="I16" s="112">
        <f>J16*10/$J$4</f>
        <v>0</v>
      </c>
      <c r="J16" s="86">
        <f>SUM(L16:AA16)</f>
        <v>0</v>
      </c>
      <c r="K16" s="87">
        <f>COUNTA(L16:AA16)</f>
        <v>0</v>
      </c>
    </row>
    <row r="17" spans="1:11" ht="12.75">
      <c r="A17" s="1" t="s">
        <v>45</v>
      </c>
      <c r="B17" s="145">
        <v>0.026455026455026454</v>
      </c>
      <c r="C17" s="22">
        <v>0</v>
      </c>
      <c r="D17" s="22">
        <v>0</v>
      </c>
      <c r="E17" s="22">
        <v>0</v>
      </c>
      <c r="F17" s="22">
        <v>0</v>
      </c>
      <c r="G17" s="22">
        <v>0.05263157894736843</v>
      </c>
      <c r="H17" s="128">
        <f t="shared" si="2"/>
        <v>0.010526315789473686</v>
      </c>
      <c r="I17" s="112">
        <f t="shared" si="0"/>
        <v>0</v>
      </c>
      <c r="J17" s="86">
        <f t="shared" si="1"/>
        <v>0</v>
      </c>
      <c r="K17" s="87">
        <f t="shared" si="3"/>
        <v>0</v>
      </c>
    </row>
    <row r="18" spans="1:11" ht="12.75">
      <c r="A18" s="1" t="s">
        <v>46</v>
      </c>
      <c r="B18" s="145">
        <v>0.008818342151675485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128">
        <f t="shared" si="2"/>
        <v>0</v>
      </c>
      <c r="I18" s="112">
        <f t="shared" si="0"/>
        <v>0</v>
      </c>
      <c r="J18" s="86">
        <f t="shared" si="1"/>
        <v>0</v>
      </c>
      <c r="K18" s="87">
        <f t="shared" si="3"/>
        <v>0</v>
      </c>
    </row>
    <row r="19" spans="1:11" ht="12.75">
      <c r="A19" s="1" t="s">
        <v>47</v>
      </c>
      <c r="B19" s="145">
        <v>0.02657717717209815</v>
      </c>
      <c r="C19" s="22">
        <v>0</v>
      </c>
      <c r="D19" s="22">
        <v>0</v>
      </c>
      <c r="E19" s="22">
        <v>0</v>
      </c>
      <c r="F19" s="22">
        <v>0.05263157894736843</v>
      </c>
      <c r="G19" s="22">
        <v>0</v>
      </c>
      <c r="H19" s="128">
        <f t="shared" si="2"/>
        <v>0.010526315789473686</v>
      </c>
      <c r="I19" s="112">
        <f t="shared" si="0"/>
        <v>0</v>
      </c>
      <c r="J19" s="86">
        <f t="shared" si="1"/>
        <v>0</v>
      </c>
      <c r="K19" s="87">
        <f t="shared" si="3"/>
        <v>0</v>
      </c>
    </row>
    <row r="20" spans="1:23" ht="12.75">
      <c r="A20" s="1" t="s">
        <v>48</v>
      </c>
      <c r="B20" s="145">
        <v>0.008818342151675485</v>
      </c>
      <c r="C20" s="22">
        <v>0</v>
      </c>
      <c r="D20" s="22">
        <v>0</v>
      </c>
      <c r="E20" s="22">
        <v>0.05263157894736843</v>
      </c>
      <c r="F20" s="22">
        <v>0.05263157894736843</v>
      </c>
      <c r="G20" s="22">
        <v>0.05263157894736843</v>
      </c>
      <c r="H20" s="128">
        <f t="shared" si="2"/>
        <v>0.03157894736842106</v>
      </c>
      <c r="I20" s="112">
        <f t="shared" si="0"/>
        <v>0.21052631578947373</v>
      </c>
      <c r="J20" s="86">
        <f t="shared" si="1"/>
        <v>4</v>
      </c>
      <c r="K20" s="87">
        <f t="shared" si="3"/>
        <v>3</v>
      </c>
      <c r="L20">
        <v>1</v>
      </c>
      <c r="N20">
        <v>2</v>
      </c>
      <c r="W20">
        <v>1</v>
      </c>
    </row>
    <row r="21" spans="1:27" ht="12.75">
      <c r="A21" s="1" t="s">
        <v>49</v>
      </c>
      <c r="B21" s="145">
        <v>60.901984385379876</v>
      </c>
      <c r="C21" s="22">
        <v>131.2733084709643</v>
      </c>
      <c r="D21" s="22">
        <v>68.62433862433862</v>
      </c>
      <c r="E21" s="22">
        <v>51.842105263157904</v>
      </c>
      <c r="F21" s="22">
        <v>112.94736842105264</v>
      </c>
      <c r="G21" s="22">
        <v>84.78947368421053</v>
      </c>
      <c r="H21" s="128">
        <f t="shared" si="2"/>
        <v>89.89531889274481</v>
      </c>
      <c r="I21" s="112">
        <f t="shared" si="0"/>
        <v>82.73684210526316</v>
      </c>
      <c r="J21" s="86">
        <f t="shared" si="1"/>
        <v>1572</v>
      </c>
      <c r="K21" s="87">
        <f t="shared" si="3"/>
        <v>15</v>
      </c>
      <c r="L21">
        <v>60</v>
      </c>
      <c r="M21">
        <v>16</v>
      </c>
      <c r="N21">
        <v>164</v>
      </c>
      <c r="O21">
        <v>28</v>
      </c>
      <c r="P21">
        <v>25</v>
      </c>
      <c r="Q21">
        <v>27</v>
      </c>
      <c r="R21">
        <v>201</v>
      </c>
      <c r="S21">
        <v>401</v>
      </c>
      <c r="T21">
        <v>66</v>
      </c>
      <c r="U21">
        <v>51</v>
      </c>
      <c r="V21">
        <v>48</v>
      </c>
      <c r="W21">
        <v>68</v>
      </c>
      <c r="X21">
        <v>90</v>
      </c>
      <c r="Y21">
        <v>231</v>
      </c>
      <c r="AA21">
        <v>96</v>
      </c>
    </row>
    <row r="22" spans="1:11" ht="12.75">
      <c r="A22" s="1" t="s">
        <v>381</v>
      </c>
      <c r="B22" s="145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0.05263157894736843</v>
      </c>
      <c r="H22" s="128">
        <f t="shared" si="2"/>
        <v>0.010526315789473686</v>
      </c>
      <c r="I22" s="112">
        <f>J22*10/$J$4</f>
        <v>0</v>
      </c>
      <c r="J22" s="86">
        <f>SUM(L22:AA22)</f>
        <v>0</v>
      </c>
      <c r="K22" s="87">
        <f>COUNTA(L22:AA22)</f>
        <v>0</v>
      </c>
    </row>
    <row r="23" spans="1:11" ht="12.75">
      <c r="A23" s="1" t="s">
        <v>209</v>
      </c>
      <c r="B23" s="145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128">
        <f t="shared" si="2"/>
        <v>0</v>
      </c>
      <c r="I23" s="112">
        <f t="shared" si="0"/>
        <v>0</v>
      </c>
      <c r="J23" s="86">
        <f t="shared" si="1"/>
        <v>0</v>
      </c>
      <c r="K23" s="87">
        <f t="shared" si="3"/>
        <v>0</v>
      </c>
    </row>
    <row r="24" spans="1:11" ht="12.75">
      <c r="A24" s="1" t="s">
        <v>50</v>
      </c>
      <c r="B24" s="145">
        <v>0.017697759661886817</v>
      </c>
      <c r="C24" s="22">
        <v>0.10655301012253597</v>
      </c>
      <c r="D24" s="22">
        <v>0</v>
      </c>
      <c r="E24" s="22">
        <v>0</v>
      </c>
      <c r="F24" s="22">
        <v>0.05263157894736843</v>
      </c>
      <c r="G24" s="22">
        <v>0</v>
      </c>
      <c r="H24" s="128">
        <f t="shared" si="2"/>
        <v>0.03183691781398088</v>
      </c>
      <c r="I24" s="112">
        <f t="shared" si="0"/>
        <v>0</v>
      </c>
      <c r="J24" s="86">
        <f t="shared" si="1"/>
        <v>0</v>
      </c>
      <c r="K24" s="87">
        <f t="shared" si="3"/>
        <v>0</v>
      </c>
    </row>
    <row r="25" spans="1:27" ht="12.75">
      <c r="A25" s="1" t="s">
        <v>51</v>
      </c>
      <c r="B25" s="145">
        <v>367.14315312344087</v>
      </c>
      <c r="C25" s="22">
        <v>2281.885988279169</v>
      </c>
      <c r="D25" s="22">
        <v>403.3862433862434</v>
      </c>
      <c r="E25" s="22">
        <v>273.421052631579</v>
      </c>
      <c r="F25" s="22">
        <v>1464.5789473684213</v>
      </c>
      <c r="G25" s="22">
        <v>864</v>
      </c>
      <c r="H25" s="128">
        <f t="shared" si="2"/>
        <v>1057.4544463330826</v>
      </c>
      <c r="I25" s="112">
        <f t="shared" si="0"/>
        <v>780.2105263157896</v>
      </c>
      <c r="J25" s="86">
        <f t="shared" si="1"/>
        <v>14824</v>
      </c>
      <c r="K25" s="87">
        <f t="shared" si="3"/>
        <v>11</v>
      </c>
      <c r="L25">
        <v>120</v>
      </c>
      <c r="N25">
        <v>3</v>
      </c>
      <c r="P25">
        <v>7</v>
      </c>
      <c r="R25">
        <v>1600</v>
      </c>
      <c r="S25">
        <v>7</v>
      </c>
      <c r="T25">
        <v>1351</v>
      </c>
      <c r="V25">
        <v>112</v>
      </c>
      <c r="W25">
        <v>354</v>
      </c>
      <c r="X25">
        <v>294</v>
      </c>
      <c r="Y25">
        <v>10931</v>
      </c>
      <c r="AA25">
        <v>45</v>
      </c>
    </row>
    <row r="26" spans="1:25" ht="12.75">
      <c r="A26" s="1" t="s">
        <v>52</v>
      </c>
      <c r="B26" s="145">
        <v>0.8657244148275934</v>
      </c>
      <c r="C26" s="22">
        <v>1.2786361214704316</v>
      </c>
      <c r="D26" s="22">
        <v>0.21164021164021163</v>
      </c>
      <c r="E26" s="22">
        <v>0.7894736842105264</v>
      </c>
      <c r="F26" s="22">
        <v>2.0526315789473686</v>
      </c>
      <c r="G26" s="22">
        <v>0.26315789473684215</v>
      </c>
      <c r="H26" s="128">
        <f t="shared" si="2"/>
        <v>0.9191078982010762</v>
      </c>
      <c r="I26" s="112">
        <f t="shared" si="0"/>
        <v>0.21052631578947373</v>
      </c>
      <c r="J26" s="86">
        <f t="shared" si="1"/>
        <v>4</v>
      </c>
      <c r="K26" s="87">
        <f t="shared" si="3"/>
        <v>2</v>
      </c>
      <c r="W26">
        <v>3</v>
      </c>
      <c r="Y26">
        <v>1</v>
      </c>
    </row>
    <row r="27" spans="1:20" ht="12.75">
      <c r="A27" s="1" t="s">
        <v>53</v>
      </c>
      <c r="B27" s="145">
        <v>0.05291005291005291</v>
      </c>
      <c r="C27" s="22">
        <v>0</v>
      </c>
      <c r="D27" s="22">
        <v>0.05291005291005291</v>
      </c>
      <c r="E27" s="22">
        <v>0</v>
      </c>
      <c r="F27" s="22">
        <v>0</v>
      </c>
      <c r="G27" s="22">
        <v>0</v>
      </c>
      <c r="H27" s="128">
        <f t="shared" si="2"/>
        <v>0.010582010582010581</v>
      </c>
      <c r="I27" s="112">
        <f t="shared" si="0"/>
        <v>0.15789473684210528</v>
      </c>
      <c r="J27" s="86">
        <f t="shared" si="1"/>
        <v>3</v>
      </c>
      <c r="K27" s="87">
        <f t="shared" si="3"/>
        <v>1</v>
      </c>
      <c r="T27">
        <v>3</v>
      </c>
    </row>
    <row r="28" spans="1:23" ht="12.75">
      <c r="A28" s="1" t="s">
        <v>54</v>
      </c>
      <c r="B28" s="145">
        <v>47.82216077101533</v>
      </c>
      <c r="C28" s="22">
        <v>24.02770378263186</v>
      </c>
      <c r="D28" s="22">
        <v>24.70899470899471</v>
      </c>
      <c r="E28" s="22">
        <v>44.57894736842106</v>
      </c>
      <c r="F28" s="22">
        <v>16.578947368421055</v>
      </c>
      <c r="G28" s="22">
        <v>12.210526315789476</v>
      </c>
      <c r="H28" s="128">
        <f t="shared" si="2"/>
        <v>24.42102390885163</v>
      </c>
      <c r="I28" s="112">
        <f t="shared" si="0"/>
        <v>21.263157894736846</v>
      </c>
      <c r="J28" s="86">
        <f t="shared" si="1"/>
        <v>404</v>
      </c>
      <c r="K28" s="87">
        <f t="shared" si="3"/>
        <v>6</v>
      </c>
      <c r="L28">
        <v>38</v>
      </c>
      <c r="N28">
        <v>189</v>
      </c>
      <c r="P28">
        <v>160</v>
      </c>
      <c r="R28">
        <v>5</v>
      </c>
      <c r="T28">
        <v>9</v>
      </c>
      <c r="W28">
        <v>3</v>
      </c>
    </row>
    <row r="29" spans="1:11" ht="12.75">
      <c r="A29" s="1" t="s">
        <v>55</v>
      </c>
      <c r="B29" s="145">
        <v>0.3527336860670194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128">
        <f t="shared" si="2"/>
        <v>0</v>
      </c>
      <c r="I29" s="112">
        <f t="shared" si="0"/>
        <v>0</v>
      </c>
      <c r="J29" s="86">
        <f t="shared" si="1"/>
        <v>0</v>
      </c>
      <c r="K29" s="87">
        <f t="shared" si="3"/>
        <v>0</v>
      </c>
    </row>
    <row r="30" spans="1:20" ht="12.75">
      <c r="A30" s="1" t="s">
        <v>56</v>
      </c>
      <c r="B30" s="145">
        <v>0.6977483864360084</v>
      </c>
      <c r="C30" s="22">
        <v>0.8524240809802878</v>
      </c>
      <c r="D30" s="22">
        <v>0</v>
      </c>
      <c r="E30" s="22">
        <v>1.3157894736842106</v>
      </c>
      <c r="F30" s="22">
        <v>2.7368421052631584</v>
      </c>
      <c r="G30" s="22">
        <v>0.10526315789473686</v>
      </c>
      <c r="H30" s="128">
        <f t="shared" si="2"/>
        <v>1.0020637635644787</v>
      </c>
      <c r="I30" s="112">
        <f t="shared" si="0"/>
        <v>0.8421052631578949</v>
      </c>
      <c r="J30" s="86">
        <f t="shared" si="1"/>
        <v>16</v>
      </c>
      <c r="K30" s="87">
        <f t="shared" si="3"/>
        <v>2</v>
      </c>
      <c r="N30">
        <v>15</v>
      </c>
      <c r="T30">
        <v>1</v>
      </c>
    </row>
    <row r="31" spans="1:20" ht="12.75">
      <c r="A31" s="1" t="s">
        <v>57</v>
      </c>
      <c r="B31" s="145">
        <v>1.3497560274331717</v>
      </c>
      <c r="C31" s="22">
        <v>0.15982951518380395</v>
      </c>
      <c r="D31" s="22">
        <v>0.21164021164021163</v>
      </c>
      <c r="E31" s="22">
        <v>0.31578947368421056</v>
      </c>
      <c r="F31" s="22">
        <v>4.421052631578948</v>
      </c>
      <c r="G31" s="22">
        <v>0.42105263157894746</v>
      </c>
      <c r="H31" s="128">
        <f t="shared" si="2"/>
        <v>1.1058728927332244</v>
      </c>
      <c r="I31" s="112">
        <f t="shared" si="0"/>
        <v>0.4736842105263159</v>
      </c>
      <c r="J31" s="86">
        <f t="shared" si="1"/>
        <v>9</v>
      </c>
      <c r="K31" s="87">
        <f t="shared" si="3"/>
        <v>3</v>
      </c>
      <c r="N31">
        <v>3</v>
      </c>
      <c r="P31">
        <v>1</v>
      </c>
      <c r="T31">
        <v>5</v>
      </c>
    </row>
    <row r="32" spans="1:25" ht="12.75">
      <c r="A32" s="1" t="s">
        <v>58</v>
      </c>
      <c r="B32" s="145">
        <v>136.7154470857188</v>
      </c>
      <c r="C32" s="22">
        <v>213.95844432605222</v>
      </c>
      <c r="D32" s="22">
        <v>683.8624338624338</v>
      </c>
      <c r="E32" s="22">
        <v>111.2105263157895</v>
      </c>
      <c r="F32" s="22">
        <v>221.78947368421055</v>
      </c>
      <c r="G32" s="22">
        <v>85.42105263157896</v>
      </c>
      <c r="H32" s="128">
        <f t="shared" si="2"/>
        <v>263.248386164013</v>
      </c>
      <c r="I32" s="112">
        <f t="shared" si="0"/>
        <v>187.84210526315792</v>
      </c>
      <c r="J32" s="86">
        <f t="shared" si="1"/>
        <v>3569</v>
      </c>
      <c r="K32" s="87">
        <f t="shared" si="3"/>
        <v>11</v>
      </c>
      <c r="L32">
        <v>156</v>
      </c>
      <c r="M32">
        <v>465</v>
      </c>
      <c r="N32">
        <v>795</v>
      </c>
      <c r="P32">
        <v>415</v>
      </c>
      <c r="R32">
        <v>129</v>
      </c>
      <c r="S32">
        <v>16</v>
      </c>
      <c r="T32">
        <v>192</v>
      </c>
      <c r="V32">
        <v>138</v>
      </c>
      <c r="W32">
        <v>470</v>
      </c>
      <c r="X32">
        <v>433</v>
      </c>
      <c r="Y32">
        <v>360</v>
      </c>
    </row>
    <row r="33" spans="1:25" ht="12.75">
      <c r="A33" s="1" t="s">
        <v>59</v>
      </c>
      <c r="B33" s="145">
        <v>1.690166585389459</v>
      </c>
      <c r="C33" s="22">
        <v>2.2908897176345233</v>
      </c>
      <c r="D33" s="22">
        <v>2.2751322751322753</v>
      </c>
      <c r="E33" s="22">
        <v>1.1578947368421055</v>
      </c>
      <c r="F33" s="22">
        <v>7.210526315789474</v>
      </c>
      <c r="G33" s="22">
        <v>1.7368421052631582</v>
      </c>
      <c r="H33" s="128">
        <f t="shared" si="2"/>
        <v>2.934257030132307</v>
      </c>
      <c r="I33" s="112">
        <f t="shared" si="0"/>
        <v>5.947368421052633</v>
      </c>
      <c r="J33" s="86">
        <f t="shared" si="1"/>
        <v>113</v>
      </c>
      <c r="K33" s="87">
        <f t="shared" si="3"/>
        <v>5</v>
      </c>
      <c r="N33">
        <v>1</v>
      </c>
      <c r="T33">
        <v>90</v>
      </c>
      <c r="W33">
        <v>4</v>
      </c>
      <c r="X33">
        <v>11</v>
      </c>
      <c r="Y33">
        <v>7</v>
      </c>
    </row>
    <row r="34" spans="1:23" ht="12.75">
      <c r="A34" s="1" t="s">
        <v>60</v>
      </c>
      <c r="B34" s="145">
        <v>3.3949771625140124</v>
      </c>
      <c r="C34" s="22">
        <v>0.7458710708577517</v>
      </c>
      <c r="D34" s="22">
        <v>5.608465608465608</v>
      </c>
      <c r="E34" s="22">
        <v>6.105263157894738</v>
      </c>
      <c r="F34" s="22">
        <v>6.157894736842106</v>
      </c>
      <c r="G34" s="22">
        <v>2.1578947368421058</v>
      </c>
      <c r="H34" s="128">
        <f t="shared" si="2"/>
        <v>4.155077862180462</v>
      </c>
      <c r="I34" s="112">
        <f t="shared" si="0"/>
        <v>3.0000000000000004</v>
      </c>
      <c r="J34" s="86">
        <f t="shared" si="1"/>
        <v>57</v>
      </c>
      <c r="K34" s="87">
        <f t="shared" si="3"/>
        <v>5</v>
      </c>
      <c r="M34">
        <v>1</v>
      </c>
      <c r="N34">
        <v>41</v>
      </c>
      <c r="P34">
        <v>2</v>
      </c>
      <c r="R34">
        <v>2</v>
      </c>
      <c r="W34">
        <v>11</v>
      </c>
    </row>
    <row r="35" spans="1:27" ht="12.75">
      <c r="A35" s="1" t="s">
        <v>61</v>
      </c>
      <c r="B35" s="145">
        <v>32.922408924895166</v>
      </c>
      <c r="C35" s="22">
        <v>36.814064997336175</v>
      </c>
      <c r="D35" s="22">
        <v>154.65608465608466</v>
      </c>
      <c r="E35" s="22">
        <v>34.05263157894738</v>
      </c>
      <c r="F35" s="22">
        <v>36.631578947368425</v>
      </c>
      <c r="G35" s="22">
        <v>21.78947368421053</v>
      </c>
      <c r="H35" s="128">
        <f t="shared" si="2"/>
        <v>56.78876677278943</v>
      </c>
      <c r="I35" s="112">
        <f t="shared" si="0"/>
        <v>46.57894736842106</v>
      </c>
      <c r="J35" s="86">
        <f t="shared" si="1"/>
        <v>885</v>
      </c>
      <c r="K35" s="87">
        <f t="shared" si="3"/>
        <v>13</v>
      </c>
      <c r="L35">
        <v>33</v>
      </c>
      <c r="M35">
        <v>29</v>
      </c>
      <c r="N35">
        <v>29</v>
      </c>
      <c r="P35">
        <v>12</v>
      </c>
      <c r="R35">
        <v>70</v>
      </c>
      <c r="S35">
        <v>26</v>
      </c>
      <c r="T35">
        <v>50</v>
      </c>
      <c r="V35">
        <v>111</v>
      </c>
      <c r="W35">
        <v>44</v>
      </c>
      <c r="X35">
        <v>117</v>
      </c>
      <c r="Y35">
        <v>291</v>
      </c>
      <c r="Z35">
        <v>57</v>
      </c>
      <c r="AA35">
        <v>16</v>
      </c>
    </row>
    <row r="36" spans="1:27" ht="12.75">
      <c r="A36" s="1" t="s">
        <v>62</v>
      </c>
      <c r="B36" s="145">
        <v>3.6453720381974697</v>
      </c>
      <c r="C36" s="22">
        <v>4.635055940330314</v>
      </c>
      <c r="D36" s="22">
        <v>5.079365079365079</v>
      </c>
      <c r="E36" s="22">
        <v>3.3684210526315796</v>
      </c>
      <c r="F36" s="22">
        <v>4.947368421052633</v>
      </c>
      <c r="G36" s="22">
        <v>2</v>
      </c>
      <c r="H36" s="128">
        <f t="shared" si="2"/>
        <v>4.0060420986759215</v>
      </c>
      <c r="I36" s="112">
        <f t="shared" si="0"/>
        <v>7.526315789473685</v>
      </c>
      <c r="J36" s="86">
        <f t="shared" si="1"/>
        <v>143</v>
      </c>
      <c r="K36" s="87">
        <f t="shared" si="3"/>
        <v>15</v>
      </c>
      <c r="L36">
        <v>9</v>
      </c>
      <c r="M36">
        <v>18</v>
      </c>
      <c r="N36">
        <v>14</v>
      </c>
      <c r="O36">
        <v>11</v>
      </c>
      <c r="P36">
        <v>7</v>
      </c>
      <c r="R36">
        <v>9</v>
      </c>
      <c r="S36">
        <v>8</v>
      </c>
      <c r="T36">
        <v>3</v>
      </c>
      <c r="U36">
        <v>5</v>
      </c>
      <c r="V36">
        <v>3</v>
      </c>
      <c r="W36">
        <v>5</v>
      </c>
      <c r="X36">
        <v>15</v>
      </c>
      <c r="Y36">
        <v>9</v>
      </c>
      <c r="Z36">
        <v>11</v>
      </c>
      <c r="AA36">
        <v>16</v>
      </c>
    </row>
    <row r="37" spans="1:20" ht="12.75">
      <c r="A37" s="1" t="s">
        <v>63</v>
      </c>
      <c r="B37" s="145">
        <v>0.14145992657802284</v>
      </c>
      <c r="C37" s="22">
        <v>0.15982951518380395</v>
      </c>
      <c r="D37" s="22">
        <v>0.21164021164021163</v>
      </c>
      <c r="E37" s="22">
        <v>0.15789473684210528</v>
      </c>
      <c r="F37" s="22">
        <v>0.21052631578947373</v>
      </c>
      <c r="G37" s="22">
        <v>0.05263157894736843</v>
      </c>
      <c r="H37" s="128">
        <f t="shared" si="2"/>
        <v>0.15850447168059262</v>
      </c>
      <c r="I37" s="112">
        <f t="shared" si="0"/>
        <v>0.21052631578947373</v>
      </c>
      <c r="J37" s="86">
        <f t="shared" si="1"/>
        <v>4</v>
      </c>
      <c r="K37" s="87">
        <f t="shared" si="3"/>
        <v>4</v>
      </c>
      <c r="L37">
        <v>1</v>
      </c>
      <c r="N37">
        <v>1</v>
      </c>
      <c r="R37">
        <v>1</v>
      </c>
      <c r="T37">
        <v>1</v>
      </c>
    </row>
    <row r="38" spans="1:27" ht="12.75">
      <c r="A38" s="1" t="s">
        <v>64</v>
      </c>
      <c r="B38" s="145">
        <v>0.6627803946219858</v>
      </c>
      <c r="C38" s="22">
        <v>0.4262120404901439</v>
      </c>
      <c r="D38" s="22">
        <v>0.9523809523809523</v>
      </c>
      <c r="E38" s="22">
        <v>0.6315789473684211</v>
      </c>
      <c r="F38" s="22">
        <v>0.31578947368421056</v>
      </c>
      <c r="G38" s="22">
        <v>0.31578947368421056</v>
      </c>
      <c r="H38" s="128">
        <f t="shared" si="2"/>
        <v>0.5283501775215877</v>
      </c>
      <c r="I38" s="112">
        <f t="shared" si="0"/>
        <v>0.31578947368421056</v>
      </c>
      <c r="J38" s="86">
        <f t="shared" si="1"/>
        <v>6</v>
      </c>
      <c r="K38" s="87">
        <f t="shared" si="3"/>
        <v>5</v>
      </c>
      <c r="O38">
        <v>1</v>
      </c>
      <c r="Q38">
        <v>1</v>
      </c>
      <c r="W38">
        <v>1</v>
      </c>
      <c r="Y38">
        <v>2</v>
      </c>
      <c r="AA38">
        <v>1</v>
      </c>
    </row>
    <row r="39" spans="1:27" ht="12.75">
      <c r="A39" s="1" t="s">
        <v>65</v>
      </c>
      <c r="B39" s="145">
        <v>0.20373799986657382</v>
      </c>
      <c r="C39" s="22">
        <v>0.47948854555141185</v>
      </c>
      <c r="D39" s="22">
        <v>0.26455026455026454</v>
      </c>
      <c r="E39" s="22">
        <v>0.21052631578947373</v>
      </c>
      <c r="F39" s="22">
        <v>0.15789473684210528</v>
      </c>
      <c r="G39" s="22">
        <v>0.05263157894736843</v>
      </c>
      <c r="H39" s="128">
        <f t="shared" si="2"/>
        <v>0.23301828833612476</v>
      </c>
      <c r="I39" s="112">
        <f aca="true" t="shared" si="4" ref="I39:I70">J39*10/$J$4</f>
        <v>0.26315789473684215</v>
      </c>
      <c r="J39" s="86">
        <f aca="true" t="shared" si="5" ref="J39:J70">SUM(L39:AA39)</f>
        <v>5</v>
      </c>
      <c r="K39" s="87">
        <f t="shared" si="3"/>
        <v>5</v>
      </c>
      <c r="M39">
        <v>1</v>
      </c>
      <c r="N39">
        <v>1</v>
      </c>
      <c r="S39">
        <v>1</v>
      </c>
      <c r="Y39">
        <v>1</v>
      </c>
      <c r="AA39">
        <v>1</v>
      </c>
    </row>
    <row r="40" spans="1:13" ht="12.75">
      <c r="A40" s="1" t="s">
        <v>66</v>
      </c>
      <c r="B40" s="145">
        <v>0.01763668430335097</v>
      </c>
      <c r="C40" s="22">
        <v>0</v>
      </c>
      <c r="D40" s="22">
        <v>0</v>
      </c>
      <c r="E40" s="22">
        <v>0</v>
      </c>
      <c r="F40" s="22">
        <v>0.05263157894736843</v>
      </c>
      <c r="G40" s="22">
        <v>0</v>
      </c>
      <c r="H40" s="128">
        <f t="shared" si="2"/>
        <v>0.010526315789473686</v>
      </c>
      <c r="I40" s="112">
        <f t="shared" si="4"/>
        <v>0.05263157894736843</v>
      </c>
      <c r="J40" s="86">
        <f t="shared" si="5"/>
        <v>1</v>
      </c>
      <c r="K40" s="87">
        <f t="shared" si="3"/>
        <v>1</v>
      </c>
      <c r="M40">
        <v>1</v>
      </c>
    </row>
    <row r="41" spans="1:13" ht="12.75">
      <c r="A41" s="1" t="s">
        <v>67</v>
      </c>
      <c r="B41" s="145">
        <v>0.1767943705432606</v>
      </c>
      <c r="C41" s="22">
        <v>0.053276505061267986</v>
      </c>
      <c r="D41" s="22">
        <v>0</v>
      </c>
      <c r="E41" s="22">
        <v>0</v>
      </c>
      <c r="F41" s="22">
        <v>0.05263157894736843</v>
      </c>
      <c r="G41" s="22">
        <v>0</v>
      </c>
      <c r="H41" s="128">
        <f t="shared" si="2"/>
        <v>0.021181616801727282</v>
      </c>
      <c r="I41" s="112">
        <f t="shared" si="4"/>
        <v>0.05263157894736843</v>
      </c>
      <c r="J41" s="86">
        <f t="shared" si="5"/>
        <v>1</v>
      </c>
      <c r="K41" s="87">
        <f t="shared" si="3"/>
        <v>1</v>
      </c>
      <c r="M41">
        <v>1</v>
      </c>
    </row>
    <row r="42" spans="1:24" ht="12.75">
      <c r="A42" s="1" t="s">
        <v>265</v>
      </c>
      <c r="B42" s="145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128">
        <f t="shared" si="2"/>
        <v>0</v>
      </c>
      <c r="I42" s="112">
        <f t="shared" si="4"/>
        <v>0.05263157894736843</v>
      </c>
      <c r="J42" s="86">
        <f t="shared" si="5"/>
        <v>1</v>
      </c>
      <c r="K42" s="87">
        <f>COUNTA(L42:AA42)</f>
        <v>1</v>
      </c>
      <c r="X42">
        <v>1</v>
      </c>
    </row>
    <row r="43" spans="1:11" ht="12.75">
      <c r="A43" s="1" t="s">
        <v>68</v>
      </c>
      <c r="B43" s="145">
        <v>0.008818342151675485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128">
        <f t="shared" si="2"/>
        <v>0</v>
      </c>
      <c r="I43" s="112">
        <f t="shared" si="4"/>
        <v>0</v>
      </c>
      <c r="J43" s="86">
        <f t="shared" si="5"/>
        <v>0</v>
      </c>
      <c r="K43" s="87">
        <f t="shared" si="3"/>
        <v>0</v>
      </c>
    </row>
    <row r="44" spans="1:11" ht="12.75">
      <c r="A44" s="1" t="s">
        <v>69</v>
      </c>
      <c r="B44" s="145">
        <v>0.01763668430335097</v>
      </c>
      <c r="C44" s="22">
        <v>0</v>
      </c>
      <c r="D44" s="22">
        <v>0</v>
      </c>
      <c r="E44" s="22">
        <v>0</v>
      </c>
      <c r="F44" s="22">
        <v>0.10526315789473686</v>
      </c>
      <c r="G44" s="22">
        <v>0</v>
      </c>
      <c r="H44" s="128">
        <f t="shared" si="2"/>
        <v>0.02105263157894737</v>
      </c>
      <c r="I44" s="112">
        <f t="shared" si="4"/>
        <v>0</v>
      </c>
      <c r="J44" s="86">
        <f t="shared" si="5"/>
        <v>0</v>
      </c>
      <c r="K44" s="87">
        <f t="shared" si="3"/>
        <v>0</v>
      </c>
    </row>
    <row r="45" spans="1:11" ht="12.75">
      <c r="A45" s="1" t="s">
        <v>70</v>
      </c>
      <c r="B45" s="145">
        <v>0.01763668430335097</v>
      </c>
      <c r="C45" s="22">
        <v>0</v>
      </c>
      <c r="D45" s="22">
        <v>0</v>
      </c>
      <c r="E45" s="22">
        <v>0.05263157894736843</v>
      </c>
      <c r="F45" s="22">
        <v>0</v>
      </c>
      <c r="G45" s="22">
        <v>0</v>
      </c>
      <c r="H45" s="128">
        <f t="shared" si="2"/>
        <v>0.010526315789473686</v>
      </c>
      <c r="I45" s="112">
        <f t="shared" si="4"/>
        <v>0</v>
      </c>
      <c r="J45" s="86">
        <f t="shared" si="5"/>
        <v>0</v>
      </c>
      <c r="K45" s="87">
        <f t="shared" si="3"/>
        <v>0</v>
      </c>
    </row>
    <row r="46" spans="1:11" ht="12.75">
      <c r="A46" s="1" t="s">
        <v>205</v>
      </c>
      <c r="B46" s="145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128">
        <f t="shared" si="2"/>
        <v>0</v>
      </c>
      <c r="I46" s="112">
        <f t="shared" si="4"/>
        <v>0</v>
      </c>
      <c r="J46" s="86">
        <f t="shared" si="5"/>
        <v>0</v>
      </c>
      <c r="K46" s="87">
        <f t="shared" si="3"/>
        <v>0</v>
      </c>
    </row>
    <row r="47" spans="1:11" ht="12.75">
      <c r="A47" s="1" t="s">
        <v>71</v>
      </c>
      <c r="B47" s="145">
        <v>0</v>
      </c>
      <c r="C47" s="22">
        <v>0</v>
      </c>
      <c r="D47" s="22">
        <v>0</v>
      </c>
      <c r="E47" s="22">
        <v>0.05263157894736843</v>
      </c>
      <c r="F47" s="22">
        <v>0</v>
      </c>
      <c r="G47" s="22">
        <v>0</v>
      </c>
      <c r="H47" s="128">
        <f t="shared" si="2"/>
        <v>0.010526315789473686</v>
      </c>
      <c r="I47" s="112">
        <f t="shared" si="4"/>
        <v>0</v>
      </c>
      <c r="J47" s="86">
        <f t="shared" si="5"/>
        <v>0</v>
      </c>
      <c r="K47" s="87">
        <f t="shared" si="3"/>
        <v>0</v>
      </c>
    </row>
    <row r="48" spans="1:11" ht="12.75">
      <c r="A48" s="1" t="s">
        <v>72</v>
      </c>
      <c r="B48" s="145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128">
        <f t="shared" si="2"/>
        <v>0</v>
      </c>
      <c r="I48" s="112">
        <f t="shared" si="4"/>
        <v>0</v>
      </c>
      <c r="J48" s="86">
        <f t="shared" si="5"/>
        <v>0</v>
      </c>
      <c r="K48" s="87">
        <f t="shared" si="3"/>
        <v>0</v>
      </c>
    </row>
    <row r="49" spans="1:11" ht="12.75">
      <c r="A49" s="1" t="s">
        <v>73</v>
      </c>
      <c r="B49" s="145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128">
        <f t="shared" si="2"/>
        <v>0</v>
      </c>
      <c r="I49" s="112">
        <f t="shared" si="4"/>
        <v>0</v>
      </c>
      <c r="J49" s="86">
        <f t="shared" si="5"/>
        <v>0</v>
      </c>
      <c r="K49" s="87">
        <f t="shared" si="3"/>
        <v>0</v>
      </c>
    </row>
    <row r="50" spans="1:27" ht="12.75">
      <c r="A50" s="1" t="s">
        <v>74</v>
      </c>
      <c r="B50" s="145">
        <v>0.15903553552283795</v>
      </c>
      <c r="C50" s="22">
        <v>0.10655301012253597</v>
      </c>
      <c r="D50" s="22">
        <v>0.10582010582010581</v>
      </c>
      <c r="E50" s="22">
        <v>0.15789473684210528</v>
      </c>
      <c r="F50" s="22">
        <v>0.368421052631579</v>
      </c>
      <c r="G50" s="22">
        <v>0.05263157894736843</v>
      </c>
      <c r="H50" s="128">
        <f t="shared" si="2"/>
        <v>0.1582640968727389</v>
      </c>
      <c r="I50" s="112">
        <f t="shared" si="4"/>
        <v>0.15789473684210528</v>
      </c>
      <c r="J50" s="86">
        <f t="shared" si="5"/>
        <v>3</v>
      </c>
      <c r="K50" s="87">
        <f t="shared" si="3"/>
        <v>3</v>
      </c>
      <c r="W50">
        <v>1</v>
      </c>
      <c r="Z50">
        <v>1</v>
      </c>
      <c r="AA50">
        <v>1</v>
      </c>
    </row>
    <row r="51" spans="1:11" ht="12.75">
      <c r="A51" s="1" t="s">
        <v>261</v>
      </c>
      <c r="B51" s="145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128">
        <f t="shared" si="2"/>
        <v>0</v>
      </c>
      <c r="I51" s="112">
        <f t="shared" si="4"/>
        <v>0</v>
      </c>
      <c r="J51" s="86">
        <f t="shared" si="5"/>
        <v>0</v>
      </c>
      <c r="K51" s="87">
        <f>COUNTA(L51:AA51)</f>
        <v>0</v>
      </c>
    </row>
    <row r="52" spans="1:25" ht="12.75">
      <c r="A52" s="1" t="s">
        <v>75</v>
      </c>
      <c r="B52" s="145">
        <v>6.200262342155433</v>
      </c>
      <c r="C52" s="22">
        <v>7.511987213638786</v>
      </c>
      <c r="D52" s="22">
        <v>0.15873015873015872</v>
      </c>
      <c r="E52" s="22">
        <v>4.3157894736842115</v>
      </c>
      <c r="F52" s="22">
        <v>0.10526315789473686</v>
      </c>
      <c r="G52" s="22">
        <v>1.3684210526315792</v>
      </c>
      <c r="H52" s="128">
        <f t="shared" si="2"/>
        <v>2.6920382113158943</v>
      </c>
      <c r="I52" s="112">
        <f t="shared" si="4"/>
        <v>0.368421052631579</v>
      </c>
      <c r="J52" s="86">
        <f t="shared" si="5"/>
        <v>7</v>
      </c>
      <c r="K52" s="87">
        <f t="shared" si="3"/>
        <v>1</v>
      </c>
      <c r="Y52">
        <v>7</v>
      </c>
    </row>
    <row r="53" spans="1:11" ht="12.75">
      <c r="A53" s="1" t="s">
        <v>289</v>
      </c>
      <c r="B53" s="145">
        <v>0</v>
      </c>
      <c r="C53" s="22">
        <v>0.10655301012253597</v>
      </c>
      <c r="D53" s="22">
        <v>0</v>
      </c>
      <c r="E53" s="22">
        <v>0</v>
      </c>
      <c r="F53" s="22">
        <v>0</v>
      </c>
      <c r="G53" s="22">
        <v>0</v>
      </c>
      <c r="H53" s="128">
        <f t="shared" si="2"/>
        <v>0.021310602024507193</v>
      </c>
      <c r="I53" s="112">
        <f t="shared" si="4"/>
        <v>0</v>
      </c>
      <c r="J53" s="86">
        <f t="shared" si="5"/>
        <v>0</v>
      </c>
      <c r="K53" s="87">
        <f>COUNTA(L53:AA53)</f>
        <v>0</v>
      </c>
    </row>
    <row r="54" spans="1:27" ht="12.75">
      <c r="A54" s="1" t="s">
        <v>76</v>
      </c>
      <c r="B54" s="145">
        <v>0.0531543543441963</v>
      </c>
      <c r="C54" s="22">
        <v>0.37293553542887586</v>
      </c>
      <c r="D54" s="22">
        <v>0</v>
      </c>
      <c r="E54" s="22">
        <v>0</v>
      </c>
      <c r="F54" s="22">
        <v>0.10526315789473686</v>
      </c>
      <c r="G54" s="22">
        <v>0.10526315789473686</v>
      </c>
      <c r="H54" s="128">
        <f t="shared" si="2"/>
        <v>0.11669237024366992</v>
      </c>
      <c r="I54" s="112">
        <f t="shared" si="4"/>
        <v>0.05263157894736843</v>
      </c>
      <c r="J54" s="86">
        <f t="shared" si="5"/>
        <v>1</v>
      </c>
      <c r="K54" s="87">
        <f t="shared" si="3"/>
        <v>1</v>
      </c>
      <c r="AA54">
        <v>1</v>
      </c>
    </row>
    <row r="55" spans="1:24" ht="12.75">
      <c r="A55" s="1" t="s">
        <v>77</v>
      </c>
      <c r="B55" s="145">
        <v>0.41684402011164573</v>
      </c>
      <c r="C55" s="22">
        <v>0.6393180607352158</v>
      </c>
      <c r="D55" s="22">
        <v>0.10582010582010581</v>
      </c>
      <c r="E55" s="22">
        <v>0.05263157894736843</v>
      </c>
      <c r="F55" s="22">
        <v>0.15789473684210528</v>
      </c>
      <c r="G55" s="22">
        <v>0.5789473684210528</v>
      </c>
      <c r="H55" s="128">
        <f t="shared" si="2"/>
        <v>0.30692237015316964</v>
      </c>
      <c r="I55" s="112">
        <f t="shared" si="4"/>
        <v>0.4736842105263159</v>
      </c>
      <c r="J55" s="86">
        <f t="shared" si="5"/>
        <v>9</v>
      </c>
      <c r="K55" s="87">
        <f t="shared" si="3"/>
        <v>5</v>
      </c>
      <c r="M55">
        <v>2</v>
      </c>
      <c r="N55">
        <v>2</v>
      </c>
      <c r="R55">
        <v>2</v>
      </c>
      <c r="T55">
        <v>1</v>
      </c>
      <c r="X55">
        <v>2</v>
      </c>
    </row>
    <row r="56" spans="1:14" ht="12.75">
      <c r="A56" s="1" t="s">
        <v>78</v>
      </c>
      <c r="B56" s="145">
        <v>0.06209484721294347</v>
      </c>
      <c r="C56" s="22">
        <v>0.15982951518380395</v>
      </c>
      <c r="D56" s="22">
        <v>0</v>
      </c>
      <c r="E56" s="22">
        <v>0</v>
      </c>
      <c r="F56" s="22">
        <v>0.10526315789473686</v>
      </c>
      <c r="G56" s="22">
        <v>0.05263157894736843</v>
      </c>
      <c r="H56" s="128">
        <f t="shared" si="2"/>
        <v>0.06354485040518185</v>
      </c>
      <c r="I56" s="112">
        <f t="shared" si="4"/>
        <v>0.10526315789473686</v>
      </c>
      <c r="J56" s="86">
        <f t="shared" si="5"/>
        <v>2</v>
      </c>
      <c r="K56" s="87">
        <f t="shared" si="3"/>
        <v>1</v>
      </c>
      <c r="N56">
        <v>2</v>
      </c>
    </row>
    <row r="57" spans="1:27" ht="12.75">
      <c r="A57" s="1" t="s">
        <v>79</v>
      </c>
      <c r="B57" s="145">
        <v>0.22125253345285312</v>
      </c>
      <c r="C57" s="22">
        <v>0.21310602024507194</v>
      </c>
      <c r="D57" s="22">
        <v>0</v>
      </c>
      <c r="E57" s="22">
        <v>0.10526315789473686</v>
      </c>
      <c r="F57" s="22">
        <v>0.05263157894736843</v>
      </c>
      <c r="G57" s="22">
        <v>0.15789473684210528</v>
      </c>
      <c r="H57" s="128">
        <f t="shared" si="2"/>
        <v>0.10577909878585649</v>
      </c>
      <c r="I57" s="112">
        <f t="shared" si="4"/>
        <v>0.736842105263158</v>
      </c>
      <c r="J57" s="86">
        <f t="shared" si="5"/>
        <v>14</v>
      </c>
      <c r="K57" s="87">
        <f t="shared" si="3"/>
        <v>8</v>
      </c>
      <c r="L57">
        <v>1</v>
      </c>
      <c r="N57">
        <v>2</v>
      </c>
      <c r="Q57">
        <v>1</v>
      </c>
      <c r="S57">
        <v>4</v>
      </c>
      <c r="V57">
        <v>1</v>
      </c>
      <c r="W57">
        <v>3</v>
      </c>
      <c r="Y57">
        <v>1</v>
      </c>
      <c r="AA57">
        <v>1</v>
      </c>
    </row>
    <row r="58" spans="1:14" ht="12.75">
      <c r="A58" s="1" t="s">
        <v>80</v>
      </c>
      <c r="B58" s="145">
        <v>0.7936507936507936</v>
      </c>
      <c r="C58" s="22">
        <v>2.717101758124667</v>
      </c>
      <c r="D58" s="22">
        <v>0.7407407407407407</v>
      </c>
      <c r="E58" s="22">
        <v>0.05263157894736843</v>
      </c>
      <c r="F58" s="22">
        <v>0.31578947368421056</v>
      </c>
      <c r="G58" s="22">
        <v>0.42105263157894746</v>
      </c>
      <c r="H58" s="128">
        <f t="shared" si="2"/>
        <v>0.8494632366151869</v>
      </c>
      <c r="I58" s="112">
        <f t="shared" si="4"/>
        <v>2.2631578947368425</v>
      </c>
      <c r="J58" s="86">
        <f t="shared" si="5"/>
        <v>43</v>
      </c>
      <c r="K58" s="87">
        <f t="shared" si="3"/>
        <v>1</v>
      </c>
      <c r="N58">
        <v>43</v>
      </c>
    </row>
    <row r="59" spans="1:18" ht="12.75">
      <c r="A59" s="1" t="s">
        <v>81</v>
      </c>
      <c r="B59" s="145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128">
        <f t="shared" si="2"/>
        <v>0</v>
      </c>
      <c r="I59" s="112">
        <f t="shared" si="4"/>
        <v>0.05263157894736843</v>
      </c>
      <c r="J59" s="86">
        <f t="shared" si="5"/>
        <v>1</v>
      </c>
      <c r="K59" s="87">
        <f t="shared" si="3"/>
        <v>1</v>
      </c>
      <c r="R59">
        <v>1</v>
      </c>
    </row>
    <row r="60" spans="1:11" ht="12.75">
      <c r="A60" s="1" t="s">
        <v>259</v>
      </c>
      <c r="B60" s="145">
        <v>0.00887941751021133</v>
      </c>
      <c r="C60" s="22">
        <v>0</v>
      </c>
      <c r="D60" s="22">
        <v>0.10582010582010581</v>
      </c>
      <c r="E60" s="22">
        <v>0.05263157894736843</v>
      </c>
      <c r="F60" s="22">
        <v>0</v>
      </c>
      <c r="G60" s="22">
        <v>0</v>
      </c>
      <c r="H60" s="128">
        <f t="shared" si="2"/>
        <v>0.031690336953494845</v>
      </c>
      <c r="I60" s="112">
        <f t="shared" si="4"/>
        <v>0</v>
      </c>
      <c r="J60" s="86">
        <f t="shared" si="5"/>
        <v>0</v>
      </c>
      <c r="K60" s="87">
        <f>COUNTA(L60:AA60)</f>
        <v>0</v>
      </c>
    </row>
    <row r="61" spans="1:25" ht="12.75">
      <c r="A61" s="1" t="s">
        <v>82</v>
      </c>
      <c r="B61" s="145">
        <v>0.03551767004084532</v>
      </c>
      <c r="C61" s="22">
        <v>0.053276505061267986</v>
      </c>
      <c r="D61" s="22">
        <v>0.10582010582010581</v>
      </c>
      <c r="E61" s="22">
        <v>0.31578947368421056</v>
      </c>
      <c r="F61" s="22">
        <v>0.05263157894736843</v>
      </c>
      <c r="G61" s="22">
        <v>0.26315789473684215</v>
      </c>
      <c r="H61" s="128">
        <f t="shared" si="2"/>
        <v>0.158135111649959</v>
      </c>
      <c r="I61" s="112">
        <f t="shared" si="4"/>
        <v>3.6315789473684217</v>
      </c>
      <c r="J61" s="86">
        <f t="shared" si="5"/>
        <v>69</v>
      </c>
      <c r="K61" s="87">
        <f t="shared" si="3"/>
        <v>6</v>
      </c>
      <c r="N61">
        <v>3</v>
      </c>
      <c r="R61">
        <v>1</v>
      </c>
      <c r="V61">
        <v>4</v>
      </c>
      <c r="W61">
        <v>49</v>
      </c>
      <c r="X61">
        <v>11</v>
      </c>
      <c r="Y61">
        <v>1</v>
      </c>
    </row>
    <row r="62" spans="1:25" ht="12.75">
      <c r="A62" s="1" t="s">
        <v>83</v>
      </c>
      <c r="B62" s="145">
        <v>19.036155672632322</v>
      </c>
      <c r="C62" s="22">
        <v>7.032498668087374</v>
      </c>
      <c r="D62" s="22">
        <v>17.83068783068783</v>
      </c>
      <c r="E62" s="22">
        <v>58.10526315789475</v>
      </c>
      <c r="F62" s="22">
        <v>16.789473684210527</v>
      </c>
      <c r="G62" s="22">
        <v>21.263157894736846</v>
      </c>
      <c r="H62" s="128">
        <f t="shared" si="2"/>
        <v>24.204216247123462</v>
      </c>
      <c r="I62" s="112">
        <f t="shared" si="4"/>
        <v>11.684210526315791</v>
      </c>
      <c r="J62" s="86">
        <f t="shared" si="5"/>
        <v>222</v>
      </c>
      <c r="K62" s="87">
        <f t="shared" si="3"/>
        <v>13</v>
      </c>
      <c r="L62">
        <v>35</v>
      </c>
      <c r="M62">
        <v>9</v>
      </c>
      <c r="N62">
        <v>54</v>
      </c>
      <c r="O62">
        <v>3</v>
      </c>
      <c r="P62">
        <v>11</v>
      </c>
      <c r="R62">
        <v>6</v>
      </c>
      <c r="S62">
        <v>2</v>
      </c>
      <c r="T62">
        <v>14</v>
      </c>
      <c r="U62">
        <v>5</v>
      </c>
      <c r="V62">
        <v>11</v>
      </c>
      <c r="W62">
        <v>56</v>
      </c>
      <c r="X62">
        <v>10</v>
      </c>
      <c r="Y62">
        <v>6</v>
      </c>
    </row>
    <row r="63" spans="1:11" ht="12.75">
      <c r="A63" s="1" t="s">
        <v>84</v>
      </c>
      <c r="B63" s="145">
        <v>0.00887941751021133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128">
        <f t="shared" si="2"/>
        <v>0</v>
      </c>
      <c r="I63" s="112">
        <f t="shared" si="4"/>
        <v>0</v>
      </c>
      <c r="J63" s="86">
        <f t="shared" si="5"/>
        <v>0</v>
      </c>
      <c r="K63" s="87">
        <f t="shared" si="3"/>
        <v>0</v>
      </c>
    </row>
    <row r="64" spans="1:27" ht="12.75">
      <c r="A64" s="1" t="s">
        <v>85</v>
      </c>
      <c r="B64" s="145">
        <v>24.636399598218105</v>
      </c>
      <c r="C64" s="22">
        <v>12.200319659030368</v>
      </c>
      <c r="D64" s="22">
        <v>12.486772486772487</v>
      </c>
      <c r="E64" s="22">
        <v>32.684210526315795</v>
      </c>
      <c r="F64" s="22">
        <v>17.42105263157895</v>
      </c>
      <c r="G64" s="22">
        <v>8.210526315789474</v>
      </c>
      <c r="H64" s="128">
        <f t="shared" si="2"/>
        <v>16.600576323897418</v>
      </c>
      <c r="I64" s="112">
        <f t="shared" si="4"/>
        <v>14.473684210526319</v>
      </c>
      <c r="J64" s="86">
        <f t="shared" si="5"/>
        <v>275</v>
      </c>
      <c r="K64" s="87">
        <f t="shared" si="3"/>
        <v>14</v>
      </c>
      <c r="L64">
        <v>15</v>
      </c>
      <c r="M64">
        <v>10</v>
      </c>
      <c r="N64">
        <v>6</v>
      </c>
      <c r="P64">
        <v>17</v>
      </c>
      <c r="R64">
        <v>16</v>
      </c>
      <c r="S64">
        <v>32</v>
      </c>
      <c r="T64">
        <v>4</v>
      </c>
      <c r="U64">
        <v>43</v>
      </c>
      <c r="V64">
        <v>6</v>
      </c>
      <c r="W64">
        <v>6</v>
      </c>
      <c r="X64">
        <v>9</v>
      </c>
      <c r="Y64">
        <v>106</v>
      </c>
      <c r="Z64">
        <v>1</v>
      </c>
      <c r="AA64">
        <v>4</v>
      </c>
    </row>
    <row r="65" spans="1:25" ht="12.75">
      <c r="A65" s="1" t="s">
        <v>86</v>
      </c>
      <c r="B65" s="145">
        <v>4.037189255622927</v>
      </c>
      <c r="C65" s="22">
        <v>3.409696323921151</v>
      </c>
      <c r="D65" s="22">
        <v>6.71957671957672</v>
      </c>
      <c r="E65" s="22">
        <v>3.8947368421052637</v>
      </c>
      <c r="F65" s="22">
        <v>3.2631578947368425</v>
      </c>
      <c r="G65" s="22">
        <v>1.5789473684210529</v>
      </c>
      <c r="H65" s="128">
        <f t="shared" si="2"/>
        <v>3.773223029752206</v>
      </c>
      <c r="I65" s="112">
        <f t="shared" si="4"/>
        <v>2.6315789473684212</v>
      </c>
      <c r="J65" s="86">
        <f t="shared" si="5"/>
        <v>50</v>
      </c>
      <c r="K65" s="87">
        <f t="shared" si="3"/>
        <v>9</v>
      </c>
      <c r="L65">
        <v>3</v>
      </c>
      <c r="M65">
        <v>1</v>
      </c>
      <c r="N65">
        <v>6</v>
      </c>
      <c r="P65">
        <v>2</v>
      </c>
      <c r="R65">
        <v>4</v>
      </c>
      <c r="S65">
        <v>5</v>
      </c>
      <c r="T65">
        <v>1</v>
      </c>
      <c r="X65">
        <v>11</v>
      </c>
      <c r="Y65">
        <v>17</v>
      </c>
    </row>
    <row r="66" spans="1:11" ht="12.75">
      <c r="A66" s="1" t="s">
        <v>87</v>
      </c>
      <c r="B66" s="145">
        <v>0.00887941751021133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128">
        <f t="shared" si="2"/>
        <v>0</v>
      </c>
      <c r="I66" s="112">
        <f t="shared" si="4"/>
        <v>0</v>
      </c>
      <c r="J66" s="86">
        <f t="shared" si="5"/>
        <v>0</v>
      </c>
      <c r="K66" s="87">
        <f t="shared" si="3"/>
        <v>0</v>
      </c>
    </row>
    <row r="67" spans="1:11" ht="12.75">
      <c r="A67" s="1" t="s">
        <v>222</v>
      </c>
      <c r="B67" s="145">
        <v>0.07066888793047557</v>
      </c>
      <c r="C67" s="22">
        <v>0.053276505061267986</v>
      </c>
      <c r="D67" s="22">
        <v>0</v>
      </c>
      <c r="E67" s="22">
        <v>0</v>
      </c>
      <c r="F67" s="22">
        <v>0</v>
      </c>
      <c r="G67" s="22">
        <v>0</v>
      </c>
      <c r="H67" s="128">
        <f t="shared" si="2"/>
        <v>0.010655301012253596</v>
      </c>
      <c r="I67" s="112">
        <f t="shared" si="4"/>
        <v>0</v>
      </c>
      <c r="J67" s="86">
        <f t="shared" si="5"/>
        <v>0</v>
      </c>
      <c r="K67" s="87">
        <f t="shared" si="3"/>
        <v>0</v>
      </c>
    </row>
    <row r="68" spans="1:20" ht="12.75">
      <c r="A68" s="1" t="s">
        <v>88</v>
      </c>
      <c r="B68" s="145">
        <v>1.3417316649424624</v>
      </c>
      <c r="C68" s="22">
        <v>0.6393180607352158</v>
      </c>
      <c r="D68" s="22">
        <v>4.1798941798941796</v>
      </c>
      <c r="E68" s="22">
        <v>1.2631578947368423</v>
      </c>
      <c r="F68" s="22">
        <v>0.4736842105263159</v>
      </c>
      <c r="G68" s="22">
        <v>0.10526315789473686</v>
      </c>
      <c r="H68" s="128">
        <f t="shared" si="2"/>
        <v>1.3322635007574584</v>
      </c>
      <c r="I68" s="112">
        <f t="shared" si="4"/>
        <v>1.0000000000000002</v>
      </c>
      <c r="J68" s="86">
        <f t="shared" si="5"/>
        <v>19</v>
      </c>
      <c r="K68" s="87">
        <f t="shared" si="3"/>
        <v>3</v>
      </c>
      <c r="N68">
        <v>11</v>
      </c>
      <c r="P68">
        <v>3</v>
      </c>
      <c r="T68">
        <v>5</v>
      </c>
    </row>
    <row r="69" spans="1:25" ht="12.75">
      <c r="A69" s="1" t="s">
        <v>89</v>
      </c>
      <c r="B69" s="145">
        <v>0.22076393058456634</v>
      </c>
      <c r="C69" s="22">
        <v>0.3196590303676079</v>
      </c>
      <c r="D69" s="22">
        <v>0.7936507936507936</v>
      </c>
      <c r="E69" s="22">
        <v>0.736842105263158</v>
      </c>
      <c r="F69" s="22">
        <v>1.7894736842105265</v>
      </c>
      <c r="G69" s="22">
        <v>3.7368421052631584</v>
      </c>
      <c r="H69" s="128">
        <f t="shared" si="2"/>
        <v>1.4752935437510488</v>
      </c>
      <c r="I69" s="112">
        <f t="shared" si="4"/>
        <v>2.210526315789474</v>
      </c>
      <c r="J69" s="86">
        <f t="shared" si="5"/>
        <v>42</v>
      </c>
      <c r="K69" s="87">
        <f t="shared" si="3"/>
        <v>2</v>
      </c>
      <c r="L69">
        <v>4</v>
      </c>
      <c r="Y69">
        <v>38</v>
      </c>
    </row>
    <row r="70" spans="1:11" ht="12.75">
      <c r="A70" s="1" t="s">
        <v>90</v>
      </c>
      <c r="B70" s="145">
        <v>0.026638252530633993</v>
      </c>
      <c r="C70" s="22">
        <v>0</v>
      </c>
      <c r="D70" s="22">
        <v>0</v>
      </c>
      <c r="E70" s="22">
        <v>0</v>
      </c>
      <c r="F70" s="22">
        <v>0.21052631578947373</v>
      </c>
      <c r="G70" s="22">
        <v>0</v>
      </c>
      <c r="H70" s="128">
        <f aca="true" t="shared" si="6" ref="H70:H133">(C70+D70+E70+F70+G70)/5</f>
        <v>0.04210526315789474</v>
      </c>
      <c r="I70" s="112">
        <f t="shared" si="4"/>
        <v>0</v>
      </c>
      <c r="J70" s="86">
        <f t="shared" si="5"/>
        <v>0</v>
      </c>
      <c r="K70" s="87">
        <f t="shared" si="3"/>
        <v>0</v>
      </c>
    </row>
    <row r="71" spans="1:11" ht="12.75">
      <c r="A71" s="1" t="s">
        <v>91</v>
      </c>
      <c r="B71" s="145">
        <v>0.008818342151675485</v>
      </c>
      <c r="C71" s="22">
        <v>0</v>
      </c>
      <c r="D71" s="22">
        <v>0</v>
      </c>
      <c r="E71" s="22">
        <v>0</v>
      </c>
      <c r="F71" s="22">
        <v>0.21052631578947373</v>
      </c>
      <c r="G71" s="22">
        <v>0.10526315789473686</v>
      </c>
      <c r="H71" s="128">
        <f t="shared" si="6"/>
        <v>0.06315789473684212</v>
      </c>
      <c r="I71" s="112">
        <f aca="true" t="shared" si="7" ref="I71:I103">J71*10/$J$4</f>
        <v>0</v>
      </c>
      <c r="J71" s="86">
        <f aca="true" t="shared" si="8" ref="J71:J103">SUM(L71:AA71)</f>
        <v>0</v>
      </c>
      <c r="K71" s="87">
        <f t="shared" si="3"/>
        <v>0</v>
      </c>
    </row>
    <row r="72" spans="1:25" ht="12.75">
      <c r="A72" s="1" t="s">
        <v>92</v>
      </c>
      <c r="B72" s="145">
        <v>0.15873015873015872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28">
        <f t="shared" si="6"/>
        <v>0</v>
      </c>
      <c r="I72" s="112">
        <f t="shared" si="7"/>
        <v>0.10526315789473686</v>
      </c>
      <c r="J72" s="86">
        <f t="shared" si="8"/>
        <v>2</v>
      </c>
      <c r="K72" s="87">
        <f t="shared" si="3"/>
        <v>1</v>
      </c>
      <c r="Y72">
        <v>2</v>
      </c>
    </row>
    <row r="73" spans="1:11" ht="12.75">
      <c r="A73" s="1" t="s">
        <v>93</v>
      </c>
      <c r="B73" s="145">
        <v>0.026455026455026454</v>
      </c>
      <c r="C73" s="22">
        <v>0.053276505061267986</v>
      </c>
      <c r="D73" s="22">
        <v>0</v>
      </c>
      <c r="E73" s="22">
        <v>0</v>
      </c>
      <c r="F73" s="22">
        <v>0</v>
      </c>
      <c r="G73" s="22">
        <v>0</v>
      </c>
      <c r="H73" s="128">
        <f t="shared" si="6"/>
        <v>0.010655301012253596</v>
      </c>
      <c r="I73" s="112">
        <f t="shared" si="7"/>
        <v>0</v>
      </c>
      <c r="J73" s="86">
        <f t="shared" si="8"/>
        <v>0</v>
      </c>
      <c r="K73" s="87">
        <f t="shared" si="3"/>
        <v>0</v>
      </c>
    </row>
    <row r="74" spans="1:11" ht="12.75">
      <c r="A74" s="1" t="s">
        <v>94</v>
      </c>
      <c r="B74" s="145">
        <v>0.008818342151675485</v>
      </c>
      <c r="C74" s="22">
        <v>0.10655301012253597</v>
      </c>
      <c r="D74" s="22">
        <v>0</v>
      </c>
      <c r="E74" s="22">
        <v>0</v>
      </c>
      <c r="F74" s="22">
        <v>0</v>
      </c>
      <c r="G74" s="22">
        <v>0</v>
      </c>
      <c r="H74" s="128">
        <f t="shared" si="6"/>
        <v>0.021310602024507193</v>
      </c>
      <c r="I74" s="112">
        <f t="shared" si="7"/>
        <v>0</v>
      </c>
      <c r="J74" s="86">
        <f t="shared" si="8"/>
        <v>0</v>
      </c>
      <c r="K74" s="87">
        <f t="shared" si="3"/>
        <v>0</v>
      </c>
    </row>
    <row r="75" spans="1:11" ht="12.75">
      <c r="A75" s="1" t="s">
        <v>206</v>
      </c>
      <c r="B75" s="145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128">
        <f t="shared" si="6"/>
        <v>0</v>
      </c>
      <c r="I75" s="112">
        <f t="shared" si="7"/>
        <v>0</v>
      </c>
      <c r="J75" s="86">
        <f t="shared" si="8"/>
        <v>0</v>
      </c>
      <c r="K75" s="87">
        <f t="shared" si="3"/>
        <v>0</v>
      </c>
    </row>
    <row r="76" spans="1:11" ht="12.75">
      <c r="A76" s="1" t="s">
        <v>95</v>
      </c>
      <c r="B76" s="145">
        <v>0.06172839506172839</v>
      </c>
      <c r="C76" s="22">
        <v>0.053276505061267986</v>
      </c>
      <c r="D76" s="22">
        <v>0.05291005291005291</v>
      </c>
      <c r="E76" s="22">
        <v>0</v>
      </c>
      <c r="F76" s="22">
        <v>0.05263157894736843</v>
      </c>
      <c r="G76" s="22">
        <v>0</v>
      </c>
      <c r="H76" s="128">
        <f t="shared" si="6"/>
        <v>0.03176362738373787</v>
      </c>
      <c r="I76" s="112">
        <f t="shared" si="7"/>
        <v>0</v>
      </c>
      <c r="J76" s="86">
        <f t="shared" si="8"/>
        <v>0</v>
      </c>
      <c r="K76" s="87">
        <f aca="true" t="shared" si="9" ref="K76:K143">COUNTA(L76:AA76)</f>
        <v>0</v>
      </c>
    </row>
    <row r="77" spans="1:11" ht="12.75">
      <c r="A77" s="1" t="s">
        <v>96</v>
      </c>
      <c r="B77" s="145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128">
        <f t="shared" si="6"/>
        <v>0</v>
      </c>
      <c r="I77" s="112">
        <f t="shared" si="7"/>
        <v>0</v>
      </c>
      <c r="J77" s="86">
        <f t="shared" si="8"/>
        <v>0</v>
      </c>
      <c r="K77" s="87">
        <f t="shared" si="9"/>
        <v>0</v>
      </c>
    </row>
    <row r="78" spans="1:11" ht="12.75">
      <c r="A78" s="1" t="s">
        <v>97</v>
      </c>
      <c r="B78" s="145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128">
        <f t="shared" si="6"/>
        <v>0</v>
      </c>
      <c r="I78" s="112">
        <f t="shared" si="7"/>
        <v>0</v>
      </c>
      <c r="J78" s="86">
        <f t="shared" si="8"/>
        <v>0</v>
      </c>
      <c r="K78" s="87">
        <f t="shared" si="9"/>
        <v>0</v>
      </c>
    </row>
    <row r="79" spans="1:11" ht="12.75">
      <c r="A79" s="1" t="s">
        <v>215</v>
      </c>
      <c r="B79" s="145">
        <v>0</v>
      </c>
      <c r="C79" s="22">
        <v>0</v>
      </c>
      <c r="D79" s="22">
        <v>0.05291005291005291</v>
      </c>
      <c r="E79" s="22">
        <v>0</v>
      </c>
      <c r="F79" s="22">
        <v>0</v>
      </c>
      <c r="G79" s="22">
        <v>0</v>
      </c>
      <c r="H79" s="128">
        <f t="shared" si="6"/>
        <v>0.010582010582010581</v>
      </c>
      <c r="I79" s="112">
        <f t="shared" si="7"/>
        <v>0</v>
      </c>
      <c r="J79" s="86">
        <f t="shared" si="8"/>
        <v>0</v>
      </c>
      <c r="K79" s="87">
        <f t="shared" si="9"/>
        <v>0</v>
      </c>
    </row>
    <row r="80" spans="1:11" ht="12.75">
      <c r="A80" s="1" t="s">
        <v>276</v>
      </c>
      <c r="B80" s="145">
        <v>0.01775883502042266</v>
      </c>
      <c r="C80" s="22">
        <v>0.053276505061267986</v>
      </c>
      <c r="D80" s="22">
        <v>0</v>
      </c>
      <c r="E80" s="22">
        <v>0</v>
      </c>
      <c r="F80" s="22">
        <v>0</v>
      </c>
      <c r="G80" s="22">
        <v>0</v>
      </c>
      <c r="H80" s="128">
        <f t="shared" si="6"/>
        <v>0.010655301012253596</v>
      </c>
      <c r="I80" s="112">
        <f t="shared" si="7"/>
        <v>0</v>
      </c>
      <c r="J80" s="86">
        <f t="shared" si="8"/>
        <v>0</v>
      </c>
      <c r="K80" s="87">
        <f>COUNTA(L80:AA80)</f>
        <v>0</v>
      </c>
    </row>
    <row r="81" spans="1:11" ht="12.75">
      <c r="A81" s="1" t="s">
        <v>98</v>
      </c>
      <c r="B81" s="145">
        <v>0.07060781257193972</v>
      </c>
      <c r="C81" s="22">
        <v>0</v>
      </c>
      <c r="D81" s="22">
        <v>0.05291005291005291</v>
      </c>
      <c r="E81" s="22">
        <v>0.05263157894736843</v>
      </c>
      <c r="F81" s="22">
        <v>0.05263157894736843</v>
      </c>
      <c r="G81" s="22">
        <v>0</v>
      </c>
      <c r="H81" s="128">
        <f t="shared" si="6"/>
        <v>0.03163464216095795</v>
      </c>
      <c r="I81" s="112">
        <f t="shared" si="7"/>
        <v>0</v>
      </c>
      <c r="J81" s="86">
        <f t="shared" si="8"/>
        <v>0</v>
      </c>
      <c r="K81" s="87">
        <f t="shared" si="9"/>
        <v>0</v>
      </c>
    </row>
    <row r="82" spans="1:27" ht="12.75">
      <c r="A82" s="1" t="s">
        <v>99</v>
      </c>
      <c r="B82" s="145">
        <v>0.6891743457184764</v>
      </c>
      <c r="C82" s="22">
        <v>0.5860415556739478</v>
      </c>
      <c r="D82" s="22">
        <v>0.42328042328042326</v>
      </c>
      <c r="E82" s="22">
        <v>0.42105263157894746</v>
      </c>
      <c r="F82" s="22">
        <v>0.368421052631579</v>
      </c>
      <c r="G82" s="22">
        <v>0</v>
      </c>
      <c r="H82" s="128">
        <f t="shared" si="6"/>
        <v>0.35975913263297954</v>
      </c>
      <c r="I82" s="112">
        <f t="shared" si="7"/>
        <v>0.05263157894736843</v>
      </c>
      <c r="J82" s="86">
        <f t="shared" si="8"/>
        <v>1</v>
      </c>
      <c r="K82" s="87">
        <f t="shared" si="9"/>
        <v>1</v>
      </c>
      <c r="AA82">
        <v>1</v>
      </c>
    </row>
    <row r="83" spans="1:27" ht="12.75">
      <c r="A83" s="1" t="s">
        <v>100</v>
      </c>
      <c r="B83" s="145">
        <v>9.34474596879143</v>
      </c>
      <c r="C83" s="22">
        <v>16.355887053809273</v>
      </c>
      <c r="D83" s="22">
        <v>14.973544973544973</v>
      </c>
      <c r="E83" s="22">
        <v>7.05263157894737</v>
      </c>
      <c r="F83" s="22">
        <v>11.36842105263158</v>
      </c>
      <c r="G83" s="22">
        <v>4.68421052631579</v>
      </c>
      <c r="H83" s="128">
        <f t="shared" si="6"/>
        <v>10.886939037049796</v>
      </c>
      <c r="I83" s="112">
        <f t="shared" si="7"/>
        <v>2.210526315789474</v>
      </c>
      <c r="J83" s="86">
        <f t="shared" si="8"/>
        <v>42</v>
      </c>
      <c r="K83" s="87">
        <f t="shared" si="9"/>
        <v>13</v>
      </c>
      <c r="L83">
        <v>3</v>
      </c>
      <c r="N83">
        <v>3</v>
      </c>
      <c r="O83">
        <v>2</v>
      </c>
      <c r="P83">
        <v>3</v>
      </c>
      <c r="R83">
        <v>1</v>
      </c>
      <c r="S83">
        <v>2</v>
      </c>
      <c r="U83">
        <v>1</v>
      </c>
      <c r="V83">
        <v>1</v>
      </c>
      <c r="W83">
        <v>1</v>
      </c>
      <c r="X83">
        <v>5</v>
      </c>
      <c r="Y83">
        <v>12</v>
      </c>
      <c r="Z83">
        <v>3</v>
      </c>
      <c r="AA83">
        <v>5</v>
      </c>
    </row>
    <row r="84" spans="1:11" ht="12.75">
      <c r="A84" s="1" t="s">
        <v>203</v>
      </c>
      <c r="B84" s="145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128">
        <f t="shared" si="6"/>
        <v>0</v>
      </c>
      <c r="I84" s="112">
        <f t="shared" si="7"/>
        <v>0</v>
      </c>
      <c r="J84" s="86">
        <f t="shared" si="8"/>
        <v>0</v>
      </c>
      <c r="K84" s="87">
        <f t="shared" si="9"/>
        <v>0</v>
      </c>
    </row>
    <row r="85" spans="1:25" ht="12.75">
      <c r="A85" s="1" t="s">
        <v>101</v>
      </c>
      <c r="B85" s="145">
        <v>0.141398851219487</v>
      </c>
      <c r="C85" s="22">
        <v>0.10655301012253597</v>
      </c>
      <c r="D85" s="22">
        <v>0.37037037037037035</v>
      </c>
      <c r="E85" s="22">
        <v>0</v>
      </c>
      <c r="F85" s="22">
        <v>0.10526315789473686</v>
      </c>
      <c r="G85" s="22">
        <v>0.05263157894736843</v>
      </c>
      <c r="H85" s="128">
        <f t="shared" si="6"/>
        <v>0.12696362346700235</v>
      </c>
      <c r="I85" s="112">
        <f t="shared" si="7"/>
        <v>0.05263157894736843</v>
      </c>
      <c r="J85" s="86">
        <f t="shared" si="8"/>
        <v>1</v>
      </c>
      <c r="K85" s="87">
        <f t="shared" si="9"/>
        <v>1</v>
      </c>
      <c r="Y85">
        <v>1</v>
      </c>
    </row>
    <row r="86" spans="1:11" ht="12.75">
      <c r="A86" s="1" t="s">
        <v>102</v>
      </c>
      <c r="B86" s="145">
        <v>0.026638252530633993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128">
        <f t="shared" si="6"/>
        <v>0</v>
      </c>
      <c r="I86" s="112">
        <f t="shared" si="7"/>
        <v>0</v>
      </c>
      <c r="J86" s="86">
        <f t="shared" si="8"/>
        <v>0</v>
      </c>
      <c r="K86" s="87">
        <f t="shared" si="9"/>
        <v>0</v>
      </c>
    </row>
    <row r="87" spans="1:21" ht="12.75">
      <c r="A87" s="1" t="s">
        <v>207</v>
      </c>
      <c r="B87" s="145">
        <v>0.00887941751021133</v>
      </c>
      <c r="C87" s="22">
        <v>0</v>
      </c>
      <c r="D87" s="22">
        <v>0</v>
      </c>
      <c r="E87" s="22">
        <v>0.05263157894736843</v>
      </c>
      <c r="F87" s="22">
        <v>0</v>
      </c>
      <c r="G87" s="22">
        <v>0</v>
      </c>
      <c r="H87" s="128">
        <f t="shared" si="6"/>
        <v>0.010526315789473686</v>
      </c>
      <c r="I87" s="112">
        <f t="shared" si="7"/>
        <v>0.05263157894736843</v>
      </c>
      <c r="J87" s="86">
        <f t="shared" si="8"/>
        <v>1</v>
      </c>
      <c r="K87" s="87">
        <f t="shared" si="9"/>
        <v>1</v>
      </c>
      <c r="U87">
        <v>1</v>
      </c>
    </row>
    <row r="88" spans="1:11" ht="12.75">
      <c r="A88" s="1" t="s">
        <v>306</v>
      </c>
      <c r="B88" s="145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128">
        <f t="shared" si="6"/>
        <v>0</v>
      </c>
      <c r="I88" s="112">
        <f t="shared" si="7"/>
        <v>0</v>
      </c>
      <c r="J88" s="86">
        <f t="shared" si="8"/>
        <v>0</v>
      </c>
      <c r="K88" s="87">
        <f>COUNTA(L88:AA88)</f>
        <v>0</v>
      </c>
    </row>
    <row r="89" spans="1:11" ht="12.75">
      <c r="A89" s="1" t="s">
        <v>103</v>
      </c>
      <c r="B89" s="145">
        <v>0.04433601219252081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128">
        <f t="shared" si="6"/>
        <v>0</v>
      </c>
      <c r="I89" s="112">
        <f t="shared" si="7"/>
        <v>0</v>
      </c>
      <c r="J89" s="86">
        <f t="shared" si="8"/>
        <v>0</v>
      </c>
      <c r="K89" s="87">
        <f t="shared" si="9"/>
        <v>0</v>
      </c>
    </row>
    <row r="90" spans="1:11" ht="12.75">
      <c r="A90" s="1" t="s">
        <v>315</v>
      </c>
      <c r="B90" s="145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128">
        <f t="shared" si="6"/>
        <v>0</v>
      </c>
      <c r="I90" s="112">
        <f>J90*10/$J$4</f>
        <v>0</v>
      </c>
      <c r="J90" s="86">
        <f>SUM(L90:AA90)</f>
        <v>0</v>
      </c>
      <c r="K90" s="87">
        <f>COUNTA(L90:AA90)</f>
        <v>0</v>
      </c>
    </row>
    <row r="91" spans="1:16" ht="12.75">
      <c r="A91" s="1" t="s">
        <v>104</v>
      </c>
      <c r="B91" s="145">
        <v>0</v>
      </c>
      <c r="C91" s="22">
        <v>0</v>
      </c>
      <c r="D91" s="22">
        <v>0</v>
      </c>
      <c r="E91" s="22">
        <v>0.05263157894736843</v>
      </c>
      <c r="F91" s="22">
        <v>0</v>
      </c>
      <c r="G91" s="22">
        <v>0</v>
      </c>
      <c r="H91" s="128">
        <f t="shared" si="6"/>
        <v>0.010526315789473686</v>
      </c>
      <c r="I91" s="112">
        <f t="shared" si="7"/>
        <v>0.05263157894736843</v>
      </c>
      <c r="J91" s="86">
        <f t="shared" si="8"/>
        <v>1</v>
      </c>
      <c r="K91" s="87">
        <f t="shared" si="9"/>
        <v>1</v>
      </c>
      <c r="P91">
        <v>1</v>
      </c>
    </row>
    <row r="92" spans="1:11" ht="12.75">
      <c r="A92" s="1" t="s">
        <v>105</v>
      </c>
      <c r="B92" s="145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128">
        <f t="shared" si="6"/>
        <v>0</v>
      </c>
      <c r="I92" s="112">
        <f t="shared" si="7"/>
        <v>0</v>
      </c>
      <c r="J92" s="86">
        <f t="shared" si="8"/>
        <v>0</v>
      </c>
      <c r="K92" s="87">
        <f t="shared" si="9"/>
        <v>0</v>
      </c>
    </row>
    <row r="93" spans="1:25" ht="12.75">
      <c r="A93" s="1" t="s">
        <v>106</v>
      </c>
      <c r="B93" s="145">
        <v>12.018399656474598</v>
      </c>
      <c r="C93" s="22">
        <v>4.262120404901439</v>
      </c>
      <c r="D93" s="22">
        <v>2.2222222222222223</v>
      </c>
      <c r="E93" s="22">
        <v>2.6315789473684212</v>
      </c>
      <c r="F93" s="22">
        <v>2.947368421052632</v>
      </c>
      <c r="G93" s="22">
        <v>6.157894736842106</v>
      </c>
      <c r="H93" s="128">
        <f t="shared" si="6"/>
        <v>3.6442369464773643</v>
      </c>
      <c r="I93" s="112">
        <f t="shared" si="7"/>
        <v>27.842105263157897</v>
      </c>
      <c r="J93" s="86">
        <f t="shared" si="8"/>
        <v>529</v>
      </c>
      <c r="K93" s="87">
        <f t="shared" si="9"/>
        <v>11</v>
      </c>
      <c r="L93">
        <v>1</v>
      </c>
      <c r="N93">
        <v>124</v>
      </c>
      <c r="O93">
        <v>5</v>
      </c>
      <c r="P93">
        <v>40</v>
      </c>
      <c r="Q93">
        <v>3</v>
      </c>
      <c r="R93">
        <v>39</v>
      </c>
      <c r="S93">
        <v>1</v>
      </c>
      <c r="T93">
        <v>6</v>
      </c>
      <c r="U93">
        <v>9</v>
      </c>
      <c r="X93">
        <v>2</v>
      </c>
      <c r="Y93">
        <v>299</v>
      </c>
    </row>
    <row r="94" spans="1:19" ht="12.75">
      <c r="A94" s="1" t="s">
        <v>107</v>
      </c>
      <c r="B94" s="145">
        <v>0.09730714046110955</v>
      </c>
      <c r="C94" s="22">
        <v>0.3196590303676079</v>
      </c>
      <c r="D94" s="22">
        <v>0.5291005291005291</v>
      </c>
      <c r="E94" s="22">
        <v>0</v>
      </c>
      <c r="F94" s="22">
        <v>0.10526315789473686</v>
      </c>
      <c r="G94" s="22">
        <v>0.10526315789473686</v>
      </c>
      <c r="H94" s="128">
        <f t="shared" si="6"/>
        <v>0.21185717505152213</v>
      </c>
      <c r="I94" s="112">
        <f t="shared" si="7"/>
        <v>0.26315789473684215</v>
      </c>
      <c r="J94" s="86">
        <f t="shared" si="8"/>
        <v>5</v>
      </c>
      <c r="K94" s="87">
        <f t="shared" si="9"/>
        <v>3</v>
      </c>
      <c r="P94">
        <v>1</v>
      </c>
      <c r="Q94">
        <v>3</v>
      </c>
      <c r="S94">
        <v>1</v>
      </c>
    </row>
    <row r="95" spans="1:27" ht="12.75">
      <c r="A95" s="1" t="s">
        <v>108</v>
      </c>
      <c r="B95" s="145">
        <v>1.690410886823602</v>
      </c>
      <c r="C95" s="22">
        <v>2.2908897176345233</v>
      </c>
      <c r="D95" s="22">
        <v>0.15873015873015872</v>
      </c>
      <c r="E95" s="22">
        <v>1.4210526315789476</v>
      </c>
      <c r="F95" s="22">
        <v>0.8421052631578949</v>
      </c>
      <c r="G95" s="22">
        <v>1.0526315789473686</v>
      </c>
      <c r="H95" s="128">
        <f t="shared" si="6"/>
        <v>1.1530818700097787</v>
      </c>
      <c r="I95" s="112">
        <f t="shared" si="7"/>
        <v>3.3684210526315796</v>
      </c>
      <c r="J95" s="86">
        <f t="shared" si="8"/>
        <v>64</v>
      </c>
      <c r="K95" s="87">
        <f t="shared" si="9"/>
        <v>11</v>
      </c>
      <c r="L95">
        <v>5</v>
      </c>
      <c r="M95">
        <v>4</v>
      </c>
      <c r="N95">
        <v>16</v>
      </c>
      <c r="O95">
        <v>2</v>
      </c>
      <c r="P95">
        <v>12</v>
      </c>
      <c r="R95">
        <v>11</v>
      </c>
      <c r="U95">
        <v>3</v>
      </c>
      <c r="W95">
        <v>1</v>
      </c>
      <c r="X95">
        <v>3</v>
      </c>
      <c r="Y95">
        <v>4</v>
      </c>
      <c r="AA95">
        <v>3</v>
      </c>
    </row>
    <row r="96" spans="1:26" ht="12.75">
      <c r="A96" s="1" t="s">
        <v>109</v>
      </c>
      <c r="B96" s="145">
        <v>0.07066888793047556</v>
      </c>
      <c r="C96" s="22">
        <v>0.053276505061267986</v>
      </c>
      <c r="D96" s="22">
        <v>0</v>
      </c>
      <c r="E96" s="22">
        <v>0.10526315789473686</v>
      </c>
      <c r="F96" s="22">
        <v>0</v>
      </c>
      <c r="G96" s="22">
        <v>0.05263157894736843</v>
      </c>
      <c r="H96" s="128">
        <f t="shared" si="6"/>
        <v>0.042234248380674654</v>
      </c>
      <c r="I96" s="112">
        <f t="shared" si="7"/>
        <v>0.15789473684210528</v>
      </c>
      <c r="J96" s="86">
        <f t="shared" si="8"/>
        <v>3</v>
      </c>
      <c r="K96" s="87">
        <f t="shared" si="9"/>
        <v>3</v>
      </c>
      <c r="P96">
        <v>1</v>
      </c>
      <c r="W96">
        <v>1</v>
      </c>
      <c r="Z96">
        <v>1</v>
      </c>
    </row>
    <row r="97" spans="1:25" ht="12.75">
      <c r="A97" s="1" t="s">
        <v>110</v>
      </c>
      <c r="B97" s="145">
        <v>0.5651678773681971</v>
      </c>
      <c r="C97" s="22">
        <v>0.21310602024507194</v>
      </c>
      <c r="D97" s="22">
        <v>0.05291005291005291</v>
      </c>
      <c r="E97" s="22">
        <v>1.9473684210526319</v>
      </c>
      <c r="F97" s="22">
        <v>0.31578947368421056</v>
      </c>
      <c r="G97" s="22">
        <v>0.4736842105263159</v>
      </c>
      <c r="H97" s="128">
        <f t="shared" si="6"/>
        <v>0.6005716356836567</v>
      </c>
      <c r="I97" s="112">
        <f t="shared" si="7"/>
        <v>1.6315789473684212</v>
      </c>
      <c r="J97" s="86">
        <f t="shared" si="8"/>
        <v>31</v>
      </c>
      <c r="K97" s="87">
        <f t="shared" si="9"/>
        <v>10</v>
      </c>
      <c r="L97">
        <v>3</v>
      </c>
      <c r="N97">
        <v>8</v>
      </c>
      <c r="P97">
        <v>1</v>
      </c>
      <c r="Q97">
        <v>1</v>
      </c>
      <c r="R97">
        <v>4</v>
      </c>
      <c r="S97">
        <v>1</v>
      </c>
      <c r="T97">
        <v>2</v>
      </c>
      <c r="W97">
        <v>3</v>
      </c>
      <c r="X97">
        <v>7</v>
      </c>
      <c r="Y97">
        <v>1</v>
      </c>
    </row>
    <row r="98" spans="1:27" ht="12.75">
      <c r="A98" s="1" t="s">
        <v>111</v>
      </c>
      <c r="B98" s="145">
        <v>16.0650837812976</v>
      </c>
      <c r="C98" s="22">
        <v>35.69525839104955</v>
      </c>
      <c r="D98" s="22">
        <v>20.8994708994709</v>
      </c>
      <c r="E98" s="22">
        <v>8.631578947368423</v>
      </c>
      <c r="F98" s="22">
        <v>10.789473684210527</v>
      </c>
      <c r="G98" s="22">
        <v>12.526315789473687</v>
      </c>
      <c r="H98" s="128">
        <f t="shared" si="6"/>
        <v>17.708419542314616</v>
      </c>
      <c r="I98" s="112">
        <f t="shared" si="7"/>
        <v>30.21052631578948</v>
      </c>
      <c r="J98" s="86">
        <f t="shared" si="8"/>
        <v>574</v>
      </c>
      <c r="K98" s="87">
        <f t="shared" si="9"/>
        <v>16</v>
      </c>
      <c r="L98">
        <v>24</v>
      </c>
      <c r="M98">
        <v>7</v>
      </c>
      <c r="N98">
        <v>15</v>
      </c>
      <c r="O98">
        <v>11</v>
      </c>
      <c r="P98">
        <v>19</v>
      </c>
      <c r="Q98">
        <v>15</v>
      </c>
      <c r="R98">
        <v>4</v>
      </c>
      <c r="S98">
        <v>36</v>
      </c>
      <c r="T98">
        <v>17</v>
      </c>
      <c r="U98">
        <v>38</v>
      </c>
      <c r="V98">
        <v>30</v>
      </c>
      <c r="W98">
        <v>11</v>
      </c>
      <c r="X98">
        <v>39</v>
      </c>
      <c r="Y98">
        <v>207</v>
      </c>
      <c r="Z98">
        <v>33</v>
      </c>
      <c r="AA98">
        <v>68</v>
      </c>
    </row>
    <row r="99" spans="1:27" ht="12.75">
      <c r="A99" s="1" t="s">
        <v>112</v>
      </c>
      <c r="B99" s="145">
        <v>33.391228075120814</v>
      </c>
      <c r="C99" s="22">
        <v>25.199786893979756</v>
      </c>
      <c r="D99" s="22">
        <v>5.026455026455026</v>
      </c>
      <c r="E99" s="22">
        <v>16.894736842105267</v>
      </c>
      <c r="F99" s="22">
        <v>11.105263157894738</v>
      </c>
      <c r="G99" s="22">
        <v>13.578947368421055</v>
      </c>
      <c r="H99" s="128">
        <f t="shared" si="6"/>
        <v>14.36103785777117</v>
      </c>
      <c r="I99" s="112">
        <f t="shared" si="7"/>
        <v>116.94736842105264</v>
      </c>
      <c r="J99" s="86">
        <f t="shared" si="8"/>
        <v>2222</v>
      </c>
      <c r="K99" s="87">
        <f t="shared" si="9"/>
        <v>16</v>
      </c>
      <c r="L99">
        <v>56</v>
      </c>
      <c r="M99">
        <v>5</v>
      </c>
      <c r="N99">
        <v>270</v>
      </c>
      <c r="O99">
        <v>83</v>
      </c>
      <c r="P99">
        <v>36</v>
      </c>
      <c r="Q99">
        <v>54</v>
      </c>
      <c r="R99">
        <v>35</v>
      </c>
      <c r="S99">
        <v>182</v>
      </c>
      <c r="T99">
        <v>322</v>
      </c>
      <c r="U99">
        <v>12</v>
      </c>
      <c r="V99">
        <v>28</v>
      </c>
      <c r="W99">
        <v>15</v>
      </c>
      <c r="X99">
        <v>132</v>
      </c>
      <c r="Y99">
        <v>800</v>
      </c>
      <c r="Z99">
        <v>51</v>
      </c>
      <c r="AA99">
        <v>141</v>
      </c>
    </row>
    <row r="100" spans="1:24" ht="12.75">
      <c r="A100" s="1" t="s">
        <v>113</v>
      </c>
      <c r="B100" s="145">
        <v>0.10618655797132089</v>
      </c>
      <c r="C100" s="22">
        <v>0.10655301012253597</v>
      </c>
      <c r="D100" s="22">
        <v>0</v>
      </c>
      <c r="E100" s="22">
        <v>0.15789473684210528</v>
      </c>
      <c r="F100" s="22">
        <v>0</v>
      </c>
      <c r="G100" s="22">
        <v>0.10526315789473686</v>
      </c>
      <c r="H100" s="128">
        <f t="shared" si="6"/>
        <v>0.07394218097187562</v>
      </c>
      <c r="I100" s="112">
        <f t="shared" si="7"/>
        <v>0.368421052631579</v>
      </c>
      <c r="J100" s="86">
        <f t="shared" si="8"/>
        <v>7</v>
      </c>
      <c r="K100" s="87">
        <f t="shared" si="9"/>
        <v>7</v>
      </c>
      <c r="L100">
        <v>1</v>
      </c>
      <c r="M100">
        <v>1</v>
      </c>
      <c r="N100">
        <v>1</v>
      </c>
      <c r="P100">
        <v>1</v>
      </c>
      <c r="S100">
        <v>1</v>
      </c>
      <c r="W100">
        <v>1</v>
      </c>
      <c r="X100">
        <v>1</v>
      </c>
    </row>
    <row r="101" spans="1:27" ht="12.75">
      <c r="A101" s="1" t="s">
        <v>114</v>
      </c>
      <c r="B101" s="145">
        <v>0.08824449687529069</v>
      </c>
      <c r="C101" s="22">
        <v>0.10655301012253597</v>
      </c>
      <c r="D101" s="22">
        <v>0</v>
      </c>
      <c r="E101" s="22">
        <v>0.10526315789473686</v>
      </c>
      <c r="F101" s="22">
        <v>0</v>
      </c>
      <c r="G101" s="22">
        <v>0.10526315789473686</v>
      </c>
      <c r="H101" s="128">
        <f t="shared" si="6"/>
        <v>0.06341586518240194</v>
      </c>
      <c r="I101" s="112">
        <f t="shared" si="7"/>
        <v>1.0000000000000002</v>
      </c>
      <c r="J101" s="86">
        <f t="shared" si="8"/>
        <v>19</v>
      </c>
      <c r="K101" s="87">
        <f t="shared" si="9"/>
        <v>8</v>
      </c>
      <c r="L101">
        <v>1</v>
      </c>
      <c r="M101">
        <v>1</v>
      </c>
      <c r="N101">
        <v>3</v>
      </c>
      <c r="S101">
        <v>2</v>
      </c>
      <c r="W101">
        <v>1</v>
      </c>
      <c r="X101">
        <v>2</v>
      </c>
      <c r="Y101">
        <v>6</v>
      </c>
      <c r="AA101">
        <v>3</v>
      </c>
    </row>
    <row r="102" spans="1:26" ht="12.75">
      <c r="A102" s="1" t="s">
        <v>115</v>
      </c>
      <c r="B102" s="145">
        <v>0.0265161018135623</v>
      </c>
      <c r="C102" s="22">
        <v>0.10655301012253597</v>
      </c>
      <c r="D102" s="22">
        <v>0.05291005291005291</v>
      </c>
      <c r="E102" s="22">
        <v>0</v>
      </c>
      <c r="F102" s="22">
        <v>0</v>
      </c>
      <c r="G102" s="22">
        <v>0</v>
      </c>
      <c r="H102" s="128">
        <f t="shared" si="6"/>
        <v>0.03189261260651778</v>
      </c>
      <c r="I102" s="112">
        <f t="shared" si="7"/>
        <v>0.4736842105263159</v>
      </c>
      <c r="J102" s="86">
        <f t="shared" si="8"/>
        <v>9</v>
      </c>
      <c r="K102" s="87">
        <f t="shared" si="9"/>
        <v>6</v>
      </c>
      <c r="L102">
        <v>1</v>
      </c>
      <c r="N102">
        <v>1</v>
      </c>
      <c r="Q102">
        <v>1</v>
      </c>
      <c r="R102">
        <v>1</v>
      </c>
      <c r="X102">
        <v>1</v>
      </c>
      <c r="Z102">
        <v>4</v>
      </c>
    </row>
    <row r="103" spans="1:11" ht="12.75">
      <c r="A103" s="1" t="s">
        <v>116</v>
      </c>
      <c r="B103" s="145">
        <v>0.03527336860670194</v>
      </c>
      <c r="C103" s="22">
        <v>0.053276505061267986</v>
      </c>
      <c r="D103" s="22">
        <v>0</v>
      </c>
      <c r="E103" s="22">
        <v>0.05263157894736843</v>
      </c>
      <c r="F103" s="22">
        <v>0</v>
      </c>
      <c r="G103" s="22">
        <v>0.10526315789473686</v>
      </c>
      <c r="H103" s="128">
        <f t="shared" si="6"/>
        <v>0.042234248380674654</v>
      </c>
      <c r="I103" s="112">
        <f t="shared" si="7"/>
        <v>0</v>
      </c>
      <c r="J103" s="86">
        <f t="shared" si="8"/>
        <v>0</v>
      </c>
      <c r="K103" s="87">
        <f t="shared" si="9"/>
        <v>0</v>
      </c>
    </row>
    <row r="104" spans="1:11" ht="12.75">
      <c r="A104" s="1" t="s">
        <v>323</v>
      </c>
      <c r="B104" s="145">
        <v>0</v>
      </c>
      <c r="C104" s="22">
        <v>0</v>
      </c>
      <c r="D104" s="22">
        <v>0</v>
      </c>
      <c r="E104" s="22">
        <v>0.10526315789473686</v>
      </c>
      <c r="F104" s="22">
        <v>0</v>
      </c>
      <c r="G104" s="22">
        <v>0</v>
      </c>
      <c r="H104" s="128">
        <f t="shared" si="6"/>
        <v>0.02105263157894737</v>
      </c>
      <c r="I104" s="112">
        <f>J104*10/$J$4</f>
        <v>0</v>
      </c>
      <c r="J104" s="86">
        <f>SUM(L104:AA104)</f>
        <v>0</v>
      </c>
      <c r="K104" s="87">
        <f>COUNTA(L104:AA104)</f>
        <v>0</v>
      </c>
    </row>
    <row r="105" spans="1:27" ht="12.75">
      <c r="A105" s="1" t="s">
        <v>117</v>
      </c>
      <c r="B105" s="145">
        <v>14.855697720197808</v>
      </c>
      <c r="C105" s="22">
        <v>16.782099094299415</v>
      </c>
      <c r="D105" s="22">
        <v>10.899470899470899</v>
      </c>
      <c r="E105" s="22">
        <v>15.36842105263158</v>
      </c>
      <c r="F105" s="22">
        <v>6.631578947368422</v>
      </c>
      <c r="G105" s="22">
        <v>26.052631578947373</v>
      </c>
      <c r="H105" s="128">
        <f t="shared" si="6"/>
        <v>15.146840314543539</v>
      </c>
      <c r="I105" s="112">
        <f aca="true" t="shared" si="10" ref="I105:I136">J105*10/$J$4</f>
        <v>14.684210526315791</v>
      </c>
      <c r="J105" s="86">
        <f aca="true" t="shared" si="11" ref="J105:J136">SUM(L105:AA105)</f>
        <v>279</v>
      </c>
      <c r="K105" s="87">
        <f t="shared" si="9"/>
        <v>16</v>
      </c>
      <c r="L105">
        <v>3</v>
      </c>
      <c r="M105">
        <v>25</v>
      </c>
      <c r="N105">
        <v>60</v>
      </c>
      <c r="O105">
        <v>12</v>
      </c>
      <c r="P105">
        <v>14</v>
      </c>
      <c r="Q105">
        <v>6</v>
      </c>
      <c r="R105">
        <v>30</v>
      </c>
      <c r="S105">
        <v>15</v>
      </c>
      <c r="T105">
        <v>26</v>
      </c>
      <c r="U105">
        <v>7</v>
      </c>
      <c r="V105">
        <v>17</v>
      </c>
      <c r="W105">
        <v>30</v>
      </c>
      <c r="X105">
        <v>3</v>
      </c>
      <c r="Y105">
        <v>8</v>
      </c>
      <c r="Z105">
        <v>10</v>
      </c>
      <c r="AA105">
        <v>13</v>
      </c>
    </row>
    <row r="106" spans="1:11" ht="12.75">
      <c r="A106" s="1" t="s">
        <v>118</v>
      </c>
      <c r="B106" s="145">
        <v>0.4238911768657818</v>
      </c>
      <c r="C106" s="22">
        <v>0.37293553542887586</v>
      </c>
      <c r="D106" s="22">
        <v>0.47619047619047616</v>
      </c>
      <c r="E106" s="22">
        <v>0</v>
      </c>
      <c r="F106" s="22">
        <v>0.05263157894736843</v>
      </c>
      <c r="G106" s="22">
        <v>0</v>
      </c>
      <c r="H106" s="128">
        <f t="shared" si="6"/>
        <v>0.1803515181133441</v>
      </c>
      <c r="I106" s="112">
        <f t="shared" si="10"/>
        <v>0</v>
      </c>
      <c r="J106" s="86">
        <f t="shared" si="11"/>
        <v>0</v>
      </c>
      <c r="K106" s="87">
        <f t="shared" si="9"/>
        <v>0</v>
      </c>
    </row>
    <row r="107" spans="1:27" ht="12.75">
      <c r="A107" s="1" t="s">
        <v>119</v>
      </c>
      <c r="B107" s="145">
        <v>2.3669802181611805</v>
      </c>
      <c r="C107" s="22">
        <v>2.0777836973894512</v>
      </c>
      <c r="D107" s="22">
        <v>1.6402116402116402</v>
      </c>
      <c r="E107" s="22">
        <v>2.210526315789474</v>
      </c>
      <c r="F107" s="22">
        <v>0.7894736842105264</v>
      </c>
      <c r="G107" s="22">
        <v>3.315789473684211</v>
      </c>
      <c r="H107" s="128">
        <f t="shared" si="6"/>
        <v>2.0067569622570605</v>
      </c>
      <c r="I107" s="112">
        <f t="shared" si="10"/>
        <v>2.1578947368421058</v>
      </c>
      <c r="J107" s="86">
        <f t="shared" si="11"/>
        <v>41</v>
      </c>
      <c r="K107" s="87">
        <f t="shared" si="9"/>
        <v>6</v>
      </c>
      <c r="M107">
        <v>13</v>
      </c>
      <c r="N107">
        <v>2</v>
      </c>
      <c r="T107">
        <v>5</v>
      </c>
      <c r="U107">
        <v>5</v>
      </c>
      <c r="W107">
        <v>11</v>
      </c>
      <c r="AA107">
        <v>5</v>
      </c>
    </row>
    <row r="108" spans="1:27" ht="12.75">
      <c r="A108" s="1" t="s">
        <v>120</v>
      </c>
      <c r="B108" s="145">
        <v>3.621688893399069</v>
      </c>
      <c r="C108" s="22">
        <v>1.6515716568993075</v>
      </c>
      <c r="D108" s="22">
        <v>3.544973544973545</v>
      </c>
      <c r="E108" s="22">
        <v>1.2631578947368423</v>
      </c>
      <c r="F108" s="22">
        <v>2.8947368421052637</v>
      </c>
      <c r="G108" s="22">
        <v>0.9473684210526317</v>
      </c>
      <c r="H108" s="128">
        <f t="shared" si="6"/>
        <v>2.060361671953518</v>
      </c>
      <c r="I108" s="112">
        <f t="shared" si="10"/>
        <v>1.3684210526315792</v>
      </c>
      <c r="J108" s="86">
        <f t="shared" si="11"/>
        <v>26</v>
      </c>
      <c r="K108" s="87">
        <f t="shared" si="9"/>
        <v>10</v>
      </c>
      <c r="M108">
        <v>2</v>
      </c>
      <c r="N108">
        <v>6</v>
      </c>
      <c r="O108">
        <v>2</v>
      </c>
      <c r="P108">
        <v>3</v>
      </c>
      <c r="R108">
        <v>3</v>
      </c>
      <c r="T108">
        <v>1</v>
      </c>
      <c r="U108">
        <v>1</v>
      </c>
      <c r="V108">
        <v>2</v>
      </c>
      <c r="Z108">
        <v>1</v>
      </c>
      <c r="AA108">
        <v>5</v>
      </c>
    </row>
    <row r="109" spans="1:11" ht="12.75">
      <c r="A109" s="1" t="s">
        <v>208</v>
      </c>
      <c r="B109" s="145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128">
        <f t="shared" si="6"/>
        <v>0</v>
      </c>
      <c r="I109" s="112">
        <f t="shared" si="10"/>
        <v>0</v>
      </c>
      <c r="J109" s="86">
        <f t="shared" si="11"/>
        <v>0</v>
      </c>
      <c r="K109" s="87">
        <f t="shared" si="9"/>
        <v>0</v>
      </c>
    </row>
    <row r="110" spans="1:27" ht="12.75">
      <c r="A110" s="1" t="s">
        <v>121</v>
      </c>
      <c r="B110" s="145">
        <v>1.1396426997563565</v>
      </c>
      <c r="C110" s="22">
        <v>1.1720831113478956</v>
      </c>
      <c r="D110" s="22">
        <v>0.8465608465608465</v>
      </c>
      <c r="E110" s="22">
        <v>0.05263157894736843</v>
      </c>
      <c r="F110" s="22">
        <v>0.6315789473684211</v>
      </c>
      <c r="G110" s="22">
        <v>0.42105263157894746</v>
      </c>
      <c r="H110" s="128">
        <f t="shared" si="6"/>
        <v>0.6247814231606958</v>
      </c>
      <c r="I110" s="112">
        <f t="shared" si="10"/>
        <v>0.736842105263158</v>
      </c>
      <c r="J110" s="86">
        <f t="shared" si="11"/>
        <v>14</v>
      </c>
      <c r="K110" s="87">
        <f t="shared" si="9"/>
        <v>6</v>
      </c>
      <c r="N110">
        <v>5</v>
      </c>
      <c r="P110">
        <v>2</v>
      </c>
      <c r="R110">
        <v>1</v>
      </c>
      <c r="T110">
        <v>1</v>
      </c>
      <c r="Y110">
        <v>1</v>
      </c>
      <c r="AA110">
        <v>4</v>
      </c>
    </row>
    <row r="111" spans="1:27" ht="12.75">
      <c r="A111" s="1" t="s">
        <v>122</v>
      </c>
      <c r="B111" s="145">
        <v>5.290126745463275</v>
      </c>
      <c r="C111" s="22">
        <v>4.421949920085242</v>
      </c>
      <c r="D111" s="22">
        <v>3.1746031746031744</v>
      </c>
      <c r="E111" s="22">
        <v>3.578947368421053</v>
      </c>
      <c r="F111" s="22">
        <v>4.157894736842106</v>
      </c>
      <c r="G111" s="22">
        <v>2.5263157894736845</v>
      </c>
      <c r="H111" s="128">
        <f t="shared" si="6"/>
        <v>3.571942197885052</v>
      </c>
      <c r="I111" s="112">
        <f t="shared" si="10"/>
        <v>2.2631578947368425</v>
      </c>
      <c r="J111" s="86">
        <f t="shared" si="11"/>
        <v>43</v>
      </c>
      <c r="K111" s="87">
        <f t="shared" si="9"/>
        <v>13</v>
      </c>
      <c r="L111">
        <v>3</v>
      </c>
      <c r="N111">
        <v>6</v>
      </c>
      <c r="P111">
        <v>4</v>
      </c>
      <c r="Q111">
        <v>2</v>
      </c>
      <c r="R111">
        <v>3</v>
      </c>
      <c r="S111">
        <v>2</v>
      </c>
      <c r="U111">
        <v>3</v>
      </c>
      <c r="V111">
        <v>6</v>
      </c>
      <c r="W111">
        <v>3</v>
      </c>
      <c r="X111">
        <v>1</v>
      </c>
      <c r="Y111">
        <v>7</v>
      </c>
      <c r="Z111">
        <v>2</v>
      </c>
      <c r="AA111">
        <v>1</v>
      </c>
    </row>
    <row r="112" spans="1:27" ht="12.75">
      <c r="A112" s="1" t="s">
        <v>123</v>
      </c>
      <c r="B112" s="145">
        <v>97.27611887707786</v>
      </c>
      <c r="C112" s="22">
        <v>110.8151305274374</v>
      </c>
      <c r="D112" s="22">
        <v>108.46560846560847</v>
      </c>
      <c r="E112" s="22">
        <v>122.84210526315792</v>
      </c>
      <c r="F112" s="22">
        <v>146.26315789473688</v>
      </c>
      <c r="G112" s="22">
        <v>171.6842105263158</v>
      </c>
      <c r="H112" s="128">
        <f t="shared" si="6"/>
        <v>132.0140425354513</v>
      </c>
      <c r="I112" s="112">
        <f t="shared" si="10"/>
        <v>101.94736842105264</v>
      </c>
      <c r="J112" s="86">
        <f t="shared" si="11"/>
        <v>1937</v>
      </c>
      <c r="K112" s="87">
        <f t="shared" si="9"/>
        <v>16</v>
      </c>
      <c r="L112">
        <v>177</v>
      </c>
      <c r="M112">
        <v>62</v>
      </c>
      <c r="N112">
        <v>112</v>
      </c>
      <c r="O112">
        <v>83</v>
      </c>
      <c r="P112">
        <v>108</v>
      </c>
      <c r="Q112">
        <v>70</v>
      </c>
      <c r="R112">
        <v>61</v>
      </c>
      <c r="S112">
        <v>138</v>
      </c>
      <c r="T112">
        <v>56</v>
      </c>
      <c r="U112">
        <v>157</v>
      </c>
      <c r="V112">
        <v>79</v>
      </c>
      <c r="W112">
        <v>100</v>
      </c>
      <c r="X112">
        <v>238</v>
      </c>
      <c r="Y112">
        <v>345</v>
      </c>
      <c r="Z112">
        <v>52</v>
      </c>
      <c r="AA112">
        <v>99</v>
      </c>
    </row>
    <row r="113" spans="1:27" ht="12.75">
      <c r="A113" s="1" t="s">
        <v>124</v>
      </c>
      <c r="B113" s="145">
        <v>163.2746634043029</v>
      </c>
      <c r="C113" s="22">
        <v>134.789557805008</v>
      </c>
      <c r="D113" s="22">
        <v>148.62433862433863</v>
      </c>
      <c r="E113" s="22">
        <v>154.47368421052633</v>
      </c>
      <c r="F113" s="22">
        <v>158.31578947368425</v>
      </c>
      <c r="G113" s="22">
        <v>201.26315789473688</v>
      </c>
      <c r="H113" s="128">
        <f t="shared" si="6"/>
        <v>159.49330560165885</v>
      </c>
      <c r="I113" s="112">
        <f t="shared" si="10"/>
        <v>169.84210526315792</v>
      </c>
      <c r="J113" s="86">
        <f t="shared" si="11"/>
        <v>3227</v>
      </c>
      <c r="K113" s="87">
        <f t="shared" si="9"/>
        <v>16</v>
      </c>
      <c r="L113">
        <v>453</v>
      </c>
      <c r="M113">
        <v>94</v>
      </c>
      <c r="N113">
        <v>129</v>
      </c>
      <c r="O113">
        <v>102</v>
      </c>
      <c r="P113">
        <v>209</v>
      </c>
      <c r="Q113">
        <v>138</v>
      </c>
      <c r="R113">
        <v>90</v>
      </c>
      <c r="S113">
        <v>115</v>
      </c>
      <c r="T113">
        <v>52</v>
      </c>
      <c r="U113">
        <v>316</v>
      </c>
      <c r="V113">
        <v>54</v>
      </c>
      <c r="W113">
        <v>177</v>
      </c>
      <c r="X113">
        <v>171</v>
      </c>
      <c r="Y113">
        <v>850</v>
      </c>
      <c r="Z113">
        <v>117</v>
      </c>
      <c r="AA113">
        <v>160</v>
      </c>
    </row>
    <row r="114" spans="1:25" ht="12.75">
      <c r="A114" s="1" t="s">
        <v>125</v>
      </c>
      <c r="B114" s="145">
        <v>0</v>
      </c>
      <c r="C114" s="22">
        <v>0</v>
      </c>
      <c r="D114" s="22">
        <v>0.05291005291005291</v>
      </c>
      <c r="E114" s="22">
        <v>0.10526315789473686</v>
      </c>
      <c r="F114" s="22">
        <v>0.26315789473684215</v>
      </c>
      <c r="G114" s="22">
        <v>0.5263157894736843</v>
      </c>
      <c r="H114" s="128">
        <f t="shared" si="6"/>
        <v>0.18952937900306324</v>
      </c>
      <c r="I114" s="112">
        <f t="shared" si="10"/>
        <v>0.26315789473684215</v>
      </c>
      <c r="J114" s="86">
        <f t="shared" si="11"/>
        <v>5</v>
      </c>
      <c r="K114" s="87">
        <f t="shared" si="9"/>
        <v>3</v>
      </c>
      <c r="S114">
        <v>2</v>
      </c>
      <c r="X114">
        <v>2</v>
      </c>
      <c r="Y114">
        <v>1</v>
      </c>
    </row>
    <row r="115" spans="1:26" ht="12.75">
      <c r="A115" s="1" t="s">
        <v>126</v>
      </c>
      <c r="B115" s="145">
        <v>2.686272796377574</v>
      </c>
      <c r="C115" s="22">
        <v>2.5039957378795954</v>
      </c>
      <c r="D115" s="22">
        <v>1.8518518518518519</v>
      </c>
      <c r="E115" s="22">
        <v>2</v>
      </c>
      <c r="F115" s="22">
        <v>3.578947368421053</v>
      </c>
      <c r="G115" s="22">
        <v>2.578947368421053</v>
      </c>
      <c r="H115" s="128">
        <f t="shared" si="6"/>
        <v>2.5027484653147107</v>
      </c>
      <c r="I115" s="112">
        <f t="shared" si="10"/>
        <v>2.315789473684211</v>
      </c>
      <c r="J115" s="86">
        <f t="shared" si="11"/>
        <v>44</v>
      </c>
      <c r="K115" s="87">
        <f t="shared" si="9"/>
        <v>13</v>
      </c>
      <c r="L115">
        <v>1</v>
      </c>
      <c r="M115">
        <v>4</v>
      </c>
      <c r="N115">
        <v>5</v>
      </c>
      <c r="Q115">
        <v>4</v>
      </c>
      <c r="R115">
        <v>3</v>
      </c>
      <c r="S115">
        <v>3</v>
      </c>
      <c r="T115">
        <v>5</v>
      </c>
      <c r="U115">
        <v>1</v>
      </c>
      <c r="V115">
        <v>5</v>
      </c>
      <c r="W115">
        <v>5</v>
      </c>
      <c r="X115">
        <v>5</v>
      </c>
      <c r="Y115">
        <v>1</v>
      </c>
      <c r="Z115">
        <v>2</v>
      </c>
    </row>
    <row r="116" spans="1:18" ht="12.75">
      <c r="A116" s="1" t="s">
        <v>127</v>
      </c>
      <c r="B116" s="145">
        <v>0.07967045615775858</v>
      </c>
      <c r="C116" s="22">
        <v>0.15982951518380395</v>
      </c>
      <c r="D116" s="22">
        <v>0.15873015873015872</v>
      </c>
      <c r="E116" s="22">
        <v>0.15789473684210528</v>
      </c>
      <c r="F116" s="22">
        <v>0.10526315789473686</v>
      </c>
      <c r="G116" s="22">
        <v>0.05263157894736843</v>
      </c>
      <c r="H116" s="128">
        <f t="shared" si="6"/>
        <v>0.12686982951963466</v>
      </c>
      <c r="I116" s="112">
        <f t="shared" si="10"/>
        <v>0.15789473684210528</v>
      </c>
      <c r="J116" s="86">
        <f t="shared" si="11"/>
        <v>3</v>
      </c>
      <c r="K116" s="87">
        <f t="shared" si="9"/>
        <v>2</v>
      </c>
      <c r="P116">
        <v>2</v>
      </c>
      <c r="R116">
        <v>1</v>
      </c>
    </row>
    <row r="117" spans="1:26" ht="12.75">
      <c r="A117" s="1" t="s">
        <v>128</v>
      </c>
      <c r="B117" s="145">
        <v>1.2903484959958054</v>
      </c>
      <c r="C117" s="22">
        <v>2.0245071923281834</v>
      </c>
      <c r="D117" s="22">
        <v>2.9100529100529102</v>
      </c>
      <c r="E117" s="22">
        <v>0.6842105263157896</v>
      </c>
      <c r="F117" s="22">
        <v>2.315789473684211</v>
      </c>
      <c r="G117" s="22">
        <v>0.8421052631578949</v>
      </c>
      <c r="H117" s="128">
        <f t="shared" si="6"/>
        <v>1.7553330731077978</v>
      </c>
      <c r="I117" s="112">
        <f t="shared" si="10"/>
        <v>0.5789473684210528</v>
      </c>
      <c r="J117" s="86">
        <f t="shared" si="11"/>
        <v>11</v>
      </c>
      <c r="K117" s="87">
        <f t="shared" si="9"/>
        <v>6</v>
      </c>
      <c r="M117">
        <v>1</v>
      </c>
      <c r="N117">
        <v>2</v>
      </c>
      <c r="S117">
        <v>1</v>
      </c>
      <c r="X117">
        <v>1</v>
      </c>
      <c r="Y117">
        <v>2</v>
      </c>
      <c r="Z117">
        <v>4</v>
      </c>
    </row>
    <row r="118" spans="1:27" ht="12.75">
      <c r="A118" s="1" t="s">
        <v>129</v>
      </c>
      <c r="B118" s="145">
        <v>26.216912424513207</v>
      </c>
      <c r="C118" s="22">
        <v>28.60948321790091</v>
      </c>
      <c r="D118" s="22">
        <v>25.132275132275133</v>
      </c>
      <c r="E118" s="22">
        <v>28.315789473684216</v>
      </c>
      <c r="F118" s="22">
        <v>29.631578947368425</v>
      </c>
      <c r="G118" s="22">
        <v>29.052631578947373</v>
      </c>
      <c r="H118" s="128">
        <f t="shared" si="6"/>
        <v>28.148351670035215</v>
      </c>
      <c r="I118" s="112">
        <f t="shared" si="10"/>
        <v>27.15789473684211</v>
      </c>
      <c r="J118" s="86">
        <f t="shared" si="11"/>
        <v>516</v>
      </c>
      <c r="K118" s="87">
        <f t="shared" si="9"/>
        <v>16</v>
      </c>
      <c r="L118">
        <v>73</v>
      </c>
      <c r="M118">
        <v>10</v>
      </c>
      <c r="N118">
        <v>7</v>
      </c>
      <c r="O118">
        <v>37</v>
      </c>
      <c r="P118">
        <v>8</v>
      </c>
      <c r="Q118">
        <v>22</v>
      </c>
      <c r="R118">
        <v>11</v>
      </c>
      <c r="S118">
        <v>31</v>
      </c>
      <c r="T118">
        <v>16</v>
      </c>
      <c r="U118">
        <v>53</v>
      </c>
      <c r="V118">
        <v>24</v>
      </c>
      <c r="W118">
        <v>11</v>
      </c>
      <c r="X118">
        <v>15</v>
      </c>
      <c r="Y118">
        <v>120</v>
      </c>
      <c r="Z118">
        <v>24</v>
      </c>
      <c r="AA118">
        <v>54</v>
      </c>
    </row>
    <row r="119" spans="1:27" ht="12.75">
      <c r="A119" s="1" t="s">
        <v>130</v>
      </c>
      <c r="B119" s="145">
        <v>0.30006793459110986</v>
      </c>
      <c r="C119" s="22">
        <v>0</v>
      </c>
      <c r="D119" s="22">
        <v>0.15873015873015872</v>
      </c>
      <c r="E119" s="22">
        <v>0</v>
      </c>
      <c r="F119" s="22">
        <v>0.4736842105263159</v>
      </c>
      <c r="G119" s="22">
        <v>0.15789473684210528</v>
      </c>
      <c r="H119" s="128">
        <f t="shared" si="6"/>
        <v>0.15806182121971596</v>
      </c>
      <c r="I119" s="112">
        <f t="shared" si="10"/>
        <v>0.10526315789473686</v>
      </c>
      <c r="J119" s="86">
        <f t="shared" si="11"/>
        <v>2</v>
      </c>
      <c r="K119" s="87">
        <f t="shared" si="9"/>
        <v>2</v>
      </c>
      <c r="X119">
        <v>1</v>
      </c>
      <c r="AA119">
        <v>1</v>
      </c>
    </row>
    <row r="120" spans="1:27" ht="12.75">
      <c r="A120" s="1" t="s">
        <v>131</v>
      </c>
      <c r="B120" s="145">
        <v>35.675902200498186</v>
      </c>
      <c r="C120" s="22">
        <v>32.019179541822055</v>
      </c>
      <c r="D120" s="22">
        <v>45.18518518518518</v>
      </c>
      <c r="E120" s="22">
        <v>54.736842105263165</v>
      </c>
      <c r="F120" s="22">
        <v>99.10526315789475</v>
      </c>
      <c r="G120" s="22">
        <v>75.78947368421053</v>
      </c>
      <c r="H120" s="128">
        <f t="shared" si="6"/>
        <v>61.36718873487513</v>
      </c>
      <c r="I120" s="112">
        <f t="shared" si="10"/>
        <v>65.42105263157896</v>
      </c>
      <c r="J120" s="86">
        <f t="shared" si="11"/>
        <v>1243</v>
      </c>
      <c r="K120" s="87">
        <f t="shared" si="9"/>
        <v>12</v>
      </c>
      <c r="L120">
        <v>49</v>
      </c>
      <c r="N120">
        <v>4</v>
      </c>
      <c r="O120">
        <v>86</v>
      </c>
      <c r="Q120">
        <v>30</v>
      </c>
      <c r="R120">
        <v>26</v>
      </c>
      <c r="S120">
        <v>53</v>
      </c>
      <c r="T120">
        <v>45</v>
      </c>
      <c r="U120">
        <v>199</v>
      </c>
      <c r="V120">
        <v>23</v>
      </c>
      <c r="Y120">
        <v>147</v>
      </c>
      <c r="Z120">
        <v>321</v>
      </c>
      <c r="AA120">
        <v>260</v>
      </c>
    </row>
    <row r="121" spans="1:11" ht="12.75">
      <c r="A121" s="1" t="s">
        <v>132</v>
      </c>
      <c r="B121" s="145">
        <v>0.008818342151675485</v>
      </c>
      <c r="C121" s="22">
        <v>0</v>
      </c>
      <c r="D121" s="22">
        <v>0.05291005291005291</v>
      </c>
      <c r="E121" s="22">
        <v>0.10526315789473686</v>
      </c>
      <c r="F121" s="22">
        <v>0</v>
      </c>
      <c r="G121" s="22">
        <v>0</v>
      </c>
      <c r="H121" s="128">
        <f t="shared" si="6"/>
        <v>0.03163464216095795</v>
      </c>
      <c r="I121" s="112">
        <f t="shared" si="10"/>
        <v>0</v>
      </c>
      <c r="J121" s="86">
        <f t="shared" si="11"/>
        <v>0</v>
      </c>
      <c r="K121" s="87">
        <f t="shared" si="9"/>
        <v>0</v>
      </c>
    </row>
    <row r="122" spans="1:27" ht="12.75">
      <c r="A122" s="1" t="s">
        <v>133</v>
      </c>
      <c r="B122" s="145">
        <v>38.62516549073111</v>
      </c>
      <c r="C122" s="22">
        <v>29.08897176345232</v>
      </c>
      <c r="D122" s="22">
        <v>33.28042328042328</v>
      </c>
      <c r="E122" s="22">
        <v>33.21052631578948</v>
      </c>
      <c r="F122" s="22">
        <v>52</v>
      </c>
      <c r="G122" s="22">
        <v>45.684210526315795</v>
      </c>
      <c r="H122" s="128">
        <f t="shared" si="6"/>
        <v>38.65282637719618</v>
      </c>
      <c r="I122" s="112">
        <f t="shared" si="10"/>
        <v>59.736842105263165</v>
      </c>
      <c r="J122" s="86">
        <f t="shared" si="11"/>
        <v>1135</v>
      </c>
      <c r="K122" s="87">
        <f t="shared" si="9"/>
        <v>16</v>
      </c>
      <c r="L122">
        <v>39</v>
      </c>
      <c r="M122">
        <v>36</v>
      </c>
      <c r="N122">
        <v>12</v>
      </c>
      <c r="O122">
        <v>102</v>
      </c>
      <c r="P122">
        <v>15</v>
      </c>
      <c r="Q122">
        <v>21</v>
      </c>
      <c r="R122">
        <v>56</v>
      </c>
      <c r="S122">
        <v>136</v>
      </c>
      <c r="T122">
        <v>43</v>
      </c>
      <c r="U122">
        <v>188</v>
      </c>
      <c r="V122">
        <v>127</v>
      </c>
      <c r="W122">
        <v>3</v>
      </c>
      <c r="X122">
        <v>34</v>
      </c>
      <c r="Y122">
        <v>185</v>
      </c>
      <c r="Z122">
        <v>34</v>
      </c>
      <c r="AA122">
        <v>104</v>
      </c>
    </row>
    <row r="123" spans="1:27" ht="12.75">
      <c r="A123" s="1" t="s">
        <v>134</v>
      </c>
      <c r="B123" s="145">
        <v>5.9863858327719095</v>
      </c>
      <c r="C123" s="22">
        <v>5.167820990942994</v>
      </c>
      <c r="D123" s="22">
        <v>5.026455026455026</v>
      </c>
      <c r="E123" s="22">
        <v>4.736842105263158</v>
      </c>
      <c r="F123" s="22">
        <v>9.894736842105265</v>
      </c>
      <c r="G123" s="22">
        <v>2.947368421052632</v>
      </c>
      <c r="H123" s="128">
        <f t="shared" si="6"/>
        <v>5.5546446771638145</v>
      </c>
      <c r="I123" s="112">
        <f t="shared" si="10"/>
        <v>3.6315789473684217</v>
      </c>
      <c r="J123" s="86">
        <f t="shared" si="11"/>
        <v>69</v>
      </c>
      <c r="K123" s="87">
        <f t="shared" si="9"/>
        <v>15</v>
      </c>
      <c r="L123">
        <v>1</v>
      </c>
      <c r="M123">
        <v>8</v>
      </c>
      <c r="N123">
        <v>5</v>
      </c>
      <c r="O123">
        <v>3</v>
      </c>
      <c r="P123">
        <v>3</v>
      </c>
      <c r="Q123">
        <v>6</v>
      </c>
      <c r="R123">
        <v>1</v>
      </c>
      <c r="S123">
        <v>7</v>
      </c>
      <c r="T123">
        <v>2</v>
      </c>
      <c r="U123">
        <v>9</v>
      </c>
      <c r="V123">
        <v>5</v>
      </c>
      <c r="W123">
        <v>3</v>
      </c>
      <c r="Y123">
        <v>1</v>
      </c>
      <c r="Z123">
        <v>7</v>
      </c>
      <c r="AA123">
        <v>8</v>
      </c>
    </row>
    <row r="124" spans="1:26" ht="12.75">
      <c r="A124" s="1" t="s">
        <v>135</v>
      </c>
      <c r="B124" s="145">
        <v>0.7761973354230501</v>
      </c>
      <c r="C124" s="22">
        <v>0</v>
      </c>
      <c r="D124" s="22">
        <v>0</v>
      </c>
      <c r="E124" s="22">
        <v>4.105263157894737</v>
      </c>
      <c r="F124" s="22">
        <v>0.10526315789473686</v>
      </c>
      <c r="G124" s="22">
        <v>0.21052631578947373</v>
      </c>
      <c r="H124" s="128">
        <f t="shared" si="6"/>
        <v>0.8842105263157896</v>
      </c>
      <c r="I124" s="112">
        <f t="shared" si="10"/>
        <v>0.8421052631578949</v>
      </c>
      <c r="J124" s="86">
        <f t="shared" si="11"/>
        <v>16</v>
      </c>
      <c r="K124" s="87">
        <f t="shared" si="9"/>
        <v>3</v>
      </c>
      <c r="S124">
        <v>2</v>
      </c>
      <c r="Y124">
        <v>13</v>
      </c>
      <c r="Z124">
        <v>1</v>
      </c>
    </row>
    <row r="125" spans="1:27" ht="12.75">
      <c r="A125" s="1" t="s">
        <v>136</v>
      </c>
      <c r="B125" s="145">
        <v>8.758215810249197</v>
      </c>
      <c r="C125" s="22">
        <v>12.466702184336707</v>
      </c>
      <c r="D125" s="22">
        <v>13.65079365079365</v>
      </c>
      <c r="E125" s="22">
        <v>10.842105263157896</v>
      </c>
      <c r="F125" s="22">
        <v>5.894736842105264</v>
      </c>
      <c r="G125" s="22">
        <v>9.157894736842106</v>
      </c>
      <c r="H125" s="128">
        <f t="shared" si="6"/>
        <v>10.402446535447126</v>
      </c>
      <c r="I125" s="112">
        <f t="shared" si="10"/>
        <v>8.157894736842106</v>
      </c>
      <c r="J125" s="86">
        <f t="shared" si="11"/>
        <v>155</v>
      </c>
      <c r="K125" s="87">
        <f t="shared" si="9"/>
        <v>12</v>
      </c>
      <c r="L125">
        <v>16</v>
      </c>
      <c r="N125">
        <v>12</v>
      </c>
      <c r="O125">
        <v>1</v>
      </c>
      <c r="P125">
        <v>16</v>
      </c>
      <c r="T125">
        <v>10</v>
      </c>
      <c r="U125">
        <v>35</v>
      </c>
      <c r="V125">
        <v>8</v>
      </c>
      <c r="W125">
        <v>7</v>
      </c>
      <c r="X125">
        <v>4</v>
      </c>
      <c r="Y125">
        <v>9</v>
      </c>
      <c r="Z125">
        <v>5</v>
      </c>
      <c r="AA125">
        <v>32</v>
      </c>
    </row>
    <row r="126" spans="1:27" ht="12.75">
      <c r="A126" s="1" t="s">
        <v>137</v>
      </c>
      <c r="B126" s="145">
        <v>38.51803931185924</v>
      </c>
      <c r="C126" s="22">
        <v>46.45711241342568</v>
      </c>
      <c r="D126" s="22">
        <v>53.91534391534392</v>
      </c>
      <c r="E126" s="22">
        <v>30.21052631578948</v>
      </c>
      <c r="F126" s="22">
        <v>48.31578947368422</v>
      </c>
      <c r="G126" s="22">
        <v>40.631578947368425</v>
      </c>
      <c r="H126" s="128">
        <f t="shared" si="6"/>
        <v>43.90607021312235</v>
      </c>
      <c r="I126" s="112">
        <f t="shared" si="10"/>
        <v>46.94736842105264</v>
      </c>
      <c r="J126" s="86">
        <f t="shared" si="11"/>
        <v>892</v>
      </c>
      <c r="K126" s="87">
        <f t="shared" si="9"/>
        <v>15</v>
      </c>
      <c r="L126">
        <v>30</v>
      </c>
      <c r="N126">
        <v>6</v>
      </c>
      <c r="O126">
        <v>69</v>
      </c>
      <c r="P126">
        <v>28</v>
      </c>
      <c r="Q126">
        <v>40</v>
      </c>
      <c r="R126">
        <v>46</v>
      </c>
      <c r="S126">
        <v>41</v>
      </c>
      <c r="T126">
        <v>27</v>
      </c>
      <c r="U126">
        <v>113</v>
      </c>
      <c r="V126">
        <v>38</v>
      </c>
      <c r="W126">
        <v>11</v>
      </c>
      <c r="X126">
        <v>21</v>
      </c>
      <c r="Y126">
        <v>294</v>
      </c>
      <c r="Z126">
        <v>26</v>
      </c>
      <c r="AA126">
        <v>102</v>
      </c>
    </row>
    <row r="127" spans="1:27" ht="12.75">
      <c r="A127" s="1" t="s">
        <v>138</v>
      </c>
      <c r="B127" s="145">
        <v>4.9296740736982265</v>
      </c>
      <c r="C127" s="22">
        <v>2.450719232818327</v>
      </c>
      <c r="D127" s="22">
        <v>6.878306878306878</v>
      </c>
      <c r="E127" s="22">
        <v>7.842105263157896</v>
      </c>
      <c r="F127" s="22">
        <v>7.894736842105265</v>
      </c>
      <c r="G127" s="22">
        <v>4.789473684210527</v>
      </c>
      <c r="H127" s="128">
        <f t="shared" si="6"/>
        <v>5.971068380119778</v>
      </c>
      <c r="I127" s="112">
        <f t="shared" si="10"/>
        <v>6.631578947368422</v>
      </c>
      <c r="J127" s="86">
        <f t="shared" si="11"/>
        <v>126</v>
      </c>
      <c r="K127" s="87">
        <f t="shared" si="9"/>
        <v>15</v>
      </c>
      <c r="L127">
        <v>11</v>
      </c>
      <c r="M127">
        <v>2</v>
      </c>
      <c r="N127">
        <v>1</v>
      </c>
      <c r="O127">
        <v>5</v>
      </c>
      <c r="P127">
        <v>2</v>
      </c>
      <c r="Q127">
        <v>2</v>
      </c>
      <c r="S127">
        <v>3</v>
      </c>
      <c r="T127">
        <v>2</v>
      </c>
      <c r="U127">
        <v>19</v>
      </c>
      <c r="V127">
        <v>6</v>
      </c>
      <c r="W127">
        <v>2</v>
      </c>
      <c r="X127">
        <v>11</v>
      </c>
      <c r="Y127">
        <v>50</v>
      </c>
      <c r="Z127">
        <v>3</v>
      </c>
      <c r="AA127">
        <v>7</v>
      </c>
    </row>
    <row r="128" spans="1:27" ht="12.75">
      <c r="A128" s="1" t="s">
        <v>139</v>
      </c>
      <c r="B128" s="145">
        <v>1.2366444634247868</v>
      </c>
      <c r="C128" s="22">
        <v>2.5039957378795954</v>
      </c>
      <c r="D128" s="22">
        <v>0.47619047619047616</v>
      </c>
      <c r="E128" s="22">
        <v>1.0526315789473686</v>
      </c>
      <c r="F128" s="22">
        <v>0.8947368421052633</v>
      </c>
      <c r="G128" s="22">
        <v>0.15789473684210528</v>
      </c>
      <c r="H128" s="128">
        <f t="shared" si="6"/>
        <v>1.0170898743929617</v>
      </c>
      <c r="I128" s="112">
        <f t="shared" si="10"/>
        <v>1.5789473684210529</v>
      </c>
      <c r="J128" s="86">
        <f t="shared" si="11"/>
        <v>30</v>
      </c>
      <c r="K128" s="87">
        <f t="shared" si="9"/>
        <v>9</v>
      </c>
      <c r="O128">
        <v>3</v>
      </c>
      <c r="S128">
        <v>4</v>
      </c>
      <c r="U128">
        <v>4</v>
      </c>
      <c r="V128">
        <v>1</v>
      </c>
      <c r="W128">
        <v>2</v>
      </c>
      <c r="X128">
        <v>1</v>
      </c>
      <c r="Y128">
        <v>11</v>
      </c>
      <c r="Z128">
        <v>2</v>
      </c>
      <c r="AA128">
        <v>2</v>
      </c>
    </row>
    <row r="129" spans="1:27" ht="12.75">
      <c r="A129" s="1" t="s">
        <v>140</v>
      </c>
      <c r="B129" s="145">
        <v>0.08818342151675485</v>
      </c>
      <c r="C129" s="22">
        <v>0</v>
      </c>
      <c r="D129" s="22">
        <v>0.05291005291005291</v>
      </c>
      <c r="E129" s="22">
        <v>0</v>
      </c>
      <c r="F129" s="22">
        <v>0.15789473684210528</v>
      </c>
      <c r="G129" s="22">
        <v>0.6842105263157896</v>
      </c>
      <c r="H129" s="128">
        <f t="shared" si="6"/>
        <v>0.17900306321358955</v>
      </c>
      <c r="I129" s="112">
        <f t="shared" si="10"/>
        <v>0.21052631578947373</v>
      </c>
      <c r="J129" s="86">
        <f t="shared" si="11"/>
        <v>4</v>
      </c>
      <c r="K129" s="87">
        <f t="shared" si="9"/>
        <v>2</v>
      </c>
      <c r="Y129">
        <v>3</v>
      </c>
      <c r="AA129">
        <v>1</v>
      </c>
    </row>
    <row r="130" spans="1:27" ht="12.75">
      <c r="A130" s="1" t="s">
        <v>141</v>
      </c>
      <c r="B130" s="145">
        <v>124.93499702609984</v>
      </c>
      <c r="C130" s="22">
        <v>35.69525839104955</v>
      </c>
      <c r="D130" s="22">
        <v>157.1957671957672</v>
      </c>
      <c r="E130" s="22">
        <v>46.26315789473685</v>
      </c>
      <c r="F130" s="22">
        <v>53.42105263157895</v>
      </c>
      <c r="G130" s="22">
        <v>58.36842105263159</v>
      </c>
      <c r="H130" s="128">
        <f t="shared" si="6"/>
        <v>70.18873143315281</v>
      </c>
      <c r="I130" s="112">
        <f t="shared" si="10"/>
        <v>23.315789473684212</v>
      </c>
      <c r="J130" s="86">
        <f t="shared" si="11"/>
        <v>443</v>
      </c>
      <c r="K130" s="87">
        <f t="shared" si="9"/>
        <v>16</v>
      </c>
      <c r="L130">
        <v>36</v>
      </c>
      <c r="M130">
        <v>4</v>
      </c>
      <c r="N130">
        <v>5</v>
      </c>
      <c r="O130">
        <v>16</v>
      </c>
      <c r="P130">
        <v>1</v>
      </c>
      <c r="Q130">
        <v>5</v>
      </c>
      <c r="R130">
        <v>6</v>
      </c>
      <c r="S130">
        <v>25</v>
      </c>
      <c r="T130">
        <v>1</v>
      </c>
      <c r="U130">
        <v>100</v>
      </c>
      <c r="V130">
        <v>38</v>
      </c>
      <c r="W130">
        <v>24</v>
      </c>
      <c r="X130">
        <v>20</v>
      </c>
      <c r="Y130">
        <v>133</v>
      </c>
      <c r="Z130">
        <v>13</v>
      </c>
      <c r="AA130">
        <v>16</v>
      </c>
    </row>
    <row r="131" spans="1:27" ht="12.75">
      <c r="A131" s="1" t="s">
        <v>142</v>
      </c>
      <c r="B131" s="145">
        <v>1.618092964212659</v>
      </c>
      <c r="C131" s="22">
        <v>1.9712306872669154</v>
      </c>
      <c r="D131" s="22">
        <v>3.015873015873016</v>
      </c>
      <c r="E131" s="22">
        <v>1.0526315789473686</v>
      </c>
      <c r="F131" s="22">
        <v>1.842105263157895</v>
      </c>
      <c r="G131" s="22">
        <v>1.210526315789474</v>
      </c>
      <c r="H131" s="128">
        <f t="shared" si="6"/>
        <v>1.8184733722069335</v>
      </c>
      <c r="I131" s="112">
        <f t="shared" si="10"/>
        <v>4.052631578947369</v>
      </c>
      <c r="J131" s="86">
        <f t="shared" si="11"/>
        <v>77</v>
      </c>
      <c r="K131" s="87">
        <f t="shared" si="9"/>
        <v>8</v>
      </c>
      <c r="M131">
        <v>13</v>
      </c>
      <c r="O131">
        <v>3</v>
      </c>
      <c r="R131">
        <v>1</v>
      </c>
      <c r="S131">
        <v>11</v>
      </c>
      <c r="X131">
        <v>8</v>
      </c>
      <c r="Y131">
        <v>3</v>
      </c>
      <c r="Z131">
        <v>27</v>
      </c>
      <c r="AA131">
        <v>11</v>
      </c>
    </row>
    <row r="132" spans="1:27" ht="12.75">
      <c r="A132" s="1" t="s">
        <v>143</v>
      </c>
      <c r="B132" s="145">
        <v>25.96413560984685</v>
      </c>
      <c r="C132" s="22">
        <v>18.540223761321258</v>
      </c>
      <c r="D132" s="22">
        <v>30.264550264550266</v>
      </c>
      <c r="E132" s="22">
        <v>27.73684210526316</v>
      </c>
      <c r="F132" s="22">
        <v>25.421052631578952</v>
      </c>
      <c r="G132" s="22">
        <v>16.789473684210527</v>
      </c>
      <c r="H132" s="128">
        <f t="shared" si="6"/>
        <v>23.75042848938483</v>
      </c>
      <c r="I132" s="112">
        <f t="shared" si="10"/>
        <v>54.36842105263159</v>
      </c>
      <c r="J132" s="86">
        <f t="shared" si="11"/>
        <v>1033</v>
      </c>
      <c r="K132" s="87">
        <f t="shared" si="9"/>
        <v>16</v>
      </c>
      <c r="L132">
        <v>13</v>
      </c>
      <c r="M132">
        <v>17</v>
      </c>
      <c r="N132">
        <v>246</v>
      </c>
      <c r="O132">
        <v>247</v>
      </c>
      <c r="P132">
        <v>7</v>
      </c>
      <c r="Q132">
        <v>120</v>
      </c>
      <c r="R132">
        <v>77</v>
      </c>
      <c r="S132">
        <v>51</v>
      </c>
      <c r="T132">
        <v>40</v>
      </c>
      <c r="U132">
        <v>21</v>
      </c>
      <c r="V132">
        <v>37</v>
      </c>
      <c r="W132">
        <v>11</v>
      </c>
      <c r="X132">
        <v>30</v>
      </c>
      <c r="Y132">
        <v>88</v>
      </c>
      <c r="Z132">
        <v>25</v>
      </c>
      <c r="AA132">
        <v>3</v>
      </c>
    </row>
    <row r="133" spans="1:11" ht="12.75">
      <c r="A133" s="1" t="s">
        <v>144</v>
      </c>
      <c r="B133" s="145">
        <v>0.008818342151675485</v>
      </c>
      <c r="C133" s="22">
        <v>0</v>
      </c>
      <c r="D133" s="22">
        <v>0</v>
      </c>
      <c r="E133" s="22">
        <v>0</v>
      </c>
      <c r="F133" s="22">
        <v>0</v>
      </c>
      <c r="G133" s="22">
        <v>0.05263157894736843</v>
      </c>
      <c r="H133" s="128">
        <f t="shared" si="6"/>
        <v>0.010526315789473686</v>
      </c>
      <c r="I133" s="112">
        <f t="shared" si="10"/>
        <v>0</v>
      </c>
      <c r="J133" s="86">
        <f t="shared" si="11"/>
        <v>0</v>
      </c>
      <c r="K133" s="87">
        <f t="shared" si="9"/>
        <v>0</v>
      </c>
    </row>
    <row r="134" spans="1:11" ht="12.75">
      <c r="A134" s="1" t="s">
        <v>145</v>
      </c>
      <c r="B134" s="145">
        <v>0.01775883502042266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128">
        <f aca="true" t="shared" si="12" ref="H134:H146">(C134+D134+E134+F134+G134)/5</f>
        <v>0</v>
      </c>
      <c r="I134" s="112">
        <f t="shared" si="10"/>
        <v>0</v>
      </c>
      <c r="J134" s="86">
        <f t="shared" si="11"/>
        <v>0</v>
      </c>
      <c r="K134" s="87">
        <f t="shared" si="9"/>
        <v>0</v>
      </c>
    </row>
    <row r="135" spans="1:27" ht="12.75">
      <c r="A135" s="1" t="s">
        <v>146</v>
      </c>
      <c r="B135" s="145">
        <v>19.020078759023885</v>
      </c>
      <c r="C135" s="22">
        <v>19.925412892914228</v>
      </c>
      <c r="D135" s="22">
        <v>32.592592592592595</v>
      </c>
      <c r="E135" s="22">
        <v>5.789473684210527</v>
      </c>
      <c r="F135" s="22">
        <v>23.842105263157897</v>
      </c>
      <c r="G135" s="22">
        <v>12.105263157894738</v>
      </c>
      <c r="H135" s="128">
        <f t="shared" si="12"/>
        <v>18.850969518153995</v>
      </c>
      <c r="I135" s="112">
        <f t="shared" si="10"/>
        <v>0.9473684210526317</v>
      </c>
      <c r="J135" s="86">
        <f t="shared" si="11"/>
        <v>18</v>
      </c>
      <c r="K135" s="87">
        <f t="shared" si="9"/>
        <v>5</v>
      </c>
      <c r="N135">
        <v>1</v>
      </c>
      <c r="P135">
        <v>1</v>
      </c>
      <c r="S135">
        <v>2</v>
      </c>
      <c r="Y135">
        <v>5</v>
      </c>
      <c r="AA135">
        <v>9</v>
      </c>
    </row>
    <row r="136" spans="1:11" ht="12.75">
      <c r="A136" s="1" t="s">
        <v>147</v>
      </c>
      <c r="B136" s="145">
        <v>0.07060781257193972</v>
      </c>
      <c r="C136" s="22">
        <v>0</v>
      </c>
      <c r="D136" s="22">
        <v>0.10582010582010581</v>
      </c>
      <c r="E136" s="22">
        <v>0.10526315789473686</v>
      </c>
      <c r="F136" s="22">
        <v>0</v>
      </c>
      <c r="G136" s="22">
        <v>0</v>
      </c>
      <c r="H136" s="128">
        <f t="shared" si="12"/>
        <v>0.042216652742968534</v>
      </c>
      <c r="I136" s="112">
        <f t="shared" si="10"/>
        <v>0</v>
      </c>
      <c r="J136" s="86">
        <f t="shared" si="11"/>
        <v>0</v>
      </c>
      <c r="K136" s="87">
        <f t="shared" si="9"/>
        <v>0</v>
      </c>
    </row>
    <row r="137" spans="1:11" ht="12.75">
      <c r="A137" s="1" t="s">
        <v>204</v>
      </c>
      <c r="B137" s="145">
        <v>0</v>
      </c>
      <c r="C137" s="22">
        <v>0</v>
      </c>
      <c r="D137" s="22">
        <v>0</v>
      </c>
      <c r="E137" s="22">
        <v>0.05263157894736843</v>
      </c>
      <c r="F137" s="22">
        <v>0</v>
      </c>
      <c r="G137" s="22">
        <v>0</v>
      </c>
      <c r="H137" s="128">
        <f t="shared" si="12"/>
        <v>0.010526315789473686</v>
      </c>
      <c r="I137" s="112">
        <f aca="true" t="shared" si="13" ref="I137:I147">J137*10/$J$4</f>
        <v>0</v>
      </c>
      <c r="J137" s="86">
        <f aca="true" t="shared" si="14" ref="J137:J147">SUM(L137:AA137)</f>
        <v>0</v>
      </c>
      <c r="K137" s="87">
        <f t="shared" si="9"/>
        <v>0</v>
      </c>
    </row>
    <row r="138" spans="1:25" ht="12.75">
      <c r="A138" s="1" t="s">
        <v>148</v>
      </c>
      <c r="B138" s="145">
        <v>6.605304723756155</v>
      </c>
      <c r="C138" s="22">
        <v>0</v>
      </c>
      <c r="D138" s="22">
        <v>9.312169312169312</v>
      </c>
      <c r="E138" s="22">
        <v>4</v>
      </c>
      <c r="F138" s="22">
        <v>0.6315789473684211</v>
      </c>
      <c r="G138" s="22">
        <v>0</v>
      </c>
      <c r="H138" s="128">
        <f t="shared" si="12"/>
        <v>2.7887496519075468</v>
      </c>
      <c r="I138" s="112">
        <f t="shared" si="13"/>
        <v>0.26315789473684215</v>
      </c>
      <c r="J138" s="86">
        <f t="shared" si="14"/>
        <v>5</v>
      </c>
      <c r="K138" s="87">
        <f t="shared" si="9"/>
        <v>2</v>
      </c>
      <c r="M138">
        <v>3</v>
      </c>
      <c r="Y138">
        <v>2</v>
      </c>
    </row>
    <row r="139" spans="1:24" ht="12.75">
      <c r="A139" s="1" t="s">
        <v>149</v>
      </c>
      <c r="B139" s="145">
        <v>1.1649983697577377</v>
      </c>
      <c r="C139" s="22">
        <v>0.053276505061267986</v>
      </c>
      <c r="D139" s="22">
        <v>0.26455026455026454</v>
      </c>
      <c r="E139" s="22">
        <v>1.2631578947368423</v>
      </c>
      <c r="F139" s="22">
        <v>2.421052631578948</v>
      </c>
      <c r="G139" s="22">
        <v>0</v>
      </c>
      <c r="H139" s="128">
        <f t="shared" si="12"/>
        <v>0.8004074591854644</v>
      </c>
      <c r="I139" s="112">
        <f t="shared" si="13"/>
        <v>0.5789473684210528</v>
      </c>
      <c r="J139" s="86">
        <f t="shared" si="14"/>
        <v>11</v>
      </c>
      <c r="K139" s="87">
        <f t="shared" si="9"/>
        <v>4</v>
      </c>
      <c r="N139">
        <v>1</v>
      </c>
      <c r="R139">
        <v>3</v>
      </c>
      <c r="V139">
        <v>2</v>
      </c>
      <c r="X139">
        <v>5</v>
      </c>
    </row>
    <row r="140" spans="1:27" ht="12.75">
      <c r="A140" s="1" t="s">
        <v>150</v>
      </c>
      <c r="B140" s="145">
        <v>1.3352341864151491</v>
      </c>
      <c r="C140" s="22">
        <v>1.8646776771443794</v>
      </c>
      <c r="D140" s="22">
        <v>1.9576719576719577</v>
      </c>
      <c r="E140" s="22">
        <v>1.210526315789474</v>
      </c>
      <c r="F140" s="22">
        <v>3.1578947368421058</v>
      </c>
      <c r="G140" s="22">
        <v>0.6315789473684211</v>
      </c>
      <c r="H140" s="128">
        <f t="shared" si="12"/>
        <v>1.7644699269632678</v>
      </c>
      <c r="I140" s="112">
        <f t="shared" si="13"/>
        <v>1.0000000000000002</v>
      </c>
      <c r="J140" s="86">
        <f t="shared" si="14"/>
        <v>19</v>
      </c>
      <c r="K140" s="87">
        <f t="shared" si="9"/>
        <v>4</v>
      </c>
      <c r="N140">
        <v>5</v>
      </c>
      <c r="R140">
        <v>4</v>
      </c>
      <c r="Y140">
        <v>3</v>
      </c>
      <c r="AA140">
        <v>7</v>
      </c>
    </row>
    <row r="141" spans="1:11" ht="12.75">
      <c r="A141" s="1" t="s">
        <v>151</v>
      </c>
      <c r="B141" s="145">
        <v>0.45285029302077784</v>
      </c>
      <c r="C141" s="22">
        <v>0</v>
      </c>
      <c r="D141" s="22">
        <v>0</v>
      </c>
      <c r="E141" s="22">
        <v>0</v>
      </c>
      <c r="F141" s="22">
        <v>0.42105263157894746</v>
      </c>
      <c r="G141" s="22">
        <v>0</v>
      </c>
      <c r="H141" s="128">
        <f t="shared" si="12"/>
        <v>0.08421052631578949</v>
      </c>
      <c r="I141" s="112">
        <f t="shared" si="13"/>
        <v>0</v>
      </c>
      <c r="J141" s="86">
        <f t="shared" si="14"/>
        <v>0</v>
      </c>
      <c r="K141" s="87">
        <f t="shared" si="9"/>
        <v>0</v>
      </c>
    </row>
    <row r="142" spans="1:27" ht="12.75">
      <c r="A142" s="1" t="s">
        <v>152</v>
      </c>
      <c r="B142" s="145">
        <v>17.09315119721797</v>
      </c>
      <c r="C142" s="22">
        <v>30.68726691529036</v>
      </c>
      <c r="D142" s="22">
        <v>37.72486772486773</v>
      </c>
      <c r="E142" s="22">
        <v>22.052631578947373</v>
      </c>
      <c r="F142" s="22">
        <v>21.78947368421053</v>
      </c>
      <c r="G142" s="22">
        <v>15.894736842105265</v>
      </c>
      <c r="H142" s="128">
        <f t="shared" si="12"/>
        <v>25.629795349084254</v>
      </c>
      <c r="I142" s="112">
        <f t="shared" si="13"/>
        <v>7.3157894736842115</v>
      </c>
      <c r="J142" s="86">
        <f t="shared" si="14"/>
        <v>139</v>
      </c>
      <c r="K142" s="87">
        <f t="shared" si="9"/>
        <v>14</v>
      </c>
      <c r="L142">
        <v>21</v>
      </c>
      <c r="M142">
        <v>8</v>
      </c>
      <c r="N142">
        <v>2</v>
      </c>
      <c r="O142">
        <v>6</v>
      </c>
      <c r="P142">
        <v>5</v>
      </c>
      <c r="Q142">
        <v>2</v>
      </c>
      <c r="R142">
        <v>12</v>
      </c>
      <c r="S142">
        <v>4</v>
      </c>
      <c r="T142">
        <v>3</v>
      </c>
      <c r="U142">
        <v>10</v>
      </c>
      <c r="W142">
        <v>2</v>
      </c>
      <c r="X142">
        <v>5</v>
      </c>
      <c r="Y142">
        <v>40</v>
      </c>
      <c r="AA142">
        <v>19</v>
      </c>
    </row>
    <row r="143" spans="1:11" ht="12.75">
      <c r="A143" s="1" t="s">
        <v>153</v>
      </c>
      <c r="B143" s="145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128">
        <f t="shared" si="12"/>
        <v>0</v>
      </c>
      <c r="I143" s="112">
        <f t="shared" si="13"/>
        <v>0</v>
      </c>
      <c r="J143" s="86">
        <f t="shared" si="14"/>
        <v>0</v>
      </c>
      <c r="K143" s="87">
        <f t="shared" si="9"/>
        <v>0</v>
      </c>
    </row>
    <row r="144" spans="1:11" ht="12.75">
      <c r="A144" s="1" t="s">
        <v>344</v>
      </c>
      <c r="B144" s="145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128">
        <f t="shared" si="12"/>
        <v>0</v>
      </c>
      <c r="I144" s="112">
        <f t="shared" si="13"/>
        <v>0</v>
      </c>
      <c r="J144" s="86">
        <f>SUM(L144:AA144)</f>
        <v>0</v>
      </c>
      <c r="K144" s="87">
        <f>COUNTA(L144:AA144)</f>
        <v>0</v>
      </c>
    </row>
    <row r="145" spans="1:27" ht="12.75">
      <c r="A145" s="1" t="s">
        <v>154</v>
      </c>
      <c r="B145" s="145">
        <v>148.06779646683748</v>
      </c>
      <c r="C145" s="22">
        <v>196.05753862546618</v>
      </c>
      <c r="D145" s="22">
        <v>130.47619047619048</v>
      </c>
      <c r="E145" s="22">
        <v>116.89473684210527</v>
      </c>
      <c r="F145" s="22">
        <v>155.26315789473688</v>
      </c>
      <c r="G145" s="22">
        <v>69.5263157894737</v>
      </c>
      <c r="H145" s="128">
        <f t="shared" si="12"/>
        <v>133.64358792559452</v>
      </c>
      <c r="I145" s="112">
        <f t="shared" si="13"/>
        <v>83.73684210526316</v>
      </c>
      <c r="J145" s="86">
        <f t="shared" si="14"/>
        <v>1591</v>
      </c>
      <c r="K145" s="87">
        <f>COUNTA(L145:AA145)</f>
        <v>16</v>
      </c>
      <c r="L145">
        <v>125</v>
      </c>
      <c r="M145">
        <v>16</v>
      </c>
      <c r="N145">
        <v>8</v>
      </c>
      <c r="O145">
        <v>116</v>
      </c>
      <c r="P145">
        <v>106</v>
      </c>
      <c r="Q145">
        <v>156</v>
      </c>
      <c r="R145">
        <v>40</v>
      </c>
      <c r="S145">
        <v>123</v>
      </c>
      <c r="T145">
        <v>18</v>
      </c>
      <c r="U145">
        <v>123</v>
      </c>
      <c r="V145">
        <v>44</v>
      </c>
      <c r="W145">
        <v>73</v>
      </c>
      <c r="X145">
        <v>23</v>
      </c>
      <c r="Y145">
        <v>315</v>
      </c>
      <c r="Z145">
        <v>146</v>
      </c>
      <c r="AA145">
        <v>159</v>
      </c>
    </row>
    <row r="146" spans="1:27" ht="13.5" thickBot="1">
      <c r="A146" s="1" t="s">
        <v>155</v>
      </c>
      <c r="B146" s="146">
        <v>0.09706283902696618</v>
      </c>
      <c r="C146" s="22">
        <v>0.053276505061267986</v>
      </c>
      <c r="D146" s="22">
        <v>0.05291005291005291</v>
      </c>
      <c r="E146" s="22">
        <v>0.05263157894736843</v>
      </c>
      <c r="F146" s="22">
        <v>0</v>
      </c>
      <c r="G146" s="22">
        <v>0</v>
      </c>
      <c r="H146" s="128">
        <f t="shared" si="12"/>
        <v>0.03176362738373787</v>
      </c>
      <c r="I146" s="112">
        <f t="shared" si="13"/>
        <v>0.15789473684210528</v>
      </c>
      <c r="J146" s="120">
        <f t="shared" si="14"/>
        <v>3</v>
      </c>
      <c r="K146" s="87">
        <f>COUNTA(L146:AA146)</f>
        <v>3</v>
      </c>
      <c r="O146">
        <v>1</v>
      </c>
      <c r="S146">
        <v>1</v>
      </c>
      <c r="AA146">
        <v>1</v>
      </c>
    </row>
    <row r="147" spans="1:27" ht="12.75">
      <c r="A147" s="1" t="s">
        <v>156</v>
      </c>
      <c r="B147" s="147">
        <v>1658.4554182769425</v>
      </c>
      <c r="C147" s="85">
        <v>3633.4576451784765</v>
      </c>
      <c r="D147" s="85">
        <v>2405.3968253968255</v>
      </c>
      <c r="E147" s="85">
        <v>1470.7368421052633</v>
      </c>
      <c r="F147" s="85">
        <v>2888</v>
      </c>
      <c r="G147" s="85">
        <v>2008.1578947368423</v>
      </c>
      <c r="H147" s="149">
        <f>(C147+D147+E147+F147+G147)/5</f>
        <v>2481.1498414834814</v>
      </c>
      <c r="I147" s="85">
        <f t="shared" si="13"/>
        <v>2132.631578947369</v>
      </c>
      <c r="J147" s="54">
        <f t="shared" si="14"/>
        <v>40520</v>
      </c>
      <c r="K147" s="46"/>
      <c r="L147" s="47">
        <f aca="true" t="shared" si="15" ref="L147:Y147">SUM(L5:L146)</f>
        <v>1806</v>
      </c>
      <c r="M147" s="47">
        <f t="shared" si="15"/>
        <v>951</v>
      </c>
      <c r="N147" s="47">
        <f t="shared" si="15"/>
        <v>2597</v>
      </c>
      <c r="O147" s="47">
        <f t="shared" si="15"/>
        <v>1062</v>
      </c>
      <c r="P147" s="47">
        <f t="shared" si="15"/>
        <v>1355</v>
      </c>
      <c r="Q147" s="47">
        <f t="shared" si="15"/>
        <v>775</v>
      </c>
      <c r="R147" s="47">
        <f t="shared" si="15"/>
        <v>2952</v>
      </c>
      <c r="S147" s="47">
        <f t="shared" si="15"/>
        <v>1535</v>
      </c>
      <c r="T147" s="47">
        <f t="shared" si="15"/>
        <v>2711</v>
      </c>
      <c r="U147" s="47">
        <f t="shared" si="15"/>
        <v>1608</v>
      </c>
      <c r="V147" s="47">
        <f t="shared" si="15"/>
        <v>1059</v>
      </c>
      <c r="W147" s="47">
        <f t="shared" si="15"/>
        <v>1702</v>
      </c>
      <c r="X147" s="47">
        <f t="shared" si="15"/>
        <v>1896</v>
      </c>
      <c r="Y147" s="47">
        <f t="shared" si="15"/>
        <v>16037</v>
      </c>
      <c r="Z147" s="47">
        <f>SUM(Z5:Z146)</f>
        <v>985</v>
      </c>
      <c r="AA147" s="47">
        <f>SUM(AA5:AA146)</f>
        <v>1489</v>
      </c>
    </row>
    <row r="148" spans="1:27" ht="12.75">
      <c r="A148" s="1" t="s">
        <v>157</v>
      </c>
      <c r="B148" s="148">
        <v>116</v>
      </c>
      <c r="C148" s="59">
        <f>COUNTIF(C5:C146,"&gt;0")</f>
        <v>82</v>
      </c>
      <c r="D148" s="116">
        <f>COUNTIF(D5:D146,"&gt;0")</f>
        <v>76</v>
      </c>
      <c r="E148" s="116">
        <v>83</v>
      </c>
      <c r="F148" s="133">
        <v>86</v>
      </c>
      <c r="G148" s="133">
        <v>78</v>
      </c>
      <c r="H148" s="59">
        <f>COUNTIF(H5:H146,"&gt;0")</f>
        <v>111</v>
      </c>
      <c r="I148" s="59">
        <f>COUNTIF(I5:I146,"&gt;0")</f>
        <v>88</v>
      </c>
      <c r="J148" s="59">
        <f>COUNTIF(J5:J146,"&gt;0")</f>
        <v>88</v>
      </c>
      <c r="K148" s="21"/>
      <c r="L148" s="21">
        <f aca="true" t="shared" si="16" ref="L148:Y148">COUNTA(L5:L146)</f>
        <v>40</v>
      </c>
      <c r="M148" s="21">
        <f t="shared" si="16"/>
        <v>36</v>
      </c>
      <c r="N148" s="21">
        <f t="shared" si="16"/>
        <v>61</v>
      </c>
      <c r="O148" s="21">
        <f>COUNTA(O5:O146)</f>
        <v>29</v>
      </c>
      <c r="P148" s="21">
        <f t="shared" si="16"/>
        <v>43</v>
      </c>
      <c r="Q148" s="21">
        <f t="shared" si="16"/>
        <v>25</v>
      </c>
      <c r="R148" s="21">
        <f t="shared" si="16"/>
        <v>45</v>
      </c>
      <c r="S148" s="21">
        <f t="shared" si="16"/>
        <v>43</v>
      </c>
      <c r="T148" s="21">
        <f t="shared" si="16"/>
        <v>41</v>
      </c>
      <c r="U148" s="21">
        <f t="shared" si="16"/>
        <v>31</v>
      </c>
      <c r="V148" s="21">
        <f t="shared" si="16"/>
        <v>32</v>
      </c>
      <c r="W148" s="21">
        <f t="shared" si="16"/>
        <v>44</v>
      </c>
      <c r="X148" s="21">
        <f t="shared" si="16"/>
        <v>44</v>
      </c>
      <c r="Y148" s="21">
        <f t="shared" si="16"/>
        <v>53</v>
      </c>
      <c r="Z148" s="21">
        <f>COUNTA(Z5:Z146)</f>
        <v>30</v>
      </c>
      <c r="AA148" s="21">
        <f>COUNTA(AA5:AA146)</f>
        <v>43</v>
      </c>
    </row>
    <row r="150" spans="4:11" ht="12.75">
      <c r="D150" s="3" t="s">
        <v>327</v>
      </c>
      <c r="H150" s="119"/>
      <c r="I150" s="1"/>
      <c r="J150" s="1"/>
      <c r="K150" s="1">
        <f>AVERAGE(L147:AA147)</f>
        <v>2532.5</v>
      </c>
    </row>
    <row r="151" spans="4:11" ht="12.75">
      <c r="D151" s="3" t="s">
        <v>328</v>
      </c>
      <c r="H151" s="119"/>
      <c r="I151" s="1"/>
      <c r="J151" s="1"/>
      <c r="K151" s="113">
        <f>AVERAGE(L148:AA148)</f>
        <v>40</v>
      </c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" sqref="O7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8.00390625" style="0" customWidth="1"/>
    <col min="10" max="11" width="8.28125" style="3" customWidth="1"/>
    <col min="12" max="12" width="7.8515625" style="57" customWidth="1"/>
  </cols>
  <sheetData>
    <row r="1" spans="1:12" ht="104.25" customHeight="1">
      <c r="A1" s="4"/>
      <c r="B1" s="24" t="s">
        <v>329</v>
      </c>
      <c r="C1" s="24" t="s">
        <v>330</v>
      </c>
      <c r="D1" s="24" t="s">
        <v>331</v>
      </c>
      <c r="E1" s="24" t="s">
        <v>332</v>
      </c>
      <c r="F1" s="24" t="s">
        <v>333</v>
      </c>
      <c r="G1" s="24" t="s">
        <v>334</v>
      </c>
      <c r="H1" s="24" t="s">
        <v>396</v>
      </c>
      <c r="I1" s="58" t="s">
        <v>244</v>
      </c>
      <c r="J1" s="40" t="s">
        <v>243</v>
      </c>
      <c r="K1" s="142" t="s">
        <v>397</v>
      </c>
      <c r="L1" s="142" t="s">
        <v>361</v>
      </c>
    </row>
    <row r="2" spans="1:12" ht="13.5" thickBot="1">
      <c r="A2" s="7" t="s">
        <v>17</v>
      </c>
      <c r="B2" s="23" t="s">
        <v>210</v>
      </c>
      <c r="C2" s="26" t="s">
        <v>211</v>
      </c>
      <c r="D2" s="26" t="s">
        <v>212</v>
      </c>
      <c r="E2" s="26" t="s">
        <v>213</v>
      </c>
      <c r="F2" s="26" t="s">
        <v>214</v>
      </c>
      <c r="G2" s="23" t="s">
        <v>216</v>
      </c>
      <c r="H2" s="23" t="s">
        <v>343</v>
      </c>
      <c r="I2" s="88" t="s">
        <v>393</v>
      </c>
      <c r="J2" s="89" t="s">
        <v>393</v>
      </c>
      <c r="K2" s="139" t="s">
        <v>343</v>
      </c>
      <c r="L2" s="56" t="s">
        <v>216</v>
      </c>
    </row>
    <row r="3" spans="1:12" ht="13.5" thickBot="1">
      <c r="A3" s="10" t="s">
        <v>33</v>
      </c>
      <c r="B3" s="38">
        <v>165</v>
      </c>
      <c r="C3" s="52">
        <v>472</v>
      </c>
      <c r="D3" s="52">
        <v>570</v>
      </c>
      <c r="E3" s="141">
        <v>449</v>
      </c>
      <c r="F3" s="141">
        <v>517</v>
      </c>
      <c r="G3" s="140">
        <v>581</v>
      </c>
      <c r="H3" s="140">
        <v>584.12</v>
      </c>
      <c r="I3" s="61"/>
      <c r="J3" s="55"/>
      <c r="K3" s="138">
        <v>190</v>
      </c>
      <c r="L3" s="134">
        <v>189</v>
      </c>
    </row>
    <row r="4" spans="1:12" ht="12.75">
      <c r="A4" s="16" t="s">
        <v>34</v>
      </c>
      <c r="B4" s="34"/>
      <c r="C4" s="27"/>
      <c r="D4" s="31"/>
      <c r="E4" s="27"/>
      <c r="F4" s="31"/>
      <c r="G4" s="66"/>
      <c r="H4" s="67">
        <v>0</v>
      </c>
      <c r="I4" s="114">
        <f>Perustaulukko_V_S!N5</f>
        <v>0</v>
      </c>
      <c r="J4" s="173">
        <f>Perustaulukko_Aland!I5</f>
        <v>0.05263157894736843</v>
      </c>
      <c r="K4" s="137">
        <v>0.052816258962685235</v>
      </c>
      <c r="L4" s="135">
        <v>0.1854905619778644</v>
      </c>
    </row>
    <row r="5" spans="1:12" ht="12.75">
      <c r="A5" s="16" t="s">
        <v>35</v>
      </c>
      <c r="B5" s="35"/>
      <c r="C5" s="25"/>
      <c r="D5" s="31"/>
      <c r="E5" s="25"/>
      <c r="F5" s="31"/>
      <c r="G5" s="67"/>
      <c r="H5" s="67">
        <v>0</v>
      </c>
      <c r="I5" s="114">
        <f>Perustaulukko_V_S!N6</f>
        <v>0</v>
      </c>
      <c r="J5" s="173">
        <f>Perustaulukko_Aland!I6</f>
        <v>0.05263157894736843</v>
      </c>
      <c r="K5" s="137">
        <v>0.05263157894736843</v>
      </c>
      <c r="L5" s="135">
        <v>0.04415278611691326</v>
      </c>
    </row>
    <row r="6" spans="1:12" ht="12.75">
      <c r="A6" s="16" t="s">
        <v>36</v>
      </c>
      <c r="B6" s="35"/>
      <c r="C6" s="25"/>
      <c r="D6" s="31"/>
      <c r="E6" s="25"/>
      <c r="F6" s="31"/>
      <c r="G6" s="67"/>
      <c r="H6" s="67">
        <v>0</v>
      </c>
      <c r="I6" s="114">
        <f>Perustaulukko_V_S!N7</f>
        <v>0</v>
      </c>
      <c r="J6" s="173">
        <f>Perustaulukko_Aland!I7</f>
        <v>0</v>
      </c>
      <c r="K6" s="137">
        <v>0</v>
      </c>
      <c r="L6" s="135">
        <v>0.008818342151675485</v>
      </c>
    </row>
    <row r="7" spans="1:12" ht="12.75">
      <c r="A7" s="16" t="s">
        <v>37</v>
      </c>
      <c r="B7" s="35"/>
      <c r="C7" s="25"/>
      <c r="D7" s="31"/>
      <c r="E7" s="25"/>
      <c r="F7" s="31"/>
      <c r="G7" s="67"/>
      <c r="H7" s="67">
        <v>0.003545470661230278</v>
      </c>
      <c r="I7" s="114">
        <f>Perustaulukko_V_S!N8</f>
        <v>0</v>
      </c>
      <c r="J7" s="173">
        <f>Perustaulukko_Aland!I8</f>
        <v>0</v>
      </c>
      <c r="K7" s="137">
        <v>0</v>
      </c>
      <c r="L7" s="135">
        <v>0.00887941751021133</v>
      </c>
    </row>
    <row r="8" spans="1:12" ht="12.75">
      <c r="A8" s="16" t="s">
        <v>38</v>
      </c>
      <c r="B8" s="35"/>
      <c r="C8" s="25"/>
      <c r="D8" s="31"/>
      <c r="E8" s="25"/>
      <c r="F8" s="31"/>
      <c r="G8" s="67"/>
      <c r="H8" s="67">
        <v>0</v>
      </c>
      <c r="I8" s="114">
        <f>Perustaulukko_V_S!N9</f>
        <v>0</v>
      </c>
      <c r="J8" s="173">
        <f>Perustaulukko_Aland!I9</f>
        <v>0</v>
      </c>
      <c r="K8" s="137">
        <v>0</v>
      </c>
      <c r="L8" s="135">
        <v>0.008818342151675485</v>
      </c>
    </row>
    <row r="9" spans="1:12" ht="12.75">
      <c r="A9" s="1" t="s">
        <v>39</v>
      </c>
      <c r="B9" s="35"/>
      <c r="C9" s="25"/>
      <c r="D9" s="31">
        <v>0.01</v>
      </c>
      <c r="E9" s="25"/>
      <c r="F9" s="31">
        <v>0.01</v>
      </c>
      <c r="G9" s="67">
        <v>0.009000000000000001</v>
      </c>
      <c r="H9" s="67">
        <v>0.02506142029244323</v>
      </c>
      <c r="I9" s="114">
        <f>Perustaulukko_V_S!N10</f>
        <v>0.09600877794541215</v>
      </c>
      <c r="J9" s="173">
        <f>Perustaulukko_Aland!I10</f>
        <v>0</v>
      </c>
      <c r="K9" s="137">
        <v>0.010526315789473686</v>
      </c>
      <c r="L9" s="135">
        <v>0.017697759661886817</v>
      </c>
    </row>
    <row r="10" spans="1:12" ht="12.75">
      <c r="A10" s="1" t="s">
        <v>40</v>
      </c>
      <c r="B10" s="35"/>
      <c r="C10" s="25"/>
      <c r="D10" s="31"/>
      <c r="E10" s="25"/>
      <c r="F10" s="31"/>
      <c r="G10" s="67"/>
      <c r="H10" s="67">
        <v>0</v>
      </c>
      <c r="I10" s="114">
        <f>Perustaulukko_V_S!N11</f>
        <v>0</v>
      </c>
      <c r="J10" s="173">
        <f>Perustaulukko_Aland!I11</f>
        <v>0.05263157894736843</v>
      </c>
      <c r="K10" s="137">
        <v>0</v>
      </c>
      <c r="L10" s="135">
        <v>0.008818342151675485</v>
      </c>
    </row>
    <row r="11" spans="1:12" ht="12.75">
      <c r="A11" s="1" t="s">
        <v>41</v>
      </c>
      <c r="B11" s="35"/>
      <c r="C11" s="25"/>
      <c r="D11" s="31"/>
      <c r="E11" s="25">
        <v>0.02</v>
      </c>
      <c r="F11" s="31">
        <v>0.19</v>
      </c>
      <c r="G11" s="67">
        <v>0.07677856301531215</v>
      </c>
      <c r="H11" s="67">
        <v>0.3493908599238516</v>
      </c>
      <c r="I11" s="114">
        <f>Perustaulukko_V_S!N12</f>
        <v>0.46632835002057327</v>
      </c>
      <c r="J11" s="173">
        <f>Perustaulukko_Aland!I12</f>
        <v>1.1578947368421055</v>
      </c>
      <c r="K11" s="137">
        <v>19.486870583194506</v>
      </c>
      <c r="L11" s="135">
        <v>17.977292181696374</v>
      </c>
    </row>
    <row r="12" spans="1:12" ht="12.75">
      <c r="A12" s="1" t="s">
        <v>42</v>
      </c>
      <c r="B12" s="35"/>
      <c r="C12" s="25"/>
      <c r="D12" s="31"/>
      <c r="E12" s="25"/>
      <c r="F12" s="31"/>
      <c r="G12" s="67">
        <v>0.06777856301531214</v>
      </c>
      <c r="H12" s="67">
        <v>0.058610103955012996</v>
      </c>
      <c r="I12" s="114">
        <f>Perustaulukko_V_S!N13</f>
        <v>0.04114661911946235</v>
      </c>
      <c r="J12" s="173">
        <f>Perustaulukko_Aland!I13</f>
        <v>0.5263157894736843</v>
      </c>
      <c r="K12" s="137">
        <v>0.4541794016207274</v>
      </c>
      <c r="L12" s="135">
        <v>1.5599069399460095</v>
      </c>
    </row>
    <row r="13" spans="1:12" ht="12.75">
      <c r="A13" s="1" t="s">
        <v>43</v>
      </c>
      <c r="B13" s="35"/>
      <c r="C13" s="25">
        <v>0.02</v>
      </c>
      <c r="D13" s="31">
        <v>0.15</v>
      </c>
      <c r="E13" s="25">
        <v>0.55</v>
      </c>
      <c r="F13" s="31">
        <v>2.91</v>
      </c>
      <c r="G13" s="67">
        <v>1.9244970553592462</v>
      </c>
      <c r="H13" s="67">
        <v>2.465865283807251</v>
      </c>
      <c r="I13" s="114">
        <f>Perustaulukko_V_S!N14</f>
        <v>5.143327389932794</v>
      </c>
      <c r="J13" s="173">
        <f>Perustaulukko_Aland!I14</f>
        <v>28.842105263157897</v>
      </c>
      <c r="K13" s="137">
        <v>25.4921762762438</v>
      </c>
      <c r="L13" s="135">
        <v>27.28859704263718</v>
      </c>
    </row>
    <row r="14" spans="1:12" ht="12.75">
      <c r="A14" s="1" t="s">
        <v>44</v>
      </c>
      <c r="B14" s="35">
        <v>0.03</v>
      </c>
      <c r="C14" s="25">
        <v>0.04</v>
      </c>
      <c r="D14" s="31">
        <v>0.06</v>
      </c>
      <c r="E14" s="25">
        <v>0.04</v>
      </c>
      <c r="F14" s="32">
        <v>0.1</v>
      </c>
      <c r="G14" s="67">
        <v>1.0006513545347469</v>
      </c>
      <c r="H14" s="67">
        <v>1.5617493491433954</v>
      </c>
      <c r="I14" s="114">
        <f>Perustaulukko_V_S!N15</f>
        <v>0.8915100809216843</v>
      </c>
      <c r="J14" s="173">
        <f>Perustaulukko_Aland!I15</f>
        <v>46.89473684210527</v>
      </c>
      <c r="K14" s="137">
        <v>31.740074331925836</v>
      </c>
      <c r="L14" s="135">
        <v>20.480766429976164</v>
      </c>
    </row>
    <row r="15" spans="1:12" ht="12.75">
      <c r="A15" s="1" t="s">
        <v>320</v>
      </c>
      <c r="B15" s="35"/>
      <c r="C15" s="25"/>
      <c r="D15" s="31"/>
      <c r="E15" s="25"/>
      <c r="F15" s="32"/>
      <c r="G15" s="67"/>
      <c r="H15" s="67">
        <v>0.003788596325061565</v>
      </c>
      <c r="I15" s="114">
        <f>Perustaulukko_V_S!N16</f>
        <v>0</v>
      </c>
      <c r="J15" s="173">
        <f>Perustaulukko_Aland!I16</f>
        <v>0</v>
      </c>
      <c r="K15" s="137">
        <v>0</v>
      </c>
      <c r="L15" s="135">
        <v>0</v>
      </c>
    </row>
    <row r="16" spans="1:12" ht="12.75">
      <c r="A16" s="1" t="s">
        <v>45</v>
      </c>
      <c r="B16" s="35"/>
      <c r="C16" s="25"/>
      <c r="D16" s="31"/>
      <c r="E16" s="25"/>
      <c r="F16" s="31"/>
      <c r="G16" s="67"/>
      <c r="H16" s="67">
        <v>0</v>
      </c>
      <c r="I16" s="114">
        <f>Perustaulukko_V_S!N17</f>
        <v>0</v>
      </c>
      <c r="J16" s="173">
        <f>Perustaulukko_Aland!I17</f>
        <v>0</v>
      </c>
      <c r="K16" s="137">
        <v>0.010526315789473686</v>
      </c>
      <c r="L16" s="135">
        <v>0.026455026455026454</v>
      </c>
    </row>
    <row r="17" spans="1:12" ht="12.75">
      <c r="A17" s="1" t="s">
        <v>46</v>
      </c>
      <c r="B17" s="35"/>
      <c r="C17" s="25"/>
      <c r="D17" s="31"/>
      <c r="E17" s="25">
        <v>0.42</v>
      </c>
      <c r="F17" s="31">
        <v>0.25</v>
      </c>
      <c r="G17" s="67">
        <v>0.097</v>
      </c>
      <c r="H17" s="67">
        <v>0.002</v>
      </c>
      <c r="I17" s="114">
        <f>Perustaulukko_V_S!N18</f>
        <v>0</v>
      </c>
      <c r="J17" s="173">
        <f>Perustaulukko_Aland!I18</f>
        <v>0</v>
      </c>
      <c r="K17" s="137">
        <v>0</v>
      </c>
      <c r="L17" s="135">
        <v>0.008818342151675485</v>
      </c>
    </row>
    <row r="18" spans="1:12" ht="12.75">
      <c r="A18" s="1" t="s">
        <v>47</v>
      </c>
      <c r="B18" s="35"/>
      <c r="C18" s="25"/>
      <c r="D18" s="31"/>
      <c r="E18" s="25"/>
      <c r="F18" s="31"/>
      <c r="G18" s="67"/>
      <c r="H18" s="67">
        <v>0</v>
      </c>
      <c r="I18" s="114">
        <f>Perustaulukko_V_S!N19</f>
        <v>0</v>
      </c>
      <c r="J18" s="173">
        <f>Perustaulukko_Aland!I19</f>
        <v>0</v>
      </c>
      <c r="K18" s="137">
        <v>0.010526315789473686</v>
      </c>
      <c r="L18" s="135">
        <v>0.02657717717209815</v>
      </c>
    </row>
    <row r="19" spans="1:12" ht="12.75">
      <c r="A19" s="1" t="s">
        <v>48</v>
      </c>
      <c r="B19" s="35"/>
      <c r="C19" s="25">
        <v>0.01</v>
      </c>
      <c r="D19" s="31"/>
      <c r="E19" s="25">
        <v>0.01</v>
      </c>
      <c r="F19" s="31"/>
      <c r="G19" s="67">
        <v>0.01</v>
      </c>
      <c r="H19" s="67">
        <v>0.003788596325061565</v>
      </c>
      <c r="I19" s="114">
        <f>Perustaulukko_V_S!N20</f>
        <v>0.01371553970648745</v>
      </c>
      <c r="J19" s="173">
        <f>Perustaulukko_Aland!I20</f>
        <v>0.21052631578947373</v>
      </c>
      <c r="K19" s="137">
        <v>0.03157894736842106</v>
      </c>
      <c r="L19" s="135">
        <v>0.008818342151675485</v>
      </c>
    </row>
    <row r="20" spans="1:12" ht="12.75">
      <c r="A20" s="1" t="s">
        <v>49</v>
      </c>
      <c r="B20" s="35">
        <v>28.83</v>
      </c>
      <c r="C20" s="25">
        <v>15.08</v>
      </c>
      <c r="D20" s="31">
        <v>6.53</v>
      </c>
      <c r="E20" s="25">
        <v>22.83</v>
      </c>
      <c r="F20" s="31">
        <v>25.21</v>
      </c>
      <c r="G20" s="67">
        <v>38.40210011778563</v>
      </c>
      <c r="H20" s="67">
        <v>34.48238720325914</v>
      </c>
      <c r="I20" s="114">
        <f>Perustaulukko_V_S!N21</f>
        <v>27.91112330270196</v>
      </c>
      <c r="J20" s="173">
        <f>Perustaulukko_Aland!I21</f>
        <v>82.73684210526316</v>
      </c>
      <c r="K20" s="137">
        <v>89.89531889274481</v>
      </c>
      <c r="L20" s="135">
        <v>60.901984385379876</v>
      </c>
    </row>
    <row r="21" spans="1:12" ht="12.75">
      <c r="A21" s="1" t="s">
        <v>381</v>
      </c>
      <c r="B21" s="35"/>
      <c r="C21" s="25"/>
      <c r="D21" s="31"/>
      <c r="E21" s="25"/>
      <c r="F21" s="31"/>
      <c r="G21" s="67"/>
      <c r="H21" s="67">
        <v>0</v>
      </c>
      <c r="I21" s="114">
        <f>Perustaulukko_V_S!N22</f>
        <v>0</v>
      </c>
      <c r="J21" s="173">
        <f>Perustaulukko_Aland!I22</f>
        <v>0</v>
      </c>
      <c r="K21" s="137">
        <v>0.010526315789473686</v>
      </c>
      <c r="L21" s="135">
        <v>0</v>
      </c>
    </row>
    <row r="22" spans="1:12" ht="12.75">
      <c r="A22" s="1" t="s">
        <v>209</v>
      </c>
      <c r="B22" s="35"/>
      <c r="C22" s="25"/>
      <c r="D22" s="31"/>
      <c r="E22" s="25">
        <v>0.01</v>
      </c>
      <c r="F22" s="31"/>
      <c r="G22" s="67"/>
      <c r="H22" s="67">
        <v>0</v>
      </c>
      <c r="I22" s="114">
        <f>Perustaulukko_V_S!N23</f>
        <v>0</v>
      </c>
      <c r="J22" s="173">
        <f>Perustaulukko_Aland!I23</f>
        <v>0</v>
      </c>
      <c r="K22" s="137">
        <v>0</v>
      </c>
      <c r="L22" s="135">
        <v>0</v>
      </c>
    </row>
    <row r="23" spans="1:12" ht="12.75">
      <c r="A23" s="1" t="s">
        <v>50</v>
      </c>
      <c r="B23" s="35"/>
      <c r="C23" s="25"/>
      <c r="D23" s="31"/>
      <c r="E23" s="25"/>
      <c r="F23" s="31"/>
      <c r="G23" s="67"/>
      <c r="H23" s="67">
        <v>0</v>
      </c>
      <c r="I23" s="114">
        <f>Perustaulukko_V_S!N24</f>
        <v>0</v>
      </c>
      <c r="J23" s="173">
        <f>Perustaulukko_Aland!I24</f>
        <v>0</v>
      </c>
      <c r="K23" s="137">
        <v>0.03183691781398088</v>
      </c>
      <c r="L23" s="135">
        <v>0.017697759661886817</v>
      </c>
    </row>
    <row r="24" spans="1:12" ht="12.75">
      <c r="A24" s="1" t="s">
        <v>51</v>
      </c>
      <c r="B24" s="35"/>
      <c r="C24" s="25">
        <v>0.09</v>
      </c>
      <c r="D24" s="31">
        <v>0.05</v>
      </c>
      <c r="E24" s="25">
        <v>0.21</v>
      </c>
      <c r="F24" s="31">
        <v>0.43</v>
      </c>
      <c r="G24" s="67">
        <v>3.5488633686690223</v>
      </c>
      <c r="H24" s="67">
        <v>4.519342390101157</v>
      </c>
      <c r="I24" s="114">
        <f>Perustaulukko_V_S!N25</f>
        <v>9.834041969551501</v>
      </c>
      <c r="J24" s="173">
        <f>Perustaulukko_Aland!I25</f>
        <v>780.2105263157896</v>
      </c>
      <c r="K24" s="137">
        <v>1057.4544463330826</v>
      </c>
      <c r="L24" s="135">
        <v>367.14315312344087</v>
      </c>
    </row>
    <row r="25" spans="1:12" ht="12.75">
      <c r="A25" s="1" t="s">
        <v>52</v>
      </c>
      <c r="B25" s="35"/>
      <c r="C25" s="25">
        <v>0.02</v>
      </c>
      <c r="D25" s="31"/>
      <c r="E25" s="25"/>
      <c r="F25" s="31">
        <v>0.01</v>
      </c>
      <c r="G25" s="67">
        <v>0.02347232037691402</v>
      </c>
      <c r="H25" s="67">
        <v>0.048</v>
      </c>
      <c r="I25" s="114">
        <f>Perustaulukko_V_S!N26</f>
        <v>0.04114661911946235</v>
      </c>
      <c r="J25" s="173">
        <f>Perustaulukko_Aland!I26</f>
        <v>0.21052631578947373</v>
      </c>
      <c r="K25" s="137">
        <v>0.9191078982010762</v>
      </c>
      <c r="L25" s="135">
        <v>0.8657244148275934</v>
      </c>
    </row>
    <row r="26" spans="1:12" ht="12.75">
      <c r="A26" s="1" t="s">
        <v>53</v>
      </c>
      <c r="B26" s="35"/>
      <c r="C26" s="25">
        <v>0.06</v>
      </c>
      <c r="D26" s="31">
        <v>0.02</v>
      </c>
      <c r="E26" s="25">
        <v>0.11</v>
      </c>
      <c r="F26" s="31">
        <v>0.09</v>
      </c>
      <c r="G26" s="67">
        <v>0.033900094108402244</v>
      </c>
      <c r="H26" s="67">
        <v>0.01821360463381396</v>
      </c>
      <c r="I26" s="114">
        <f>Perustaulukko_V_S!N27</f>
        <v>0.0274310794129749</v>
      </c>
      <c r="J26" s="173">
        <f>Perustaulukko_Aland!I27</f>
        <v>0.15789473684210528</v>
      </c>
      <c r="K26" s="137">
        <v>0.010582010582010581</v>
      </c>
      <c r="L26" s="135">
        <v>0.05291005291005291</v>
      </c>
    </row>
    <row r="27" spans="1:12" ht="12.75">
      <c r="A27" s="1" t="s">
        <v>54</v>
      </c>
      <c r="B27" s="35"/>
      <c r="C27" s="25">
        <v>0.39</v>
      </c>
      <c r="D27" s="31">
        <v>0.04</v>
      </c>
      <c r="E27" s="25">
        <v>0.08</v>
      </c>
      <c r="F27" s="31">
        <v>0.08</v>
      </c>
      <c r="G27" s="67">
        <v>0.038</v>
      </c>
      <c r="H27" s="67">
        <v>2.3542352503023567</v>
      </c>
      <c r="I27" s="114">
        <f>Perustaulukko_V_S!N28</f>
        <v>0.09600877794541215</v>
      </c>
      <c r="J27" s="173">
        <f>Perustaulukko_Aland!I28</f>
        <v>21.263157894736846</v>
      </c>
      <c r="K27" s="137">
        <v>24.42102390885163</v>
      </c>
      <c r="L27" s="135">
        <v>47.82216077101533</v>
      </c>
    </row>
    <row r="28" spans="1:12" ht="12.75">
      <c r="A28" s="1" t="s">
        <v>55</v>
      </c>
      <c r="B28" s="35"/>
      <c r="C28" s="25"/>
      <c r="D28" s="31"/>
      <c r="E28" s="25"/>
      <c r="F28" s="31"/>
      <c r="G28" s="67"/>
      <c r="H28" s="67">
        <v>0.003679175864606328</v>
      </c>
      <c r="I28" s="114">
        <f>Perustaulukko_V_S!N29</f>
        <v>0.01371553970648745</v>
      </c>
      <c r="J28" s="173">
        <f>Perustaulukko_Aland!I29</f>
        <v>0</v>
      </c>
      <c r="K28" s="137">
        <v>0</v>
      </c>
      <c r="L28" s="135">
        <v>0.3527336860670194</v>
      </c>
    </row>
    <row r="29" spans="1:12" ht="12.75">
      <c r="A29" s="1" t="s">
        <v>56</v>
      </c>
      <c r="B29" s="35"/>
      <c r="C29" s="25">
        <v>0.01</v>
      </c>
      <c r="D29" s="31">
        <v>0.13</v>
      </c>
      <c r="E29" s="25"/>
      <c r="F29" s="31"/>
      <c r="G29" s="67">
        <v>0.023889281507656065</v>
      </c>
      <c r="H29" s="67">
        <v>0.01909094132246056</v>
      </c>
      <c r="I29" s="114">
        <f>Perustaulukko_V_S!N30</f>
        <v>0.06857769853243725</v>
      </c>
      <c r="J29" s="173">
        <f>Perustaulukko_Aland!I30</f>
        <v>0.8421052631578949</v>
      </c>
      <c r="K29" s="137">
        <v>1.0020637635644787</v>
      </c>
      <c r="L29" s="135">
        <v>0.6977483864360084</v>
      </c>
    </row>
    <row r="30" spans="1:12" ht="12.75">
      <c r="A30" s="1" t="s">
        <v>57</v>
      </c>
      <c r="B30" s="35"/>
      <c r="C30" s="25">
        <v>0.07</v>
      </c>
      <c r="D30" s="31"/>
      <c r="E30" s="25">
        <v>0.01</v>
      </c>
      <c r="F30" s="31"/>
      <c r="G30" s="67">
        <v>0.020999999999999998</v>
      </c>
      <c r="H30" s="67">
        <v>0.14423327308780567</v>
      </c>
      <c r="I30" s="114">
        <f>Perustaulukko_V_S!N31</f>
        <v>0</v>
      </c>
      <c r="J30" s="173">
        <f>Perustaulukko_Aland!I31</f>
        <v>0.4736842105263159</v>
      </c>
      <c r="K30" s="137">
        <v>1.1058728927332244</v>
      </c>
      <c r="L30" s="135">
        <v>1.3497560274331717</v>
      </c>
    </row>
    <row r="31" spans="1:12" ht="12.75">
      <c r="A31" s="1" t="s">
        <v>58</v>
      </c>
      <c r="B31" s="35"/>
      <c r="C31" s="25">
        <v>0.15</v>
      </c>
      <c r="D31" s="31">
        <v>0.39</v>
      </c>
      <c r="E31" s="25">
        <v>0.22</v>
      </c>
      <c r="F31" s="31">
        <v>1.18</v>
      </c>
      <c r="G31" s="67">
        <v>2.9256808009422857</v>
      </c>
      <c r="H31" s="67">
        <v>5.264334050541365</v>
      </c>
      <c r="I31" s="114">
        <f>Perustaulukko_V_S!N32</f>
        <v>8.009875188588671</v>
      </c>
      <c r="J31" s="173">
        <f>Perustaulukko_Aland!I32</f>
        <v>187.84210526315792</v>
      </c>
      <c r="K31" s="137">
        <v>263.248386164013</v>
      </c>
      <c r="L31" s="135">
        <v>136.7154470857188</v>
      </c>
    </row>
    <row r="32" spans="1:12" ht="12.75">
      <c r="A32" s="1" t="s">
        <v>59</v>
      </c>
      <c r="B32" s="35"/>
      <c r="C32" s="25"/>
      <c r="D32" s="31">
        <v>0.03</v>
      </c>
      <c r="E32" s="25"/>
      <c r="F32" s="31"/>
      <c r="G32" s="67">
        <v>0.06747232037691402</v>
      </c>
      <c r="H32" s="67">
        <v>0.14621836109863112</v>
      </c>
      <c r="I32" s="114">
        <f>Perustaulukko_V_S!N33</f>
        <v>0.17830201618433686</v>
      </c>
      <c r="J32" s="173">
        <f>Perustaulukko_Aland!I33</f>
        <v>5.947368421052633</v>
      </c>
      <c r="K32" s="137">
        <v>2.934257030132307</v>
      </c>
      <c r="L32" s="135">
        <v>1.690166585389459</v>
      </c>
    </row>
    <row r="33" spans="1:12" ht="12.75">
      <c r="A33" s="1" t="s">
        <v>60</v>
      </c>
      <c r="B33" s="35"/>
      <c r="C33" s="25"/>
      <c r="D33" s="31">
        <v>0.02</v>
      </c>
      <c r="E33" s="25">
        <v>0.16</v>
      </c>
      <c r="F33" s="32">
        <v>0.1</v>
      </c>
      <c r="G33" s="67">
        <v>0.009944640753828034</v>
      </c>
      <c r="H33" s="67">
        <v>0.15162251243656572</v>
      </c>
      <c r="I33" s="114">
        <f>Perustaulukko_V_S!N34</f>
        <v>0.04114661911946235</v>
      </c>
      <c r="J33" s="173">
        <f>Perustaulukko_Aland!I34</f>
        <v>3.0000000000000004</v>
      </c>
      <c r="K33" s="137">
        <v>4.155077862180462</v>
      </c>
      <c r="L33" s="135">
        <v>3.3949771625140124</v>
      </c>
    </row>
    <row r="34" spans="1:12" ht="12.75">
      <c r="A34" s="1" t="s">
        <v>61</v>
      </c>
      <c r="B34" s="35">
        <v>1.93</v>
      </c>
      <c r="C34" s="25">
        <v>0.56</v>
      </c>
      <c r="D34" s="31">
        <v>3.11</v>
      </c>
      <c r="E34" s="25">
        <v>7.42</v>
      </c>
      <c r="F34" s="31">
        <v>13.01</v>
      </c>
      <c r="G34" s="67">
        <v>12.747590106007067</v>
      </c>
      <c r="H34" s="67">
        <v>15.729014713672012</v>
      </c>
      <c r="I34" s="114">
        <f>Perustaulukko_V_S!N35</f>
        <v>41.21519681799479</v>
      </c>
      <c r="J34" s="173">
        <f>Perustaulukko_Aland!I35</f>
        <v>46.57894736842106</v>
      </c>
      <c r="K34" s="137">
        <v>56.78876677278943</v>
      </c>
      <c r="L34" s="135">
        <v>32.922408924895166</v>
      </c>
    </row>
    <row r="35" spans="1:12" ht="12.75">
      <c r="A35" s="1" t="s">
        <v>62</v>
      </c>
      <c r="B35" s="35"/>
      <c r="C35" s="25">
        <v>0.01</v>
      </c>
      <c r="D35" s="31"/>
      <c r="E35" s="25"/>
      <c r="F35" s="31">
        <v>0.15</v>
      </c>
      <c r="G35" s="67">
        <v>0.5064499411071848</v>
      </c>
      <c r="H35" s="67">
        <v>1.0378434172198434</v>
      </c>
      <c r="I35" s="114">
        <f>Perustaulukko_V_S!N36</f>
        <v>1.9476066383212178</v>
      </c>
      <c r="J35" s="173">
        <f>Perustaulukko_Aland!I36</f>
        <v>7.526315789473685</v>
      </c>
      <c r="K35" s="137">
        <v>4.0060420986759215</v>
      </c>
      <c r="L35" s="135">
        <v>3.6453720381974697</v>
      </c>
    </row>
    <row r="36" spans="1:12" ht="12.75">
      <c r="A36" s="1" t="s">
        <v>63</v>
      </c>
      <c r="B36" s="35">
        <v>0.09</v>
      </c>
      <c r="C36" s="25">
        <v>0.11</v>
      </c>
      <c r="D36" s="31">
        <v>0.17</v>
      </c>
      <c r="E36" s="25">
        <v>0.18</v>
      </c>
      <c r="F36" s="31">
        <v>0.12</v>
      </c>
      <c r="G36" s="67">
        <v>0.14077856301531216</v>
      </c>
      <c r="H36" s="67">
        <v>0.19486597946435577</v>
      </c>
      <c r="I36" s="114">
        <f>Perustaulukko_V_S!N37</f>
        <v>0.20573309559731176</v>
      </c>
      <c r="J36" s="173">
        <f>Perustaulukko_Aland!I37</f>
        <v>0.21052631578947373</v>
      </c>
      <c r="K36" s="137">
        <v>0.15850447168059262</v>
      </c>
      <c r="L36" s="135">
        <v>0.14145992657802284</v>
      </c>
    </row>
    <row r="37" spans="1:12" ht="12.75">
      <c r="A37" s="1" t="s">
        <v>64</v>
      </c>
      <c r="B37" s="35">
        <v>0.17</v>
      </c>
      <c r="C37" s="25">
        <v>0.24</v>
      </c>
      <c r="D37" s="31">
        <v>0.21</v>
      </c>
      <c r="E37" s="25">
        <v>0.24</v>
      </c>
      <c r="F37" s="32">
        <v>0.2</v>
      </c>
      <c r="G37" s="67">
        <v>0.2301401648998822</v>
      </c>
      <c r="H37" s="67">
        <v>0.23045741261536185</v>
      </c>
      <c r="I37" s="114">
        <f>Perustaulukko_V_S!N38</f>
        <v>0.3840351117816486</v>
      </c>
      <c r="J37" s="173">
        <f>Perustaulukko_Aland!I38</f>
        <v>0.31578947368421056</v>
      </c>
      <c r="K37" s="137">
        <v>0.5283501775215877</v>
      </c>
      <c r="L37" s="135">
        <v>0.6627803946219858</v>
      </c>
    </row>
    <row r="38" spans="1:12" ht="12.75">
      <c r="A38" s="1" t="s">
        <v>65</v>
      </c>
      <c r="B38" s="35"/>
      <c r="C38" s="25">
        <v>0.01</v>
      </c>
      <c r="D38" s="31"/>
      <c r="E38" s="25">
        <v>0.01</v>
      </c>
      <c r="F38" s="31"/>
      <c r="G38" s="67">
        <v>0.04377856301531213</v>
      </c>
      <c r="H38" s="67">
        <v>0.0530154438097737</v>
      </c>
      <c r="I38" s="114">
        <f>Perustaulukko_V_S!N39</f>
        <v>0.0274310794129749</v>
      </c>
      <c r="J38" s="173">
        <f>Perustaulukko_Aland!I39</f>
        <v>0.26315789473684215</v>
      </c>
      <c r="K38" s="137">
        <v>0.23301828833612476</v>
      </c>
      <c r="L38" s="135">
        <v>0.20373799986657382</v>
      </c>
    </row>
    <row r="39" spans="1:12" ht="12.75">
      <c r="A39" s="1" t="s">
        <v>66</v>
      </c>
      <c r="B39" s="35">
        <v>0.01</v>
      </c>
      <c r="C39" s="25"/>
      <c r="D39" s="31"/>
      <c r="E39" s="25">
        <v>0.01</v>
      </c>
      <c r="F39" s="31"/>
      <c r="G39" s="67">
        <v>0.01178937561605831</v>
      </c>
      <c r="H39" s="67">
        <v>0.017253871159299456</v>
      </c>
      <c r="I39" s="114">
        <f>Perustaulukko_V_S!N40</f>
        <v>0.01371553970648745</v>
      </c>
      <c r="J39" s="173">
        <f>Perustaulukko_Aland!I40</f>
        <v>0.05263157894736843</v>
      </c>
      <c r="K39" s="137">
        <v>0.010526315789473686</v>
      </c>
      <c r="L39" s="135">
        <v>0.01763668430335097</v>
      </c>
    </row>
    <row r="40" spans="1:12" ht="12.75">
      <c r="A40" s="1" t="s">
        <v>67</v>
      </c>
      <c r="B40" s="35"/>
      <c r="C40" s="25"/>
      <c r="D40" s="31">
        <v>0.01</v>
      </c>
      <c r="E40" s="25">
        <v>0.01</v>
      </c>
      <c r="F40" s="31">
        <v>0.02</v>
      </c>
      <c r="G40" s="67">
        <v>0.021472320376914013</v>
      </c>
      <c r="H40" s="67">
        <v>0.035783360037965055</v>
      </c>
      <c r="I40" s="114">
        <f>Perustaulukko_V_S!N41</f>
        <v>0.04114661911946235</v>
      </c>
      <c r="J40" s="173">
        <f>Perustaulukko_Aland!I41</f>
        <v>0.05263157894736843</v>
      </c>
      <c r="K40" s="137">
        <v>0.021181616801727282</v>
      </c>
      <c r="L40" s="135">
        <v>0.1767943705432606</v>
      </c>
    </row>
    <row r="41" spans="1:12" ht="12.75">
      <c r="A41" s="1" t="s">
        <v>265</v>
      </c>
      <c r="B41" s="35"/>
      <c r="C41" s="25"/>
      <c r="D41" s="31"/>
      <c r="E41" s="25"/>
      <c r="F41" s="31"/>
      <c r="G41" s="67"/>
      <c r="H41" s="67">
        <v>0</v>
      </c>
      <c r="I41" s="114">
        <f>Perustaulukko_V_S!N42</f>
        <v>0.01371553970648745</v>
      </c>
      <c r="J41" s="173">
        <f>Perustaulukko_Aland!I42</f>
        <v>0.05263157894736843</v>
      </c>
      <c r="K41" s="137">
        <v>0</v>
      </c>
      <c r="L41" s="135">
        <v>0</v>
      </c>
    </row>
    <row r="42" spans="1:12" ht="12.75">
      <c r="A42" s="1" t="s">
        <v>68</v>
      </c>
      <c r="B42" s="35">
        <v>0.04</v>
      </c>
      <c r="C42" s="25">
        <v>0.03</v>
      </c>
      <c r="D42" s="31">
        <v>0.01</v>
      </c>
      <c r="E42" s="25"/>
      <c r="F42" s="31"/>
      <c r="G42" s="67">
        <v>0.008889281507656065</v>
      </c>
      <c r="H42" s="67">
        <v>0.003545470661230278</v>
      </c>
      <c r="I42" s="114">
        <f>Perustaulukko_V_S!N43</f>
        <v>0</v>
      </c>
      <c r="J42" s="173">
        <f>Perustaulukko_Aland!I43</f>
        <v>0</v>
      </c>
      <c r="K42" s="137">
        <v>0</v>
      </c>
      <c r="L42" s="135">
        <v>0.008818342151675485</v>
      </c>
    </row>
    <row r="43" spans="1:12" ht="12.75">
      <c r="A43" s="1" t="s">
        <v>69</v>
      </c>
      <c r="B43" s="35">
        <v>0.03</v>
      </c>
      <c r="C43" s="25">
        <v>0.03</v>
      </c>
      <c r="D43" s="31">
        <v>0.01</v>
      </c>
      <c r="E43" s="25">
        <v>0.03</v>
      </c>
      <c r="F43" s="31"/>
      <c r="G43" s="67">
        <v>0.013000000000000001</v>
      </c>
      <c r="H43" s="67">
        <v>0.014801839175959735</v>
      </c>
      <c r="I43" s="114">
        <f>Perustaulukko_V_S!N44</f>
        <v>0.04114661911946235</v>
      </c>
      <c r="J43" s="173">
        <f>Perustaulukko_Aland!I44</f>
        <v>0</v>
      </c>
      <c r="K43" s="137">
        <v>0.02105263157894737</v>
      </c>
      <c r="L43" s="135">
        <v>0.01763668430335097</v>
      </c>
    </row>
    <row r="44" spans="1:12" ht="12.75">
      <c r="A44" s="1" t="s">
        <v>70</v>
      </c>
      <c r="B44" s="35">
        <v>0.19</v>
      </c>
      <c r="C44" s="25">
        <v>0.85</v>
      </c>
      <c r="D44" s="31">
        <v>0.54</v>
      </c>
      <c r="E44" s="25">
        <v>0.33</v>
      </c>
      <c r="F44" s="31">
        <v>0.23</v>
      </c>
      <c r="G44" s="67">
        <v>0.2908080094228504</v>
      </c>
      <c r="H44" s="67">
        <v>0.3661638071507614</v>
      </c>
      <c r="I44" s="114">
        <f>Perustaulukko_V_S!N45</f>
        <v>0.31545741324921134</v>
      </c>
      <c r="J44" s="173">
        <f>Perustaulukko_Aland!I45</f>
        <v>0</v>
      </c>
      <c r="K44" s="137">
        <v>0.010526315789473686</v>
      </c>
      <c r="L44" s="135">
        <v>0.01763668430335097</v>
      </c>
    </row>
    <row r="45" spans="1:12" ht="12.75">
      <c r="A45" s="1" t="s">
        <v>205</v>
      </c>
      <c r="B45" s="35"/>
      <c r="C45" s="25">
        <v>0.03</v>
      </c>
      <c r="D45" s="31"/>
      <c r="E45" s="25"/>
      <c r="F45" s="31"/>
      <c r="G45" s="67"/>
      <c r="H45" s="67">
        <v>0</v>
      </c>
      <c r="I45" s="114">
        <f>Perustaulukko_V_S!N46</f>
        <v>0</v>
      </c>
      <c r="J45" s="173">
        <f>Perustaulukko_Aland!I46</f>
        <v>0</v>
      </c>
      <c r="K45" s="137">
        <v>0</v>
      </c>
      <c r="L45" s="135">
        <v>0</v>
      </c>
    </row>
    <row r="46" spans="1:12" ht="12.75">
      <c r="A46" s="1" t="s">
        <v>71</v>
      </c>
      <c r="B46" s="35">
        <v>3.89</v>
      </c>
      <c r="C46" s="25">
        <v>7.47</v>
      </c>
      <c r="D46" s="31">
        <v>2.84</v>
      </c>
      <c r="E46" s="25">
        <v>1.94</v>
      </c>
      <c r="F46" s="31">
        <v>0.64</v>
      </c>
      <c r="G46" s="67">
        <v>0.18494464075382805</v>
      </c>
      <c r="H46" s="67">
        <v>0.385714163252744</v>
      </c>
      <c r="I46" s="114">
        <f>Perustaulukko_V_S!N47</f>
        <v>0.31545741324921134</v>
      </c>
      <c r="J46" s="173">
        <f>Perustaulukko_Aland!I47</f>
        <v>0</v>
      </c>
      <c r="K46" s="137">
        <v>0.010526315789473686</v>
      </c>
      <c r="L46" s="135">
        <v>0</v>
      </c>
    </row>
    <row r="47" spans="1:12" ht="12.75">
      <c r="A47" s="1" t="s">
        <v>72</v>
      </c>
      <c r="B47" s="35">
        <v>0.72</v>
      </c>
      <c r="C47" s="25">
        <v>2.07</v>
      </c>
      <c r="D47" s="31">
        <v>0.49</v>
      </c>
      <c r="E47" s="25">
        <v>0.13</v>
      </c>
      <c r="F47" s="31">
        <v>0.04</v>
      </c>
      <c r="G47" s="67">
        <v>0.04</v>
      </c>
      <c r="H47" s="67">
        <v>0.029433406916850625</v>
      </c>
      <c r="I47" s="114">
        <f>Perustaulukko_V_S!N48</f>
        <v>0.2194486353037992</v>
      </c>
      <c r="J47" s="173">
        <f>Perustaulukko_Aland!I48</f>
        <v>0</v>
      </c>
      <c r="K47" s="137">
        <v>0</v>
      </c>
      <c r="L47" s="135">
        <v>0</v>
      </c>
    </row>
    <row r="48" spans="1:12" ht="12.75">
      <c r="A48" s="1" t="s">
        <v>73</v>
      </c>
      <c r="B48" s="35">
        <v>0.03</v>
      </c>
      <c r="C48" s="25">
        <v>0.33</v>
      </c>
      <c r="D48" s="31">
        <v>0.05</v>
      </c>
      <c r="E48" s="25">
        <v>0.01</v>
      </c>
      <c r="F48" s="31">
        <v>0.02</v>
      </c>
      <c r="G48" s="67">
        <v>0.007472320376914017</v>
      </c>
      <c r="H48" s="67">
        <v>0.011224646525836605</v>
      </c>
      <c r="I48" s="114">
        <f>Perustaulukko_V_S!N49</f>
        <v>0.01371553970648745</v>
      </c>
      <c r="J48" s="173">
        <f>Perustaulukko_Aland!I49</f>
        <v>0</v>
      </c>
      <c r="K48" s="137">
        <v>0</v>
      </c>
      <c r="L48" s="135">
        <v>0</v>
      </c>
    </row>
    <row r="49" spans="1:12" ht="12.75">
      <c r="A49" s="1" t="s">
        <v>74</v>
      </c>
      <c r="B49" s="35">
        <v>0.28</v>
      </c>
      <c r="C49" s="25">
        <v>1.69</v>
      </c>
      <c r="D49" s="31">
        <v>2.49</v>
      </c>
      <c r="E49" s="25">
        <v>2.98</v>
      </c>
      <c r="F49" s="31">
        <v>0.75</v>
      </c>
      <c r="G49" s="67">
        <v>1.5324864546525323</v>
      </c>
      <c r="H49" s="67">
        <v>0.8845956760224236</v>
      </c>
      <c r="I49" s="114">
        <f>Perustaulukko_V_S!N50</f>
        <v>1.618433685365519</v>
      </c>
      <c r="J49" s="173">
        <f>Perustaulukko_Aland!I50</f>
        <v>0.15789473684210528</v>
      </c>
      <c r="K49" s="137">
        <v>0.1582640968727389</v>
      </c>
      <c r="L49" s="135">
        <v>0.15903553552283795</v>
      </c>
    </row>
    <row r="50" spans="1:12" ht="12.75">
      <c r="A50" s="1" t="s">
        <v>261</v>
      </c>
      <c r="B50" s="35"/>
      <c r="C50" s="25"/>
      <c r="D50" s="31"/>
      <c r="E50" s="25"/>
      <c r="F50" s="31"/>
      <c r="G50" s="67"/>
      <c r="H50" s="67">
        <v>0</v>
      </c>
      <c r="I50" s="114">
        <f>Perustaulukko_V_S!N51</f>
        <v>0</v>
      </c>
      <c r="J50" s="173">
        <f>Perustaulukko_Aland!I51</f>
        <v>0</v>
      </c>
      <c r="K50" s="137">
        <v>0</v>
      </c>
      <c r="L50" s="135">
        <v>0</v>
      </c>
    </row>
    <row r="51" spans="1:12" ht="12.75">
      <c r="A51" s="1" t="s">
        <v>75</v>
      </c>
      <c r="B51" s="35"/>
      <c r="C51" s="25"/>
      <c r="D51" s="32">
        <v>3.2</v>
      </c>
      <c r="E51" s="25">
        <v>0.33</v>
      </c>
      <c r="F51" s="31">
        <v>0.48</v>
      </c>
      <c r="G51" s="67">
        <v>0.6873239104829212</v>
      </c>
      <c r="H51" s="67">
        <v>0.02</v>
      </c>
      <c r="I51" s="114">
        <f>Perustaulukko_V_S!N52</f>
        <v>0</v>
      </c>
      <c r="J51" s="173">
        <f>Perustaulukko_Aland!I52</f>
        <v>0.368421052631579</v>
      </c>
      <c r="K51" s="137">
        <v>2.6920382113158943</v>
      </c>
      <c r="L51" s="135">
        <v>6.200262342155433</v>
      </c>
    </row>
    <row r="52" spans="1:12" ht="12.75">
      <c r="A52" s="1" t="s">
        <v>289</v>
      </c>
      <c r="B52" s="35"/>
      <c r="C52" s="25"/>
      <c r="D52" s="32"/>
      <c r="E52" s="25"/>
      <c r="F52" s="31"/>
      <c r="G52" s="67"/>
      <c r="H52" s="67">
        <v>0</v>
      </c>
      <c r="I52" s="114">
        <f>Perustaulukko_V_S!N53</f>
        <v>0</v>
      </c>
      <c r="J52" s="173">
        <f>Perustaulukko_Aland!I53</f>
        <v>0</v>
      </c>
      <c r="K52" s="137">
        <v>0.021310602024507193</v>
      </c>
      <c r="L52" s="135">
        <v>0</v>
      </c>
    </row>
    <row r="53" spans="1:12" ht="12.75">
      <c r="A53" s="1" t="s">
        <v>76</v>
      </c>
      <c r="B53" s="35"/>
      <c r="C53" s="25"/>
      <c r="D53" s="31"/>
      <c r="E53" s="25"/>
      <c r="F53" s="31"/>
      <c r="G53" s="67">
        <v>0.007944640753828034</v>
      </c>
      <c r="H53" s="67">
        <v>0</v>
      </c>
      <c r="I53" s="114">
        <f>Perustaulukko_V_S!N54</f>
        <v>0</v>
      </c>
      <c r="J53" s="173">
        <f>Perustaulukko_Aland!I54</f>
        <v>0.05263157894736843</v>
      </c>
      <c r="K53" s="137">
        <v>0.11669237024366992</v>
      </c>
      <c r="L53" s="135">
        <v>0.0531543543441963</v>
      </c>
    </row>
    <row r="54" spans="1:12" ht="12.75">
      <c r="A54" s="1" t="s">
        <v>77</v>
      </c>
      <c r="B54" s="35"/>
      <c r="C54" s="25"/>
      <c r="D54" s="31"/>
      <c r="E54" s="25"/>
      <c r="F54" s="31"/>
      <c r="G54" s="67">
        <v>0.005</v>
      </c>
      <c r="H54" s="67">
        <v>0.003679175864606328</v>
      </c>
      <c r="I54" s="114">
        <f>Perustaulukko_V_S!N55</f>
        <v>0</v>
      </c>
      <c r="J54" s="173">
        <f>Perustaulukko_Aland!I55</f>
        <v>0.4736842105263159</v>
      </c>
      <c r="K54" s="137">
        <v>0.30692237015316964</v>
      </c>
      <c r="L54" s="135">
        <v>0.41684402011164573</v>
      </c>
    </row>
    <row r="55" spans="1:12" ht="12.75">
      <c r="A55" s="1" t="s">
        <v>78</v>
      </c>
      <c r="B55" s="35"/>
      <c r="C55" s="25"/>
      <c r="D55" s="31"/>
      <c r="E55" s="25"/>
      <c r="F55" s="31"/>
      <c r="G55" s="67"/>
      <c r="H55" s="67">
        <v>0.003545470661230278</v>
      </c>
      <c r="I55" s="114">
        <f>Perustaulukko_V_S!N56</f>
        <v>0</v>
      </c>
      <c r="J55" s="173">
        <f>Perustaulukko_Aland!I56</f>
        <v>0.10526315789473686</v>
      </c>
      <c r="K55" s="137">
        <v>0.06354485040518185</v>
      </c>
      <c r="L55" s="135">
        <v>0.06209484721294347</v>
      </c>
    </row>
    <row r="56" spans="1:12" ht="12.75">
      <c r="A56" s="1" t="s">
        <v>79</v>
      </c>
      <c r="B56" s="35"/>
      <c r="C56" s="25"/>
      <c r="D56" s="31"/>
      <c r="E56" s="25"/>
      <c r="F56" s="31"/>
      <c r="G56" s="67"/>
      <c r="H56" s="67">
        <v>0.003545470661230278</v>
      </c>
      <c r="I56" s="114">
        <f>Perustaulukko_V_S!N57</f>
        <v>0</v>
      </c>
      <c r="J56" s="173">
        <f>Perustaulukko_Aland!I57</f>
        <v>0.736842105263158</v>
      </c>
      <c r="K56" s="137">
        <v>0.10577909878585649</v>
      </c>
      <c r="L56" s="135">
        <v>0.22125253345285312</v>
      </c>
    </row>
    <row r="57" spans="1:12" ht="12.75">
      <c r="A57" s="1" t="s">
        <v>80</v>
      </c>
      <c r="B57" s="35"/>
      <c r="C57" s="25"/>
      <c r="D57" s="31"/>
      <c r="E57" s="25"/>
      <c r="F57" s="31"/>
      <c r="G57" s="67">
        <v>0.028000000000000004</v>
      </c>
      <c r="H57" s="67">
        <v>0.06013128987332246</v>
      </c>
      <c r="I57" s="114">
        <f>Perustaulukko_V_S!N58</f>
        <v>0.09600877794541215</v>
      </c>
      <c r="J57" s="173">
        <f>Perustaulukko_Aland!I58</f>
        <v>2.2631578947368425</v>
      </c>
      <c r="K57" s="137">
        <v>0.8494632366151869</v>
      </c>
      <c r="L57" s="135">
        <v>0.7936507936507936</v>
      </c>
    </row>
    <row r="58" spans="1:12" ht="12.75">
      <c r="A58" s="1" t="s">
        <v>81</v>
      </c>
      <c r="B58" s="35"/>
      <c r="C58" s="25"/>
      <c r="D58" s="31"/>
      <c r="E58" s="25"/>
      <c r="F58" s="31"/>
      <c r="G58" s="67"/>
      <c r="H58" s="67">
        <v>0</v>
      </c>
      <c r="I58" s="114">
        <f>Perustaulukko_V_S!N59</f>
        <v>0</v>
      </c>
      <c r="J58" s="173">
        <f>Perustaulukko_Aland!I59</f>
        <v>0.05263157894736843</v>
      </c>
      <c r="K58" s="137">
        <v>0</v>
      </c>
      <c r="L58" s="135">
        <v>0</v>
      </c>
    </row>
    <row r="59" spans="1:12" ht="12.75">
      <c r="A59" s="1" t="s">
        <v>259</v>
      </c>
      <c r="B59" s="35"/>
      <c r="C59" s="25"/>
      <c r="D59" s="31"/>
      <c r="E59" s="25"/>
      <c r="F59" s="31"/>
      <c r="G59" s="67"/>
      <c r="H59" s="67">
        <v>0</v>
      </c>
      <c r="I59" s="114">
        <f>Perustaulukko_V_S!N60</f>
        <v>0</v>
      </c>
      <c r="J59" s="173">
        <f>Perustaulukko_Aland!I60</f>
        <v>0</v>
      </c>
      <c r="K59" s="137">
        <v>0.031690336953494845</v>
      </c>
      <c r="L59" s="135">
        <v>0.00887941751021133</v>
      </c>
    </row>
    <row r="60" spans="1:12" ht="12.75">
      <c r="A60" s="1" t="s">
        <v>82</v>
      </c>
      <c r="B60" s="36">
        <v>0.1</v>
      </c>
      <c r="C60" s="28">
        <v>0.02</v>
      </c>
      <c r="D60" s="31">
        <v>0.15</v>
      </c>
      <c r="E60" s="25">
        <v>0.12</v>
      </c>
      <c r="F60" s="31">
        <v>0.19</v>
      </c>
      <c r="G60" s="67">
        <v>0.022</v>
      </c>
      <c r="H60" s="67">
        <v>0.11663197336788023</v>
      </c>
      <c r="I60" s="114">
        <f>Perustaulukko_V_S!N61</f>
        <v>0.12343985735838704</v>
      </c>
      <c r="J60" s="173">
        <f>Perustaulukko_Aland!I61</f>
        <v>3.6315789473684217</v>
      </c>
      <c r="K60" s="137">
        <v>0.158135111649959</v>
      </c>
      <c r="L60" s="135">
        <v>0.03551767004084532</v>
      </c>
    </row>
    <row r="61" spans="1:12" ht="12.75">
      <c r="A61" s="1" t="s">
        <v>83</v>
      </c>
      <c r="B61" s="35">
        <v>2.42</v>
      </c>
      <c r="C61" s="25">
        <v>0.48</v>
      </c>
      <c r="D61" s="31">
        <v>0.32</v>
      </c>
      <c r="E61" s="25">
        <v>2.13</v>
      </c>
      <c r="F61" s="31">
        <v>1.95</v>
      </c>
      <c r="G61" s="67">
        <v>0.6936454652532391</v>
      </c>
      <c r="H61" s="67">
        <v>2.3646901371336404</v>
      </c>
      <c r="I61" s="114">
        <f>Perustaulukko_V_S!N62</f>
        <v>4.114661911946235</v>
      </c>
      <c r="J61" s="173">
        <f>Perustaulukko_Aland!I62</f>
        <v>11.684210526315791</v>
      </c>
      <c r="K61" s="137">
        <v>24.204216247123462</v>
      </c>
      <c r="L61" s="135">
        <v>19.036155672632322</v>
      </c>
    </row>
    <row r="62" spans="1:12" ht="12.75">
      <c r="A62" s="1" t="s">
        <v>84</v>
      </c>
      <c r="B62" s="35"/>
      <c r="C62" s="25"/>
      <c r="D62" s="31"/>
      <c r="E62" s="25"/>
      <c r="F62" s="31"/>
      <c r="G62" s="67"/>
      <c r="H62" s="67">
        <v>0</v>
      </c>
      <c r="I62" s="114">
        <f>Perustaulukko_V_S!N63</f>
        <v>0.01371553970648745</v>
      </c>
      <c r="J62" s="173">
        <f>Perustaulukko_Aland!I63</f>
        <v>0</v>
      </c>
      <c r="K62" s="137">
        <v>0</v>
      </c>
      <c r="L62" s="135">
        <v>0.00887941751021133</v>
      </c>
    </row>
    <row r="63" spans="1:12" ht="12.75">
      <c r="A63" s="1" t="s">
        <v>85</v>
      </c>
      <c r="B63" s="35">
        <v>18.31</v>
      </c>
      <c r="C63" s="25">
        <v>8.32</v>
      </c>
      <c r="D63" s="31">
        <v>2.59</v>
      </c>
      <c r="E63" s="25">
        <v>10.81</v>
      </c>
      <c r="F63" s="31">
        <v>33.27</v>
      </c>
      <c r="G63" s="67">
        <v>30.95531330977621</v>
      </c>
      <c r="H63" s="67">
        <v>22.656111214698083</v>
      </c>
      <c r="I63" s="114">
        <f>Perustaulukko_V_S!N64</f>
        <v>26.429845014401316</v>
      </c>
      <c r="J63" s="173">
        <f>Perustaulukko_Aland!I64</f>
        <v>14.473684210526319</v>
      </c>
      <c r="K63" s="137">
        <v>16.600576323897418</v>
      </c>
      <c r="L63" s="135">
        <v>24.636399598218105</v>
      </c>
    </row>
    <row r="64" spans="1:12" ht="12.75">
      <c r="A64" s="1" t="s">
        <v>86</v>
      </c>
      <c r="B64" s="35">
        <v>0.48</v>
      </c>
      <c r="C64" s="25">
        <v>0.15</v>
      </c>
      <c r="D64" s="31">
        <v>0.12</v>
      </c>
      <c r="E64" s="28">
        <v>0.4</v>
      </c>
      <c r="F64" s="32">
        <v>2.6</v>
      </c>
      <c r="G64" s="67">
        <v>3.1332167255594814</v>
      </c>
      <c r="H64" s="67">
        <v>2.7926777383150916</v>
      </c>
      <c r="I64" s="114">
        <f>Perustaulukko_V_S!N65</f>
        <v>3.6757646413386365</v>
      </c>
      <c r="J64" s="173">
        <f>Perustaulukko_Aland!I65</f>
        <v>2.6315789473684212</v>
      </c>
      <c r="K64" s="137">
        <v>3.773223029752206</v>
      </c>
      <c r="L64" s="135">
        <v>4.037189255622927</v>
      </c>
    </row>
    <row r="65" spans="1:12" ht="12.75">
      <c r="A65" s="1" t="s">
        <v>87</v>
      </c>
      <c r="B65" s="35"/>
      <c r="C65" s="25"/>
      <c r="D65" s="31"/>
      <c r="E65" s="25"/>
      <c r="F65" s="31"/>
      <c r="G65" s="67"/>
      <c r="H65" s="67">
        <v>0</v>
      </c>
      <c r="I65" s="114">
        <f>Perustaulukko_V_S!N66</f>
        <v>0.01371553970648745</v>
      </c>
      <c r="J65" s="173">
        <f>Perustaulukko_Aland!I66</f>
        <v>0</v>
      </c>
      <c r="K65" s="137">
        <v>0</v>
      </c>
      <c r="L65" s="135">
        <v>0.00887941751021133</v>
      </c>
    </row>
    <row r="66" spans="1:12" ht="12.75">
      <c r="A66" s="1" t="s">
        <v>222</v>
      </c>
      <c r="B66" s="35"/>
      <c r="C66" s="25"/>
      <c r="D66" s="31"/>
      <c r="E66" s="25"/>
      <c r="F66" s="31"/>
      <c r="G66" s="67"/>
      <c r="H66" s="67">
        <v>0</v>
      </c>
      <c r="I66" s="114">
        <f>Perustaulukko_V_S!N67</f>
        <v>0</v>
      </c>
      <c r="J66" s="173">
        <f>Perustaulukko_Aland!I67</f>
        <v>0</v>
      </c>
      <c r="K66" s="137">
        <v>0.010655301012253596</v>
      </c>
      <c r="L66" s="135">
        <v>0.07066888793047557</v>
      </c>
    </row>
    <row r="67" spans="1:12" ht="12.75">
      <c r="A67" s="1" t="s">
        <v>88</v>
      </c>
      <c r="B67" s="35"/>
      <c r="C67" s="25"/>
      <c r="D67" s="31">
        <v>0.14</v>
      </c>
      <c r="E67" s="25">
        <v>0.15</v>
      </c>
      <c r="F67" s="31">
        <v>0.02</v>
      </c>
      <c r="G67" s="67">
        <v>0.024</v>
      </c>
      <c r="H67" s="67">
        <v>0.11378859632506158</v>
      </c>
      <c r="I67" s="114">
        <f>Perustaulukko_V_S!N68</f>
        <v>0.01371553970648745</v>
      </c>
      <c r="J67" s="173">
        <f>Perustaulukko_Aland!I68</f>
        <v>1.0000000000000002</v>
      </c>
      <c r="K67" s="137">
        <v>1.3322635007574584</v>
      </c>
      <c r="L67" s="135">
        <v>1.3417316649424624</v>
      </c>
    </row>
    <row r="68" spans="1:12" ht="12.75">
      <c r="A68" s="1" t="s">
        <v>89</v>
      </c>
      <c r="B68" s="35">
        <v>15.51</v>
      </c>
      <c r="C68" s="25">
        <v>17.35</v>
      </c>
      <c r="D68" s="32">
        <v>14.22</v>
      </c>
      <c r="E68" s="25">
        <v>17.72</v>
      </c>
      <c r="F68" s="31">
        <v>15.77</v>
      </c>
      <c r="G68" s="67">
        <v>13.31953121319199</v>
      </c>
      <c r="H68" s="67">
        <v>8.332820165642442</v>
      </c>
      <c r="I68" s="114">
        <f>Perustaulukko_V_S!N69</f>
        <v>10.752983129886161</v>
      </c>
      <c r="J68" s="173">
        <f>Perustaulukko_Aland!I69</f>
        <v>2.210526315789474</v>
      </c>
      <c r="K68" s="137">
        <v>1.4752935437510488</v>
      </c>
      <c r="L68" s="135">
        <v>0.22076393058456634</v>
      </c>
    </row>
    <row r="69" spans="1:12" ht="12.75">
      <c r="A69" s="1" t="s">
        <v>90</v>
      </c>
      <c r="B69" s="35"/>
      <c r="C69" s="25"/>
      <c r="D69" s="31">
        <v>0.02</v>
      </c>
      <c r="E69" s="25">
        <v>0.02</v>
      </c>
      <c r="F69" s="31">
        <v>0.01</v>
      </c>
      <c r="G69" s="67">
        <v>0.009944640753828034</v>
      </c>
      <c r="H69" s="67">
        <v>0.0777719265012313</v>
      </c>
      <c r="I69" s="114">
        <f>Perustaulukko_V_S!N70</f>
        <v>0.09600877794541215</v>
      </c>
      <c r="J69" s="173">
        <f>Perustaulukko_Aland!I70</f>
        <v>0</v>
      </c>
      <c r="K69" s="137">
        <v>0.04210526315789474</v>
      </c>
      <c r="L69" s="135">
        <v>0.026638252530633993</v>
      </c>
    </row>
    <row r="70" spans="1:12" ht="12.75">
      <c r="A70" s="1" t="s">
        <v>91</v>
      </c>
      <c r="B70" s="35"/>
      <c r="C70" s="25"/>
      <c r="D70" s="31"/>
      <c r="E70" s="25"/>
      <c r="F70" s="31">
        <v>0.02</v>
      </c>
      <c r="G70" s="67">
        <v>0.008</v>
      </c>
      <c r="H70" s="67">
        <v>0.007467772189667893</v>
      </c>
      <c r="I70" s="114">
        <f>Perustaulukko_V_S!N71</f>
        <v>0.09600877794541215</v>
      </c>
      <c r="J70" s="173">
        <f>Perustaulukko_Aland!I71</f>
        <v>0</v>
      </c>
      <c r="K70" s="137">
        <v>0.06315789473684212</v>
      </c>
      <c r="L70" s="135">
        <v>0.008818342151675485</v>
      </c>
    </row>
    <row r="71" spans="1:12" ht="12.75">
      <c r="A71" s="1" t="s">
        <v>92</v>
      </c>
      <c r="B71" s="35"/>
      <c r="C71" s="25"/>
      <c r="D71" s="31">
        <v>0.18</v>
      </c>
      <c r="E71" s="25">
        <v>0.24</v>
      </c>
      <c r="F71" s="32">
        <v>0.2</v>
      </c>
      <c r="G71" s="67">
        <v>0.10636160188457008</v>
      </c>
      <c r="H71" s="67">
        <v>0.0501716516469646</v>
      </c>
      <c r="I71" s="114">
        <f>Perustaulukko_V_S!N72</f>
        <v>0.0548621588259498</v>
      </c>
      <c r="J71" s="173">
        <f>Perustaulukko_Aland!I72</f>
        <v>0.10526315789473686</v>
      </c>
      <c r="K71" s="137">
        <v>0</v>
      </c>
      <c r="L71" s="135">
        <v>0.15873015873015872</v>
      </c>
    </row>
    <row r="72" spans="1:12" ht="12.75">
      <c r="A72" s="1" t="s">
        <v>93</v>
      </c>
      <c r="B72" s="35"/>
      <c r="C72" s="25"/>
      <c r="D72" s="31">
        <v>0.01</v>
      </c>
      <c r="E72" s="25">
        <v>0.02</v>
      </c>
      <c r="F72" s="31">
        <v>0.02</v>
      </c>
      <c r="G72" s="67">
        <v>0.014416961130742052</v>
      </c>
      <c r="H72" s="67">
        <v>0.014423955653185678</v>
      </c>
      <c r="I72" s="114">
        <f>Perustaulukko_V_S!N73</f>
        <v>0</v>
      </c>
      <c r="J72" s="173">
        <f>Perustaulukko_Aland!I73</f>
        <v>0</v>
      </c>
      <c r="K72" s="137">
        <v>0.010655301012253596</v>
      </c>
      <c r="L72" s="135">
        <v>0.026455026455026454</v>
      </c>
    </row>
    <row r="73" spans="1:12" ht="12.75">
      <c r="A73" s="1" t="s">
        <v>94</v>
      </c>
      <c r="B73" s="35"/>
      <c r="C73" s="25"/>
      <c r="D73" s="31"/>
      <c r="E73" s="25"/>
      <c r="F73" s="31"/>
      <c r="G73" s="67"/>
      <c r="H73" s="67">
        <v>0.004</v>
      </c>
      <c r="I73" s="114">
        <f>Perustaulukko_V_S!N74</f>
        <v>0</v>
      </c>
      <c r="J73" s="173">
        <f>Perustaulukko_Aland!I74</f>
        <v>0</v>
      </c>
      <c r="K73" s="137">
        <v>0.021310602024507193</v>
      </c>
      <c r="L73" s="135">
        <v>0.008818342151675485</v>
      </c>
    </row>
    <row r="74" spans="1:12" ht="12.75">
      <c r="A74" s="1" t="s">
        <v>206</v>
      </c>
      <c r="B74" s="35"/>
      <c r="C74" s="25">
        <v>0.01</v>
      </c>
      <c r="D74" s="31">
        <v>0.01</v>
      </c>
      <c r="E74" s="25">
        <v>0.01</v>
      </c>
      <c r="F74" s="31">
        <v>0.01</v>
      </c>
      <c r="G74" s="67">
        <v>0</v>
      </c>
      <c r="H74" s="67">
        <v>0.010770117187066884</v>
      </c>
      <c r="I74" s="114">
        <f>Perustaulukko_V_S!N75</f>
        <v>0.01371553970648745</v>
      </c>
      <c r="J74" s="173">
        <f>Perustaulukko_Aland!I75</f>
        <v>0</v>
      </c>
      <c r="K74" s="137">
        <v>0</v>
      </c>
      <c r="L74" s="135">
        <v>0</v>
      </c>
    </row>
    <row r="75" spans="1:12" ht="12.75">
      <c r="A75" s="1" t="s">
        <v>95</v>
      </c>
      <c r="B75" s="35"/>
      <c r="C75" s="25">
        <v>0.02</v>
      </c>
      <c r="D75" s="31">
        <v>0.02</v>
      </c>
      <c r="E75" s="25">
        <v>0.01</v>
      </c>
      <c r="F75" s="31">
        <v>0.04</v>
      </c>
      <c r="G75" s="67">
        <v>0.05594464075382803</v>
      </c>
      <c r="H75" s="67">
        <v>0.07752597988035709</v>
      </c>
      <c r="I75" s="114">
        <f>Perustaulukko_V_S!N76</f>
        <v>0.01371553970648745</v>
      </c>
      <c r="J75" s="173">
        <f>Perustaulukko_Aland!I76</f>
        <v>0</v>
      </c>
      <c r="K75" s="137">
        <v>0.03176362738373787</v>
      </c>
      <c r="L75" s="135">
        <v>0.06172839506172839</v>
      </c>
    </row>
    <row r="76" spans="1:12" ht="12.75">
      <c r="A76" s="1" t="s">
        <v>96</v>
      </c>
      <c r="B76" s="35">
        <v>0.02</v>
      </c>
      <c r="C76" s="25"/>
      <c r="D76" s="31"/>
      <c r="E76" s="25"/>
      <c r="F76" s="31">
        <v>0.01</v>
      </c>
      <c r="G76" s="67"/>
      <c r="H76" s="67">
        <v>0.002</v>
      </c>
      <c r="I76" s="114">
        <f>Perustaulukko_V_S!N77</f>
        <v>0.01371553970648745</v>
      </c>
      <c r="J76" s="173">
        <f>Perustaulukko_Aland!I77</f>
        <v>0</v>
      </c>
      <c r="K76" s="137">
        <v>0</v>
      </c>
      <c r="L76" s="135">
        <v>0</v>
      </c>
    </row>
    <row r="77" spans="1:12" ht="12.75">
      <c r="A77" s="1" t="s">
        <v>97</v>
      </c>
      <c r="B77" s="35"/>
      <c r="C77" s="25"/>
      <c r="D77" s="31"/>
      <c r="E77" s="25"/>
      <c r="F77" s="31"/>
      <c r="G77" s="67"/>
      <c r="H77" s="67">
        <v>0</v>
      </c>
      <c r="I77" s="114">
        <f>Perustaulukko_V_S!N78</f>
        <v>0</v>
      </c>
      <c r="J77" s="173">
        <f>Perustaulukko_Aland!I78</f>
        <v>0</v>
      </c>
      <c r="K77" s="137">
        <v>0</v>
      </c>
      <c r="L77" s="135">
        <v>0</v>
      </c>
    </row>
    <row r="78" spans="1:12" ht="12.75">
      <c r="A78" s="1" t="s">
        <v>215</v>
      </c>
      <c r="B78" s="35"/>
      <c r="C78" s="25"/>
      <c r="D78" s="31">
        <v>0.01</v>
      </c>
      <c r="E78" s="25"/>
      <c r="F78" s="31"/>
      <c r="G78" s="67"/>
      <c r="H78" s="67">
        <v>0</v>
      </c>
      <c r="I78" s="114">
        <f>Perustaulukko_V_S!N79</f>
        <v>0</v>
      </c>
      <c r="J78" s="173">
        <f>Perustaulukko_Aland!I79</f>
        <v>0</v>
      </c>
      <c r="K78" s="137">
        <v>0.010582010582010581</v>
      </c>
      <c r="L78" s="135">
        <v>0</v>
      </c>
    </row>
    <row r="79" spans="1:12" ht="12.75">
      <c r="A79" s="1" t="s">
        <v>276</v>
      </c>
      <c r="B79" s="35"/>
      <c r="C79" s="25"/>
      <c r="D79" s="31"/>
      <c r="E79" s="25"/>
      <c r="F79" s="31"/>
      <c r="G79" s="67"/>
      <c r="H79" s="67">
        <v>0</v>
      </c>
      <c r="I79" s="114">
        <f>Perustaulukko_V_S!N80</f>
        <v>0.01371553970648745</v>
      </c>
      <c r="J79" s="173">
        <f>Perustaulukko_Aland!I80</f>
        <v>0</v>
      </c>
      <c r="K79" s="137">
        <v>0.010655301012253596</v>
      </c>
      <c r="L79" s="135">
        <v>0.01775883502042266</v>
      </c>
    </row>
    <row r="80" spans="1:12" ht="12.75">
      <c r="A80" s="1" t="s">
        <v>98</v>
      </c>
      <c r="B80" s="35">
        <v>0.17</v>
      </c>
      <c r="C80" s="25">
        <v>0.14</v>
      </c>
      <c r="D80" s="31">
        <v>0.13</v>
      </c>
      <c r="E80" s="25">
        <v>0.21</v>
      </c>
      <c r="F80" s="31">
        <v>0.19</v>
      </c>
      <c r="G80" s="67">
        <v>0.2160294464075383</v>
      </c>
      <c r="H80" s="67">
        <v>0.24705006306815241</v>
      </c>
      <c r="I80" s="114">
        <f>Perustaulukko_V_S!N81</f>
        <v>0.3017418735427239</v>
      </c>
      <c r="J80" s="173">
        <f>Perustaulukko_Aland!I81</f>
        <v>0</v>
      </c>
      <c r="K80" s="137">
        <v>0.03163464216095795</v>
      </c>
      <c r="L80" s="135">
        <v>0.07060781257193972</v>
      </c>
    </row>
    <row r="81" spans="1:12" ht="12.75">
      <c r="A81" s="1" t="s">
        <v>99</v>
      </c>
      <c r="B81" s="35">
        <v>0.64</v>
      </c>
      <c r="C81" s="25">
        <v>0.42</v>
      </c>
      <c r="D81" s="31">
        <v>0.29</v>
      </c>
      <c r="E81" s="25">
        <v>0.19</v>
      </c>
      <c r="F81" s="31">
        <v>0.29</v>
      </c>
      <c r="G81" s="67">
        <v>0.5081436984687867</v>
      </c>
      <c r="H81" s="67">
        <v>0.46170442448639165</v>
      </c>
      <c r="I81" s="114">
        <f>Perustaulukko_V_S!N82</f>
        <v>0.7955013029762721</v>
      </c>
      <c r="J81" s="173">
        <f>Perustaulukko_Aland!I82</f>
        <v>0.05263157894736843</v>
      </c>
      <c r="K81" s="137">
        <v>0.35975913263297954</v>
      </c>
      <c r="L81" s="135">
        <v>0.6891743457184764</v>
      </c>
    </row>
    <row r="82" spans="1:12" ht="12.75">
      <c r="A82" s="1" t="s">
        <v>100</v>
      </c>
      <c r="B82" s="35">
        <v>7.03</v>
      </c>
      <c r="C82" s="25">
        <v>1.21</v>
      </c>
      <c r="D82" s="31">
        <v>1.98</v>
      </c>
      <c r="E82" s="25">
        <v>1.85</v>
      </c>
      <c r="F82" s="31">
        <v>2.46</v>
      </c>
      <c r="G82" s="67">
        <v>4.337148409893993</v>
      </c>
      <c r="H82" s="67">
        <v>8.310447215603816</v>
      </c>
      <c r="I82" s="114">
        <f>Perustaulukko_V_S!N83</f>
        <v>6.089699629680427</v>
      </c>
      <c r="J82" s="173">
        <f>Perustaulukko_Aland!I83</f>
        <v>2.210526315789474</v>
      </c>
      <c r="K82" s="137">
        <v>10.886939037049796</v>
      </c>
      <c r="L82" s="135">
        <v>9.34474596879143</v>
      </c>
    </row>
    <row r="83" spans="1:12" ht="12.75">
      <c r="A83" s="1" t="s">
        <v>203</v>
      </c>
      <c r="B83" s="35">
        <v>0.07</v>
      </c>
      <c r="C83" s="25"/>
      <c r="D83" s="31"/>
      <c r="E83" s="25"/>
      <c r="F83" s="31"/>
      <c r="G83" s="67"/>
      <c r="H83" s="67">
        <v>0.005545470661230278</v>
      </c>
      <c r="I83" s="114">
        <f>Perustaulukko_V_S!N84</f>
        <v>0</v>
      </c>
      <c r="J83" s="173">
        <f>Perustaulukko_Aland!I84</f>
        <v>0</v>
      </c>
      <c r="K83" s="137">
        <v>0</v>
      </c>
      <c r="L83" s="135">
        <v>0</v>
      </c>
    </row>
    <row r="84" spans="1:12" ht="12.75">
      <c r="A84" s="1" t="s">
        <v>101</v>
      </c>
      <c r="B84" s="35">
        <v>0.22</v>
      </c>
      <c r="C84" s="25">
        <v>0.06</v>
      </c>
      <c r="D84" s="31">
        <v>0.06</v>
      </c>
      <c r="E84" s="25">
        <v>0.04</v>
      </c>
      <c r="F84" s="31">
        <v>0.02</v>
      </c>
      <c r="G84" s="67">
        <v>0.0618339222614841</v>
      </c>
      <c r="H84" s="67">
        <v>0.045039728552694516</v>
      </c>
      <c r="I84" s="114">
        <f>Perustaulukko_V_S!N85</f>
        <v>0.1371553970648745</v>
      </c>
      <c r="J84" s="173">
        <f>Perustaulukko_Aland!I85</f>
        <v>0.05263157894736843</v>
      </c>
      <c r="K84" s="137">
        <v>0.12696362346700235</v>
      </c>
      <c r="L84" s="135">
        <v>0.141398851219487</v>
      </c>
    </row>
    <row r="85" spans="1:12" ht="12.75">
      <c r="A85" s="1" t="s">
        <v>102</v>
      </c>
      <c r="B85" s="35">
        <v>0.03</v>
      </c>
      <c r="C85" s="25">
        <v>0.03</v>
      </c>
      <c r="D85" s="31">
        <v>0.04</v>
      </c>
      <c r="E85" s="25">
        <v>0.01</v>
      </c>
      <c r="F85" s="31">
        <v>0.03</v>
      </c>
      <c r="G85" s="67">
        <v>0.027778563015312136</v>
      </c>
      <c r="H85" s="67">
        <v>0.007679175864606327</v>
      </c>
      <c r="I85" s="114">
        <f>Perustaulukko_V_S!N86</f>
        <v>0</v>
      </c>
      <c r="J85" s="173">
        <f>Perustaulukko_Aland!I86</f>
        <v>0</v>
      </c>
      <c r="K85" s="137">
        <v>0</v>
      </c>
      <c r="L85" s="135">
        <v>0.026638252530633993</v>
      </c>
    </row>
    <row r="86" spans="1:12" ht="12.75">
      <c r="A86" s="1" t="s">
        <v>207</v>
      </c>
      <c r="B86" s="35"/>
      <c r="C86" s="25">
        <v>0.03</v>
      </c>
      <c r="D86" s="31">
        <v>0.01</v>
      </c>
      <c r="E86" s="25">
        <v>0.01</v>
      </c>
      <c r="F86" s="31">
        <v>0.01</v>
      </c>
      <c r="G86" s="67"/>
      <c r="H86" s="67">
        <v>0.003788596325061565</v>
      </c>
      <c r="I86" s="114">
        <f>Perustaulukko_V_S!N87</f>
        <v>0</v>
      </c>
      <c r="J86" s="173">
        <f>Perustaulukko_Aland!I87</f>
        <v>0.05263157894736843</v>
      </c>
      <c r="K86" s="137">
        <v>0.010526315789473686</v>
      </c>
      <c r="L86" s="135">
        <v>0.00887941751021133</v>
      </c>
    </row>
    <row r="87" spans="1:12" ht="12.75">
      <c r="A87" s="1" t="s">
        <v>306</v>
      </c>
      <c r="B87" s="35"/>
      <c r="C87" s="25"/>
      <c r="D87" s="31"/>
      <c r="E87" s="25"/>
      <c r="F87" s="31"/>
      <c r="G87" s="67"/>
      <c r="H87" s="67">
        <v>0</v>
      </c>
      <c r="I87" s="114">
        <f>Perustaulukko_V_S!N88</f>
        <v>0</v>
      </c>
      <c r="J87" s="173">
        <f>Perustaulukko_Aland!I88</f>
        <v>0</v>
      </c>
      <c r="K87" s="137">
        <v>0</v>
      </c>
      <c r="L87" s="135">
        <v>0</v>
      </c>
    </row>
    <row r="88" spans="1:12" ht="12.75">
      <c r="A88" s="1" t="s">
        <v>103</v>
      </c>
      <c r="B88" s="35"/>
      <c r="C88" s="25"/>
      <c r="D88" s="31"/>
      <c r="E88" s="25"/>
      <c r="F88" s="31"/>
      <c r="G88" s="67">
        <v>0.002</v>
      </c>
      <c r="H88" s="67">
        <v>0</v>
      </c>
      <c r="I88" s="114">
        <f>Perustaulukko_V_S!N89</f>
        <v>0.01371553970648745</v>
      </c>
      <c r="J88" s="173">
        <f>Perustaulukko_Aland!I89</f>
        <v>0</v>
      </c>
      <c r="K88" s="137">
        <v>0</v>
      </c>
      <c r="L88" s="135">
        <v>0.04433601219252081</v>
      </c>
    </row>
    <row r="89" spans="1:12" ht="12.75">
      <c r="A89" s="1" t="s">
        <v>315</v>
      </c>
      <c r="B89" s="35"/>
      <c r="C89" s="25"/>
      <c r="D89" s="31"/>
      <c r="E89" s="25"/>
      <c r="F89" s="31"/>
      <c r="G89" s="67"/>
      <c r="H89" s="67">
        <v>0.014826123918880548</v>
      </c>
      <c r="I89" s="114">
        <f>Perustaulukko_V_S!N90</f>
        <v>0</v>
      </c>
      <c r="J89" s="173">
        <f>Perustaulukko_Aland!I90</f>
        <v>0</v>
      </c>
      <c r="K89" s="137">
        <v>0</v>
      </c>
      <c r="L89" s="135">
        <v>0</v>
      </c>
    </row>
    <row r="90" spans="1:12" ht="12.75">
      <c r="A90" s="1" t="s">
        <v>104</v>
      </c>
      <c r="B90" s="35"/>
      <c r="C90" s="25"/>
      <c r="D90" s="31"/>
      <c r="E90" s="25"/>
      <c r="F90" s="31"/>
      <c r="G90" s="67">
        <v>0.011472320376914018</v>
      </c>
      <c r="H90" s="67">
        <v>0</v>
      </c>
      <c r="I90" s="114">
        <f>Perustaulukko_V_S!N91</f>
        <v>0.0274310794129749</v>
      </c>
      <c r="J90" s="173">
        <f>Perustaulukko_Aland!I91</f>
        <v>0.05263157894736843</v>
      </c>
      <c r="K90" s="137">
        <v>0.010526315789473686</v>
      </c>
      <c r="L90" s="135">
        <v>0</v>
      </c>
    </row>
    <row r="91" spans="1:12" ht="12.75">
      <c r="A91" s="1" t="s">
        <v>105</v>
      </c>
      <c r="B91" s="35"/>
      <c r="C91" s="25"/>
      <c r="D91" s="31"/>
      <c r="E91" s="25"/>
      <c r="F91" s="31"/>
      <c r="G91" s="67"/>
      <c r="H91" s="67">
        <v>0</v>
      </c>
      <c r="I91" s="114">
        <f>Perustaulukko_V_S!N92</f>
        <v>0</v>
      </c>
      <c r="J91" s="173">
        <f>Perustaulukko_Aland!I92</f>
        <v>0</v>
      </c>
      <c r="K91" s="137">
        <v>0</v>
      </c>
      <c r="L91" s="135">
        <v>0</v>
      </c>
    </row>
    <row r="92" spans="1:12" ht="12.75">
      <c r="A92" s="1" t="s">
        <v>106</v>
      </c>
      <c r="B92" s="35">
        <v>1.01</v>
      </c>
      <c r="C92" s="25">
        <v>0.89</v>
      </c>
      <c r="D92" s="31">
        <v>3.36</v>
      </c>
      <c r="E92" s="25">
        <v>1.54</v>
      </c>
      <c r="F92" s="31">
        <v>16.77</v>
      </c>
      <c r="G92" s="67">
        <v>9.93325441696113</v>
      </c>
      <c r="H92" s="67">
        <v>2.7810641232550255</v>
      </c>
      <c r="I92" s="114">
        <f>Perustaulukko_V_S!N93</f>
        <v>32.958441914689345</v>
      </c>
      <c r="J92" s="173">
        <f>Perustaulukko_Aland!I93</f>
        <v>27.842105263157897</v>
      </c>
      <c r="K92" s="137">
        <v>3.6442369464773643</v>
      </c>
      <c r="L92" s="135">
        <v>12.018399656474598</v>
      </c>
    </row>
    <row r="93" spans="1:12" ht="12.75">
      <c r="A93" s="1" t="s">
        <v>107</v>
      </c>
      <c r="B93" s="35"/>
      <c r="C93" s="25">
        <v>0.03</v>
      </c>
      <c r="D93" s="31">
        <v>0.05</v>
      </c>
      <c r="E93" s="25">
        <v>0.05</v>
      </c>
      <c r="F93" s="31">
        <v>0.13</v>
      </c>
      <c r="G93" s="67">
        <v>0.06894464075382804</v>
      </c>
      <c r="H93" s="67">
        <v>0.07246618137604612</v>
      </c>
      <c r="I93" s="114">
        <f>Perustaulukko_V_S!N94</f>
        <v>0.0274310794129749</v>
      </c>
      <c r="J93" s="173">
        <f>Perustaulukko_Aland!I94</f>
        <v>0.26315789473684215</v>
      </c>
      <c r="K93" s="137">
        <v>0.21185717505152213</v>
      </c>
      <c r="L93" s="135">
        <v>0.09730714046110955</v>
      </c>
    </row>
    <row r="94" spans="1:12" ht="12.75">
      <c r="A94" s="1" t="s">
        <v>108</v>
      </c>
      <c r="B94" s="35">
        <v>0.12</v>
      </c>
      <c r="C94" s="25">
        <v>0.01</v>
      </c>
      <c r="D94" s="31"/>
      <c r="E94" s="25"/>
      <c r="F94" s="31">
        <v>0.01</v>
      </c>
      <c r="G94" s="67">
        <v>0.028889281507656066</v>
      </c>
      <c r="H94" s="67">
        <v>0.06031005516464618</v>
      </c>
      <c r="I94" s="114">
        <f>Perustaulukko_V_S!N95</f>
        <v>0.1097243176518996</v>
      </c>
      <c r="J94" s="173">
        <f>Perustaulukko_Aland!I95</f>
        <v>3.3684210526315796</v>
      </c>
      <c r="K94" s="137">
        <v>1.1530818700097787</v>
      </c>
      <c r="L94" s="135">
        <v>1.690410886823602</v>
      </c>
    </row>
    <row r="95" spans="1:12" ht="12.75">
      <c r="A95" s="1" t="s">
        <v>109</v>
      </c>
      <c r="B95" s="35"/>
      <c r="C95" s="25"/>
      <c r="D95" s="31">
        <v>0.01</v>
      </c>
      <c r="E95" s="25">
        <v>0.02</v>
      </c>
      <c r="F95" s="31">
        <v>0.01</v>
      </c>
      <c r="G95" s="67">
        <v>0.005</v>
      </c>
      <c r="H95" s="67">
        <v>0.012636411983690834</v>
      </c>
      <c r="I95" s="114">
        <f>Perustaulukko_V_S!N96</f>
        <v>0.06857769853243725</v>
      </c>
      <c r="J95" s="173">
        <f>Perustaulukko_Aland!I96</f>
        <v>0.15789473684210528</v>
      </c>
      <c r="K95" s="137">
        <v>0.042234248380674654</v>
      </c>
      <c r="L95" s="135">
        <v>0.07066888793047556</v>
      </c>
    </row>
    <row r="96" spans="1:12" ht="12.75">
      <c r="A96" s="1" t="s">
        <v>110</v>
      </c>
      <c r="B96" s="35"/>
      <c r="C96" s="25"/>
      <c r="D96" s="31"/>
      <c r="E96" s="25"/>
      <c r="F96" s="31">
        <v>0.02</v>
      </c>
      <c r="G96" s="67">
        <v>0.02594464075382803</v>
      </c>
      <c r="H96" s="67">
        <v>0.03452919248211113</v>
      </c>
      <c r="I96" s="114">
        <f>Perustaulukko_V_S!N97</f>
        <v>0.17830201618433686</v>
      </c>
      <c r="J96" s="173">
        <f>Perustaulukko_Aland!I97</f>
        <v>1.6315789473684212</v>
      </c>
      <c r="K96" s="137">
        <v>0.6005716356836567</v>
      </c>
      <c r="L96" s="135">
        <v>0.5651678773681971</v>
      </c>
    </row>
    <row r="97" spans="1:12" ht="12.75">
      <c r="A97" s="1" t="s">
        <v>111</v>
      </c>
      <c r="B97" s="35">
        <v>0.47</v>
      </c>
      <c r="C97" s="25">
        <v>0.83</v>
      </c>
      <c r="D97" s="31">
        <v>0.49</v>
      </c>
      <c r="E97" s="25">
        <v>0.64</v>
      </c>
      <c r="F97" s="31">
        <v>1.35</v>
      </c>
      <c r="G97" s="67">
        <v>3.0427844522968197</v>
      </c>
      <c r="H97" s="67">
        <v>4.851471121846511</v>
      </c>
      <c r="I97" s="114">
        <f>Perustaulukko_V_S!N98</f>
        <v>24.31765189960225</v>
      </c>
      <c r="J97" s="173">
        <f>Perustaulukko_Aland!I98</f>
        <v>30.21052631578948</v>
      </c>
      <c r="K97" s="137">
        <v>17.708419542314616</v>
      </c>
      <c r="L97" s="135">
        <v>16.0650837812976</v>
      </c>
    </row>
    <row r="98" spans="1:12" ht="12.75">
      <c r="A98" s="1" t="s">
        <v>112</v>
      </c>
      <c r="B98" s="35">
        <v>52.09</v>
      </c>
      <c r="C98" s="25">
        <v>25.73</v>
      </c>
      <c r="D98" s="31">
        <v>5.86</v>
      </c>
      <c r="E98" s="25">
        <v>57.54</v>
      </c>
      <c r="F98" s="31">
        <v>45.23</v>
      </c>
      <c r="G98" s="67">
        <v>29.827500588928153</v>
      </c>
      <c r="H98" s="67">
        <v>1.918627287917138</v>
      </c>
      <c r="I98" s="114">
        <f>Perustaulukko_V_S!N99</f>
        <v>935.3312302839116</v>
      </c>
      <c r="J98" s="173">
        <f>Perustaulukko_Aland!I99</f>
        <v>116.94736842105264</v>
      </c>
      <c r="K98" s="137">
        <v>14.36103785777117</v>
      </c>
      <c r="L98" s="135">
        <v>33.391228075120814</v>
      </c>
    </row>
    <row r="99" spans="1:12" ht="12.75">
      <c r="A99" s="1" t="s">
        <v>113</v>
      </c>
      <c r="B99" s="35"/>
      <c r="C99" s="25"/>
      <c r="D99" s="31"/>
      <c r="E99" s="25"/>
      <c r="F99" s="31"/>
      <c r="G99" s="67"/>
      <c r="H99" s="67">
        <v>0.003788596325061565</v>
      </c>
      <c r="I99" s="114">
        <f>Perustaulukko_V_S!N100</f>
        <v>0.01371553970648745</v>
      </c>
      <c r="J99" s="173">
        <f>Perustaulukko_Aland!I100</f>
        <v>0.368421052631579</v>
      </c>
      <c r="K99" s="137">
        <v>0.07394218097187562</v>
      </c>
      <c r="L99" s="135">
        <v>0.10618655797132089</v>
      </c>
    </row>
    <row r="100" spans="1:12" ht="12.75">
      <c r="A100" s="1" t="s">
        <v>114</v>
      </c>
      <c r="B100" s="35">
        <v>0.06</v>
      </c>
      <c r="C100" s="25">
        <v>0.01</v>
      </c>
      <c r="D100" s="31">
        <v>0.01</v>
      </c>
      <c r="E100" s="25">
        <v>0.01</v>
      </c>
      <c r="F100" s="31">
        <v>0.01</v>
      </c>
      <c r="G100" s="67">
        <v>0.007472320376914017</v>
      </c>
      <c r="H100" s="67">
        <v>0.003788596325061565</v>
      </c>
      <c r="I100" s="114">
        <f>Perustaulukko_V_S!N101</f>
        <v>1.1932519544644082</v>
      </c>
      <c r="J100" s="173">
        <f>Perustaulukko_Aland!I101</f>
        <v>1.0000000000000002</v>
      </c>
      <c r="K100" s="137">
        <v>0.06341586518240194</v>
      </c>
      <c r="L100" s="135">
        <v>0.08824449687529069</v>
      </c>
    </row>
    <row r="101" spans="1:12" ht="12.75">
      <c r="A101" s="1" t="s">
        <v>115</v>
      </c>
      <c r="B101" s="35"/>
      <c r="C101" s="25"/>
      <c r="D101" s="31"/>
      <c r="E101" s="25"/>
      <c r="F101" s="31"/>
      <c r="G101" s="67"/>
      <c r="H101" s="67">
        <v>0.003788596325061565</v>
      </c>
      <c r="I101" s="114">
        <f>Perustaulukko_V_S!N102</f>
        <v>0.1645864764778494</v>
      </c>
      <c r="J101" s="173">
        <f>Perustaulukko_Aland!I102</f>
        <v>0.4736842105263159</v>
      </c>
      <c r="K101" s="137">
        <v>0.03189261260651778</v>
      </c>
      <c r="L101" s="135">
        <v>0.0265161018135623</v>
      </c>
    </row>
    <row r="102" spans="1:12" ht="12.75">
      <c r="A102" s="1" t="s">
        <v>116</v>
      </c>
      <c r="B102" s="35"/>
      <c r="C102" s="25"/>
      <c r="D102" s="31"/>
      <c r="E102" s="25"/>
      <c r="F102" s="31"/>
      <c r="G102" s="67"/>
      <c r="H102" s="67">
        <v>0.003788596325061565</v>
      </c>
      <c r="I102" s="114">
        <f>Perustaulukko_V_S!N103</f>
        <v>0</v>
      </c>
      <c r="J102" s="173">
        <f>Perustaulukko_Aland!I103</f>
        <v>0</v>
      </c>
      <c r="K102" s="137">
        <v>0.042234248380674654</v>
      </c>
      <c r="L102" s="135">
        <v>0.03527336860670194</v>
      </c>
    </row>
    <row r="103" spans="1:12" ht="12.75">
      <c r="A103" s="1" t="s">
        <v>323</v>
      </c>
      <c r="B103" s="35"/>
      <c r="C103" s="25"/>
      <c r="D103" s="31"/>
      <c r="E103" s="25"/>
      <c r="F103" s="31"/>
      <c r="G103" s="67"/>
      <c r="H103" s="67">
        <v>0</v>
      </c>
      <c r="I103" s="114">
        <f>Perustaulukko_V_S!N104</f>
        <v>0</v>
      </c>
      <c r="J103" s="173">
        <f>Perustaulukko_Aland!I104</f>
        <v>0</v>
      </c>
      <c r="K103" s="137">
        <v>0.02105263157894737</v>
      </c>
      <c r="L103" s="135">
        <v>0</v>
      </c>
    </row>
    <row r="104" spans="1:12" ht="12.75">
      <c r="A104" s="1" t="s">
        <v>117</v>
      </c>
      <c r="B104" s="36">
        <v>7.2</v>
      </c>
      <c r="C104" s="25">
        <v>8.25</v>
      </c>
      <c r="D104" s="32">
        <v>11.19</v>
      </c>
      <c r="E104" s="25">
        <v>9.69</v>
      </c>
      <c r="F104" s="31">
        <v>11.59</v>
      </c>
      <c r="G104" s="67">
        <v>6.326455830388693</v>
      </c>
      <c r="H104" s="67">
        <v>4.646819035226119</v>
      </c>
      <c r="I104" s="114">
        <f>Perustaulukko_V_S!N105</f>
        <v>3.3603072280894253</v>
      </c>
      <c r="J104" s="173">
        <f>Perustaulukko_Aland!I105</f>
        <v>14.684210526315791</v>
      </c>
      <c r="K104" s="137">
        <v>15.146840314543539</v>
      </c>
      <c r="L104" s="135">
        <v>14.855697720197808</v>
      </c>
    </row>
    <row r="105" spans="1:12" ht="12.75">
      <c r="A105" s="1" t="s">
        <v>118</v>
      </c>
      <c r="B105" s="35"/>
      <c r="C105" s="25"/>
      <c r="D105" s="31"/>
      <c r="E105" s="25"/>
      <c r="F105" s="31"/>
      <c r="G105" s="67">
        <v>0.11963052024536122</v>
      </c>
      <c r="H105" s="67">
        <v>0.10557719265012314</v>
      </c>
      <c r="I105" s="114">
        <f>Perustaulukko_V_S!N106</f>
        <v>0.04114661911946235</v>
      </c>
      <c r="J105" s="173">
        <f>Perustaulukko_Aland!I106</f>
        <v>0</v>
      </c>
      <c r="K105" s="137">
        <v>0.1803515181133441</v>
      </c>
      <c r="L105" s="135">
        <v>0.4238911768657818</v>
      </c>
    </row>
    <row r="106" spans="1:12" ht="12.75">
      <c r="A106" s="1" t="s">
        <v>119</v>
      </c>
      <c r="B106" s="35">
        <v>0.79</v>
      </c>
      <c r="C106" s="25">
        <v>1.29</v>
      </c>
      <c r="D106" s="31">
        <v>2.29</v>
      </c>
      <c r="E106" s="25">
        <v>0.52</v>
      </c>
      <c r="F106" s="31">
        <v>0.97</v>
      </c>
      <c r="G106" s="67">
        <v>1.5173529022190537</v>
      </c>
      <c r="H106" s="67">
        <v>1.341897505018295</v>
      </c>
      <c r="I106" s="114">
        <f>Perustaulukko_V_S!N107</f>
        <v>0.42518173090111094</v>
      </c>
      <c r="J106" s="173">
        <f>Perustaulukko_Aland!I107</f>
        <v>2.1578947368421058</v>
      </c>
      <c r="K106" s="137">
        <v>2.0067569622570605</v>
      </c>
      <c r="L106" s="135">
        <v>2.3669802181611805</v>
      </c>
    </row>
    <row r="107" spans="1:12" ht="12.75">
      <c r="A107" s="1" t="s">
        <v>120</v>
      </c>
      <c r="B107" s="35">
        <v>10.23</v>
      </c>
      <c r="C107" s="25">
        <v>8.59</v>
      </c>
      <c r="D107" s="32">
        <v>8.7</v>
      </c>
      <c r="E107" s="25">
        <v>7.61</v>
      </c>
      <c r="F107" s="31">
        <v>4.68</v>
      </c>
      <c r="G107" s="67">
        <v>3.697294464075383</v>
      </c>
      <c r="H107" s="67">
        <v>2.394094884216316</v>
      </c>
      <c r="I107" s="114">
        <f>Perustaulukko_V_S!N108</f>
        <v>1.7144424633109312</v>
      </c>
      <c r="J107" s="173">
        <f>Perustaulukko_Aland!I108</f>
        <v>1.3684210526315792</v>
      </c>
      <c r="K107" s="137">
        <v>2.060361671953518</v>
      </c>
      <c r="L107" s="135">
        <v>3.621688893399069</v>
      </c>
    </row>
    <row r="108" spans="1:12" ht="12.75">
      <c r="A108" s="1" t="s">
        <v>208</v>
      </c>
      <c r="B108" s="35"/>
      <c r="C108" s="25">
        <v>0.01</v>
      </c>
      <c r="D108" s="31"/>
      <c r="E108" s="25"/>
      <c r="F108" s="31"/>
      <c r="G108" s="67"/>
      <c r="H108" s="67">
        <v>0</v>
      </c>
      <c r="I108" s="114">
        <f>Perustaulukko_V_S!N109</f>
        <v>0</v>
      </c>
      <c r="J108" s="173">
        <f>Perustaulukko_Aland!I109</f>
        <v>0</v>
      </c>
      <c r="K108" s="137">
        <v>0</v>
      </c>
      <c r="L108" s="135">
        <v>0</v>
      </c>
    </row>
    <row r="109" spans="1:12" ht="12.75">
      <c r="A109" s="1" t="s">
        <v>121</v>
      </c>
      <c r="B109" s="35">
        <v>7.16</v>
      </c>
      <c r="C109" s="25">
        <v>3.98</v>
      </c>
      <c r="D109" s="31">
        <v>5.02</v>
      </c>
      <c r="E109" s="25">
        <v>4.32</v>
      </c>
      <c r="F109" s="32">
        <v>3.6</v>
      </c>
      <c r="G109" s="67">
        <v>3.4144346289752647</v>
      </c>
      <c r="H109" s="67">
        <v>2.754444397129535</v>
      </c>
      <c r="I109" s="114">
        <f>Perustaulukko_V_S!N110</f>
        <v>2.7568234810039773</v>
      </c>
      <c r="J109" s="173">
        <f>Perustaulukko_Aland!I110</f>
        <v>0.736842105263158</v>
      </c>
      <c r="K109" s="137">
        <v>0.6247814231606958</v>
      </c>
      <c r="L109" s="135">
        <v>1.1396426997563565</v>
      </c>
    </row>
    <row r="110" spans="1:12" ht="12.75">
      <c r="A110" s="1" t="s">
        <v>122</v>
      </c>
      <c r="B110" s="35">
        <v>2.11</v>
      </c>
      <c r="C110" s="28">
        <v>1.9</v>
      </c>
      <c r="D110" s="31">
        <v>2.39</v>
      </c>
      <c r="E110" s="28">
        <v>1.8</v>
      </c>
      <c r="F110" s="32">
        <v>2.3</v>
      </c>
      <c r="G110" s="67">
        <v>2.106434628975265</v>
      </c>
      <c r="H110" s="67">
        <v>2.1066713298754918</v>
      </c>
      <c r="I110" s="114">
        <f>Perustaulukko_V_S!N111</f>
        <v>2.0024687971471677</v>
      </c>
      <c r="J110" s="173">
        <f>Perustaulukko_Aland!I111</f>
        <v>2.2631578947368425</v>
      </c>
      <c r="K110" s="137">
        <v>3.571942197885052</v>
      </c>
      <c r="L110" s="135">
        <v>5.290126745463275</v>
      </c>
    </row>
    <row r="111" spans="1:12" ht="12.75">
      <c r="A111" s="1" t="s">
        <v>123</v>
      </c>
      <c r="B111" s="35">
        <v>2.85</v>
      </c>
      <c r="C111" s="25">
        <v>2.54</v>
      </c>
      <c r="D111" s="32">
        <v>5</v>
      </c>
      <c r="E111" s="25">
        <v>10.74</v>
      </c>
      <c r="F111" s="31">
        <v>23.02</v>
      </c>
      <c r="G111" s="67">
        <v>40.44371613663133</v>
      </c>
      <c r="H111" s="67">
        <v>61.796371473606314</v>
      </c>
      <c r="I111" s="114">
        <f>Perustaulukko_V_S!N112</f>
        <v>53.29858729941023</v>
      </c>
      <c r="J111" s="173">
        <f>Perustaulukko_Aland!I112</f>
        <v>101.94736842105264</v>
      </c>
      <c r="K111" s="137">
        <v>132.0140425354513</v>
      </c>
      <c r="L111" s="135">
        <v>97.27611887707786</v>
      </c>
    </row>
    <row r="112" spans="1:12" ht="12.75">
      <c r="A112" s="1" t="s">
        <v>124</v>
      </c>
      <c r="B112" s="35">
        <v>33.08</v>
      </c>
      <c r="C112" s="25">
        <v>33.74</v>
      </c>
      <c r="D112" s="32">
        <v>49.43</v>
      </c>
      <c r="E112" s="25">
        <v>40.04</v>
      </c>
      <c r="F112" s="31">
        <v>44.77</v>
      </c>
      <c r="G112" s="67">
        <v>57.653077738515904</v>
      </c>
      <c r="H112" s="67">
        <v>77.48778629530793</v>
      </c>
      <c r="I112" s="114">
        <f>Perustaulukko_V_S!N113</f>
        <v>65.61514195583597</v>
      </c>
      <c r="J112" s="173">
        <f>Perustaulukko_Aland!I113</f>
        <v>169.84210526315792</v>
      </c>
      <c r="K112" s="137">
        <v>159.49330560165885</v>
      </c>
      <c r="L112" s="135">
        <v>163.2746634043029</v>
      </c>
    </row>
    <row r="113" spans="1:12" ht="12.75">
      <c r="A113" s="1" t="s">
        <v>125</v>
      </c>
      <c r="B113" s="35"/>
      <c r="C113" s="25"/>
      <c r="D113" s="31">
        <v>0.02</v>
      </c>
      <c r="E113" s="25"/>
      <c r="F113" s="31">
        <v>0.04</v>
      </c>
      <c r="G113" s="67">
        <v>0.022944640753828034</v>
      </c>
      <c r="H113" s="67">
        <v>0.017090941322460557</v>
      </c>
      <c r="I113" s="114">
        <f>Perustaulukko_V_S!N114</f>
        <v>0.04114661911946235</v>
      </c>
      <c r="J113" s="173">
        <f>Perustaulukko_Aland!I114</f>
        <v>0.26315789473684215</v>
      </c>
      <c r="K113" s="137">
        <v>0.18952937900306324</v>
      </c>
      <c r="L113" s="135">
        <v>0</v>
      </c>
    </row>
    <row r="114" spans="1:12" ht="12.75">
      <c r="A114" s="1" t="s">
        <v>126</v>
      </c>
      <c r="B114" s="35">
        <v>1.48</v>
      </c>
      <c r="C114" s="25">
        <v>1.13</v>
      </c>
      <c r="D114" s="31">
        <v>0.87</v>
      </c>
      <c r="E114" s="25">
        <v>0.96</v>
      </c>
      <c r="F114" s="31">
        <v>1.04</v>
      </c>
      <c r="G114" s="67">
        <v>1.2495936395759721</v>
      </c>
      <c r="H114" s="67">
        <v>0.8811302186013048</v>
      </c>
      <c r="I114" s="114">
        <f>Perustaulukko_V_S!N115</f>
        <v>1.1932519544644082</v>
      </c>
      <c r="J114" s="173">
        <f>Perustaulukko_Aland!I115</f>
        <v>2.315789473684211</v>
      </c>
      <c r="K114" s="137">
        <v>2.5027484653147107</v>
      </c>
      <c r="L114" s="135">
        <v>2.686272796377574</v>
      </c>
    </row>
    <row r="115" spans="1:12" ht="12.75">
      <c r="A115" s="1" t="s">
        <v>127</v>
      </c>
      <c r="B115" s="35">
        <v>0.09</v>
      </c>
      <c r="C115" s="25">
        <v>0.04</v>
      </c>
      <c r="D115" s="31">
        <v>0.11</v>
      </c>
      <c r="E115" s="25">
        <v>0.09</v>
      </c>
      <c r="F115" s="32">
        <v>0.1</v>
      </c>
      <c r="G115" s="67">
        <v>0.19702944640753828</v>
      </c>
      <c r="H115" s="67">
        <v>0.14683752075755474</v>
      </c>
      <c r="I115" s="114">
        <f>Perustaulukko_V_S!N116</f>
        <v>0.15087093677136196</v>
      </c>
      <c r="J115" s="173">
        <f>Perustaulukko_Aland!I116</f>
        <v>0.15789473684210528</v>
      </c>
      <c r="K115" s="137">
        <v>0.12686982951963466</v>
      </c>
      <c r="L115" s="135">
        <v>0.07967045615775858</v>
      </c>
    </row>
    <row r="116" spans="1:12" ht="12.75">
      <c r="A116" s="1" t="s">
        <v>128</v>
      </c>
      <c r="B116" s="35">
        <v>2.66</v>
      </c>
      <c r="C116" s="25">
        <v>1.93</v>
      </c>
      <c r="D116" s="31">
        <v>1.99</v>
      </c>
      <c r="E116" s="25">
        <v>2.07</v>
      </c>
      <c r="F116" s="32">
        <v>1.7</v>
      </c>
      <c r="G116" s="67">
        <v>2.141689045936396</v>
      </c>
      <c r="H116" s="67">
        <v>4.003184971338963</v>
      </c>
      <c r="I116" s="114">
        <f>Perustaulukko_V_S!N117</f>
        <v>3.7580578795775614</v>
      </c>
      <c r="J116" s="173">
        <f>Perustaulukko_Aland!I117</f>
        <v>0.5789473684210528</v>
      </c>
      <c r="K116" s="137">
        <v>1.7553330731077978</v>
      </c>
      <c r="L116" s="135">
        <v>1.2903484959958054</v>
      </c>
    </row>
    <row r="117" spans="1:12" ht="12.75">
      <c r="A117" s="1" t="s">
        <v>129</v>
      </c>
      <c r="B117" s="35">
        <v>4.56</v>
      </c>
      <c r="C117" s="25">
        <v>5.73</v>
      </c>
      <c r="D117" s="31">
        <v>7.09</v>
      </c>
      <c r="E117" s="25">
        <v>12.12</v>
      </c>
      <c r="F117" s="31">
        <v>10.94</v>
      </c>
      <c r="G117" s="67">
        <v>12.16944522968198</v>
      </c>
      <c r="H117" s="67">
        <v>15.368054875480443</v>
      </c>
      <c r="I117" s="114">
        <f>Perustaulukko_V_S!N118</f>
        <v>15.155671375668632</v>
      </c>
      <c r="J117" s="173">
        <f>Perustaulukko_Aland!I118</f>
        <v>27.15789473684211</v>
      </c>
      <c r="K117" s="137">
        <v>28.148351670035215</v>
      </c>
      <c r="L117" s="135">
        <v>26.216912424513207</v>
      </c>
    </row>
    <row r="118" spans="1:12" ht="12.75">
      <c r="A118" s="1" t="s">
        <v>130</v>
      </c>
      <c r="B118" s="35">
        <v>0.01</v>
      </c>
      <c r="C118" s="25">
        <v>0.02</v>
      </c>
      <c r="D118" s="31"/>
      <c r="E118" s="25">
        <v>0.03</v>
      </c>
      <c r="F118" s="31">
        <v>0.04</v>
      </c>
      <c r="G118" s="67">
        <v>0.006999999999999999</v>
      </c>
      <c r="H118" s="67">
        <v>0.01671670345842531</v>
      </c>
      <c r="I118" s="114">
        <f>Perustaulukko_V_S!N119</f>
        <v>0</v>
      </c>
      <c r="J118" s="173">
        <f>Perustaulukko_Aland!I119</f>
        <v>0.10526315789473686</v>
      </c>
      <c r="K118" s="137">
        <v>0.15806182121971596</v>
      </c>
      <c r="L118" s="135">
        <v>0.30006793459110986</v>
      </c>
    </row>
    <row r="119" spans="1:12" ht="12.75">
      <c r="A119" s="1" t="s">
        <v>131</v>
      </c>
      <c r="B119" s="36">
        <v>90.6</v>
      </c>
      <c r="C119" s="25">
        <v>44.43</v>
      </c>
      <c r="D119" s="32">
        <v>15.29</v>
      </c>
      <c r="E119" s="25">
        <v>13.13</v>
      </c>
      <c r="F119" s="31">
        <v>15.94</v>
      </c>
      <c r="G119" s="67">
        <v>37.92022732626619</v>
      </c>
      <c r="H119" s="67">
        <v>41.711498576908255</v>
      </c>
      <c r="I119" s="114">
        <f>Perustaulukko_V_S!N120</f>
        <v>41.105472500342884</v>
      </c>
      <c r="J119" s="173">
        <f>Perustaulukko_Aland!I120</f>
        <v>65.42105263157896</v>
      </c>
      <c r="K119" s="137">
        <v>61.36718873487513</v>
      </c>
      <c r="L119" s="135">
        <v>35.675902200498186</v>
      </c>
    </row>
    <row r="120" spans="1:12" ht="12.75">
      <c r="A120" s="1" t="s">
        <v>132</v>
      </c>
      <c r="B120" s="35">
        <v>0.25</v>
      </c>
      <c r="C120" s="25">
        <v>0.05</v>
      </c>
      <c r="D120" s="31">
        <v>0.03</v>
      </c>
      <c r="E120" s="25">
        <v>0.02</v>
      </c>
      <c r="F120" s="31"/>
      <c r="G120" s="67">
        <v>0.004</v>
      </c>
      <c r="H120" s="67">
        <v>0.007358351729212656</v>
      </c>
      <c r="I120" s="114">
        <f>Perustaulukko_V_S!N121</f>
        <v>0</v>
      </c>
      <c r="J120" s="173">
        <f>Perustaulukko_Aland!I121</f>
        <v>0</v>
      </c>
      <c r="K120" s="137">
        <v>0.03163464216095795</v>
      </c>
      <c r="L120" s="135">
        <v>0.008818342151675485</v>
      </c>
    </row>
    <row r="121" spans="1:12" ht="12.75">
      <c r="A121" s="1" t="s">
        <v>133</v>
      </c>
      <c r="B121" s="35">
        <v>47.42</v>
      </c>
      <c r="C121" s="25">
        <v>53.63</v>
      </c>
      <c r="D121" s="32">
        <v>40.11</v>
      </c>
      <c r="E121" s="25">
        <v>41.99</v>
      </c>
      <c r="F121" s="31">
        <v>24.56</v>
      </c>
      <c r="G121" s="67">
        <v>23.514391048292115</v>
      </c>
      <c r="H121" s="67">
        <v>29.54383223120634</v>
      </c>
      <c r="I121" s="114">
        <f>Perustaulukko_V_S!N122</f>
        <v>28.857495542449595</v>
      </c>
      <c r="J121" s="173">
        <f>Perustaulukko_Aland!I122</f>
        <v>59.736842105263165</v>
      </c>
      <c r="K121" s="137">
        <v>38.65282637719618</v>
      </c>
      <c r="L121" s="135">
        <v>38.62516549073111</v>
      </c>
    </row>
    <row r="122" spans="1:12" ht="12.75">
      <c r="A122" s="1" t="s">
        <v>134</v>
      </c>
      <c r="B122" s="35">
        <v>0.03</v>
      </c>
      <c r="C122" s="25">
        <v>0.18</v>
      </c>
      <c r="D122" s="31">
        <v>0.28</v>
      </c>
      <c r="E122" s="25">
        <v>0.75</v>
      </c>
      <c r="F122" s="32">
        <v>0.9</v>
      </c>
      <c r="G122" s="67">
        <v>2.4040471142520614</v>
      </c>
      <c r="H122" s="67">
        <v>5.5746854265496975</v>
      </c>
      <c r="I122" s="114">
        <f>Perustaulukko_V_S!N123</f>
        <v>9.244273762172542</v>
      </c>
      <c r="J122" s="173">
        <f>Perustaulukko_Aland!I123</f>
        <v>3.6315789473684217</v>
      </c>
      <c r="K122" s="137">
        <v>5.5546446771638145</v>
      </c>
      <c r="L122" s="135">
        <v>5.9863858327719095</v>
      </c>
    </row>
    <row r="123" spans="1:12" ht="12.75">
      <c r="A123" s="1" t="s">
        <v>135</v>
      </c>
      <c r="B123" s="36">
        <v>2.5</v>
      </c>
      <c r="C123" s="28">
        <v>1.02</v>
      </c>
      <c r="D123" s="31">
        <v>0.46</v>
      </c>
      <c r="E123" s="25">
        <v>0.13</v>
      </c>
      <c r="F123" s="31">
        <v>0.01</v>
      </c>
      <c r="G123" s="67">
        <v>0.099</v>
      </c>
      <c r="H123" s="67">
        <v>0.26479155785757796</v>
      </c>
      <c r="I123" s="114">
        <f>Perustaulukko_V_S!N124</f>
        <v>0.48004388972706075</v>
      </c>
      <c r="J123" s="173">
        <f>Perustaulukko_Aland!I124</f>
        <v>0.8421052631578949</v>
      </c>
      <c r="K123" s="137">
        <v>0.8842105263157896</v>
      </c>
      <c r="L123" s="135">
        <v>0.7761973354230501</v>
      </c>
    </row>
    <row r="124" spans="1:12" ht="12.75">
      <c r="A124" s="1" t="s">
        <v>136</v>
      </c>
      <c r="B124" s="35">
        <v>27.78</v>
      </c>
      <c r="C124" s="25">
        <v>43.99</v>
      </c>
      <c r="D124" s="32">
        <v>62.92</v>
      </c>
      <c r="E124" s="28">
        <v>37.8</v>
      </c>
      <c r="F124" s="32">
        <v>16.8</v>
      </c>
      <c r="G124" s="67">
        <v>10.316457008244994</v>
      </c>
      <c r="H124" s="67">
        <v>12.6498622531082</v>
      </c>
      <c r="I124" s="114">
        <f>Perustaulukko_V_S!N125</f>
        <v>11.78164860787272</v>
      </c>
      <c r="J124" s="173">
        <f>Perustaulukko_Aland!I125</f>
        <v>8.157894736842106</v>
      </c>
      <c r="K124" s="137">
        <v>10.402446535447126</v>
      </c>
      <c r="L124" s="135">
        <v>8.758215810249197</v>
      </c>
    </row>
    <row r="125" spans="1:12" ht="12.75">
      <c r="A125" s="1" t="s">
        <v>137</v>
      </c>
      <c r="B125" s="35"/>
      <c r="C125" s="25">
        <v>0.02</v>
      </c>
      <c r="D125" s="31"/>
      <c r="E125" s="25">
        <v>0.14</v>
      </c>
      <c r="F125" s="31">
        <v>0.09</v>
      </c>
      <c r="G125" s="67">
        <v>2.496676089517079</v>
      </c>
      <c r="H125" s="67">
        <v>26.215556041648142</v>
      </c>
      <c r="I125" s="114">
        <f>Perustaulukko_V_S!N126</f>
        <v>34.43972020298999</v>
      </c>
      <c r="J125" s="173">
        <f>Perustaulukko_Aland!I126</f>
        <v>46.94736842105264</v>
      </c>
      <c r="K125" s="137">
        <v>43.90607021312235</v>
      </c>
      <c r="L125" s="135">
        <v>38.51803931185924</v>
      </c>
    </row>
    <row r="126" spans="1:12" ht="12.75">
      <c r="A126" s="1" t="s">
        <v>138</v>
      </c>
      <c r="B126" s="35">
        <v>0.56</v>
      </c>
      <c r="C126" s="25">
        <v>1.74</v>
      </c>
      <c r="D126" s="31">
        <v>0.97</v>
      </c>
      <c r="E126" s="25">
        <v>1.25</v>
      </c>
      <c r="F126" s="32">
        <v>0.44</v>
      </c>
      <c r="G126" s="67">
        <v>0.33453121319199053</v>
      </c>
      <c r="H126" s="67">
        <v>0.6995600546686134</v>
      </c>
      <c r="I126" s="114">
        <f>Perustaulukko_V_S!N127</f>
        <v>0.8640790015087093</v>
      </c>
      <c r="J126" s="173">
        <f>Perustaulukko_Aland!I127</f>
        <v>6.631578947368422</v>
      </c>
      <c r="K126" s="137">
        <v>5.971068380119778</v>
      </c>
      <c r="L126" s="135">
        <v>4.9296740736982265</v>
      </c>
    </row>
    <row r="127" spans="1:12" ht="12.75">
      <c r="A127" s="1" t="s">
        <v>139</v>
      </c>
      <c r="B127" s="35">
        <v>0.53</v>
      </c>
      <c r="C127" s="25">
        <v>1.94</v>
      </c>
      <c r="D127" s="32">
        <v>1.7</v>
      </c>
      <c r="E127" s="25">
        <v>1.31</v>
      </c>
      <c r="F127" s="31">
        <v>0.75</v>
      </c>
      <c r="G127" s="67">
        <v>0.3024723203769141</v>
      </c>
      <c r="H127" s="67">
        <v>2.4715622395579513</v>
      </c>
      <c r="I127" s="114">
        <f>Perustaulukko_V_S!N128</f>
        <v>0.7955013029762721</v>
      </c>
      <c r="J127" s="173">
        <f>Perustaulukko_Aland!I128</f>
        <v>1.5789473684210529</v>
      </c>
      <c r="K127" s="137">
        <v>1.0170898743929617</v>
      </c>
      <c r="L127" s="135">
        <v>1.2366444634247868</v>
      </c>
    </row>
    <row r="128" spans="1:12" ht="12.75">
      <c r="A128" s="1" t="s">
        <v>140</v>
      </c>
      <c r="B128" s="35">
        <v>0.11</v>
      </c>
      <c r="C128" s="25"/>
      <c r="D128" s="31"/>
      <c r="E128" s="25">
        <v>0.01</v>
      </c>
      <c r="F128" s="32">
        <v>0.03</v>
      </c>
      <c r="G128" s="67"/>
      <c r="H128" s="67">
        <v>0.015146948054274221</v>
      </c>
      <c r="I128" s="114">
        <f>Perustaulukko_V_S!N129</f>
        <v>0.15087093677136196</v>
      </c>
      <c r="J128" s="173">
        <f>Perustaulukko_Aland!I129</f>
        <v>0.21052631578947373</v>
      </c>
      <c r="K128" s="137">
        <v>0.17900306321358955</v>
      </c>
      <c r="L128" s="135">
        <v>0.08818342151675485</v>
      </c>
    </row>
    <row r="129" spans="1:12" ht="12.75">
      <c r="A129" s="1" t="s">
        <v>141</v>
      </c>
      <c r="B129" s="35">
        <v>7.38</v>
      </c>
      <c r="C129" s="25">
        <v>3.47</v>
      </c>
      <c r="D129" s="31">
        <v>5.97</v>
      </c>
      <c r="E129" s="25">
        <v>17.45</v>
      </c>
      <c r="F129" s="31">
        <v>34.78</v>
      </c>
      <c r="G129" s="67">
        <v>69.49336395759717</v>
      </c>
      <c r="H129" s="67">
        <v>47.337080276974234</v>
      </c>
      <c r="I129" s="114">
        <f>Perustaulukko_V_S!N130</f>
        <v>29.104375257166367</v>
      </c>
      <c r="J129" s="173">
        <f>Perustaulukko_Aland!I130</f>
        <v>23.315789473684212</v>
      </c>
      <c r="K129" s="137">
        <v>70.18873143315281</v>
      </c>
      <c r="L129" s="135">
        <v>124.93499702609984</v>
      </c>
    </row>
    <row r="130" spans="1:12" ht="12.75">
      <c r="A130" s="1" t="s">
        <v>142</v>
      </c>
      <c r="B130" s="35">
        <v>1.01</v>
      </c>
      <c r="C130" s="25">
        <v>1.17</v>
      </c>
      <c r="D130" s="31">
        <v>0.42</v>
      </c>
      <c r="E130" s="28">
        <v>0.3</v>
      </c>
      <c r="F130" s="31">
        <v>0.74</v>
      </c>
      <c r="G130" s="67">
        <v>1.4537926972909305</v>
      </c>
      <c r="H130" s="67">
        <v>2.1434965303290614</v>
      </c>
      <c r="I130" s="114">
        <f>Perustaulukko_V_S!N131</f>
        <v>3.5523247839802496</v>
      </c>
      <c r="J130" s="173">
        <f>Perustaulukko_Aland!I131</f>
        <v>4.052631578947369</v>
      </c>
      <c r="K130" s="137">
        <v>1.8184733722069335</v>
      </c>
      <c r="L130" s="135">
        <v>1.618092964212659</v>
      </c>
    </row>
    <row r="131" spans="1:12" ht="12.75">
      <c r="A131" s="1" t="s">
        <v>143</v>
      </c>
      <c r="B131" s="35">
        <v>27.38</v>
      </c>
      <c r="C131" s="25">
        <v>3.55</v>
      </c>
      <c r="D131" s="31">
        <v>4.02</v>
      </c>
      <c r="E131" s="25">
        <v>3.81</v>
      </c>
      <c r="F131" s="31">
        <v>7.25</v>
      </c>
      <c r="G131" s="67">
        <v>10.572916372202593</v>
      </c>
      <c r="H131" s="67">
        <v>8.674843107360477</v>
      </c>
      <c r="I131" s="114">
        <f>Perustaulukko_V_S!N132</f>
        <v>46.79742147853518</v>
      </c>
      <c r="J131" s="173">
        <f>Perustaulukko_Aland!I132</f>
        <v>54.36842105263159</v>
      </c>
      <c r="K131" s="137">
        <v>23.75042848938483</v>
      </c>
      <c r="L131" s="135">
        <v>25.96413560984685</v>
      </c>
    </row>
    <row r="132" spans="1:12" ht="12.75">
      <c r="A132" s="1" t="s">
        <v>144</v>
      </c>
      <c r="B132" s="35">
        <v>0.25</v>
      </c>
      <c r="C132" s="25">
        <v>0.45</v>
      </c>
      <c r="D132" s="31">
        <v>0.11</v>
      </c>
      <c r="E132" s="25">
        <v>4.73</v>
      </c>
      <c r="F132" s="31">
        <v>0.36</v>
      </c>
      <c r="G132" s="67">
        <v>0.03241696113074204</v>
      </c>
      <c r="H132" s="67">
        <v>0.010879537647522121</v>
      </c>
      <c r="I132" s="114">
        <f>Perustaulukko_V_S!N133</f>
        <v>0</v>
      </c>
      <c r="J132" s="173">
        <f>Perustaulukko_Aland!I133</f>
        <v>0</v>
      </c>
      <c r="K132" s="137">
        <v>0.010526315789473686</v>
      </c>
      <c r="L132" s="135">
        <v>0.008818342151675485</v>
      </c>
    </row>
    <row r="133" spans="1:12" ht="12.75">
      <c r="A133" s="1" t="s">
        <v>145</v>
      </c>
      <c r="B133" s="35">
        <v>0.16</v>
      </c>
      <c r="C133" s="25">
        <v>0.07</v>
      </c>
      <c r="D133" s="31">
        <v>0.07</v>
      </c>
      <c r="E133" s="25">
        <v>0.23</v>
      </c>
      <c r="F133" s="31">
        <v>0.06</v>
      </c>
      <c r="G133" s="67">
        <v>0.061</v>
      </c>
      <c r="H133" s="67">
        <v>0.003679175864606328</v>
      </c>
      <c r="I133" s="114">
        <f>Perustaulukko_V_S!N134</f>
        <v>0</v>
      </c>
      <c r="J133" s="173">
        <f>Perustaulukko_Aland!I134</f>
        <v>0</v>
      </c>
      <c r="K133" s="137">
        <v>0</v>
      </c>
      <c r="L133" s="135">
        <v>0.01775883502042266</v>
      </c>
    </row>
    <row r="134" spans="1:12" ht="12.75">
      <c r="A134" s="1" t="s">
        <v>146</v>
      </c>
      <c r="B134" s="35">
        <v>55.41</v>
      </c>
      <c r="C134" s="25">
        <v>7.07</v>
      </c>
      <c r="D134" s="32">
        <v>16.46</v>
      </c>
      <c r="E134" s="25">
        <v>19.06</v>
      </c>
      <c r="F134" s="31">
        <v>10.91</v>
      </c>
      <c r="G134" s="67">
        <v>14.193605418138986</v>
      </c>
      <c r="H134" s="67">
        <v>18.490100840624727</v>
      </c>
      <c r="I134" s="114">
        <f>Perustaulukko_V_S!N135</f>
        <v>1.1521053353449457</v>
      </c>
      <c r="J134" s="173">
        <f>Perustaulukko_Aland!I135</f>
        <v>0.9473684210526317</v>
      </c>
      <c r="K134" s="137">
        <v>18.850969518153995</v>
      </c>
      <c r="L134" s="135">
        <v>19.020078759023885</v>
      </c>
    </row>
    <row r="135" spans="1:12" ht="12.75">
      <c r="A135" s="1" t="s">
        <v>147</v>
      </c>
      <c r="B135" s="35">
        <v>0.04</v>
      </c>
      <c r="C135" s="25">
        <v>0.01</v>
      </c>
      <c r="D135" s="31">
        <v>0.03</v>
      </c>
      <c r="E135" s="25">
        <v>0.05</v>
      </c>
      <c r="F135" s="31">
        <v>0.03</v>
      </c>
      <c r="G135" s="67">
        <v>0.015472320376914015</v>
      </c>
      <c r="H135" s="67">
        <v>0.07215557461624328</v>
      </c>
      <c r="I135" s="114">
        <f>Perustaulukko_V_S!N136</f>
        <v>0</v>
      </c>
      <c r="J135" s="173">
        <f>Perustaulukko_Aland!I136</f>
        <v>0</v>
      </c>
      <c r="K135" s="137">
        <v>0.042216652742968534</v>
      </c>
      <c r="L135" s="135">
        <v>0.07060781257193972</v>
      </c>
    </row>
    <row r="136" spans="1:12" ht="12.75">
      <c r="A136" s="1" t="s">
        <v>204</v>
      </c>
      <c r="B136" s="35">
        <v>0.04</v>
      </c>
      <c r="C136" s="25"/>
      <c r="D136" s="31"/>
      <c r="E136" s="25"/>
      <c r="F136" s="31"/>
      <c r="G136" s="67"/>
      <c r="H136" s="67">
        <v>0</v>
      </c>
      <c r="I136" s="114">
        <f>Perustaulukko_V_S!N137</f>
        <v>0</v>
      </c>
      <c r="J136" s="173">
        <f>Perustaulukko_Aland!I137</f>
        <v>0</v>
      </c>
      <c r="K136" s="137">
        <v>0.010526315789473686</v>
      </c>
      <c r="L136" s="135">
        <v>0</v>
      </c>
    </row>
    <row r="137" spans="1:12" ht="12.75">
      <c r="A137" s="1" t="s">
        <v>148</v>
      </c>
      <c r="B137" s="35">
        <v>2.07</v>
      </c>
      <c r="C137" s="25">
        <v>1.51</v>
      </c>
      <c r="D137" s="31">
        <v>0.99</v>
      </c>
      <c r="E137" s="25">
        <v>0.51</v>
      </c>
      <c r="F137" s="32">
        <v>1.2</v>
      </c>
      <c r="G137" s="67">
        <v>1.4846042402826858</v>
      </c>
      <c r="H137" s="67">
        <v>0.580158473668358</v>
      </c>
      <c r="I137" s="114">
        <f>Perustaulukko_V_S!N138</f>
        <v>0.5897682073789603</v>
      </c>
      <c r="J137" s="173">
        <f>Perustaulukko_Aland!I138</f>
        <v>0.26315789473684215</v>
      </c>
      <c r="K137" s="137">
        <v>2.7887496519075468</v>
      </c>
      <c r="L137" s="135">
        <v>6.605304723756155</v>
      </c>
    </row>
    <row r="138" spans="1:12" ht="12.75">
      <c r="A138" s="1" t="s">
        <v>149</v>
      </c>
      <c r="B138" s="35">
        <v>2.24</v>
      </c>
      <c r="C138" s="25">
        <v>1.56</v>
      </c>
      <c r="D138" s="31">
        <v>1.05</v>
      </c>
      <c r="E138" s="25">
        <v>0.88</v>
      </c>
      <c r="F138" s="31">
        <v>2.62</v>
      </c>
      <c r="G138" s="67">
        <v>2.0387338044758545</v>
      </c>
      <c r="H138" s="67">
        <v>0.6379825478702055</v>
      </c>
      <c r="I138" s="114">
        <f>Perustaulukko_V_S!N139</f>
        <v>0.0548621588259498</v>
      </c>
      <c r="J138" s="173">
        <f>Perustaulukko_Aland!I139</f>
        <v>0.5789473684210528</v>
      </c>
      <c r="K138" s="137">
        <v>0.8004074591854644</v>
      </c>
      <c r="L138" s="135">
        <v>1.1649983697577377</v>
      </c>
    </row>
    <row r="139" spans="1:12" ht="12.75">
      <c r="A139" s="1" t="s">
        <v>150</v>
      </c>
      <c r="B139" s="35">
        <v>0.12</v>
      </c>
      <c r="C139" s="25"/>
      <c r="D139" s="31">
        <v>0.08</v>
      </c>
      <c r="E139" s="25">
        <v>0.14</v>
      </c>
      <c r="F139" s="31">
        <v>0.05</v>
      </c>
      <c r="G139" s="67">
        <v>0.020999999999999998</v>
      </c>
      <c r="H139" s="67">
        <v>0.1794049239609879</v>
      </c>
      <c r="I139" s="114">
        <f>Perustaulukko_V_S!N140</f>
        <v>0.1371553970648745</v>
      </c>
      <c r="J139" s="173">
        <f>Perustaulukko_Aland!I140</f>
        <v>1.0000000000000002</v>
      </c>
      <c r="K139" s="137">
        <v>1.7644699269632678</v>
      </c>
      <c r="L139" s="135">
        <v>1.3352341864151491</v>
      </c>
    </row>
    <row r="140" spans="1:12" ht="12.75">
      <c r="A140" s="1" t="s">
        <v>151</v>
      </c>
      <c r="B140" s="36">
        <v>0.5</v>
      </c>
      <c r="C140" s="25">
        <v>0.13</v>
      </c>
      <c r="D140" s="31">
        <v>0.29</v>
      </c>
      <c r="E140" s="25">
        <v>0.12</v>
      </c>
      <c r="F140" s="31">
        <v>0.06</v>
      </c>
      <c r="G140" s="67">
        <v>0.05747232037691402</v>
      </c>
      <c r="H140" s="67">
        <v>0.04143340691685062</v>
      </c>
      <c r="I140" s="114">
        <f>Perustaulukko_V_S!N141</f>
        <v>0</v>
      </c>
      <c r="J140" s="173">
        <f>Perustaulukko_Aland!I141</f>
        <v>0</v>
      </c>
      <c r="K140" s="137">
        <v>0.08421052631578949</v>
      </c>
      <c r="L140" s="135">
        <v>0.45285029302077784</v>
      </c>
    </row>
    <row r="141" spans="1:12" ht="12.75">
      <c r="A141" s="1" t="s">
        <v>152</v>
      </c>
      <c r="B141" s="35">
        <v>16.38</v>
      </c>
      <c r="C141" s="28">
        <v>11.5</v>
      </c>
      <c r="D141" s="32">
        <v>16.05</v>
      </c>
      <c r="E141" s="25">
        <v>18.07</v>
      </c>
      <c r="F141" s="32">
        <v>15.9</v>
      </c>
      <c r="G141" s="67">
        <v>10.701090694935218</v>
      </c>
      <c r="H141" s="67">
        <v>12.23953670006839</v>
      </c>
      <c r="I141" s="114">
        <f>Perustaulukko_V_S!N142</f>
        <v>8.517350157728707</v>
      </c>
      <c r="J141" s="173">
        <f>Perustaulukko_Aland!I142</f>
        <v>7.3157894736842115</v>
      </c>
      <c r="K141" s="137">
        <v>25.629795349084254</v>
      </c>
      <c r="L141" s="135">
        <v>17.09315119721797</v>
      </c>
    </row>
    <row r="142" spans="1:12" ht="12.75">
      <c r="A142" s="1" t="s">
        <v>153</v>
      </c>
      <c r="B142" s="35"/>
      <c r="C142" s="25">
        <v>0.11</v>
      </c>
      <c r="D142" s="31">
        <v>0.01</v>
      </c>
      <c r="E142" s="25">
        <v>0.13</v>
      </c>
      <c r="F142" s="31">
        <v>0.03</v>
      </c>
      <c r="G142" s="67"/>
      <c r="H142" s="67">
        <v>0.04679175864606329</v>
      </c>
      <c r="I142" s="114">
        <f>Perustaulukko_V_S!N143</f>
        <v>0.01371553970648745</v>
      </c>
      <c r="J142" s="173">
        <f>Perustaulukko_Aland!I143</f>
        <v>0</v>
      </c>
      <c r="K142" s="137">
        <v>0</v>
      </c>
      <c r="L142" s="135">
        <v>0</v>
      </c>
    </row>
    <row r="143" spans="1:12" ht="12.75">
      <c r="A143" s="1" t="s">
        <v>344</v>
      </c>
      <c r="B143" s="35"/>
      <c r="C143" s="25"/>
      <c r="D143" s="31"/>
      <c r="E143" s="25"/>
      <c r="F143" s="31"/>
      <c r="G143" s="67"/>
      <c r="H143" s="67">
        <v>0.003679175864606328</v>
      </c>
      <c r="I143" s="114">
        <f>Perustaulukko_V_S!N144</f>
        <v>0</v>
      </c>
      <c r="J143" s="173">
        <f>Perustaulukko_Aland!I144</f>
        <v>0</v>
      </c>
      <c r="K143" s="137">
        <v>0</v>
      </c>
      <c r="L143" s="135">
        <v>0</v>
      </c>
    </row>
    <row r="144" spans="1:12" ht="12.75">
      <c r="A144" s="1" t="s">
        <v>154</v>
      </c>
      <c r="B144" s="35">
        <v>45.28</v>
      </c>
      <c r="C144" s="25">
        <v>65.21</v>
      </c>
      <c r="D144" s="32">
        <v>75.44</v>
      </c>
      <c r="E144" s="25">
        <v>78.62</v>
      </c>
      <c r="F144" s="31">
        <v>49.23</v>
      </c>
      <c r="G144" s="67">
        <v>50.732658421672554</v>
      </c>
      <c r="H144" s="67">
        <v>58.83822472195952</v>
      </c>
      <c r="I144" s="114">
        <f>Perustaulukko_V_S!N145</f>
        <v>52.18762858318475</v>
      </c>
      <c r="J144" s="173">
        <f>Perustaulukko_Aland!I145</f>
        <v>83.73684210526316</v>
      </c>
      <c r="K144" s="137">
        <v>133.64358792559452</v>
      </c>
      <c r="L144" s="135">
        <v>148.06779646683748</v>
      </c>
    </row>
    <row r="145" spans="1:12" ht="13.5" thickBot="1">
      <c r="A145" s="1" t="s">
        <v>155</v>
      </c>
      <c r="B145" s="37">
        <v>0.01</v>
      </c>
      <c r="C145" s="29">
        <v>0.05</v>
      </c>
      <c r="D145" s="33">
        <v>0.01</v>
      </c>
      <c r="E145" s="29">
        <v>0.08</v>
      </c>
      <c r="F145" s="33">
        <v>0.16</v>
      </c>
      <c r="G145" s="68">
        <v>0.08325088339222617</v>
      </c>
      <c r="H145" s="68">
        <v>0.007224646525836606</v>
      </c>
      <c r="I145" s="154">
        <f>Perustaulukko_V_S!N146</f>
        <v>0</v>
      </c>
      <c r="J145" s="174">
        <f>Perustaulukko_Aland!I146</f>
        <v>0.15789473684210528</v>
      </c>
      <c r="K145" s="155">
        <v>0.03176362738373787</v>
      </c>
      <c r="L145" s="136">
        <v>0.09706283902696618</v>
      </c>
    </row>
    <row r="146" spans="1:12" ht="12.75">
      <c r="A146" s="1" t="s">
        <v>156</v>
      </c>
      <c r="B146" s="19">
        <f aca="true" t="shared" si="0" ref="B146:G146">SUM(B4:B145)</f>
        <v>535.26</v>
      </c>
      <c r="C146" s="19">
        <f t="shared" si="0"/>
        <v>397.12000000000006</v>
      </c>
      <c r="D146" s="19">
        <f t="shared" si="0"/>
        <v>387.50000000000006</v>
      </c>
      <c r="E146" s="19">
        <f t="shared" si="0"/>
        <v>462.73</v>
      </c>
      <c r="F146" s="19">
        <f t="shared" si="0"/>
        <v>454.55000000000007</v>
      </c>
      <c r="G146" s="19">
        <f t="shared" si="0"/>
        <v>530.6337470971358</v>
      </c>
      <c r="H146" s="19">
        <v>552.4943774680359</v>
      </c>
      <c r="I146" s="77">
        <f>Perustaulukko_V_S!N147</f>
        <v>1565.8483061308461</v>
      </c>
      <c r="J146" s="175">
        <f>Perustaulukko_Aland!I147</f>
        <v>2132.631578947369</v>
      </c>
      <c r="K146" s="115">
        <v>2481.1498414834814</v>
      </c>
      <c r="L146" s="115">
        <v>1658.4554182769425</v>
      </c>
    </row>
    <row r="147" spans="1:12" ht="12.75">
      <c r="A147" s="1" t="s">
        <v>157</v>
      </c>
      <c r="B147" s="21"/>
      <c r="C147" s="21"/>
      <c r="D147" s="21"/>
      <c r="E147" s="21"/>
      <c r="F147" s="21"/>
      <c r="G147" s="21"/>
      <c r="H147" s="21">
        <v>112</v>
      </c>
      <c r="I147" s="77">
        <f>Perustaulukko_V_S!N148</f>
        <v>94</v>
      </c>
      <c r="J147" s="175">
        <f>Perustaulukko_Aland!I148</f>
        <v>88</v>
      </c>
      <c r="K147" s="49">
        <v>111</v>
      </c>
      <c r="L147" s="56">
        <v>116</v>
      </c>
    </row>
    <row r="148" ht="12.75">
      <c r="L148" s="5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52">
      <selection activeCell="G65" sqref="G65"/>
    </sheetView>
  </sheetViews>
  <sheetFormatPr defaultColWidth="9.140625" defaultRowHeight="12.75"/>
  <cols>
    <col min="1" max="1" width="29.57421875" style="0" customWidth="1"/>
  </cols>
  <sheetData>
    <row r="1" spans="1:14" ht="12.75">
      <c r="A1" s="95" t="s">
        <v>158</v>
      </c>
      <c r="B1" s="95" t="s">
        <v>159</v>
      </c>
      <c r="C1" s="71"/>
      <c r="D1" s="71"/>
      <c r="I1" s="168"/>
      <c r="J1" s="152" t="s">
        <v>188</v>
      </c>
      <c r="K1" s="153"/>
      <c r="L1" s="153"/>
      <c r="M1" s="153"/>
      <c r="N1" s="153"/>
    </row>
    <row r="2" spans="1:14" s="1" customFormat="1" ht="12.75">
      <c r="A2" s="1" t="s">
        <v>271</v>
      </c>
      <c r="B2" s="1" t="s">
        <v>272</v>
      </c>
      <c r="C2" s="71"/>
      <c r="I2" s="169"/>
      <c r="J2" s="95" t="s">
        <v>190</v>
      </c>
      <c r="K2" s="95"/>
      <c r="L2" s="95"/>
      <c r="M2" s="95"/>
      <c r="N2" s="95"/>
    </row>
    <row r="3" spans="1:14" s="1" customFormat="1" ht="12.75">
      <c r="A3" s="1" t="s">
        <v>301</v>
      </c>
      <c r="B3" s="1" t="s">
        <v>406</v>
      </c>
      <c r="C3" s="71"/>
      <c r="I3" s="169"/>
      <c r="J3" s="95" t="s">
        <v>189</v>
      </c>
      <c r="K3" s="95"/>
      <c r="L3" s="95"/>
      <c r="M3" s="95"/>
      <c r="N3" s="95"/>
    </row>
    <row r="4" spans="1:14" s="1" customFormat="1" ht="12.75">
      <c r="A4" s="1" t="s">
        <v>437</v>
      </c>
      <c r="B4" s="1" t="s">
        <v>298</v>
      </c>
      <c r="C4" s="71"/>
      <c r="I4" s="169"/>
      <c r="J4" s="95"/>
      <c r="K4" s="95"/>
      <c r="L4" s="95"/>
      <c r="M4" s="95"/>
      <c r="N4" s="95"/>
    </row>
    <row r="5" spans="1:3" s="1" customFormat="1" ht="12.75">
      <c r="A5" s="1" t="s">
        <v>253</v>
      </c>
      <c r="B5" s="1" t="s">
        <v>367</v>
      </c>
      <c r="C5" s="71"/>
    </row>
    <row r="6" spans="1:3" s="1" customFormat="1" ht="12.75">
      <c r="A6" s="1" t="s">
        <v>357</v>
      </c>
      <c r="B6" s="1" t="s">
        <v>454</v>
      </c>
      <c r="C6" s="71"/>
    </row>
    <row r="7" spans="1:2" s="1" customFormat="1" ht="12.75">
      <c r="A7" s="1" t="s">
        <v>160</v>
      </c>
      <c r="B7" s="1" t="s">
        <v>193</v>
      </c>
    </row>
    <row r="8" spans="1:3" s="1" customFormat="1" ht="12.75">
      <c r="A8" s="1" t="s">
        <v>480</v>
      </c>
      <c r="B8" s="1" t="s">
        <v>481</v>
      </c>
      <c r="C8" s="71"/>
    </row>
    <row r="9" spans="1:3" s="1" customFormat="1" ht="12.75">
      <c r="A9" s="1" t="s">
        <v>262</v>
      </c>
      <c r="B9" s="1" t="s">
        <v>420</v>
      </c>
      <c r="C9" s="71"/>
    </row>
    <row r="10" spans="1:3" s="1" customFormat="1" ht="12.75">
      <c r="A10" s="1" t="s">
        <v>441</v>
      </c>
      <c r="B10" s="1" t="s">
        <v>442</v>
      </c>
      <c r="C10" s="71"/>
    </row>
    <row r="11" spans="1:3" s="1" customFormat="1" ht="12.75">
      <c r="A11" s="1" t="s">
        <v>384</v>
      </c>
      <c r="B11" s="1" t="s">
        <v>434</v>
      </c>
      <c r="C11" s="71"/>
    </row>
    <row r="12" spans="1:3" s="1" customFormat="1" ht="12.75">
      <c r="A12" s="1" t="s">
        <v>304</v>
      </c>
      <c r="B12" s="1" t="s">
        <v>368</v>
      </c>
      <c r="C12" s="71"/>
    </row>
    <row r="13" spans="1:3" s="1" customFormat="1" ht="12.75">
      <c r="A13" s="1" t="s">
        <v>161</v>
      </c>
      <c r="B13" s="1" t="s">
        <v>183</v>
      </c>
      <c r="C13" s="71"/>
    </row>
    <row r="14" spans="1:3" s="1" customFormat="1" ht="12.75">
      <c r="A14" s="1" t="s">
        <v>257</v>
      </c>
      <c r="B14" s="1" t="s">
        <v>258</v>
      </c>
      <c r="C14" s="71"/>
    </row>
    <row r="15" spans="1:12" s="1" customFormat="1" ht="12.75">
      <c r="A15" s="1" t="s">
        <v>162</v>
      </c>
      <c r="B15" s="1" t="s">
        <v>288</v>
      </c>
      <c r="C15" s="71"/>
      <c r="I15" s="169"/>
      <c r="J15" s="169"/>
      <c r="K15" s="169"/>
      <c r="L15" s="169"/>
    </row>
    <row r="16" spans="1:12" s="1" customFormat="1" ht="12.75">
      <c r="A16" s="1" t="s">
        <v>322</v>
      </c>
      <c r="B16" s="1" t="s">
        <v>389</v>
      </c>
      <c r="I16" s="169"/>
      <c r="J16" s="169"/>
      <c r="K16" s="169"/>
      <c r="L16" s="169"/>
    </row>
    <row r="17" spans="1:12" s="1" customFormat="1" ht="12.75">
      <c r="A17" s="1" t="s">
        <v>163</v>
      </c>
      <c r="B17" s="1" t="s">
        <v>249</v>
      </c>
      <c r="C17" s="71"/>
      <c r="I17" s="169"/>
      <c r="J17" s="169"/>
      <c r="K17" s="169"/>
      <c r="L17" s="169"/>
    </row>
    <row r="18" spans="1:3" s="1" customFormat="1" ht="12.75">
      <c r="A18" s="1" t="s">
        <v>195</v>
      </c>
      <c r="B18" s="1" t="s">
        <v>250</v>
      </c>
      <c r="C18" s="71"/>
    </row>
    <row r="19" spans="1:3" s="1" customFormat="1" ht="12.75">
      <c r="A19" s="1" t="s">
        <v>309</v>
      </c>
      <c r="B19" s="1" t="s">
        <v>310</v>
      </c>
      <c r="C19" s="71"/>
    </row>
    <row r="20" spans="1:2" s="1" customFormat="1" ht="12.75">
      <c r="A20" s="1" t="s">
        <v>164</v>
      </c>
      <c r="B20" s="1" t="s">
        <v>324</v>
      </c>
    </row>
    <row r="21" spans="1:3" s="1" customFormat="1" ht="12.75">
      <c r="A21" s="1" t="s">
        <v>316</v>
      </c>
      <c r="B21" s="1" t="s">
        <v>298</v>
      </c>
      <c r="C21" s="71"/>
    </row>
    <row r="22" spans="1:3" s="1" customFormat="1" ht="12.75">
      <c r="A22" s="1" t="s">
        <v>371</v>
      </c>
      <c r="B22" s="1" t="s">
        <v>422</v>
      </c>
      <c r="C22" s="71"/>
    </row>
    <row r="23" spans="1:3" s="1" customFormat="1" ht="12.75">
      <c r="A23" s="1" t="s">
        <v>273</v>
      </c>
      <c r="B23" s="1" t="s">
        <v>272</v>
      </c>
      <c r="C23" s="71"/>
    </row>
    <row r="24" spans="1:2" s="1" customFormat="1" ht="12.75">
      <c r="A24" s="1" t="s">
        <v>165</v>
      </c>
      <c r="B24" s="1" t="s">
        <v>431</v>
      </c>
    </row>
    <row r="25" spans="1:3" s="1" customFormat="1" ht="12.75">
      <c r="A25" s="1" t="s">
        <v>218</v>
      </c>
      <c r="B25" s="1" t="s">
        <v>284</v>
      </c>
      <c r="C25" s="71"/>
    </row>
    <row r="26" spans="1:2" s="1" customFormat="1" ht="12.75">
      <c r="A26" s="1" t="s">
        <v>166</v>
      </c>
      <c r="B26" s="1" t="s">
        <v>385</v>
      </c>
    </row>
    <row r="27" spans="1:3" s="1" customFormat="1" ht="12.75">
      <c r="A27" s="1" t="s">
        <v>167</v>
      </c>
      <c r="B27" s="1" t="s">
        <v>284</v>
      </c>
      <c r="C27" s="71"/>
    </row>
    <row r="28" spans="1:3" s="1" customFormat="1" ht="12.75">
      <c r="A28" s="1" t="s">
        <v>448</v>
      </c>
      <c r="B28" s="1" t="s">
        <v>449</v>
      </c>
      <c r="C28" s="71"/>
    </row>
    <row r="29" spans="1:2" s="1" customFormat="1" ht="12.75">
      <c r="A29" s="1" t="s">
        <v>266</v>
      </c>
      <c r="B29" s="1" t="s">
        <v>387</v>
      </c>
    </row>
    <row r="30" spans="1:2" s="71" customFormat="1" ht="12.75">
      <c r="A30" s="1" t="s">
        <v>417</v>
      </c>
      <c r="B30" s="1" t="s">
        <v>418</v>
      </c>
    </row>
    <row r="31" spans="1:2" s="71" customFormat="1" ht="12.75">
      <c r="A31" s="1" t="s">
        <v>483</v>
      </c>
      <c r="B31" s="1" t="s">
        <v>484</v>
      </c>
    </row>
    <row r="32" spans="1:3" s="1" customFormat="1" ht="12.75">
      <c r="A32" s="1" t="s">
        <v>364</v>
      </c>
      <c r="B32" s="1" t="s">
        <v>402</v>
      </c>
      <c r="C32" s="71"/>
    </row>
    <row r="33" spans="1:3" s="1" customFormat="1" ht="12.75">
      <c r="A33" s="1" t="s">
        <v>450</v>
      </c>
      <c r="B33" s="1" t="s">
        <v>451</v>
      </c>
      <c r="C33" s="71"/>
    </row>
    <row r="34" spans="1:3" s="1" customFormat="1" ht="12.75">
      <c r="A34" s="1" t="s">
        <v>202</v>
      </c>
      <c r="B34" s="1" t="s">
        <v>354</v>
      </c>
      <c r="C34" s="71"/>
    </row>
    <row r="35" spans="1:3" s="1" customFormat="1" ht="12.75">
      <c r="A35" s="1" t="s">
        <v>336</v>
      </c>
      <c r="B35" s="1" t="s">
        <v>337</v>
      </c>
      <c r="C35" s="71"/>
    </row>
    <row r="36" spans="1:3" s="71" customFormat="1" ht="12.75">
      <c r="A36" s="1" t="s">
        <v>378</v>
      </c>
      <c r="B36" s="1" t="s">
        <v>379</v>
      </c>
      <c r="C36" s="3"/>
    </row>
    <row r="37" spans="1:3" s="1" customFormat="1" ht="12.75">
      <c r="A37" s="1" t="s">
        <v>168</v>
      </c>
      <c r="B37" s="1" t="s">
        <v>421</v>
      </c>
      <c r="C37" s="71"/>
    </row>
    <row r="38" spans="1:3" s="1" customFormat="1" ht="12.75">
      <c r="A38" s="1" t="s">
        <v>404</v>
      </c>
      <c r="B38" s="1" t="s">
        <v>405</v>
      </c>
      <c r="C38" s="71"/>
    </row>
    <row r="39" spans="1:3" s="1" customFormat="1" ht="12.75">
      <c r="A39" s="1" t="s">
        <v>198</v>
      </c>
      <c r="B39" s="1" t="s">
        <v>251</v>
      </c>
      <c r="C39" s="71"/>
    </row>
    <row r="40" spans="1:3" s="1" customFormat="1" ht="12.75">
      <c r="A40" s="1" t="s">
        <v>199</v>
      </c>
      <c r="B40" s="1" t="s">
        <v>251</v>
      </c>
      <c r="C40" s="71"/>
    </row>
    <row r="41" spans="1:3" s="1" customFormat="1" ht="12.75">
      <c r="A41" s="1" t="s">
        <v>254</v>
      </c>
      <c r="B41" s="1" t="s">
        <v>325</v>
      </c>
      <c r="C41" s="71"/>
    </row>
    <row r="42" spans="1:3" s="1" customFormat="1" ht="12.75">
      <c r="A42" s="1" t="s">
        <v>186</v>
      </c>
      <c r="B42" s="1" t="s">
        <v>429</v>
      </c>
      <c r="C42" s="71"/>
    </row>
    <row r="43" spans="1:3" s="1" customFormat="1" ht="12.75">
      <c r="A43" s="1" t="s">
        <v>282</v>
      </c>
      <c r="B43" s="1" t="s">
        <v>380</v>
      </c>
      <c r="C43" s="71"/>
    </row>
    <row r="44" spans="1:3" s="1" customFormat="1" ht="12.75">
      <c r="A44" s="1" t="s">
        <v>169</v>
      </c>
      <c r="B44" s="1" t="s">
        <v>170</v>
      </c>
      <c r="C44" s="71"/>
    </row>
    <row r="45" spans="1:3" s="1" customFormat="1" ht="12.75">
      <c r="A45" s="1" t="s">
        <v>171</v>
      </c>
      <c r="B45" s="1" t="s">
        <v>183</v>
      </c>
      <c r="C45" s="71"/>
    </row>
    <row r="46" spans="1:3" s="1" customFormat="1" ht="12.75">
      <c r="A46" s="1" t="s">
        <v>172</v>
      </c>
      <c r="B46" s="1" t="s">
        <v>342</v>
      </c>
      <c r="C46" s="71"/>
    </row>
    <row r="47" spans="1:3" s="1" customFormat="1" ht="12.75">
      <c r="A47" s="1" t="s">
        <v>489</v>
      </c>
      <c r="B47" s="1" t="s">
        <v>458</v>
      </c>
      <c r="C47" s="71"/>
    </row>
    <row r="48" spans="1:3" s="1" customFormat="1" ht="12.75">
      <c r="A48" s="1" t="s">
        <v>318</v>
      </c>
      <c r="B48" s="1" t="s">
        <v>319</v>
      </c>
      <c r="C48" s="71"/>
    </row>
    <row r="49" spans="1:2" s="1" customFormat="1" ht="12.75">
      <c r="A49" s="1" t="s">
        <v>477</v>
      </c>
      <c r="B49" s="1" t="s">
        <v>478</v>
      </c>
    </row>
    <row r="50" spans="1:3" s="71" customFormat="1" ht="12.75">
      <c r="A50" s="1" t="s">
        <v>347</v>
      </c>
      <c r="B50" s="1" t="s">
        <v>488</v>
      </c>
      <c r="C50" s="3"/>
    </row>
    <row r="51" spans="1:3" s="71" customFormat="1" ht="12.75">
      <c r="A51" s="1" t="s">
        <v>376</v>
      </c>
      <c r="B51" s="1" t="s">
        <v>348</v>
      </c>
      <c r="C51" s="1"/>
    </row>
    <row r="52" spans="1:3" s="1" customFormat="1" ht="12.75">
      <c r="A52" s="1" t="s">
        <v>248</v>
      </c>
      <c r="B52" s="1" t="s">
        <v>352</v>
      </c>
      <c r="C52" s="71"/>
    </row>
    <row r="53" spans="1:3" s="1" customFormat="1" ht="12.75">
      <c r="A53" s="1" t="s">
        <v>486</v>
      </c>
      <c r="B53" s="1" t="s">
        <v>348</v>
      </c>
      <c r="C53" s="71"/>
    </row>
    <row r="54" spans="1:3" s="1" customFormat="1" ht="12.75">
      <c r="A54" s="1" t="s">
        <v>182</v>
      </c>
      <c r="B54" s="1" t="s">
        <v>363</v>
      </c>
      <c r="C54" s="71"/>
    </row>
    <row r="55" spans="1:3" s="1" customFormat="1" ht="12.75">
      <c r="A55" s="1" t="s">
        <v>445</v>
      </c>
      <c r="B55" s="1" t="s">
        <v>446</v>
      </c>
      <c r="C55" s="71"/>
    </row>
    <row r="56" spans="1:2" s="1" customFormat="1" ht="12.75">
      <c r="A56" s="1" t="s">
        <v>260</v>
      </c>
      <c r="B56" s="1" t="s">
        <v>432</v>
      </c>
    </row>
    <row r="57" spans="1:3" s="1" customFormat="1" ht="12.75">
      <c r="A57" s="1" t="s">
        <v>287</v>
      </c>
      <c r="B57" s="1" t="s">
        <v>311</v>
      </c>
      <c r="C57" s="71"/>
    </row>
    <row r="58" spans="1:3" s="1" customFormat="1" ht="12.75">
      <c r="A58" s="1" t="s">
        <v>353</v>
      </c>
      <c r="B58" s="1" t="s">
        <v>298</v>
      </c>
      <c r="C58" s="71"/>
    </row>
    <row r="59" spans="1:3" s="1" customFormat="1" ht="12.75">
      <c r="A59" s="1" t="s">
        <v>372</v>
      </c>
      <c r="B59" s="1" t="s">
        <v>423</v>
      </c>
      <c r="C59" s="71"/>
    </row>
    <row r="60" spans="1:3" s="1" customFormat="1" ht="12.75">
      <c r="A60" s="1" t="s">
        <v>426</v>
      </c>
      <c r="B60" s="1" t="s">
        <v>427</v>
      </c>
      <c r="C60" s="71"/>
    </row>
    <row r="61" spans="1:3" s="1" customFormat="1" ht="12.75">
      <c r="A61" s="1" t="s">
        <v>460</v>
      </c>
      <c r="B61" s="1" t="s">
        <v>461</v>
      </c>
      <c r="C61" s="71"/>
    </row>
    <row r="62" spans="1:3" s="1" customFormat="1" ht="12.75">
      <c r="A62" s="1" t="s">
        <v>173</v>
      </c>
      <c r="B62" s="1" t="s">
        <v>430</v>
      </c>
      <c r="C62" s="71"/>
    </row>
    <row r="63" spans="1:2" s="1" customFormat="1" ht="12.75">
      <c r="A63" s="1" t="s">
        <v>263</v>
      </c>
      <c r="B63" s="1" t="s">
        <v>398</v>
      </c>
    </row>
    <row r="64" spans="1:3" s="1" customFormat="1" ht="12.75">
      <c r="A64" s="1" t="s">
        <v>400</v>
      </c>
      <c r="B64" s="1" t="s">
        <v>401</v>
      </c>
      <c r="C64" s="71"/>
    </row>
    <row r="65" spans="1:3" s="1" customFormat="1" ht="12.75">
      <c r="A65" s="1" t="s">
        <v>340</v>
      </c>
      <c r="B65" s="1" t="s">
        <v>424</v>
      </c>
      <c r="C65" s="71"/>
    </row>
    <row r="66" spans="1:3" s="1" customFormat="1" ht="12.75">
      <c r="A66" s="1" t="s">
        <v>268</v>
      </c>
      <c r="B66" s="1" t="s">
        <v>269</v>
      </c>
      <c r="C66" s="71"/>
    </row>
    <row r="67" spans="1:3" s="1" customFormat="1" ht="12.75">
      <c r="A67" s="1" t="s">
        <v>217</v>
      </c>
      <c r="B67" s="1" t="s">
        <v>390</v>
      </c>
      <c r="C67" s="71"/>
    </row>
    <row r="68" spans="1:3" s="1" customFormat="1" ht="12.75">
      <c r="A68" s="1" t="s">
        <v>375</v>
      </c>
      <c r="B68" s="1" t="s">
        <v>438</v>
      </c>
      <c r="C68" s="71"/>
    </row>
    <row r="69" spans="1:3" s="1" customFormat="1" ht="12.75">
      <c r="A69" s="1" t="s">
        <v>174</v>
      </c>
      <c r="B69" s="1" t="s">
        <v>335</v>
      </c>
      <c r="C69" s="71"/>
    </row>
    <row r="70" spans="1:3" s="1" customFormat="1" ht="12.75">
      <c r="A70" s="1" t="s">
        <v>175</v>
      </c>
      <c r="B70" s="1" t="s">
        <v>335</v>
      </c>
      <c r="C70" s="71"/>
    </row>
    <row r="71" spans="1:3" s="1" customFormat="1" ht="12.75">
      <c r="A71" s="1" t="s">
        <v>176</v>
      </c>
      <c r="B71" s="1" t="s">
        <v>187</v>
      </c>
      <c r="C71" s="71"/>
    </row>
    <row r="72" spans="1:3" s="1" customFormat="1" ht="12.75">
      <c r="A72" s="1" t="s">
        <v>350</v>
      </c>
      <c r="B72" s="1" t="s">
        <v>351</v>
      </c>
      <c r="C72" s="71"/>
    </row>
    <row r="73" spans="1:3" s="1" customFormat="1" ht="12.75">
      <c r="A73" s="1" t="s">
        <v>312</v>
      </c>
      <c r="B73" s="1" t="s">
        <v>313</v>
      </c>
      <c r="C73" s="71"/>
    </row>
    <row r="74" spans="1:2" s="1" customFormat="1" ht="12.75">
      <c r="A74" s="1" t="s">
        <v>281</v>
      </c>
      <c r="B74" s="1" t="s">
        <v>439</v>
      </c>
    </row>
    <row r="75" spans="1:3" s="1" customFormat="1" ht="12.75">
      <c r="A75" s="1" t="s">
        <v>192</v>
      </c>
      <c r="B75" s="1" t="s">
        <v>193</v>
      </c>
      <c r="C75" s="71"/>
    </row>
    <row r="76" spans="1:3" s="1" customFormat="1" ht="12.75">
      <c r="A76" s="1" t="s">
        <v>177</v>
      </c>
      <c r="B76" s="1" t="s">
        <v>433</v>
      </c>
      <c r="C76" s="71"/>
    </row>
    <row r="80" spans="1:2" ht="12.75">
      <c r="A80" s="119" t="s">
        <v>277</v>
      </c>
      <c r="B80" s="1" t="s">
        <v>358</v>
      </c>
    </row>
    <row r="81" spans="1:5" ht="12.75">
      <c r="A81" s="71"/>
      <c r="B81" s="180"/>
      <c r="C81" s="180"/>
      <c r="D81" s="180"/>
      <c r="E81" s="180"/>
    </row>
    <row r="82" spans="1:5" s="1" customFormat="1" ht="12.75">
      <c r="A82" s="1" t="s">
        <v>221</v>
      </c>
      <c r="B82" s="170" t="s">
        <v>472</v>
      </c>
      <c r="C82" s="172"/>
      <c r="D82" s="172"/>
      <c r="E82" s="172"/>
    </row>
    <row r="83" spans="1:5" s="1" customFormat="1" ht="12.75">
      <c r="A83" s="1" t="s">
        <v>220</v>
      </c>
      <c r="B83" s="170" t="s">
        <v>471</v>
      </c>
      <c r="C83" s="171"/>
      <c r="D83" s="171"/>
      <c r="E83" s="171"/>
    </row>
    <row r="84" spans="1:5" s="1" customFormat="1" ht="12.75">
      <c r="A84" s="1" t="s">
        <v>219</v>
      </c>
      <c r="B84" s="170" t="s">
        <v>470</v>
      </c>
      <c r="C84" s="171"/>
      <c r="D84" s="171"/>
      <c r="E84" s="171"/>
    </row>
    <row r="85" spans="1:5" s="1" customFormat="1" ht="12.75">
      <c r="A85" s="1" t="s">
        <v>326</v>
      </c>
      <c r="B85" s="170" t="s">
        <v>473</v>
      </c>
      <c r="C85" s="171"/>
      <c r="D85" s="171"/>
      <c r="E85" s="171"/>
    </row>
    <row r="86" spans="1:5" s="1" customFormat="1" ht="12.75">
      <c r="A86" s="1" t="s">
        <v>224</v>
      </c>
      <c r="B86" s="170" t="s">
        <v>465</v>
      </c>
      <c r="C86" s="171"/>
      <c r="D86" s="171"/>
      <c r="E86" s="171"/>
    </row>
    <row r="87" spans="1:5" s="1" customFormat="1" ht="12.75">
      <c r="A87" s="1" t="s">
        <v>223</v>
      </c>
      <c r="B87" s="170" t="s">
        <v>464</v>
      </c>
      <c r="C87" s="171"/>
      <c r="D87" s="171"/>
      <c r="E87" s="171"/>
    </row>
    <row r="88" spans="1:5" s="1" customFormat="1" ht="12.75">
      <c r="A88" s="1" t="s">
        <v>227</v>
      </c>
      <c r="B88" s="170" t="s">
        <v>463</v>
      </c>
      <c r="C88" s="171"/>
      <c r="D88" s="171"/>
      <c r="E88" s="171"/>
    </row>
    <row r="89" spans="1:5" s="1" customFormat="1" ht="12.75">
      <c r="A89" s="1" t="s">
        <v>228</v>
      </c>
      <c r="B89" s="170" t="s">
        <v>466</v>
      </c>
      <c r="C89" s="171"/>
      <c r="D89" s="171"/>
      <c r="E89" s="171"/>
    </row>
    <row r="90" spans="1:5" s="1" customFormat="1" ht="12.75">
      <c r="A90" s="1" t="s">
        <v>225</v>
      </c>
      <c r="B90" s="170" t="s">
        <v>456</v>
      </c>
      <c r="C90" s="170"/>
      <c r="D90" s="170"/>
      <c r="E90" s="170"/>
    </row>
    <row r="91" spans="1:5" s="1" customFormat="1" ht="12.75">
      <c r="A91" s="1" t="s">
        <v>226</v>
      </c>
      <c r="B91" s="170" t="s">
        <v>457</v>
      </c>
      <c r="C91" s="170"/>
      <c r="D91" s="170"/>
      <c r="E91" s="170"/>
    </row>
    <row r="92" spans="1:5" s="1" customFormat="1" ht="12.75">
      <c r="A92" s="1" t="s">
        <v>230</v>
      </c>
      <c r="B92" s="170" t="s">
        <v>467</v>
      </c>
      <c r="C92" s="170"/>
      <c r="D92" s="170"/>
      <c r="E92" s="170"/>
    </row>
    <row r="93" spans="1:5" s="1" customFormat="1" ht="12.75">
      <c r="A93" s="1" t="s">
        <v>231</v>
      </c>
      <c r="B93" s="170" t="s">
        <v>468</v>
      </c>
      <c r="C93" s="170"/>
      <c r="D93" s="170"/>
      <c r="E93" s="170"/>
    </row>
    <row r="94" spans="1:5" s="1" customFormat="1" ht="12.75">
      <c r="A94" s="1" t="s">
        <v>229</v>
      </c>
      <c r="B94" s="170" t="s">
        <v>469</v>
      </c>
      <c r="C94" s="170"/>
      <c r="D94" s="170"/>
      <c r="E94" s="170"/>
    </row>
    <row r="95" spans="1:5" s="1" customFormat="1" ht="12.75">
      <c r="A95" s="1" t="s">
        <v>232</v>
      </c>
      <c r="B95" s="170" t="s">
        <v>455</v>
      </c>
      <c r="C95" s="170"/>
      <c r="D95" s="170"/>
      <c r="E95" s="170"/>
    </row>
    <row r="96" spans="1:5" s="1" customFormat="1" ht="12.75">
      <c r="A96" s="1" t="s">
        <v>236</v>
      </c>
      <c r="B96" s="170" t="s">
        <v>475</v>
      </c>
      <c r="C96" s="170"/>
      <c r="D96" s="170"/>
      <c r="E96" s="170"/>
    </row>
    <row r="97" spans="1:2" s="1" customFormat="1" ht="12.75">
      <c r="A97" s="1" t="s">
        <v>237</v>
      </c>
      <c r="B97" s="170" t="s">
        <v>474</v>
      </c>
    </row>
  </sheetData>
  <mergeCells count="1">
    <mergeCell ref="B81:E8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1" sqref="E31"/>
    </sheetView>
  </sheetViews>
  <sheetFormatPr defaultColWidth="9.140625" defaultRowHeight="12.75"/>
  <sheetData>
    <row r="1" ht="12.75">
      <c r="A1" s="1" t="s">
        <v>409</v>
      </c>
    </row>
    <row r="2" ht="12.75">
      <c r="A2" s="1" t="s">
        <v>408</v>
      </c>
    </row>
    <row r="3" ht="12.75">
      <c r="B3" t="s">
        <v>414</v>
      </c>
    </row>
    <row r="4" ht="12.75">
      <c r="B4" t="s">
        <v>428</v>
      </c>
    </row>
    <row r="5" ht="12.75">
      <c r="B5" t="s">
        <v>407</v>
      </c>
    </row>
    <row r="6" ht="12.75">
      <c r="B6" t="s">
        <v>410</v>
      </c>
    </row>
    <row r="7" ht="12.75">
      <c r="B7" t="s">
        <v>411</v>
      </c>
    </row>
    <row r="8" ht="12.75">
      <c r="B8" t="s">
        <v>415</v>
      </c>
    </row>
    <row r="10" ht="12.75">
      <c r="A10" s="1" t="s">
        <v>412</v>
      </c>
    </row>
    <row r="12" ht="12.75">
      <c r="A12" s="1" t="s">
        <v>419</v>
      </c>
    </row>
    <row r="13" ht="12.75">
      <c r="B13" t="s">
        <v>476</v>
      </c>
    </row>
    <row r="15" ht="12.75">
      <c r="A15" s="1" t="s">
        <v>413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2020-04-11T15:04:53Z</dcterms:modified>
  <cp:category/>
  <cp:version/>
  <cp:contentType/>
  <cp:contentStatus/>
</cp:coreProperties>
</file>