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5010" activeTab="0"/>
  </bookViews>
  <sheets>
    <sheet name="Perustaulukko" sheetId="1" r:id="rId1"/>
    <sheet name="Talvikuolleisuus" sheetId="2" r:id="rId2"/>
    <sheet name="Laskijat" sheetId="3" r:id="rId3"/>
  </sheets>
  <definedNames>
    <definedName name="_xlnm.Print_Titles" localSheetId="0">'Perustaulukko'!$A:$A,'Perustaulukko'!$2:$4</definedName>
  </definedNames>
  <calcPr fullCalcOnLoad="1"/>
</workbook>
</file>

<file path=xl/sharedStrings.xml><?xml version="1.0" encoding="utf-8"?>
<sst xmlns="http://schemas.openxmlformats.org/spreadsheetml/2006/main" count="386" uniqueCount="216">
  <si>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</si>
  <si>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</si>
  <si>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</si>
  <si>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</si>
  <si>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</si>
  <si>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</si>
  <si>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</si>
  <si>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</si>
  <si>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</si>
  <si>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</si>
  <si>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</si>
  <si>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</si>
  <si>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</si>
  <si>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</si>
  <si>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</si>
  <si>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</si>
  <si>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</si>
  <si>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</si>
  <si>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</si>
  <si>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</si>
  <si>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</si>
  <si>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</si>
  <si>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</si>
  <si>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</si>
  <si>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</si>
  <si>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</si>
  <si>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</si>
  <si>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</si>
  <si>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</si>
  <si>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</si>
  <si>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</si>
  <si>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</si>
  <si>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</si>
  <si>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</si>
  <si>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</si>
  <si>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</si>
  <si>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</si>
  <si>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</si>
  <si>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</si>
  <si>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</si>
  <si>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</si>
  <si>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</si>
  <si>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</si>
  <si>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</si>
  <si>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</si>
  <si>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</si>
  <si>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</si>
  <si>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</si>
  <si>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</si>
  <si>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</si>
  <si>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</si>
  <si>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</si>
  <si>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</si>
  <si>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</si>
  <si>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</si>
  <si>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</si>
  <si>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</si>
  <si>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</si>
  <si>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</si>
  <si>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</si>
  <si>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</si>
  <si>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</si>
  <si>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</si>
  <si>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</si>
  <si>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</si>
  <si>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</si>
  <si>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</si>
  <si>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</si>
  <si>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</si>
  <si>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</si>
  <si>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</si>
  <si>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</si>
  <si>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</si>
  <si>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</si>
  <si>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Laupunen</t>
  </si>
  <si>
    <t>KAA</t>
  </si>
  <si>
    <t>Piekana</t>
  </si>
  <si>
    <t>RYM</t>
  </si>
  <si>
    <t>Aasla</t>
  </si>
  <si>
    <t>Pikkutikka</t>
  </si>
  <si>
    <t>Sarvipöllö</t>
  </si>
  <si>
    <t>TUR</t>
  </si>
  <si>
    <t>Lapintiainen</t>
  </si>
  <si>
    <t>Pehtjärvi</t>
  </si>
  <si>
    <t>Kankainen</t>
  </si>
  <si>
    <t>MAS</t>
  </si>
  <si>
    <t>Seppälä</t>
  </si>
  <si>
    <t>Nokkavarpunen</t>
  </si>
  <si>
    <t>MYN</t>
  </si>
  <si>
    <t>Kevätlaskennat TLY:n alueella</t>
  </si>
  <si>
    <t>Pajusirkku</t>
  </si>
  <si>
    <t>Isolokki</t>
  </si>
  <si>
    <t>Uivelo</t>
  </si>
  <si>
    <t>Pulmunen</t>
  </si>
  <si>
    <t>Hirvensalo</t>
  </si>
  <si>
    <t>Pohjantikka</t>
  </si>
  <si>
    <t>PYH</t>
  </si>
  <si>
    <t>Otajärvi</t>
  </si>
  <si>
    <t>KOS</t>
  </si>
  <si>
    <t>Koivukylä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</si>
  <si>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</si>
  <si>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</si>
  <si>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</si>
  <si>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</si>
  <si>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</si>
  <si>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</si>
  <si>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</si>
  <si>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</si>
  <si>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</si>
  <si>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PAR</t>
  </si>
  <si>
    <t>Kirjala</t>
  </si>
  <si>
    <t>Mustavaris</t>
  </si>
  <si>
    <t>LIE</t>
  </si>
  <si>
    <t>Littoistenjärvi</t>
  </si>
  <si>
    <t>Empo</t>
  </si>
  <si>
    <t>Hannu Allonen</t>
  </si>
  <si>
    <t xml:space="preserve">PÖY </t>
  </si>
  <si>
    <t>Auvainen</t>
  </si>
  <si>
    <t>Mikko Tamminen</t>
  </si>
  <si>
    <t xml:space="preserve">RYM </t>
  </si>
  <si>
    <t>Lennart Saari</t>
  </si>
  <si>
    <t>Brunnila</t>
  </si>
  <si>
    <t>Ruissalo</t>
  </si>
  <si>
    <t>Jarmo Laine</t>
  </si>
  <si>
    <t>RAI</t>
  </si>
  <si>
    <t>Kaanaa</t>
  </si>
  <si>
    <t>Harri Päivärinta</t>
  </si>
  <si>
    <t>PAI</t>
  </si>
  <si>
    <t>Vista</t>
  </si>
  <si>
    <t>Tukkasotka</t>
  </si>
  <si>
    <t>Esko Gustafsson, Veijo Peltola</t>
  </si>
  <si>
    <t>Rauvolanlahti</t>
  </si>
  <si>
    <t>Markus Lampinen</t>
  </si>
  <si>
    <t>Luhtakana</t>
  </si>
  <si>
    <t>Jouko Lehtonen</t>
  </si>
  <si>
    <t>Stortervo Syd</t>
  </si>
  <si>
    <t>Kaj-Ove Pettersson</t>
  </si>
  <si>
    <t>Attu</t>
  </si>
  <si>
    <t>Ensimmäisenä minulle havainnot ilmoittaneen henkilön nimi. Varmasti muitakin laskijoita on ollut mukana useimmilla reiteillä</t>
  </si>
  <si>
    <t>Mustapääkerttu</t>
  </si>
  <si>
    <t>Takakirves</t>
  </si>
  <si>
    <t>KOR</t>
  </si>
  <si>
    <t>Rumar</t>
  </si>
  <si>
    <t>Jukka Tobiasson</t>
  </si>
  <si>
    <t>Ville Vasko, Osmo Kivivuori</t>
  </si>
  <si>
    <t>Osmo Kivivuori, Kari Ahtiainen</t>
  </si>
  <si>
    <t>Suorsala</t>
  </si>
  <si>
    <t>Keskusta-Parsila</t>
  </si>
  <si>
    <t>Golfkentän kierto</t>
  </si>
  <si>
    <t>Pekka Lehti, Hannu Ali-Eskola, Kim Roering</t>
  </si>
  <si>
    <t>Mynälahti</t>
  </si>
  <si>
    <t>Lapinsirkku</t>
  </si>
  <si>
    <t>Yht. yks/10km</t>
  </si>
  <si>
    <t>SUO</t>
  </si>
  <si>
    <t>Laidike</t>
  </si>
  <si>
    <t>Timo Leino</t>
  </si>
  <si>
    <t>Littoinen</t>
  </si>
  <si>
    <t>Hannu Klemola</t>
  </si>
  <si>
    <r>
      <t xml:space="preserve">RIVIT 5 - 92:
Lajikohtainen yksilömäärä
/ 10 havainnointikilometriä
</t>
    </r>
    <r>
      <rPr>
        <sz val="8"/>
        <rFont val="Arial"/>
        <family val="2"/>
      </rPr>
      <t>(Esim. 40km:n lenkillä vuonna 2002 havaitsi keskimäärin yhden merimetson.)</t>
    </r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</si>
  <si>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</si>
  <si>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</si>
  <si>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</si>
  <si>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</si>
  <si>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Uusintalaskentojen 1999/00-05/06 yks./10km keskiarvo</t>
  </si>
  <si>
    <t>1960-l</t>
  </si>
  <si>
    <t>1970-l</t>
  </si>
  <si>
    <t>1980-l</t>
  </si>
  <si>
    <t>1990-l</t>
  </si>
  <si>
    <t>2000-l</t>
  </si>
  <si>
    <t>Yks/10 reittikm laskennassa
 syksyllä 2006</t>
  </si>
  <si>
    <t>Yks/10 reittikm 
kevätlaskennassa 2007</t>
  </si>
  <si>
    <t>Yks/10 reittikm 
vuodenvaihteessa 2006/07</t>
  </si>
  <si>
    <t>Yht. lajeja</t>
  </si>
  <si>
    <t>Yksilöitä jäljellä keväällä syksystä laskien (%)</t>
  </si>
  <si>
    <t>Yksilöitä jäljellä keväällä vuodenvaihteesta laskien (%)</t>
  </si>
  <si>
    <t xml:space="preserve">Lajikohtainen yksilömäärä
/ 10 havainnointikilometriä
</t>
  </si>
  <si>
    <t>Monellako reitillä laji tavattiin</t>
  </si>
  <si>
    <t>Asko Suoranta, Esko Gustafsson</t>
  </si>
  <si>
    <t>Markku Hyvönen, Reko Leino</t>
  </si>
  <si>
    <t>Empo-Vuolahti</t>
  </si>
  <si>
    <t>*Rainer Grönholm ja 3 muuta</t>
  </si>
  <si>
    <t>*Raimo Hyvönen</t>
  </si>
  <si>
    <t>* olen saanut tiedot Luonnontieteellisen keskusmuseon sivuilta</t>
  </si>
  <si>
    <t>*Rainer Grönholm</t>
  </si>
  <si>
    <t>*Juha Kylänpää</t>
  </si>
  <si>
    <t>Kevola</t>
  </si>
  <si>
    <t>*Pekka Salmi ja yksi muu laskija</t>
  </si>
  <si>
    <t>Stortervo-Mågby</t>
  </si>
  <si>
    <t>*Päivi Sirkiä</t>
  </si>
  <si>
    <t>*Tom Ahlström</t>
  </si>
  <si>
    <t>RUS</t>
  </si>
  <si>
    <t>Keskusta-Merttelä</t>
  </si>
  <si>
    <t>Peltopyy</t>
  </si>
  <si>
    <t>*Kai Kankare ja 3 muuta</t>
  </si>
  <si>
    <t>SAU</t>
  </si>
  <si>
    <t>Keskusta</t>
  </si>
  <si>
    <t>Jari Kårlund</t>
  </si>
  <si>
    <t>*Pekka Alho plus 1</t>
  </si>
  <si>
    <t>*Kari Airikkala plus 1</t>
  </si>
  <si>
    <t>Asko Suoranta</t>
  </si>
  <si>
    <t>Krookila-Metsäaro</t>
  </si>
  <si>
    <t>*Kai Norrdahl</t>
  </si>
  <si>
    <t>Kaastla-Kurala</t>
  </si>
  <si>
    <t>Jaakko Wessman, Kari Saari</t>
  </si>
  <si>
    <t>Heinäinen</t>
  </si>
  <si>
    <t>Töyhtöhyyppä</t>
  </si>
  <si>
    <t>Yhteensä yksilöitä</t>
  </si>
  <si>
    <t>PII</t>
  </si>
  <si>
    <t>Harvaluoto</t>
  </si>
  <si>
    <t>Helmipöllö</t>
  </si>
  <si>
    <t>Tuomas Uotila, Arvi Uotila, Jarmo Boman, Kaarle Lönnroth</t>
  </si>
  <si>
    <t>Tapani Numminen, Raino Suni, Jouko Pitkänen</t>
  </si>
  <si>
    <t>*Erkki Hellman</t>
  </si>
  <si>
    <t>Yhteensä lajeja</t>
  </si>
  <si>
    <t>Reitin lajimäärä</t>
  </si>
  <si>
    <t>Reitin yksilömäärä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</si>
</sst>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"/>
    <numFmt numFmtId="181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5" xfId="0" applyNumberForma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180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2" fontId="0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 horizontal="center"/>
    </xf>
    <xf numFmtId="180" fontId="0" fillId="0" borderId="2" xfId="0" applyNumberFormat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Font="1" applyAlignment="1">
      <alignment horizontal="center" vertical="center" textRotation="90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0" fontId="0" fillId="0" borderId="2" xfId="0" applyFont="1" applyBorder="1" applyAlignment="1">
      <alignment horizontal="center" vertical="center" textRotation="90" wrapText="1"/>
    </xf>
    <xf numFmtId="2" fontId="0" fillId="0" borderId="7" xfId="0" applyNumberFormat="1" applyBorder="1" applyAlignment="1">
      <alignment/>
    </xf>
    <xf numFmtId="0" fontId="1" fillId="0" borderId="0" xfId="0" applyFont="1" applyBorder="1" applyAlignment="1">
      <alignment horizontal="center" textRotation="90"/>
    </xf>
    <xf numFmtId="1" fontId="1" fillId="0" borderId="2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00" sqref="O100"/>
    </sheetView>
  </sheetViews>
  <sheetFormatPr defaultColWidth="5.7109375" defaultRowHeight="12.75"/>
  <cols>
    <col min="1" max="1" width="17.140625" style="1" customWidth="1"/>
    <col min="2" max="6" width="5.7109375" style="1" customWidth="1"/>
    <col min="7" max="7" width="5.7109375" style="2" customWidth="1"/>
    <col min="13" max="16" width="6.57421875" style="0" customWidth="1"/>
    <col min="17" max="17" width="6.57421875" style="0" bestFit="1" customWidth="1"/>
  </cols>
  <sheetData>
    <row r="1" ht="12.75">
      <c r="A1" s="1" t="s">
        <v>89</v>
      </c>
    </row>
    <row r="2" spans="1:44" s="5" customFormat="1" ht="129.75">
      <c r="A2" s="4"/>
      <c r="B2" s="27" t="s">
        <v>159</v>
      </c>
      <c r="C2" s="27" t="s">
        <v>160</v>
      </c>
      <c r="D2" s="27" t="s">
        <v>161</v>
      </c>
      <c r="E2" s="27" t="s">
        <v>162</v>
      </c>
      <c r="F2" s="27" t="s">
        <v>163</v>
      </c>
      <c r="G2" s="71" t="s">
        <v>158</v>
      </c>
      <c r="H2" s="71"/>
      <c r="I2" s="71"/>
      <c r="J2" s="71"/>
      <c r="K2" s="71"/>
      <c r="L2" s="71"/>
      <c r="M2" s="72"/>
      <c r="N2" s="51" t="s">
        <v>175</v>
      </c>
      <c r="O2" s="51" t="s">
        <v>176</v>
      </c>
      <c r="P2" s="64" t="s">
        <v>206</v>
      </c>
      <c r="Q2" s="70" t="s">
        <v>179</v>
      </c>
      <c r="R2" s="70" t="s">
        <v>99</v>
      </c>
      <c r="S2" s="69" t="s">
        <v>74</v>
      </c>
      <c r="T2" s="66" t="s">
        <v>83</v>
      </c>
      <c r="U2" s="4" t="s">
        <v>86</v>
      </c>
      <c r="V2" s="4" t="s">
        <v>156</v>
      </c>
      <c r="W2" s="4" t="s">
        <v>113</v>
      </c>
      <c r="X2" s="4" t="s">
        <v>101</v>
      </c>
      <c r="Y2" s="4" t="s">
        <v>150</v>
      </c>
      <c r="Z2" s="4" t="s">
        <v>147</v>
      </c>
      <c r="AA2" s="4" t="s">
        <v>146</v>
      </c>
      <c r="AB2" s="4" t="s">
        <v>185</v>
      </c>
      <c r="AC2" s="4" t="s">
        <v>128</v>
      </c>
      <c r="AD2" s="4" t="s">
        <v>187</v>
      </c>
      <c r="AE2" s="4" t="s">
        <v>208</v>
      </c>
      <c r="AF2" s="4" t="s">
        <v>97</v>
      </c>
      <c r="AG2" s="4" t="s">
        <v>200</v>
      </c>
      <c r="AH2" s="4" t="s">
        <v>191</v>
      </c>
      <c r="AI2" s="4" t="s">
        <v>78</v>
      </c>
      <c r="AJ2" s="4" t="s">
        <v>103</v>
      </c>
      <c r="AK2" s="4" t="s">
        <v>204</v>
      </c>
      <c r="AL2" s="4" t="s">
        <v>202</v>
      </c>
      <c r="AM2" s="4" t="s">
        <v>195</v>
      </c>
      <c r="AN2" s="4" t="s">
        <v>94</v>
      </c>
      <c r="AO2" s="4" t="s">
        <v>140</v>
      </c>
      <c r="AP2" s="4" t="s">
        <v>148</v>
      </c>
      <c r="AQ2" s="4" t="s">
        <v>105</v>
      </c>
      <c r="AR2" s="4" t="s">
        <v>108</v>
      </c>
    </row>
    <row r="3" spans="1:44" s="7" customFormat="1" ht="12.75">
      <c r="A3" s="6"/>
      <c r="B3" s="52" t="s">
        <v>164</v>
      </c>
      <c r="C3" s="57" t="s">
        <v>165</v>
      </c>
      <c r="D3" s="53" t="s">
        <v>166</v>
      </c>
      <c r="E3" s="57" t="s">
        <v>167</v>
      </c>
      <c r="F3" s="54" t="s">
        <v>168</v>
      </c>
      <c r="G3" s="13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8">
        <v>2006</v>
      </c>
      <c r="N3" s="31">
        <v>2007</v>
      </c>
      <c r="O3" s="31"/>
      <c r="P3" s="10"/>
      <c r="Q3" s="7" t="s">
        <v>75</v>
      </c>
      <c r="R3" s="7" t="s">
        <v>98</v>
      </c>
      <c r="S3" s="7" t="s">
        <v>73</v>
      </c>
      <c r="T3" s="7" t="s">
        <v>0</v>
      </c>
      <c r="U3" s="7" t="s">
        <v>0</v>
      </c>
      <c r="V3" s="7" t="s">
        <v>112</v>
      </c>
      <c r="W3" s="7" t="s">
        <v>112</v>
      </c>
      <c r="X3" s="7" t="s">
        <v>100</v>
      </c>
      <c r="Y3" s="7" t="s">
        <v>100</v>
      </c>
      <c r="Z3" s="7" t="s">
        <v>88</v>
      </c>
      <c r="AA3" s="7" t="s">
        <v>88</v>
      </c>
      <c r="AB3" s="7" t="s">
        <v>127</v>
      </c>
      <c r="AC3" s="7" t="s">
        <v>127</v>
      </c>
      <c r="AD3" s="7" t="s">
        <v>109</v>
      </c>
      <c r="AE3" s="7" t="s">
        <v>207</v>
      </c>
      <c r="AF3" s="7" t="s">
        <v>96</v>
      </c>
      <c r="AG3" s="7" t="s">
        <v>124</v>
      </c>
      <c r="AH3" s="7" t="s">
        <v>190</v>
      </c>
      <c r="AI3" s="7" t="s">
        <v>77</v>
      </c>
      <c r="AJ3" s="7" t="s">
        <v>77</v>
      </c>
      <c r="AK3" s="7" t="s">
        <v>77</v>
      </c>
      <c r="AL3" s="7" t="s">
        <v>77</v>
      </c>
      <c r="AM3" s="7" t="s">
        <v>194</v>
      </c>
      <c r="AN3" s="7" t="s">
        <v>81</v>
      </c>
      <c r="AO3" s="7" t="s">
        <v>81</v>
      </c>
      <c r="AP3" s="7" t="s">
        <v>104</v>
      </c>
      <c r="AQ3" s="7" t="s">
        <v>104</v>
      </c>
      <c r="AR3" s="7" t="s">
        <v>107</v>
      </c>
    </row>
    <row r="4" spans="1:44" ht="12.75">
      <c r="A4" s="15" t="s">
        <v>1</v>
      </c>
      <c r="B4" s="55"/>
      <c r="C4" s="58"/>
      <c r="D4" s="15"/>
      <c r="E4" s="58"/>
      <c r="F4" s="56"/>
      <c r="G4" s="21">
        <v>375</v>
      </c>
      <c r="H4" s="22">
        <v>375</v>
      </c>
      <c r="I4" s="22">
        <v>436</v>
      </c>
      <c r="J4" s="22">
        <v>484</v>
      </c>
      <c r="K4" s="22">
        <v>512</v>
      </c>
      <c r="L4" s="22">
        <v>504</v>
      </c>
      <c r="M4" s="22">
        <v>577</v>
      </c>
      <c r="N4" s="43">
        <f>SUM(P4)</f>
        <v>276.3</v>
      </c>
      <c r="O4" s="17"/>
      <c r="P4" s="20">
        <f>SUM(Q4:IV4)</f>
        <v>276.3</v>
      </c>
      <c r="Q4" s="16">
        <v>12</v>
      </c>
      <c r="R4" s="16">
        <v>11</v>
      </c>
      <c r="S4" s="18">
        <v>10.4</v>
      </c>
      <c r="T4" s="24">
        <v>6.6</v>
      </c>
      <c r="U4" s="15">
        <v>11.6</v>
      </c>
      <c r="V4" s="15">
        <v>8.2</v>
      </c>
      <c r="W4" s="15">
        <v>8.3</v>
      </c>
      <c r="X4" s="19">
        <v>13.5</v>
      </c>
      <c r="Y4" s="19">
        <v>7.3</v>
      </c>
      <c r="Z4" s="19">
        <v>11.6</v>
      </c>
      <c r="AA4" s="19">
        <v>9.8</v>
      </c>
      <c r="AB4" s="19">
        <v>11.9</v>
      </c>
      <c r="AC4" s="19">
        <v>10.5</v>
      </c>
      <c r="AD4" s="19">
        <v>11.5</v>
      </c>
      <c r="AE4" s="19">
        <v>10.7</v>
      </c>
      <c r="AF4" s="18">
        <v>10.4</v>
      </c>
      <c r="AG4" s="16">
        <v>6.2</v>
      </c>
      <c r="AH4" s="16">
        <v>11</v>
      </c>
      <c r="AI4" s="16">
        <v>18</v>
      </c>
      <c r="AJ4" s="16">
        <v>10.7</v>
      </c>
      <c r="AK4" s="16">
        <v>10.4</v>
      </c>
      <c r="AL4" s="16">
        <v>10.4</v>
      </c>
      <c r="AM4" s="16">
        <v>7.6</v>
      </c>
      <c r="AN4" s="16">
        <v>7.6</v>
      </c>
      <c r="AO4" s="16">
        <v>5.3</v>
      </c>
      <c r="AP4" s="16">
        <v>11</v>
      </c>
      <c r="AQ4" s="16">
        <v>4.7</v>
      </c>
      <c r="AR4" s="23">
        <v>8.1</v>
      </c>
    </row>
    <row r="5" spans="1:16" ht="12.75">
      <c r="A5" s="1" t="s">
        <v>2</v>
      </c>
      <c r="B5" s="44">
        <v>0</v>
      </c>
      <c r="C5" s="44">
        <v>0</v>
      </c>
      <c r="D5" s="44">
        <v>0</v>
      </c>
      <c r="E5" s="44">
        <v>0.34</v>
      </c>
      <c r="F5" s="45">
        <f>(G5+H5+I5+J5+K5+L5+M5)/7</f>
        <v>0.03571428571428571</v>
      </c>
      <c r="I5">
        <v>0.25</v>
      </c>
      <c r="M5" s="32"/>
      <c r="N5" s="50">
        <f>P5*10/$N$4</f>
        <v>0</v>
      </c>
      <c r="O5" s="33">
        <f>COUNT(Q5:AR5)</f>
        <v>0</v>
      </c>
      <c r="P5" s="11">
        <f>SUM(Q5:IV5)</f>
        <v>0</v>
      </c>
    </row>
    <row r="6" spans="1:43" ht="12.75">
      <c r="A6" s="1" t="s">
        <v>3</v>
      </c>
      <c r="B6" s="44">
        <v>0</v>
      </c>
      <c r="C6" s="44">
        <v>0.25</v>
      </c>
      <c r="D6" s="44">
        <v>0.61</v>
      </c>
      <c r="E6" s="45">
        <v>3.85</v>
      </c>
      <c r="F6" s="45">
        <f aca="true" t="shared" si="0" ref="F6:F72">(G6+H6+I6+J6+K6+L6+M6)/7</f>
        <v>1.1600000000000001</v>
      </c>
      <c r="G6" s="2">
        <v>1.25</v>
      </c>
      <c r="H6" s="3">
        <v>1.33</v>
      </c>
      <c r="I6">
        <v>1.58</v>
      </c>
      <c r="J6">
        <v>1.55</v>
      </c>
      <c r="K6">
        <v>1.19</v>
      </c>
      <c r="L6">
        <v>0.67</v>
      </c>
      <c r="M6" s="32">
        <v>0.55</v>
      </c>
      <c r="N6" s="50">
        <f aca="true" t="shared" si="1" ref="N6:N72">P6*10/$N$4</f>
        <v>0.4343105320304017</v>
      </c>
      <c r="O6" s="33">
        <f>COUNT(Q6:AR6)</f>
        <v>1</v>
      </c>
      <c r="P6" s="11">
        <f>SUM(Q6:IV6)</f>
        <v>12</v>
      </c>
      <c r="AQ6">
        <v>12</v>
      </c>
    </row>
    <row r="7" spans="1:16" ht="12.75">
      <c r="A7" s="1" t="s">
        <v>4</v>
      </c>
      <c r="B7" s="44">
        <v>0</v>
      </c>
      <c r="C7" s="44">
        <v>0</v>
      </c>
      <c r="D7" s="44">
        <v>0.01</v>
      </c>
      <c r="E7" s="44">
        <v>0.06</v>
      </c>
      <c r="F7" s="45">
        <f t="shared" si="0"/>
        <v>0.04142857142857143</v>
      </c>
      <c r="G7" s="2">
        <v>0.11</v>
      </c>
      <c r="H7">
        <v>0.03</v>
      </c>
      <c r="I7">
        <v>0.07</v>
      </c>
      <c r="K7">
        <v>0.04</v>
      </c>
      <c r="L7">
        <v>0.02</v>
      </c>
      <c r="M7" s="32">
        <v>0.02</v>
      </c>
      <c r="N7" s="50">
        <f t="shared" si="1"/>
        <v>0</v>
      </c>
      <c r="O7" s="33">
        <f aca="true" t="shared" si="2" ref="O7:O73">COUNT(Q7:AR7)</f>
        <v>0</v>
      </c>
      <c r="P7" s="11">
        <f>SUM(Q7:IV7)</f>
        <v>0</v>
      </c>
    </row>
    <row r="8" spans="1:43" ht="12.75">
      <c r="A8" s="1" t="s">
        <v>5</v>
      </c>
      <c r="B8" s="45">
        <v>28.8</v>
      </c>
      <c r="C8" s="45">
        <v>5.07</v>
      </c>
      <c r="D8" s="44">
        <v>23.77</v>
      </c>
      <c r="E8" s="44">
        <v>10.72</v>
      </c>
      <c r="F8" s="45">
        <f t="shared" si="0"/>
        <v>19.294285714285714</v>
      </c>
      <c r="G8" s="2">
        <v>6.96</v>
      </c>
      <c r="H8" s="3">
        <v>8.8</v>
      </c>
      <c r="I8">
        <v>40.53</v>
      </c>
      <c r="J8" s="3">
        <v>17.4</v>
      </c>
      <c r="K8">
        <v>18.18</v>
      </c>
      <c r="L8" s="3">
        <v>15.6</v>
      </c>
      <c r="M8" s="32">
        <v>27.59</v>
      </c>
      <c r="N8" s="50">
        <f t="shared" si="1"/>
        <v>9.699601882012304</v>
      </c>
      <c r="O8" s="33">
        <f t="shared" si="2"/>
        <v>4</v>
      </c>
      <c r="P8" s="11">
        <f>SUM(Q8:IV8)</f>
        <v>268</v>
      </c>
      <c r="V8">
        <v>12</v>
      </c>
      <c r="W8">
        <v>15</v>
      </c>
      <c r="AF8">
        <v>1</v>
      </c>
      <c r="AQ8">
        <v>240</v>
      </c>
    </row>
    <row r="9" spans="1:16" ht="12.75">
      <c r="A9" s="1" t="s">
        <v>129</v>
      </c>
      <c r="B9" s="44">
        <v>0.01</v>
      </c>
      <c r="C9" s="44">
        <v>0.11</v>
      </c>
      <c r="D9" s="44">
        <v>0.03</v>
      </c>
      <c r="E9" s="44">
        <v>0.41</v>
      </c>
      <c r="F9" s="45">
        <f t="shared" si="0"/>
        <v>0.13285714285714284</v>
      </c>
      <c r="K9">
        <v>0.82</v>
      </c>
      <c r="L9">
        <v>0.04</v>
      </c>
      <c r="M9" s="32">
        <v>0.07</v>
      </c>
      <c r="N9" s="50">
        <f t="shared" si="1"/>
        <v>0</v>
      </c>
      <c r="O9" s="33">
        <f t="shared" si="2"/>
        <v>0</v>
      </c>
      <c r="P9" s="11">
        <f>SUM(Q9:IV9)</f>
        <v>0</v>
      </c>
    </row>
    <row r="10" spans="1:16" ht="12.75">
      <c r="A10" s="1" t="s">
        <v>65</v>
      </c>
      <c r="B10" s="44">
        <v>0</v>
      </c>
      <c r="C10" s="44">
        <v>0</v>
      </c>
      <c r="D10" s="44">
        <v>0.62</v>
      </c>
      <c r="E10" s="45">
        <v>0.2</v>
      </c>
      <c r="F10" s="45">
        <f t="shared" si="0"/>
        <v>0.002857142857142857</v>
      </c>
      <c r="I10">
        <v>0.02</v>
      </c>
      <c r="M10" s="32"/>
      <c r="N10" s="50">
        <f t="shared" si="1"/>
        <v>0</v>
      </c>
      <c r="O10" s="33">
        <f t="shared" si="2"/>
        <v>0</v>
      </c>
      <c r="P10" s="11">
        <f>SUM(Q10:IV10)</f>
        <v>0</v>
      </c>
    </row>
    <row r="11" spans="1:16" ht="12.75">
      <c r="A11" s="1" t="s">
        <v>6</v>
      </c>
      <c r="B11" s="44">
        <v>0.04</v>
      </c>
      <c r="C11" s="44">
        <v>0.12</v>
      </c>
      <c r="D11" s="44">
        <v>0.29</v>
      </c>
      <c r="E11" s="44">
        <v>1.44</v>
      </c>
      <c r="F11" s="45">
        <f t="shared" si="0"/>
        <v>0.6757142857142858</v>
      </c>
      <c r="G11" s="2">
        <v>0.56</v>
      </c>
      <c r="H11">
        <v>0.29</v>
      </c>
      <c r="I11">
        <v>0.41</v>
      </c>
      <c r="J11">
        <v>0.14</v>
      </c>
      <c r="K11">
        <v>2.99</v>
      </c>
      <c r="L11">
        <v>0.06</v>
      </c>
      <c r="M11" s="32">
        <v>0.28</v>
      </c>
      <c r="N11" s="50">
        <f t="shared" si="1"/>
        <v>0</v>
      </c>
      <c r="O11" s="33">
        <f t="shared" si="2"/>
        <v>0</v>
      </c>
      <c r="P11" s="11">
        <f>SUM(Q11:IV11)</f>
        <v>0</v>
      </c>
    </row>
    <row r="12" spans="1:16" ht="12.75">
      <c r="A12" s="1" t="s">
        <v>92</v>
      </c>
      <c r="B12" s="44">
        <v>0</v>
      </c>
      <c r="C12" s="44">
        <v>0.01</v>
      </c>
      <c r="D12" s="44">
        <v>0.01</v>
      </c>
      <c r="E12" s="44">
        <v>0.01</v>
      </c>
      <c r="F12" s="45">
        <f t="shared" si="0"/>
        <v>0.03142857142857143</v>
      </c>
      <c r="J12">
        <v>0.02</v>
      </c>
      <c r="K12" s="3">
        <v>0.2</v>
      </c>
      <c r="M12" s="32"/>
      <c r="N12" s="50">
        <f t="shared" si="1"/>
        <v>0</v>
      </c>
      <c r="O12" s="33">
        <f t="shared" si="2"/>
        <v>0</v>
      </c>
      <c r="P12" s="11">
        <f>SUM(Q12:IV12)</f>
        <v>0</v>
      </c>
    </row>
    <row r="13" spans="1:16" ht="12.75">
      <c r="A13" s="1" t="s">
        <v>66</v>
      </c>
      <c r="B13" s="44">
        <v>0</v>
      </c>
      <c r="C13" s="44">
        <v>0.03</v>
      </c>
      <c r="D13" s="44">
        <v>0.08</v>
      </c>
      <c r="E13" s="44">
        <v>0.03</v>
      </c>
      <c r="F13" s="45">
        <f t="shared" si="0"/>
        <v>0.021428571428571432</v>
      </c>
      <c r="I13">
        <v>0.05</v>
      </c>
      <c r="K13" s="3">
        <v>0.1</v>
      </c>
      <c r="M13" s="32"/>
      <c r="N13" s="50">
        <f t="shared" si="1"/>
        <v>0</v>
      </c>
      <c r="O13" s="33">
        <f t="shared" si="2"/>
        <v>0</v>
      </c>
      <c r="P13" s="11">
        <f>SUM(Q13:IV13)</f>
        <v>0</v>
      </c>
    </row>
    <row r="14" spans="1:37" ht="12.75">
      <c r="A14" s="1" t="s">
        <v>7</v>
      </c>
      <c r="B14" s="44">
        <v>0.04</v>
      </c>
      <c r="C14" s="44">
        <v>0.58</v>
      </c>
      <c r="D14" s="45">
        <v>2.2</v>
      </c>
      <c r="E14" s="44">
        <v>4.42</v>
      </c>
      <c r="F14" s="45">
        <f t="shared" si="0"/>
        <v>1.9228571428571428</v>
      </c>
      <c r="G14" s="2">
        <v>2.08</v>
      </c>
      <c r="H14">
        <v>1.55</v>
      </c>
      <c r="I14" s="3">
        <v>3.23</v>
      </c>
      <c r="J14" s="3">
        <v>2.69</v>
      </c>
      <c r="K14" s="3">
        <v>1.6</v>
      </c>
      <c r="L14" s="3">
        <v>1.67</v>
      </c>
      <c r="M14" s="32">
        <v>0.64</v>
      </c>
      <c r="N14" s="50">
        <f t="shared" si="1"/>
        <v>0.39811798769453494</v>
      </c>
      <c r="O14" s="33">
        <f t="shared" si="2"/>
        <v>3</v>
      </c>
      <c r="P14" s="11">
        <f>SUM(Q14:IV14)</f>
        <v>11</v>
      </c>
      <c r="AD14">
        <v>6</v>
      </c>
      <c r="AE14">
        <v>1</v>
      </c>
      <c r="AK14">
        <v>4</v>
      </c>
    </row>
    <row r="15" spans="1:43" ht="12.75">
      <c r="A15" s="1" t="s">
        <v>8</v>
      </c>
      <c r="B15" s="44">
        <v>0</v>
      </c>
      <c r="C15" s="44">
        <v>0.01</v>
      </c>
      <c r="D15" s="44">
        <v>0.01</v>
      </c>
      <c r="E15" s="44">
        <v>0.19</v>
      </c>
      <c r="F15" s="45">
        <f t="shared" si="0"/>
        <v>0.46</v>
      </c>
      <c r="G15" s="2">
        <v>0.45</v>
      </c>
      <c r="H15">
        <v>0.43</v>
      </c>
      <c r="I15">
        <v>0.64</v>
      </c>
      <c r="J15">
        <v>0.25</v>
      </c>
      <c r="K15">
        <v>0.35</v>
      </c>
      <c r="L15">
        <v>0.58</v>
      </c>
      <c r="M15" s="32">
        <v>0.52</v>
      </c>
      <c r="N15" s="50">
        <f t="shared" si="1"/>
        <v>1.4838943177705393</v>
      </c>
      <c r="O15" s="33">
        <f t="shared" si="2"/>
        <v>6</v>
      </c>
      <c r="P15" s="11">
        <f>SUM(Q15:IV15)</f>
        <v>41</v>
      </c>
      <c r="S15">
        <v>29</v>
      </c>
      <c r="X15">
        <v>2</v>
      </c>
      <c r="Y15">
        <v>2</v>
      </c>
      <c r="AE15">
        <v>1</v>
      </c>
      <c r="AK15">
        <v>3</v>
      </c>
      <c r="AQ15">
        <v>4</v>
      </c>
    </row>
    <row r="16" spans="1:37" ht="12.75">
      <c r="A16" s="1" t="s">
        <v>9</v>
      </c>
      <c r="B16" s="45">
        <v>0.1</v>
      </c>
      <c r="C16" s="44">
        <v>0.16</v>
      </c>
      <c r="D16" s="44">
        <v>0.14</v>
      </c>
      <c r="E16" s="44">
        <v>0.15</v>
      </c>
      <c r="F16" s="45">
        <f t="shared" si="0"/>
        <v>0.13285714285714287</v>
      </c>
      <c r="G16" s="2">
        <v>0.08</v>
      </c>
      <c r="H16">
        <v>0.11</v>
      </c>
      <c r="I16">
        <v>0.09</v>
      </c>
      <c r="J16">
        <v>0.17</v>
      </c>
      <c r="K16">
        <v>0.12</v>
      </c>
      <c r="L16" s="3">
        <v>0.2</v>
      </c>
      <c r="M16" s="32">
        <v>0.16</v>
      </c>
      <c r="N16" s="50">
        <f t="shared" si="1"/>
        <v>0.18096272167933405</v>
      </c>
      <c r="O16" s="33">
        <f t="shared" si="2"/>
        <v>3</v>
      </c>
      <c r="P16" s="11">
        <f>SUM(Q16:IV16)</f>
        <v>5</v>
      </c>
      <c r="Q16">
        <v>2</v>
      </c>
      <c r="S16">
        <v>2</v>
      </c>
      <c r="AK16">
        <v>1</v>
      </c>
    </row>
    <row r="17" spans="1:39" ht="12.75">
      <c r="A17" s="1" t="s">
        <v>10</v>
      </c>
      <c r="B17" s="44">
        <v>0.26</v>
      </c>
      <c r="C17" s="44">
        <v>0.17</v>
      </c>
      <c r="D17" s="44">
        <v>0.15</v>
      </c>
      <c r="E17" s="44">
        <v>0.16</v>
      </c>
      <c r="F17" s="45">
        <f t="shared" si="0"/>
        <v>0.15285714285714286</v>
      </c>
      <c r="G17" s="2">
        <v>0.03</v>
      </c>
      <c r="H17">
        <v>0.13</v>
      </c>
      <c r="I17">
        <v>0.23</v>
      </c>
      <c r="J17">
        <v>0.14</v>
      </c>
      <c r="K17">
        <v>0.12</v>
      </c>
      <c r="L17">
        <v>0.16</v>
      </c>
      <c r="M17" s="32">
        <v>0.26</v>
      </c>
      <c r="N17" s="50">
        <f t="shared" si="1"/>
        <v>0.21715526601520085</v>
      </c>
      <c r="O17" s="33">
        <f t="shared" si="2"/>
        <v>5</v>
      </c>
      <c r="P17" s="11">
        <f>SUM(Q17:IV17)</f>
        <v>6</v>
      </c>
      <c r="V17">
        <v>1</v>
      </c>
      <c r="AD17">
        <v>1</v>
      </c>
      <c r="AH17">
        <v>2</v>
      </c>
      <c r="AK17">
        <v>1</v>
      </c>
      <c r="AM17">
        <v>1</v>
      </c>
    </row>
    <row r="18" spans="1:37" ht="12.75">
      <c r="A18" s="1" t="s">
        <v>11</v>
      </c>
      <c r="B18" s="44">
        <v>0</v>
      </c>
      <c r="C18" s="44">
        <v>0</v>
      </c>
      <c r="D18" s="44">
        <v>0.01</v>
      </c>
      <c r="E18" s="44">
        <v>0.02</v>
      </c>
      <c r="F18" s="45">
        <f t="shared" si="0"/>
        <v>0.04142857142857143</v>
      </c>
      <c r="G18" s="2">
        <v>0.05</v>
      </c>
      <c r="H18">
        <v>0.05</v>
      </c>
      <c r="I18">
        <v>0.02</v>
      </c>
      <c r="M18" s="32">
        <v>0.17</v>
      </c>
      <c r="N18" s="50">
        <f t="shared" si="1"/>
        <v>0.03619254433586681</v>
      </c>
      <c r="O18" s="33">
        <f t="shared" si="2"/>
        <v>1</v>
      </c>
      <c r="P18" s="11">
        <f>SUM(Q18:IV18)</f>
        <v>1</v>
      </c>
      <c r="AK18">
        <v>1</v>
      </c>
    </row>
    <row r="19" spans="1:16" ht="12.75">
      <c r="A19" s="1" t="s">
        <v>76</v>
      </c>
      <c r="B19" s="44">
        <v>0</v>
      </c>
      <c r="C19" s="44">
        <v>0</v>
      </c>
      <c r="D19" s="44">
        <v>0.01</v>
      </c>
      <c r="E19" s="44">
        <v>0</v>
      </c>
      <c r="F19" s="45">
        <f t="shared" si="0"/>
        <v>0.002857142857142857</v>
      </c>
      <c r="J19">
        <v>0.02</v>
      </c>
      <c r="M19" s="32"/>
      <c r="N19" s="50">
        <f t="shared" si="1"/>
        <v>0</v>
      </c>
      <c r="O19" s="33">
        <f t="shared" si="2"/>
        <v>0</v>
      </c>
      <c r="P19" s="11">
        <f>SUM(Q19:IV19)</f>
        <v>0</v>
      </c>
    </row>
    <row r="20" spans="1:44" ht="12.75">
      <c r="A20" s="1" t="s">
        <v>12</v>
      </c>
      <c r="B20" s="44">
        <v>0</v>
      </c>
      <c r="C20" s="44">
        <v>0</v>
      </c>
      <c r="D20" s="44">
        <v>0</v>
      </c>
      <c r="E20" s="44">
        <v>0.01</v>
      </c>
      <c r="F20" s="45">
        <f t="shared" si="0"/>
        <v>0.02142857142857143</v>
      </c>
      <c r="H20">
        <v>0.03</v>
      </c>
      <c r="K20">
        <v>0.02</v>
      </c>
      <c r="L20">
        <v>0.08</v>
      </c>
      <c r="M20" s="32">
        <v>0.02</v>
      </c>
      <c r="N20" s="50">
        <f t="shared" si="1"/>
        <v>0.07238508867173361</v>
      </c>
      <c r="O20" s="33">
        <f t="shared" si="2"/>
        <v>2</v>
      </c>
      <c r="P20" s="11">
        <f>SUM(Q20:IV20)</f>
        <v>2</v>
      </c>
      <c r="S20">
        <v>1</v>
      </c>
      <c r="AR20">
        <v>1</v>
      </c>
    </row>
    <row r="21" spans="1:16" ht="12.75">
      <c r="A21" s="1" t="s">
        <v>106</v>
      </c>
      <c r="B21" s="44">
        <v>0.06</v>
      </c>
      <c r="C21" s="44">
        <v>0.02</v>
      </c>
      <c r="D21" s="44">
        <v>0.02</v>
      </c>
      <c r="E21" s="44">
        <v>0.01</v>
      </c>
      <c r="F21" s="45">
        <f t="shared" si="0"/>
        <v>0.011428571428571429</v>
      </c>
      <c r="I21">
        <v>0.02</v>
      </c>
      <c r="K21">
        <v>0.04</v>
      </c>
      <c r="M21" s="32">
        <v>0.02</v>
      </c>
      <c r="N21" s="50">
        <f t="shared" si="1"/>
        <v>0</v>
      </c>
      <c r="O21" s="33">
        <f t="shared" si="2"/>
        <v>0</v>
      </c>
      <c r="P21" s="11">
        <f>SUM(Q21:IV21)</f>
        <v>0</v>
      </c>
    </row>
    <row r="22" spans="1:39" ht="12.75">
      <c r="A22" s="1" t="s">
        <v>13</v>
      </c>
      <c r="B22" s="44">
        <v>0.13</v>
      </c>
      <c r="C22" s="44">
        <v>0.35</v>
      </c>
      <c r="D22" s="44">
        <v>0.23</v>
      </c>
      <c r="E22" s="44">
        <v>0.17</v>
      </c>
      <c r="F22" s="45">
        <f t="shared" si="0"/>
        <v>0.2</v>
      </c>
      <c r="G22" s="2">
        <v>0.24</v>
      </c>
      <c r="H22">
        <v>0.27</v>
      </c>
      <c r="I22" s="3">
        <v>0.28</v>
      </c>
      <c r="J22" s="3">
        <v>0.12</v>
      </c>
      <c r="K22" s="3">
        <v>0.18</v>
      </c>
      <c r="L22" s="3">
        <v>0.1</v>
      </c>
      <c r="M22" s="32">
        <v>0.21</v>
      </c>
      <c r="N22" s="50">
        <f t="shared" si="1"/>
        <v>0.5428881650380022</v>
      </c>
      <c r="O22" s="33">
        <f t="shared" si="2"/>
        <v>8</v>
      </c>
      <c r="P22" s="11">
        <f>SUM(Q22:IV22)</f>
        <v>15</v>
      </c>
      <c r="Q22" s="25">
        <v>2</v>
      </c>
      <c r="U22">
        <v>3</v>
      </c>
      <c r="X22">
        <v>1</v>
      </c>
      <c r="AA22">
        <v>1</v>
      </c>
      <c r="AD22">
        <v>3</v>
      </c>
      <c r="AF22">
        <v>3</v>
      </c>
      <c r="AI22">
        <v>1</v>
      </c>
      <c r="AM22">
        <v>1</v>
      </c>
    </row>
    <row r="23" spans="1:31" ht="12.75">
      <c r="A23" s="1" t="s">
        <v>14</v>
      </c>
      <c r="B23" s="44">
        <v>3.33</v>
      </c>
      <c r="C23" s="45">
        <v>1.5</v>
      </c>
      <c r="D23" s="44">
        <v>1.33</v>
      </c>
      <c r="E23" s="44">
        <v>0.56</v>
      </c>
      <c r="F23" s="45">
        <f t="shared" si="0"/>
        <v>0.20142857142857146</v>
      </c>
      <c r="G23" s="2">
        <v>0.24</v>
      </c>
      <c r="H23">
        <v>0.03</v>
      </c>
      <c r="I23">
        <v>0.46</v>
      </c>
      <c r="J23" s="3">
        <v>0.37</v>
      </c>
      <c r="K23" s="3">
        <v>0.2</v>
      </c>
      <c r="L23" s="3">
        <v>0.06</v>
      </c>
      <c r="M23" s="32">
        <v>0.05</v>
      </c>
      <c r="N23" s="50">
        <f t="shared" si="1"/>
        <v>0.21715526601520085</v>
      </c>
      <c r="O23" s="33">
        <f t="shared" si="2"/>
        <v>1</v>
      </c>
      <c r="P23" s="11">
        <f>SUM(Q23:IV23)</f>
        <v>6</v>
      </c>
      <c r="AE23">
        <v>6</v>
      </c>
    </row>
    <row r="24" spans="1:44" ht="12.75">
      <c r="A24" s="1" t="s">
        <v>67</v>
      </c>
      <c r="B24" s="44">
        <v>0.01</v>
      </c>
      <c r="C24" s="44">
        <v>0.05</v>
      </c>
      <c r="D24" s="44">
        <v>0.01</v>
      </c>
      <c r="E24" s="44">
        <v>0.02</v>
      </c>
      <c r="F24" s="45">
        <f t="shared" si="0"/>
        <v>0.002857142857142857</v>
      </c>
      <c r="I24">
        <v>0.02</v>
      </c>
      <c r="J24" s="3"/>
      <c r="K24" s="3"/>
      <c r="L24" s="3"/>
      <c r="M24" s="32"/>
      <c r="N24" s="50">
        <f t="shared" si="1"/>
        <v>0.03619254433586681</v>
      </c>
      <c r="O24" s="33">
        <f t="shared" si="2"/>
        <v>1</v>
      </c>
      <c r="P24" s="11">
        <f>SUM(Q24:IV24)</f>
        <v>1</v>
      </c>
      <c r="AR24">
        <v>1</v>
      </c>
    </row>
    <row r="25" spans="1:34" ht="12.75">
      <c r="A25" s="1" t="s">
        <v>192</v>
      </c>
      <c r="B25" s="44">
        <v>0.63</v>
      </c>
      <c r="C25" s="44">
        <v>0.32</v>
      </c>
      <c r="D25" s="44">
        <v>0.02</v>
      </c>
      <c r="E25" s="44">
        <v>0.06</v>
      </c>
      <c r="F25" s="45">
        <f t="shared" si="0"/>
        <v>0</v>
      </c>
      <c r="J25" s="3"/>
      <c r="K25" s="3"/>
      <c r="L25" s="3"/>
      <c r="M25" s="32"/>
      <c r="N25" s="50">
        <f>P25*10/$N$4</f>
        <v>0.2533478103510677</v>
      </c>
      <c r="O25" s="33">
        <f>COUNT(Q25:AR25)</f>
        <v>1</v>
      </c>
      <c r="P25" s="11">
        <f>SUM(Q25:IV25)</f>
        <v>7</v>
      </c>
      <c r="AH25">
        <v>7</v>
      </c>
    </row>
    <row r="26" spans="1:40" ht="12.75">
      <c r="A26" s="1" t="s">
        <v>15</v>
      </c>
      <c r="B26" s="44">
        <v>2.93</v>
      </c>
      <c r="C26" s="44">
        <v>2.12</v>
      </c>
      <c r="D26" s="44">
        <v>1.99</v>
      </c>
      <c r="E26" s="44">
        <v>0.65</v>
      </c>
      <c r="F26" s="45">
        <f t="shared" si="0"/>
        <v>0.7128571428571429</v>
      </c>
      <c r="G26" s="2">
        <v>0.75</v>
      </c>
      <c r="H26">
        <v>0.85</v>
      </c>
      <c r="I26">
        <v>0.5</v>
      </c>
      <c r="J26" s="3">
        <v>0.66</v>
      </c>
      <c r="K26" s="3">
        <v>0.18</v>
      </c>
      <c r="L26" s="3">
        <v>1.51</v>
      </c>
      <c r="M26" s="32">
        <v>0.54</v>
      </c>
      <c r="N26" s="50">
        <f t="shared" si="1"/>
        <v>0.3257328990228013</v>
      </c>
      <c r="O26" s="33">
        <f t="shared" si="2"/>
        <v>6</v>
      </c>
      <c r="P26" s="11">
        <f>SUM(Q26:IV26)</f>
        <v>9</v>
      </c>
      <c r="V26">
        <v>1</v>
      </c>
      <c r="Z26">
        <v>1</v>
      </c>
      <c r="AC26">
        <v>2</v>
      </c>
      <c r="AG26">
        <v>2</v>
      </c>
      <c r="AM26">
        <v>2</v>
      </c>
      <c r="AN26">
        <v>1</v>
      </c>
    </row>
    <row r="27" spans="1:43" ht="12.75">
      <c r="A27" s="1" t="s">
        <v>16</v>
      </c>
      <c r="B27" s="44">
        <v>0</v>
      </c>
      <c r="C27" s="44">
        <v>0.41</v>
      </c>
      <c r="D27" s="44">
        <v>0.19</v>
      </c>
      <c r="E27" s="44">
        <v>0.16</v>
      </c>
      <c r="F27" s="45">
        <f t="shared" si="0"/>
        <v>0.18857142857142858</v>
      </c>
      <c r="G27" s="2">
        <v>0.24</v>
      </c>
      <c r="H27">
        <v>0.35</v>
      </c>
      <c r="I27">
        <v>0.64</v>
      </c>
      <c r="J27" s="3"/>
      <c r="K27" s="3"/>
      <c r="L27" s="3">
        <v>0.02</v>
      </c>
      <c r="M27" s="32">
        <v>0.07</v>
      </c>
      <c r="N27" s="50">
        <f t="shared" si="1"/>
        <v>0.28954035468693445</v>
      </c>
      <c r="O27" s="33">
        <f t="shared" si="2"/>
        <v>1</v>
      </c>
      <c r="P27" s="11">
        <f>SUM(Q27:IV27)</f>
        <v>8</v>
      </c>
      <c r="AQ27">
        <v>8</v>
      </c>
    </row>
    <row r="28" spans="1:16" ht="12.75">
      <c r="A28" s="1" t="s">
        <v>133</v>
      </c>
      <c r="B28" s="44">
        <v>0</v>
      </c>
      <c r="C28" s="44">
        <v>0</v>
      </c>
      <c r="D28" s="44">
        <v>0</v>
      </c>
      <c r="E28" s="44">
        <v>0</v>
      </c>
      <c r="F28" s="45">
        <f t="shared" si="0"/>
        <v>0.004558300665511897</v>
      </c>
      <c r="J28" s="3"/>
      <c r="K28" s="3"/>
      <c r="L28" s="3"/>
      <c r="M28" s="32">
        <v>0.03190810465858328</v>
      </c>
      <c r="N28" s="50">
        <f t="shared" si="1"/>
        <v>0</v>
      </c>
      <c r="O28" s="33">
        <f t="shared" si="2"/>
        <v>0</v>
      </c>
      <c r="P28" s="11">
        <f>SUM(Q28:IV28)</f>
        <v>0</v>
      </c>
    </row>
    <row r="29" spans="1:37" ht="12.75">
      <c r="A29" s="1" t="s">
        <v>205</v>
      </c>
      <c r="B29" s="44">
        <v>0</v>
      </c>
      <c r="C29" s="44">
        <v>0</v>
      </c>
      <c r="D29" s="44">
        <v>0</v>
      </c>
      <c r="E29" s="44">
        <v>0</v>
      </c>
      <c r="F29" s="45">
        <f t="shared" si="0"/>
        <v>0</v>
      </c>
      <c r="J29" s="3"/>
      <c r="K29" s="3"/>
      <c r="L29" s="3"/>
      <c r="M29" s="32"/>
      <c r="N29" s="50">
        <f>P29*10/$N$4</f>
        <v>0.03619254433586681</v>
      </c>
      <c r="O29" s="33">
        <f>COUNT(Q29:AR29)</f>
        <v>1</v>
      </c>
      <c r="P29" s="11">
        <f>SUM(Q29:IV29)</f>
        <v>1</v>
      </c>
      <c r="AK29">
        <v>1</v>
      </c>
    </row>
    <row r="30" spans="1:43" ht="12.75">
      <c r="A30" s="1" t="s">
        <v>68</v>
      </c>
      <c r="B30" s="44">
        <v>0</v>
      </c>
      <c r="C30" s="44">
        <v>0.12</v>
      </c>
      <c r="D30" s="44">
        <v>0.04</v>
      </c>
      <c r="E30" s="44">
        <v>1.22</v>
      </c>
      <c r="F30" s="45">
        <f t="shared" si="0"/>
        <v>0.1142857142857143</v>
      </c>
      <c r="G30" s="2">
        <v>0.13</v>
      </c>
      <c r="I30">
        <v>0.67</v>
      </c>
      <c r="J30" s="3"/>
      <c r="K30" s="3"/>
      <c r="L30" s="3"/>
      <c r="M30" s="32"/>
      <c r="N30" s="50">
        <f t="shared" si="1"/>
        <v>0.10857763300760043</v>
      </c>
      <c r="O30" s="33">
        <f t="shared" si="2"/>
        <v>1</v>
      </c>
      <c r="P30" s="11">
        <f>SUM(Q30:IV30)</f>
        <v>3</v>
      </c>
      <c r="AQ30">
        <v>3</v>
      </c>
    </row>
    <row r="31" spans="1:43" ht="12.75">
      <c r="A31" s="1" t="s">
        <v>17</v>
      </c>
      <c r="B31" s="44">
        <v>0.55</v>
      </c>
      <c r="C31" s="44">
        <v>0.55</v>
      </c>
      <c r="D31" s="44">
        <v>2.13</v>
      </c>
      <c r="E31" s="44">
        <v>12.34</v>
      </c>
      <c r="F31" s="45">
        <f t="shared" si="0"/>
        <v>9.11142857142857</v>
      </c>
      <c r="G31" s="2">
        <v>21.49</v>
      </c>
      <c r="H31">
        <v>3.25</v>
      </c>
      <c r="I31">
        <v>34.08</v>
      </c>
      <c r="J31">
        <v>0.21</v>
      </c>
      <c r="K31" s="3">
        <v>3.34</v>
      </c>
      <c r="L31" s="3">
        <v>0.44</v>
      </c>
      <c r="M31" s="32">
        <v>0.97</v>
      </c>
      <c r="N31" s="50">
        <f t="shared" si="1"/>
        <v>48.31704668838219</v>
      </c>
      <c r="O31" s="33">
        <f t="shared" si="2"/>
        <v>9</v>
      </c>
      <c r="P31" s="11">
        <f>SUM(Q31:IV31)</f>
        <v>1335</v>
      </c>
      <c r="Q31">
        <v>1</v>
      </c>
      <c r="S31">
        <v>1</v>
      </c>
      <c r="V31">
        <v>64</v>
      </c>
      <c r="AD31">
        <v>3</v>
      </c>
      <c r="AE31">
        <v>4</v>
      </c>
      <c r="AK31">
        <v>7</v>
      </c>
      <c r="AL31">
        <v>1</v>
      </c>
      <c r="AP31">
        <v>494</v>
      </c>
      <c r="AQ31">
        <v>760</v>
      </c>
    </row>
    <row r="32" spans="1:43" ht="12.75">
      <c r="A32" s="1" t="s">
        <v>18</v>
      </c>
      <c r="B32" s="44">
        <v>0</v>
      </c>
      <c r="C32" s="44">
        <v>0.08</v>
      </c>
      <c r="D32" s="44">
        <v>0.23</v>
      </c>
      <c r="E32" s="45">
        <v>2.92</v>
      </c>
      <c r="F32" s="45">
        <f t="shared" si="0"/>
        <v>2.532857142857143</v>
      </c>
      <c r="G32" s="2">
        <v>4.29</v>
      </c>
      <c r="H32">
        <v>3.09</v>
      </c>
      <c r="I32">
        <v>6.42</v>
      </c>
      <c r="J32">
        <v>0.64</v>
      </c>
      <c r="K32" s="3">
        <v>1.19</v>
      </c>
      <c r="L32" s="3">
        <v>1.15</v>
      </c>
      <c r="M32" s="32">
        <v>0.95</v>
      </c>
      <c r="N32" s="50">
        <f t="shared" si="1"/>
        <v>2.3887079261672093</v>
      </c>
      <c r="O32" s="33">
        <f t="shared" si="2"/>
        <v>8</v>
      </c>
      <c r="P32" s="11">
        <f>SUM(Q32:IV32)</f>
        <v>66</v>
      </c>
      <c r="Q32">
        <v>4</v>
      </c>
      <c r="S32">
        <v>4</v>
      </c>
      <c r="AD32">
        <v>6</v>
      </c>
      <c r="AE32">
        <v>13</v>
      </c>
      <c r="AK32">
        <v>12</v>
      </c>
      <c r="AL32">
        <v>1</v>
      </c>
      <c r="AP32">
        <v>4</v>
      </c>
      <c r="AQ32">
        <v>22</v>
      </c>
    </row>
    <row r="33" spans="1:16" ht="12.75">
      <c r="A33" s="1" t="s">
        <v>91</v>
      </c>
      <c r="B33" s="44">
        <v>0</v>
      </c>
      <c r="C33" s="44">
        <v>0</v>
      </c>
      <c r="D33" s="44">
        <v>0</v>
      </c>
      <c r="E33" s="44">
        <v>0</v>
      </c>
      <c r="F33" s="45">
        <f t="shared" si="0"/>
        <v>0.004285714285714286</v>
      </c>
      <c r="G33" s="14">
        <v>0.03</v>
      </c>
      <c r="K33" s="3"/>
      <c r="L33" s="3"/>
      <c r="M33" s="32"/>
      <c r="N33" s="50">
        <f t="shared" si="1"/>
        <v>0</v>
      </c>
      <c r="O33" s="33">
        <f t="shared" si="2"/>
        <v>0</v>
      </c>
      <c r="P33" s="11">
        <f>SUM(Q33:IV33)</f>
        <v>0</v>
      </c>
    </row>
    <row r="34" spans="1:43" ht="12.75">
      <c r="A34" s="1" t="s">
        <v>19</v>
      </c>
      <c r="B34" s="44">
        <v>19.13</v>
      </c>
      <c r="C34" s="44">
        <v>10.51</v>
      </c>
      <c r="D34" s="44">
        <v>20.61</v>
      </c>
      <c r="E34" s="44">
        <v>11.49</v>
      </c>
      <c r="F34" s="45">
        <f t="shared" si="0"/>
        <v>6.528571428571429</v>
      </c>
      <c r="G34" s="2">
        <v>9.92</v>
      </c>
      <c r="H34">
        <v>7.73</v>
      </c>
      <c r="I34">
        <v>6.51</v>
      </c>
      <c r="J34">
        <v>4.83</v>
      </c>
      <c r="K34" s="3">
        <v>5.49</v>
      </c>
      <c r="L34" s="3">
        <v>1.81</v>
      </c>
      <c r="M34" s="32">
        <v>9.41</v>
      </c>
      <c r="N34" s="50">
        <f t="shared" si="1"/>
        <v>2.7868259138617444</v>
      </c>
      <c r="O34" s="33">
        <f t="shared" si="2"/>
        <v>10</v>
      </c>
      <c r="P34" s="11">
        <f>SUM(Q34:IV34)</f>
        <v>77</v>
      </c>
      <c r="U34">
        <v>7</v>
      </c>
      <c r="W34">
        <v>2</v>
      </c>
      <c r="X34">
        <v>8</v>
      </c>
      <c r="Z34">
        <v>12</v>
      </c>
      <c r="AB34">
        <v>1</v>
      </c>
      <c r="AC34">
        <v>22</v>
      </c>
      <c r="AG34">
        <v>1</v>
      </c>
      <c r="AM34">
        <v>9</v>
      </c>
      <c r="AP34">
        <v>7</v>
      </c>
      <c r="AQ34">
        <v>8</v>
      </c>
    </row>
    <row r="35" spans="1:37" ht="12.75">
      <c r="A35" s="1" t="s">
        <v>20</v>
      </c>
      <c r="B35" s="44">
        <v>0.02</v>
      </c>
      <c r="C35" s="44">
        <v>0.12</v>
      </c>
      <c r="D35" s="44">
        <v>0.09</v>
      </c>
      <c r="E35" s="44">
        <v>0.25</v>
      </c>
      <c r="F35" s="45">
        <f t="shared" si="0"/>
        <v>0.15571428571428572</v>
      </c>
      <c r="G35" s="2">
        <v>0.24</v>
      </c>
      <c r="H35">
        <v>0.11</v>
      </c>
      <c r="I35">
        <v>0.23</v>
      </c>
      <c r="K35" s="3">
        <v>0.43</v>
      </c>
      <c r="L35" s="3">
        <v>0.06</v>
      </c>
      <c r="M35" s="32">
        <v>0.02</v>
      </c>
      <c r="N35" s="50">
        <f t="shared" si="1"/>
        <v>0.14477017734346723</v>
      </c>
      <c r="O35" s="33">
        <f t="shared" si="2"/>
        <v>3</v>
      </c>
      <c r="P35" s="11">
        <f>SUM(Q35:IV35)</f>
        <v>4</v>
      </c>
      <c r="S35">
        <v>1</v>
      </c>
      <c r="AG35">
        <v>1</v>
      </c>
      <c r="AK35">
        <v>2</v>
      </c>
    </row>
    <row r="36" spans="1:16" ht="12.75">
      <c r="A36" s="1" t="s">
        <v>69</v>
      </c>
      <c r="B36" s="44">
        <v>0.11</v>
      </c>
      <c r="C36" s="44">
        <v>0.01</v>
      </c>
      <c r="D36" s="44">
        <v>0</v>
      </c>
      <c r="E36" s="44">
        <v>0.02</v>
      </c>
      <c r="F36" s="45">
        <f t="shared" si="0"/>
        <v>0.02428571428571429</v>
      </c>
      <c r="I36">
        <v>0.02</v>
      </c>
      <c r="K36" s="3">
        <v>0.04</v>
      </c>
      <c r="L36" s="3">
        <v>0.04</v>
      </c>
      <c r="M36" s="32">
        <v>0.07</v>
      </c>
      <c r="N36" s="50">
        <f t="shared" si="1"/>
        <v>0</v>
      </c>
      <c r="O36" s="33">
        <f t="shared" si="2"/>
        <v>0</v>
      </c>
      <c r="P36" s="11">
        <f>SUM(Q36:IV36)</f>
        <v>0</v>
      </c>
    </row>
    <row r="37" spans="1:16" ht="12.75">
      <c r="A37" s="1" t="s">
        <v>21</v>
      </c>
      <c r="B37" s="44">
        <v>0.02</v>
      </c>
      <c r="C37" s="44">
        <v>0.07</v>
      </c>
      <c r="D37" s="45">
        <v>0.2</v>
      </c>
      <c r="E37" s="44">
        <v>0.24</v>
      </c>
      <c r="F37" s="45">
        <f t="shared" si="0"/>
        <v>0.13571428571428573</v>
      </c>
      <c r="G37" s="2">
        <v>0.19</v>
      </c>
      <c r="H37">
        <v>0.32</v>
      </c>
      <c r="I37">
        <v>0.05</v>
      </c>
      <c r="J37">
        <v>0.14</v>
      </c>
      <c r="K37" s="3">
        <v>0.04</v>
      </c>
      <c r="L37" s="3">
        <v>0.16</v>
      </c>
      <c r="M37" s="32">
        <v>0.05</v>
      </c>
      <c r="N37" s="50">
        <f t="shared" si="1"/>
        <v>0</v>
      </c>
      <c r="O37" s="33">
        <f t="shared" si="2"/>
        <v>0</v>
      </c>
      <c r="P37" s="11">
        <f>SUM(Q37:IV37)</f>
        <v>0</v>
      </c>
    </row>
    <row r="38" spans="1:16" ht="12.75">
      <c r="A38" s="1" t="s">
        <v>80</v>
      </c>
      <c r="B38" s="44">
        <v>0</v>
      </c>
      <c r="C38" s="44">
        <v>0</v>
      </c>
      <c r="D38" s="44">
        <v>0</v>
      </c>
      <c r="E38" s="44">
        <v>0</v>
      </c>
      <c r="F38" s="45">
        <f t="shared" si="0"/>
        <v>0.002857142857142857</v>
      </c>
      <c r="J38">
        <v>0.02</v>
      </c>
      <c r="K38" s="3"/>
      <c r="L38" s="3"/>
      <c r="M38" s="32"/>
      <c r="N38" s="50">
        <f t="shared" si="1"/>
        <v>0</v>
      </c>
      <c r="O38" s="33">
        <f t="shared" si="2"/>
        <v>0</v>
      </c>
      <c r="P38" s="11">
        <f>SUM(Q38:IV38)</f>
        <v>0</v>
      </c>
    </row>
    <row r="39" spans="1:16" ht="12.75">
      <c r="A39" s="1" t="s">
        <v>22</v>
      </c>
      <c r="B39" s="44">
        <v>0.01</v>
      </c>
      <c r="C39" s="44">
        <v>0.02</v>
      </c>
      <c r="D39" s="44">
        <v>0.02</v>
      </c>
      <c r="E39" s="44">
        <v>0.02</v>
      </c>
      <c r="F39" s="45">
        <f t="shared" si="0"/>
        <v>0.012857142857142859</v>
      </c>
      <c r="H39">
        <v>0.03</v>
      </c>
      <c r="J39">
        <v>0.02</v>
      </c>
      <c r="K39" s="3">
        <v>0.02</v>
      </c>
      <c r="L39" s="3">
        <v>0.02</v>
      </c>
      <c r="M39" s="32"/>
      <c r="N39" s="50">
        <f t="shared" si="1"/>
        <v>0</v>
      </c>
      <c r="O39" s="33">
        <f t="shared" si="2"/>
        <v>0</v>
      </c>
      <c r="P39" s="11">
        <f>SUM(Q39:IV39)</f>
        <v>0</v>
      </c>
    </row>
    <row r="40" spans="1:37" ht="12.75">
      <c r="A40" s="1" t="s">
        <v>70</v>
      </c>
      <c r="B40" s="44">
        <v>0</v>
      </c>
      <c r="C40" s="44">
        <v>0.01</v>
      </c>
      <c r="D40" s="44">
        <v>0.01</v>
      </c>
      <c r="E40" s="44">
        <v>0.01</v>
      </c>
      <c r="F40" s="45">
        <f t="shared" si="0"/>
        <v>0.03428571428571429</v>
      </c>
      <c r="G40" s="2">
        <v>0.03</v>
      </c>
      <c r="H40">
        <v>0.03</v>
      </c>
      <c r="J40">
        <v>0.04</v>
      </c>
      <c r="K40" s="3">
        <v>0.14</v>
      </c>
      <c r="L40" s="3"/>
      <c r="M40" s="32"/>
      <c r="N40" s="50">
        <f t="shared" si="1"/>
        <v>0.07238508867173361</v>
      </c>
      <c r="O40" s="33">
        <f t="shared" si="2"/>
        <v>2</v>
      </c>
      <c r="P40" s="11">
        <f>SUM(Q40:IV40)</f>
        <v>2</v>
      </c>
      <c r="AF40">
        <v>1</v>
      </c>
      <c r="AK40">
        <v>1</v>
      </c>
    </row>
    <row r="41" spans="1:16" ht="12.75">
      <c r="A41" s="1" t="s">
        <v>23</v>
      </c>
      <c r="B41" s="44">
        <v>0</v>
      </c>
      <c r="C41" s="44">
        <v>0.01</v>
      </c>
      <c r="D41" s="44">
        <v>0.01</v>
      </c>
      <c r="E41" s="44">
        <v>0.02</v>
      </c>
      <c r="F41" s="45">
        <f t="shared" si="0"/>
        <v>0.011428571428571429</v>
      </c>
      <c r="G41" s="2">
        <v>0.03</v>
      </c>
      <c r="H41">
        <v>0.03</v>
      </c>
      <c r="K41" s="3"/>
      <c r="L41" s="3"/>
      <c r="M41" s="32">
        <v>0.02</v>
      </c>
      <c r="N41" s="50">
        <f t="shared" si="1"/>
        <v>0</v>
      </c>
      <c r="O41" s="33">
        <f t="shared" si="2"/>
        <v>0</v>
      </c>
      <c r="P41" s="11">
        <f>SUM(Q41:IV41)</f>
        <v>0</v>
      </c>
    </row>
    <row r="42" spans="1:31" ht="12.75">
      <c r="A42" s="1" t="s">
        <v>209</v>
      </c>
      <c r="B42" s="44">
        <v>0</v>
      </c>
      <c r="C42" s="44">
        <v>0</v>
      </c>
      <c r="D42" s="44">
        <v>0</v>
      </c>
      <c r="E42" s="44">
        <v>0</v>
      </c>
      <c r="F42" s="45">
        <f t="shared" si="0"/>
        <v>0</v>
      </c>
      <c r="K42" s="3"/>
      <c r="L42" s="3"/>
      <c r="M42" s="32"/>
      <c r="N42" s="50">
        <f>P42*10/$N$4</f>
        <v>0.03619254433586681</v>
      </c>
      <c r="O42" s="33">
        <f>COUNT(Q42:AR42)</f>
        <v>1</v>
      </c>
      <c r="P42" s="11">
        <f>SUM(Q42:IV42)</f>
        <v>1</v>
      </c>
      <c r="AE42">
        <v>1</v>
      </c>
    </row>
    <row r="43" spans="1:40" ht="12.75">
      <c r="A43" s="1" t="s">
        <v>24</v>
      </c>
      <c r="B43" s="44">
        <v>0.06</v>
      </c>
      <c r="C43" s="44">
        <v>0.12</v>
      </c>
      <c r="D43" s="45">
        <v>0.3</v>
      </c>
      <c r="E43" s="44">
        <v>0.56</v>
      </c>
      <c r="F43" s="45">
        <f t="shared" si="0"/>
        <v>0.4428571428571429</v>
      </c>
      <c r="G43" s="2">
        <v>0.08</v>
      </c>
      <c r="H43">
        <v>0.51</v>
      </c>
      <c r="I43">
        <v>0.32</v>
      </c>
      <c r="J43" s="3">
        <v>0.7</v>
      </c>
      <c r="K43" s="3">
        <v>0.55</v>
      </c>
      <c r="L43" s="3">
        <v>0.4</v>
      </c>
      <c r="M43" s="32">
        <v>0.54</v>
      </c>
      <c r="N43" s="50">
        <f t="shared" si="1"/>
        <v>0.9771986970684039</v>
      </c>
      <c r="O43" s="33">
        <f t="shared" si="2"/>
        <v>14</v>
      </c>
      <c r="P43" s="11">
        <f>SUM(Q43:IV43)</f>
        <v>27</v>
      </c>
      <c r="Q43" s="25">
        <v>1</v>
      </c>
      <c r="S43">
        <v>8</v>
      </c>
      <c r="U43">
        <v>2</v>
      </c>
      <c r="X43">
        <v>2</v>
      </c>
      <c r="Y43">
        <v>1</v>
      </c>
      <c r="AD43">
        <v>1</v>
      </c>
      <c r="AE43">
        <v>3</v>
      </c>
      <c r="AG43">
        <v>1</v>
      </c>
      <c r="AH43">
        <v>1</v>
      </c>
      <c r="AJ43">
        <v>2</v>
      </c>
      <c r="AK43">
        <v>2</v>
      </c>
      <c r="AL43">
        <v>1</v>
      </c>
      <c r="AM43">
        <v>1</v>
      </c>
      <c r="AN43">
        <v>1</v>
      </c>
    </row>
    <row r="44" spans="1:42" ht="12.75">
      <c r="A44" s="1" t="s">
        <v>25</v>
      </c>
      <c r="B44" s="44">
        <v>0.17</v>
      </c>
      <c r="C44" s="44">
        <v>0.34</v>
      </c>
      <c r="D44" s="44">
        <v>0.28</v>
      </c>
      <c r="E44" s="44">
        <v>0.57</v>
      </c>
      <c r="F44" s="45">
        <f t="shared" si="0"/>
        <v>0.5857142857142856</v>
      </c>
      <c r="G44" s="2">
        <v>0.43</v>
      </c>
      <c r="H44">
        <v>0.43</v>
      </c>
      <c r="I44">
        <v>0.57</v>
      </c>
      <c r="J44">
        <v>0.85</v>
      </c>
      <c r="K44" s="3">
        <v>0.63</v>
      </c>
      <c r="L44" s="3">
        <v>0.62</v>
      </c>
      <c r="M44" s="32">
        <v>0.57</v>
      </c>
      <c r="N44" s="50">
        <f t="shared" si="1"/>
        <v>0.9048136083966702</v>
      </c>
      <c r="O44" s="33">
        <f t="shared" si="2"/>
        <v>14</v>
      </c>
      <c r="P44" s="11">
        <f>SUM(Q44:IV44)</f>
        <v>25</v>
      </c>
      <c r="Q44" s="25"/>
      <c r="R44">
        <v>1</v>
      </c>
      <c r="S44">
        <v>2</v>
      </c>
      <c r="U44">
        <v>1</v>
      </c>
      <c r="AA44">
        <v>1</v>
      </c>
      <c r="AC44">
        <v>1</v>
      </c>
      <c r="AD44">
        <v>3</v>
      </c>
      <c r="AE44">
        <v>3</v>
      </c>
      <c r="AF44">
        <v>2</v>
      </c>
      <c r="AI44">
        <v>2</v>
      </c>
      <c r="AJ44">
        <v>1</v>
      </c>
      <c r="AL44">
        <v>3</v>
      </c>
      <c r="AM44">
        <v>2</v>
      </c>
      <c r="AN44">
        <v>1</v>
      </c>
      <c r="AP44">
        <v>2</v>
      </c>
    </row>
    <row r="45" spans="1:44" ht="12.75">
      <c r="A45" s="1" t="s">
        <v>26</v>
      </c>
      <c r="B45" s="44">
        <v>1.45</v>
      </c>
      <c r="C45" s="44">
        <v>1.53</v>
      </c>
      <c r="D45" s="44">
        <v>1.79</v>
      </c>
      <c r="E45" s="45">
        <v>2.7</v>
      </c>
      <c r="F45" s="45">
        <f t="shared" si="0"/>
        <v>4.164285714285714</v>
      </c>
      <c r="G45" s="2">
        <v>1.63</v>
      </c>
      <c r="H45">
        <v>4.19</v>
      </c>
      <c r="I45" s="3">
        <v>2.2</v>
      </c>
      <c r="J45">
        <v>5.66</v>
      </c>
      <c r="K45" s="3">
        <v>3.81</v>
      </c>
      <c r="L45" s="3">
        <v>7.9</v>
      </c>
      <c r="M45" s="32">
        <v>3.76</v>
      </c>
      <c r="N45" s="50">
        <f t="shared" si="1"/>
        <v>6.2613101701049585</v>
      </c>
      <c r="O45" s="33">
        <f t="shared" si="2"/>
        <v>27</v>
      </c>
      <c r="P45" s="11">
        <f>SUM(Q45:IV45)</f>
        <v>173</v>
      </c>
      <c r="Q45" s="25">
        <v>14</v>
      </c>
      <c r="R45">
        <v>3</v>
      </c>
      <c r="S45">
        <v>9</v>
      </c>
      <c r="T45">
        <v>3</v>
      </c>
      <c r="U45">
        <v>15</v>
      </c>
      <c r="V45">
        <v>9</v>
      </c>
      <c r="W45">
        <v>5</v>
      </c>
      <c r="X45">
        <v>6</v>
      </c>
      <c r="Y45">
        <v>2</v>
      </c>
      <c r="Z45">
        <v>5</v>
      </c>
      <c r="AA45">
        <v>5</v>
      </c>
      <c r="AB45">
        <v>9</v>
      </c>
      <c r="AC45">
        <v>5</v>
      </c>
      <c r="AD45">
        <v>5</v>
      </c>
      <c r="AE45">
        <v>9</v>
      </c>
      <c r="AF45">
        <v>14</v>
      </c>
      <c r="AG45">
        <v>5</v>
      </c>
      <c r="AH45">
        <v>12</v>
      </c>
      <c r="AI45">
        <v>5</v>
      </c>
      <c r="AJ45">
        <v>4</v>
      </c>
      <c r="AK45">
        <v>5</v>
      </c>
      <c r="AL45">
        <v>4</v>
      </c>
      <c r="AM45">
        <v>11</v>
      </c>
      <c r="AN45">
        <v>2</v>
      </c>
      <c r="AO45">
        <v>1</v>
      </c>
      <c r="AP45">
        <v>3</v>
      </c>
      <c r="AR45">
        <v>3</v>
      </c>
    </row>
    <row r="46" spans="1:43" ht="12.75">
      <c r="A46" s="1" t="s">
        <v>79</v>
      </c>
      <c r="B46" s="44">
        <v>0.02</v>
      </c>
      <c r="C46" s="44">
        <v>0.04</v>
      </c>
      <c r="D46" s="44">
        <v>0.02</v>
      </c>
      <c r="E46" s="44">
        <v>0.04</v>
      </c>
      <c r="F46" s="45">
        <f t="shared" si="0"/>
        <v>0.05714285714285715</v>
      </c>
      <c r="G46" s="2">
        <v>0.03</v>
      </c>
      <c r="J46">
        <v>0.14</v>
      </c>
      <c r="K46" s="3">
        <v>0.12</v>
      </c>
      <c r="L46" s="3">
        <v>0.04</v>
      </c>
      <c r="M46" s="32">
        <v>0.07</v>
      </c>
      <c r="N46" s="50">
        <f t="shared" si="1"/>
        <v>0.18096272167933405</v>
      </c>
      <c r="O46" s="33">
        <f t="shared" si="2"/>
        <v>4</v>
      </c>
      <c r="P46" s="11">
        <f>SUM(Q46:IV46)</f>
        <v>5</v>
      </c>
      <c r="AF46">
        <v>1</v>
      </c>
      <c r="AI46">
        <v>2</v>
      </c>
      <c r="AK46">
        <v>1</v>
      </c>
      <c r="AQ46">
        <v>1</v>
      </c>
    </row>
    <row r="47" spans="1:16" ht="12.75">
      <c r="A47" s="1" t="s">
        <v>95</v>
      </c>
      <c r="B47" s="44">
        <v>0</v>
      </c>
      <c r="C47" s="44">
        <v>0.02</v>
      </c>
      <c r="D47" s="44">
        <v>0.01</v>
      </c>
      <c r="E47" s="44">
        <v>0.01</v>
      </c>
      <c r="F47" s="45">
        <f t="shared" si="0"/>
        <v>0.014285714285714287</v>
      </c>
      <c r="K47" s="3">
        <v>0.04</v>
      </c>
      <c r="L47" s="3">
        <v>0.06</v>
      </c>
      <c r="M47" s="32"/>
      <c r="N47" s="50">
        <f t="shared" si="1"/>
        <v>0</v>
      </c>
      <c r="O47" s="33">
        <f t="shared" si="2"/>
        <v>0</v>
      </c>
      <c r="P47" s="11">
        <f>SUM(Q47:IV47)</f>
        <v>0</v>
      </c>
    </row>
    <row r="48" spans="1:37" ht="12.75">
      <c r="A48" s="1" t="s">
        <v>71</v>
      </c>
      <c r="B48" s="44">
        <v>0.41</v>
      </c>
      <c r="C48" s="44">
        <v>1.35</v>
      </c>
      <c r="D48" s="45">
        <v>0.09</v>
      </c>
      <c r="E48" s="44">
        <v>0.65</v>
      </c>
      <c r="F48" s="45">
        <f t="shared" si="0"/>
        <v>0.07428571428571429</v>
      </c>
      <c r="G48" s="2">
        <v>0.48</v>
      </c>
      <c r="I48">
        <v>0.02</v>
      </c>
      <c r="K48" s="3">
        <v>0.02</v>
      </c>
      <c r="L48" s="3"/>
      <c r="M48" s="32"/>
      <c r="N48" s="50">
        <f t="shared" si="1"/>
        <v>0.03619254433586681</v>
      </c>
      <c r="O48" s="33">
        <f t="shared" si="2"/>
        <v>1</v>
      </c>
      <c r="P48" s="11">
        <f>SUM(Q48:IV48)</f>
        <v>1</v>
      </c>
      <c r="AK48">
        <v>1</v>
      </c>
    </row>
    <row r="49" spans="1:17" ht="12.75">
      <c r="A49" s="1" t="s">
        <v>102</v>
      </c>
      <c r="B49" s="44">
        <v>0</v>
      </c>
      <c r="C49" s="44">
        <v>0</v>
      </c>
      <c r="D49" s="44">
        <v>0</v>
      </c>
      <c r="E49" s="44">
        <v>0</v>
      </c>
      <c r="F49" s="45">
        <f t="shared" si="0"/>
        <v>0.011428571428571429</v>
      </c>
      <c r="K49" s="3">
        <v>0.08</v>
      </c>
      <c r="L49" s="3"/>
      <c r="M49" s="32"/>
      <c r="N49" s="50">
        <f t="shared" si="1"/>
        <v>0</v>
      </c>
      <c r="O49" s="33">
        <f t="shared" si="2"/>
        <v>0</v>
      </c>
      <c r="P49" s="11">
        <f>SUM(Q49:IV49)</f>
        <v>0</v>
      </c>
      <c r="Q49" s="26"/>
    </row>
    <row r="50" spans="1:44" ht="12.75">
      <c r="A50" s="1" t="s">
        <v>27</v>
      </c>
      <c r="B50" s="44">
        <v>0.01</v>
      </c>
      <c r="C50" s="45">
        <v>0.84</v>
      </c>
      <c r="D50" s="44">
        <v>1.51</v>
      </c>
      <c r="E50" s="44">
        <v>4.52</v>
      </c>
      <c r="F50" s="45">
        <f t="shared" si="0"/>
        <v>7.435714285714285</v>
      </c>
      <c r="H50">
        <v>13.68</v>
      </c>
      <c r="J50">
        <v>29.61</v>
      </c>
      <c r="K50" s="3">
        <v>1.05</v>
      </c>
      <c r="L50" s="3">
        <v>0.67</v>
      </c>
      <c r="M50" s="32">
        <v>7.04</v>
      </c>
      <c r="N50" s="50">
        <f t="shared" si="1"/>
        <v>4.053564965617083</v>
      </c>
      <c r="O50" s="33">
        <f t="shared" si="2"/>
        <v>9</v>
      </c>
      <c r="P50" s="11">
        <f>SUM(Q50:IV50)</f>
        <v>112</v>
      </c>
      <c r="Q50" s="25"/>
      <c r="R50">
        <v>5</v>
      </c>
      <c r="T50">
        <v>25</v>
      </c>
      <c r="Y50">
        <v>5</v>
      </c>
      <c r="AA50">
        <v>7</v>
      </c>
      <c r="AB50">
        <v>27</v>
      </c>
      <c r="AK50">
        <v>11</v>
      </c>
      <c r="AP50">
        <v>2</v>
      </c>
      <c r="AQ50">
        <v>21</v>
      </c>
      <c r="AR50">
        <v>9</v>
      </c>
    </row>
    <row r="51" spans="1:28" ht="12.75">
      <c r="A51" s="1" t="s">
        <v>28</v>
      </c>
      <c r="B51" s="44">
        <v>0.16</v>
      </c>
      <c r="C51" s="45">
        <v>0.1</v>
      </c>
      <c r="D51" s="44">
        <v>0.16</v>
      </c>
      <c r="E51" s="44">
        <v>0.09</v>
      </c>
      <c r="F51" s="45">
        <f t="shared" si="0"/>
        <v>0.06857142857142859</v>
      </c>
      <c r="G51" s="2">
        <v>0.03</v>
      </c>
      <c r="H51">
        <v>0.03</v>
      </c>
      <c r="I51">
        <v>0.07</v>
      </c>
      <c r="K51" s="3">
        <v>0.04</v>
      </c>
      <c r="L51" s="3">
        <v>0.14</v>
      </c>
      <c r="M51" s="32">
        <v>0.17</v>
      </c>
      <c r="N51" s="50">
        <f t="shared" si="1"/>
        <v>0.4343105320304017</v>
      </c>
      <c r="O51" s="33">
        <f t="shared" si="2"/>
        <v>4</v>
      </c>
      <c r="P51" s="11">
        <f>SUM(Q51:IV51)</f>
        <v>12</v>
      </c>
      <c r="Q51" s="26"/>
      <c r="T51">
        <v>4</v>
      </c>
      <c r="U51">
        <v>6</v>
      </c>
      <c r="X51">
        <v>1</v>
      </c>
      <c r="AB51">
        <v>1</v>
      </c>
    </row>
    <row r="52" spans="1:17" ht="12.75">
      <c r="A52" s="1" t="s">
        <v>29</v>
      </c>
      <c r="B52" s="44">
        <v>0</v>
      </c>
      <c r="C52" s="44">
        <v>0</v>
      </c>
      <c r="D52" s="44">
        <v>0</v>
      </c>
      <c r="E52" s="44">
        <v>0.01</v>
      </c>
      <c r="F52" s="45">
        <f t="shared" si="0"/>
        <v>0.01</v>
      </c>
      <c r="H52">
        <v>0.05</v>
      </c>
      <c r="K52" s="3"/>
      <c r="L52" s="3">
        <v>0.02</v>
      </c>
      <c r="M52" s="32"/>
      <c r="N52" s="50">
        <f t="shared" si="1"/>
        <v>0</v>
      </c>
      <c r="O52" s="33">
        <f t="shared" si="2"/>
        <v>0</v>
      </c>
      <c r="P52" s="11">
        <f>SUM(Q52:IV52)</f>
        <v>0</v>
      </c>
      <c r="Q52" s="26"/>
    </row>
    <row r="53" spans="1:17" ht="12.75">
      <c r="A53" s="1" t="s">
        <v>30</v>
      </c>
      <c r="B53" s="44">
        <v>0</v>
      </c>
      <c r="C53" s="44">
        <v>0</v>
      </c>
      <c r="D53" s="44">
        <v>0</v>
      </c>
      <c r="E53" s="44">
        <v>0.01</v>
      </c>
      <c r="F53" s="45">
        <f t="shared" si="0"/>
        <v>0.01</v>
      </c>
      <c r="H53">
        <v>0.05</v>
      </c>
      <c r="J53">
        <v>0.02</v>
      </c>
      <c r="K53" s="3"/>
      <c r="L53" s="3"/>
      <c r="M53" s="32"/>
      <c r="N53" s="50">
        <f t="shared" si="1"/>
        <v>0</v>
      </c>
      <c r="O53" s="33">
        <f t="shared" si="2"/>
        <v>0</v>
      </c>
      <c r="P53" s="11">
        <f>SUM(Q53:IV53)</f>
        <v>0</v>
      </c>
      <c r="Q53" s="26"/>
    </row>
    <row r="54" spans="1:41" ht="12.75">
      <c r="A54" s="1" t="s">
        <v>31</v>
      </c>
      <c r="B54" s="45">
        <v>0.7</v>
      </c>
      <c r="C54" s="44">
        <v>0.29</v>
      </c>
      <c r="D54" s="45">
        <v>0.3</v>
      </c>
      <c r="E54" s="44">
        <v>1.14</v>
      </c>
      <c r="F54" s="45">
        <f t="shared" si="0"/>
        <v>2.3242857142857143</v>
      </c>
      <c r="G54" s="14">
        <v>0.4</v>
      </c>
      <c r="H54">
        <v>4.64</v>
      </c>
      <c r="I54">
        <v>0.83</v>
      </c>
      <c r="J54" s="3">
        <v>4.3</v>
      </c>
      <c r="K54" s="3">
        <v>1.35</v>
      </c>
      <c r="L54" s="3">
        <v>1.98</v>
      </c>
      <c r="M54" s="32">
        <v>2.77</v>
      </c>
      <c r="N54" s="50">
        <f t="shared" si="1"/>
        <v>4.813608396670285</v>
      </c>
      <c r="O54" s="33">
        <f t="shared" si="2"/>
        <v>23</v>
      </c>
      <c r="P54" s="11">
        <f>SUM(Q54:IV54)</f>
        <v>133</v>
      </c>
      <c r="Q54" s="25">
        <v>18</v>
      </c>
      <c r="R54">
        <v>1</v>
      </c>
      <c r="S54">
        <v>5</v>
      </c>
      <c r="T54">
        <v>2</v>
      </c>
      <c r="V54">
        <v>8</v>
      </c>
      <c r="W54">
        <v>11</v>
      </c>
      <c r="X54">
        <v>6</v>
      </c>
      <c r="Y54">
        <v>4</v>
      </c>
      <c r="Z54">
        <v>1</v>
      </c>
      <c r="AA54">
        <v>3</v>
      </c>
      <c r="AB54">
        <v>1</v>
      </c>
      <c r="AC54">
        <v>2</v>
      </c>
      <c r="AD54">
        <v>4</v>
      </c>
      <c r="AE54">
        <v>13</v>
      </c>
      <c r="AG54">
        <v>23</v>
      </c>
      <c r="AH54">
        <v>4</v>
      </c>
      <c r="AI54">
        <v>10</v>
      </c>
      <c r="AJ54">
        <v>2</v>
      </c>
      <c r="AK54">
        <v>4</v>
      </c>
      <c r="AL54">
        <v>1</v>
      </c>
      <c r="AM54">
        <v>3</v>
      </c>
      <c r="AN54">
        <v>3</v>
      </c>
      <c r="AO54">
        <v>4</v>
      </c>
    </row>
    <row r="55" spans="1:39" ht="12.75">
      <c r="A55" s="1" t="s">
        <v>32</v>
      </c>
      <c r="B55" s="44">
        <v>0.04</v>
      </c>
      <c r="C55" s="44">
        <v>0.17</v>
      </c>
      <c r="D55" s="44">
        <v>0.21</v>
      </c>
      <c r="E55" s="44">
        <v>1.77</v>
      </c>
      <c r="F55" s="45">
        <f t="shared" si="0"/>
        <v>11.537142857142857</v>
      </c>
      <c r="G55" s="2">
        <v>0.03</v>
      </c>
      <c r="H55">
        <v>1.23</v>
      </c>
      <c r="I55">
        <v>0.46</v>
      </c>
      <c r="J55" s="3">
        <v>78.2</v>
      </c>
      <c r="K55" s="3">
        <v>0.14</v>
      </c>
      <c r="L55" s="3">
        <v>0.02</v>
      </c>
      <c r="M55" s="32">
        <v>0.68</v>
      </c>
      <c r="N55" s="50">
        <f t="shared" si="1"/>
        <v>0.47050307636626854</v>
      </c>
      <c r="O55" s="33">
        <f t="shared" si="2"/>
        <v>8</v>
      </c>
      <c r="P55" s="11">
        <f>SUM(Q55:IV55)</f>
        <v>13</v>
      </c>
      <c r="Q55" s="25"/>
      <c r="S55">
        <v>1</v>
      </c>
      <c r="X55">
        <v>4</v>
      </c>
      <c r="Y55">
        <v>2</v>
      </c>
      <c r="AA55">
        <v>2</v>
      </c>
      <c r="AF55">
        <v>1</v>
      </c>
      <c r="AI55">
        <v>1</v>
      </c>
      <c r="AL55">
        <v>1</v>
      </c>
      <c r="AM55">
        <v>1</v>
      </c>
    </row>
    <row r="56" spans="1:17" ht="12.75">
      <c r="A56" s="1" t="s">
        <v>33</v>
      </c>
      <c r="B56" s="44">
        <v>0</v>
      </c>
      <c r="C56" s="44">
        <v>0</v>
      </c>
      <c r="D56" s="44">
        <v>0</v>
      </c>
      <c r="E56" s="44">
        <v>0</v>
      </c>
      <c r="F56" s="45">
        <f t="shared" si="0"/>
        <v>0.0071428571428571435</v>
      </c>
      <c r="H56">
        <v>0.03</v>
      </c>
      <c r="K56" s="3"/>
      <c r="L56" s="3">
        <v>0.02</v>
      </c>
      <c r="M56" s="32"/>
      <c r="N56" s="50">
        <f t="shared" si="1"/>
        <v>0</v>
      </c>
      <c r="O56" s="33">
        <f t="shared" si="2"/>
        <v>0</v>
      </c>
      <c r="P56" s="11">
        <f>SUM(Q56:IV56)</f>
        <v>0</v>
      </c>
      <c r="Q56" s="26"/>
    </row>
    <row r="57" spans="1:17" ht="12.75">
      <c r="A57" s="1" t="s">
        <v>139</v>
      </c>
      <c r="B57" s="44">
        <v>0</v>
      </c>
      <c r="C57" s="44">
        <v>0</v>
      </c>
      <c r="D57" s="44">
        <v>0</v>
      </c>
      <c r="E57" s="44">
        <v>0</v>
      </c>
      <c r="F57" s="45">
        <f t="shared" si="0"/>
        <v>0.002857142857142857</v>
      </c>
      <c r="K57" s="3"/>
      <c r="L57" s="3"/>
      <c r="M57" s="32">
        <v>0.02</v>
      </c>
      <c r="N57" s="50">
        <f t="shared" si="1"/>
        <v>0</v>
      </c>
      <c r="O57" s="33">
        <f t="shared" si="2"/>
        <v>0</v>
      </c>
      <c r="P57" s="11">
        <f>SUM(Q57:IV57)</f>
        <v>0</v>
      </c>
      <c r="Q57" s="26"/>
    </row>
    <row r="58" spans="1:40" ht="12.75">
      <c r="A58" s="1" t="s">
        <v>34</v>
      </c>
      <c r="B58" s="44">
        <v>3.61</v>
      </c>
      <c r="C58" s="44">
        <v>7.22</v>
      </c>
      <c r="D58" s="45">
        <v>5.45</v>
      </c>
      <c r="E58" s="44">
        <v>6.21</v>
      </c>
      <c r="F58" s="45">
        <f t="shared" si="0"/>
        <v>3.4271428571428575</v>
      </c>
      <c r="G58" s="2">
        <v>5.97</v>
      </c>
      <c r="H58">
        <v>4.51</v>
      </c>
      <c r="I58">
        <v>1.86</v>
      </c>
      <c r="J58">
        <v>3.29</v>
      </c>
      <c r="K58" s="3">
        <v>2.83</v>
      </c>
      <c r="L58" s="3">
        <v>3.73</v>
      </c>
      <c r="M58" s="32">
        <v>1.8</v>
      </c>
      <c r="N58" s="50">
        <f t="shared" si="1"/>
        <v>3.112558812884546</v>
      </c>
      <c r="O58" s="33">
        <f t="shared" si="2"/>
        <v>16</v>
      </c>
      <c r="P58" s="11">
        <f>SUM(Q58:IV58)</f>
        <v>86</v>
      </c>
      <c r="Q58" s="26">
        <v>1</v>
      </c>
      <c r="S58">
        <v>2</v>
      </c>
      <c r="T58">
        <v>3</v>
      </c>
      <c r="U58">
        <v>6</v>
      </c>
      <c r="W58">
        <v>1</v>
      </c>
      <c r="X58">
        <v>5</v>
      </c>
      <c r="Y58">
        <v>2</v>
      </c>
      <c r="AA58">
        <v>4</v>
      </c>
      <c r="AB58">
        <v>5</v>
      </c>
      <c r="AD58">
        <v>6</v>
      </c>
      <c r="AE58">
        <v>10</v>
      </c>
      <c r="AF58">
        <v>10</v>
      </c>
      <c r="AI58">
        <v>14</v>
      </c>
      <c r="AJ58">
        <v>2</v>
      </c>
      <c r="AK58">
        <v>14</v>
      </c>
      <c r="AN58">
        <v>1</v>
      </c>
    </row>
    <row r="59" spans="1:17" ht="12.75">
      <c r="A59" s="1" t="s">
        <v>35</v>
      </c>
      <c r="B59" s="44">
        <v>0</v>
      </c>
      <c r="C59" s="44">
        <v>0</v>
      </c>
      <c r="D59" s="44">
        <v>0</v>
      </c>
      <c r="E59" s="44">
        <v>0.03</v>
      </c>
      <c r="F59" s="45">
        <f t="shared" si="0"/>
        <v>0.04571428571428572</v>
      </c>
      <c r="H59">
        <v>0.08</v>
      </c>
      <c r="I59">
        <v>0.05</v>
      </c>
      <c r="K59" s="3"/>
      <c r="L59" s="3">
        <v>0.16</v>
      </c>
      <c r="M59" s="32">
        <v>0.03</v>
      </c>
      <c r="N59" s="50">
        <f t="shared" si="1"/>
        <v>0</v>
      </c>
      <c r="O59" s="33">
        <f t="shared" si="2"/>
        <v>0</v>
      </c>
      <c r="P59" s="11">
        <f>SUM(Q59:IV59)</f>
        <v>0</v>
      </c>
      <c r="Q59" s="26"/>
    </row>
    <row r="60" spans="1:32" ht="12.75">
      <c r="A60" s="1" t="s">
        <v>36</v>
      </c>
      <c r="B60" s="44">
        <v>0.11</v>
      </c>
      <c r="C60" s="45">
        <v>0.9</v>
      </c>
      <c r="D60" s="45">
        <v>0.09</v>
      </c>
      <c r="E60" s="45">
        <v>0.44</v>
      </c>
      <c r="F60" s="45">
        <f t="shared" si="0"/>
        <v>0.5828571428571429</v>
      </c>
      <c r="G60" s="2">
        <v>0.27</v>
      </c>
      <c r="H60">
        <v>0.13</v>
      </c>
      <c r="I60">
        <v>0.64</v>
      </c>
      <c r="J60">
        <v>0.14</v>
      </c>
      <c r="K60" s="3">
        <v>0.21</v>
      </c>
      <c r="L60" s="3">
        <v>2.4</v>
      </c>
      <c r="M60" s="32">
        <v>0.29</v>
      </c>
      <c r="N60" s="50">
        <f t="shared" si="1"/>
        <v>0.760043431053203</v>
      </c>
      <c r="O60" s="33">
        <f t="shared" si="2"/>
        <v>1</v>
      </c>
      <c r="P60" s="11">
        <f>SUM(Q60:IV60)</f>
        <v>21</v>
      </c>
      <c r="Q60" s="26"/>
      <c r="AF60">
        <v>21</v>
      </c>
    </row>
    <row r="61" spans="1:44" ht="12.75">
      <c r="A61" s="1" t="s">
        <v>37</v>
      </c>
      <c r="B61" s="44">
        <v>7.73</v>
      </c>
      <c r="C61" s="45">
        <v>7.9</v>
      </c>
      <c r="D61" s="44">
        <v>7.69</v>
      </c>
      <c r="E61" s="44">
        <v>4.32</v>
      </c>
      <c r="F61" s="45">
        <f t="shared" si="0"/>
        <v>3.2785714285714285</v>
      </c>
      <c r="G61" s="2">
        <v>2.67</v>
      </c>
      <c r="H61">
        <v>3.23</v>
      </c>
      <c r="I61">
        <v>2.41</v>
      </c>
      <c r="J61">
        <v>4.11</v>
      </c>
      <c r="K61" s="3">
        <v>4.02</v>
      </c>
      <c r="L61" s="3">
        <v>3.29</v>
      </c>
      <c r="M61" s="32">
        <v>3.22</v>
      </c>
      <c r="N61" s="50">
        <f t="shared" si="1"/>
        <v>4.234527687296417</v>
      </c>
      <c r="O61" s="33">
        <f t="shared" si="2"/>
        <v>21</v>
      </c>
      <c r="P61" s="11">
        <f>SUM(Q61:IV61)</f>
        <v>117</v>
      </c>
      <c r="Q61" s="25">
        <v>7</v>
      </c>
      <c r="R61">
        <v>2</v>
      </c>
      <c r="S61">
        <v>4</v>
      </c>
      <c r="T61">
        <v>5</v>
      </c>
      <c r="U61">
        <v>12</v>
      </c>
      <c r="X61">
        <v>4</v>
      </c>
      <c r="Y61">
        <v>3</v>
      </c>
      <c r="AA61">
        <v>11</v>
      </c>
      <c r="AB61">
        <v>2</v>
      </c>
      <c r="AD61">
        <v>16</v>
      </c>
      <c r="AE61">
        <v>1</v>
      </c>
      <c r="AF61">
        <v>16</v>
      </c>
      <c r="AH61">
        <v>1</v>
      </c>
      <c r="AI61">
        <v>11</v>
      </c>
      <c r="AJ61">
        <v>1</v>
      </c>
      <c r="AK61">
        <v>9</v>
      </c>
      <c r="AL61">
        <v>2</v>
      </c>
      <c r="AM61">
        <v>1</v>
      </c>
      <c r="AN61">
        <v>1</v>
      </c>
      <c r="AP61">
        <v>2</v>
      </c>
      <c r="AR61">
        <v>6</v>
      </c>
    </row>
    <row r="62" spans="1:17" ht="12.75">
      <c r="A62" s="1" t="s">
        <v>82</v>
      </c>
      <c r="B62" s="44">
        <v>0</v>
      </c>
      <c r="C62" s="44">
        <v>0</v>
      </c>
      <c r="D62" s="44">
        <v>0</v>
      </c>
      <c r="E62" s="44">
        <v>0</v>
      </c>
      <c r="F62" s="45">
        <f t="shared" si="0"/>
        <v>0.002857142857142857</v>
      </c>
      <c r="J62">
        <v>0.02</v>
      </c>
      <c r="K62" s="3"/>
      <c r="L62" s="3"/>
      <c r="M62" s="32"/>
      <c r="N62" s="50">
        <f t="shared" si="1"/>
        <v>0</v>
      </c>
      <c r="O62" s="33">
        <f t="shared" si="2"/>
        <v>0</v>
      </c>
      <c r="P62" s="11">
        <f>SUM(Q62:IV62)</f>
        <v>0</v>
      </c>
      <c r="Q62" s="26"/>
    </row>
    <row r="63" spans="1:44" ht="12.75">
      <c r="A63" s="1" t="s">
        <v>38</v>
      </c>
      <c r="B63" s="44">
        <v>3.95</v>
      </c>
      <c r="C63" s="44">
        <v>4.73</v>
      </c>
      <c r="D63" s="44">
        <v>4.15</v>
      </c>
      <c r="E63" s="44">
        <v>3.32</v>
      </c>
      <c r="F63" s="45">
        <f t="shared" si="0"/>
        <v>2.91</v>
      </c>
      <c r="G63" s="14">
        <v>2.4</v>
      </c>
      <c r="H63">
        <v>3.25</v>
      </c>
      <c r="I63">
        <v>2.29</v>
      </c>
      <c r="J63">
        <v>3.41</v>
      </c>
      <c r="K63" s="3">
        <v>3.01</v>
      </c>
      <c r="L63" s="3">
        <v>3.39</v>
      </c>
      <c r="M63" s="32">
        <v>2.62</v>
      </c>
      <c r="N63" s="50">
        <f t="shared" si="1"/>
        <v>4.08975750995295</v>
      </c>
      <c r="O63" s="33">
        <f t="shared" si="2"/>
        <v>18</v>
      </c>
      <c r="P63" s="11">
        <f>SUM(Q63:IV63)</f>
        <v>113</v>
      </c>
      <c r="Q63" s="25">
        <v>4</v>
      </c>
      <c r="S63">
        <v>6</v>
      </c>
      <c r="T63">
        <v>2</v>
      </c>
      <c r="U63">
        <v>8</v>
      </c>
      <c r="Z63">
        <v>1</v>
      </c>
      <c r="AA63">
        <v>6</v>
      </c>
      <c r="AB63">
        <v>1</v>
      </c>
      <c r="AD63">
        <v>21</v>
      </c>
      <c r="AE63">
        <v>12</v>
      </c>
      <c r="AF63">
        <v>12</v>
      </c>
      <c r="AI63">
        <v>17</v>
      </c>
      <c r="AK63">
        <v>7</v>
      </c>
      <c r="AL63">
        <v>2</v>
      </c>
      <c r="AM63">
        <v>7</v>
      </c>
      <c r="AN63">
        <v>1</v>
      </c>
      <c r="AP63">
        <v>2</v>
      </c>
      <c r="AQ63">
        <v>2</v>
      </c>
      <c r="AR63">
        <v>2</v>
      </c>
    </row>
    <row r="64" spans="1:40" ht="12.75">
      <c r="A64" s="1" t="s">
        <v>39</v>
      </c>
      <c r="B64" s="44">
        <v>0.55</v>
      </c>
      <c r="C64" s="44">
        <v>1.51</v>
      </c>
      <c r="D64" s="44">
        <v>2.07</v>
      </c>
      <c r="E64" s="44">
        <v>2.83</v>
      </c>
      <c r="F64" s="45">
        <f t="shared" si="0"/>
        <v>2.288571428571429</v>
      </c>
      <c r="G64" s="2">
        <v>1.33</v>
      </c>
      <c r="H64">
        <v>2.29</v>
      </c>
      <c r="I64">
        <v>1.33</v>
      </c>
      <c r="J64">
        <v>3.33</v>
      </c>
      <c r="K64" s="3">
        <v>2.21</v>
      </c>
      <c r="L64" s="3">
        <v>3.02</v>
      </c>
      <c r="M64" s="32">
        <v>2.51</v>
      </c>
      <c r="N64" s="50">
        <f t="shared" si="1"/>
        <v>3.6916395222584146</v>
      </c>
      <c r="O64" s="33">
        <f t="shared" si="2"/>
        <v>20</v>
      </c>
      <c r="P64" s="11">
        <f>SUM(Q64:IV64)</f>
        <v>102</v>
      </c>
      <c r="Q64" s="25">
        <v>4</v>
      </c>
      <c r="R64">
        <v>4</v>
      </c>
      <c r="S64">
        <v>1</v>
      </c>
      <c r="T64">
        <v>3</v>
      </c>
      <c r="U64">
        <v>4</v>
      </c>
      <c r="V64">
        <v>10</v>
      </c>
      <c r="W64">
        <v>6</v>
      </c>
      <c r="X64">
        <v>10</v>
      </c>
      <c r="Y64">
        <v>3</v>
      </c>
      <c r="Z64">
        <v>5</v>
      </c>
      <c r="AA64">
        <v>9</v>
      </c>
      <c r="AC64">
        <v>3</v>
      </c>
      <c r="AD64">
        <v>16</v>
      </c>
      <c r="AE64">
        <v>2</v>
      </c>
      <c r="AG64">
        <v>8</v>
      </c>
      <c r="AH64">
        <v>1</v>
      </c>
      <c r="AK64">
        <v>8</v>
      </c>
      <c r="AL64">
        <v>1</v>
      </c>
      <c r="AM64">
        <v>3</v>
      </c>
      <c r="AN64">
        <v>1</v>
      </c>
    </row>
    <row r="65" spans="1:44" ht="12.75">
      <c r="A65" s="1" t="s">
        <v>40</v>
      </c>
      <c r="B65" s="44">
        <v>4.75</v>
      </c>
      <c r="C65" s="44">
        <v>5.88</v>
      </c>
      <c r="D65" s="44">
        <v>14.95</v>
      </c>
      <c r="E65" s="44">
        <v>28.77</v>
      </c>
      <c r="F65" s="45">
        <f t="shared" si="0"/>
        <v>37.145714285714284</v>
      </c>
      <c r="G65" s="14">
        <v>31.79</v>
      </c>
      <c r="H65">
        <v>37.25</v>
      </c>
      <c r="I65">
        <v>30.94</v>
      </c>
      <c r="J65">
        <v>38.31</v>
      </c>
      <c r="K65" s="3">
        <v>35</v>
      </c>
      <c r="L65" s="3">
        <v>43.06</v>
      </c>
      <c r="M65" s="32">
        <v>43.67</v>
      </c>
      <c r="N65" s="50">
        <f t="shared" si="1"/>
        <v>50.99529496923633</v>
      </c>
      <c r="O65" s="33">
        <f t="shared" si="2"/>
        <v>28</v>
      </c>
      <c r="P65" s="11">
        <f>SUM(Q65:IV65)</f>
        <v>1409</v>
      </c>
      <c r="Q65" s="25">
        <v>39</v>
      </c>
      <c r="R65">
        <v>37</v>
      </c>
      <c r="S65">
        <v>87</v>
      </c>
      <c r="T65">
        <v>28</v>
      </c>
      <c r="U65">
        <v>44</v>
      </c>
      <c r="V65">
        <v>42</v>
      </c>
      <c r="W65">
        <v>45</v>
      </c>
      <c r="X65">
        <v>81</v>
      </c>
      <c r="Y65">
        <v>67</v>
      </c>
      <c r="Z65">
        <v>92</v>
      </c>
      <c r="AA65">
        <v>39</v>
      </c>
      <c r="AB65">
        <v>28</v>
      </c>
      <c r="AC65">
        <v>57</v>
      </c>
      <c r="AD65">
        <v>95</v>
      </c>
      <c r="AE65">
        <v>62</v>
      </c>
      <c r="AF65">
        <v>35</v>
      </c>
      <c r="AG65">
        <v>130</v>
      </c>
      <c r="AH65">
        <v>35</v>
      </c>
      <c r="AI65">
        <v>147</v>
      </c>
      <c r="AJ65">
        <v>49</v>
      </c>
      <c r="AK65">
        <v>54</v>
      </c>
      <c r="AL65">
        <v>12</v>
      </c>
      <c r="AM65">
        <v>36</v>
      </c>
      <c r="AN65">
        <v>13</v>
      </c>
      <c r="AO65">
        <v>3</v>
      </c>
      <c r="AP65">
        <v>25</v>
      </c>
      <c r="AQ65">
        <v>15</v>
      </c>
      <c r="AR65">
        <v>12</v>
      </c>
    </row>
    <row r="66" spans="1:44" ht="12.75">
      <c r="A66" s="1" t="s">
        <v>41</v>
      </c>
      <c r="B66" s="44">
        <v>45.66</v>
      </c>
      <c r="C66" s="45">
        <v>52.4</v>
      </c>
      <c r="D66" s="44">
        <v>45.85</v>
      </c>
      <c r="E66" s="44">
        <v>53.01</v>
      </c>
      <c r="F66" s="45">
        <f t="shared" si="0"/>
        <v>56.87</v>
      </c>
      <c r="G66" s="2">
        <v>48.19</v>
      </c>
      <c r="H66">
        <v>51.25</v>
      </c>
      <c r="I66">
        <v>44.93</v>
      </c>
      <c r="J66">
        <v>60.56</v>
      </c>
      <c r="K66" s="3">
        <v>50.04</v>
      </c>
      <c r="L66" s="3">
        <v>61.49</v>
      </c>
      <c r="M66" s="32">
        <v>81.63</v>
      </c>
      <c r="N66" s="50">
        <f t="shared" si="1"/>
        <v>92.29098805646036</v>
      </c>
      <c r="O66" s="33">
        <f t="shared" si="2"/>
        <v>28</v>
      </c>
      <c r="P66" s="11">
        <f>SUM(Q66:IV66)</f>
        <v>2550</v>
      </c>
      <c r="Q66" s="25">
        <v>122</v>
      </c>
      <c r="R66">
        <v>31</v>
      </c>
      <c r="S66">
        <v>122</v>
      </c>
      <c r="T66">
        <v>42</v>
      </c>
      <c r="U66">
        <v>60</v>
      </c>
      <c r="V66">
        <v>91</v>
      </c>
      <c r="W66">
        <v>113</v>
      </c>
      <c r="X66">
        <v>133</v>
      </c>
      <c r="Y66">
        <v>63</v>
      </c>
      <c r="Z66">
        <v>129</v>
      </c>
      <c r="AA66">
        <v>65</v>
      </c>
      <c r="AB66">
        <v>61</v>
      </c>
      <c r="AC66">
        <v>85</v>
      </c>
      <c r="AD66">
        <v>121</v>
      </c>
      <c r="AE66">
        <v>139</v>
      </c>
      <c r="AF66">
        <v>43</v>
      </c>
      <c r="AG66">
        <v>198</v>
      </c>
      <c r="AH66">
        <v>61</v>
      </c>
      <c r="AI66">
        <v>301</v>
      </c>
      <c r="AJ66">
        <v>55</v>
      </c>
      <c r="AK66">
        <v>118</v>
      </c>
      <c r="AL66">
        <v>35</v>
      </c>
      <c r="AM66">
        <v>117</v>
      </c>
      <c r="AN66">
        <v>71</v>
      </c>
      <c r="AO66">
        <v>52</v>
      </c>
      <c r="AP66">
        <v>108</v>
      </c>
      <c r="AQ66">
        <v>9</v>
      </c>
      <c r="AR66">
        <v>5</v>
      </c>
    </row>
    <row r="67" spans="1:17" ht="12.75">
      <c r="A67" s="1" t="s">
        <v>72</v>
      </c>
      <c r="B67" s="44">
        <v>0</v>
      </c>
      <c r="C67" s="44">
        <v>0.02</v>
      </c>
      <c r="D67" s="44">
        <v>0</v>
      </c>
      <c r="E67" s="44">
        <v>0.04</v>
      </c>
      <c r="F67" s="45">
        <f t="shared" si="0"/>
        <v>0.015714285714285715</v>
      </c>
      <c r="I67">
        <v>0.05</v>
      </c>
      <c r="J67">
        <v>0.04</v>
      </c>
      <c r="K67" s="3">
        <v>0.02</v>
      </c>
      <c r="L67" s="3"/>
      <c r="M67" s="32"/>
      <c r="N67" s="50">
        <f t="shared" si="1"/>
        <v>0</v>
      </c>
      <c r="O67" s="33">
        <f t="shared" si="2"/>
        <v>0</v>
      </c>
      <c r="P67" s="11">
        <f>SUM(Q67:IV67)</f>
        <v>0</v>
      </c>
      <c r="Q67" s="26"/>
    </row>
    <row r="68" spans="1:44" ht="12.75">
      <c r="A68" s="1" t="s">
        <v>42</v>
      </c>
      <c r="B68" s="44">
        <v>0.34</v>
      </c>
      <c r="C68" s="44">
        <v>0.78</v>
      </c>
      <c r="D68" s="45">
        <v>0.9</v>
      </c>
      <c r="E68" s="44">
        <v>1.05</v>
      </c>
      <c r="F68" s="45">
        <f t="shared" si="0"/>
        <v>1.0685714285714287</v>
      </c>
      <c r="G68" s="2">
        <v>1.15</v>
      </c>
      <c r="H68">
        <v>1.12</v>
      </c>
      <c r="I68">
        <v>0.55</v>
      </c>
      <c r="J68">
        <v>0.97</v>
      </c>
      <c r="K68" s="3">
        <v>0.94</v>
      </c>
      <c r="L68" s="3">
        <v>1.69</v>
      </c>
      <c r="M68" s="32">
        <v>1.06</v>
      </c>
      <c r="N68" s="50">
        <f t="shared" si="1"/>
        <v>0.9410061527325371</v>
      </c>
      <c r="O68" s="33">
        <f t="shared" si="2"/>
        <v>12</v>
      </c>
      <c r="P68" s="11">
        <f>SUM(Q68:IV68)</f>
        <v>26</v>
      </c>
      <c r="Q68" s="25">
        <v>2</v>
      </c>
      <c r="T68">
        <v>2</v>
      </c>
      <c r="U68">
        <v>1</v>
      </c>
      <c r="AA68">
        <v>1</v>
      </c>
      <c r="AD68">
        <v>5</v>
      </c>
      <c r="AE68">
        <v>4</v>
      </c>
      <c r="AF68">
        <v>2</v>
      </c>
      <c r="AG68">
        <v>1</v>
      </c>
      <c r="AI68">
        <v>3</v>
      </c>
      <c r="AK68">
        <v>3</v>
      </c>
      <c r="AQ68">
        <v>1</v>
      </c>
      <c r="AR68">
        <v>1</v>
      </c>
    </row>
    <row r="69" spans="1:43" ht="12.75">
      <c r="A69" s="1" t="s">
        <v>43</v>
      </c>
      <c r="B69" s="44">
        <v>0.02</v>
      </c>
      <c r="C69" s="45">
        <v>0.11</v>
      </c>
      <c r="D69" s="44">
        <v>0.09</v>
      </c>
      <c r="E69" s="44">
        <v>0.13</v>
      </c>
      <c r="F69" s="45">
        <f t="shared" si="0"/>
        <v>0.1857142857142857</v>
      </c>
      <c r="G69" s="2">
        <v>0.16</v>
      </c>
      <c r="H69">
        <v>0.13</v>
      </c>
      <c r="I69">
        <v>0.23</v>
      </c>
      <c r="J69" s="3">
        <v>0.19</v>
      </c>
      <c r="K69" s="3">
        <v>0.12</v>
      </c>
      <c r="L69" s="3">
        <v>0.3</v>
      </c>
      <c r="M69" s="32">
        <v>0.17</v>
      </c>
      <c r="N69" s="50">
        <f t="shared" si="1"/>
        <v>0.14477017734346723</v>
      </c>
      <c r="O69" s="33">
        <f t="shared" si="2"/>
        <v>4</v>
      </c>
      <c r="P69" s="11">
        <f>SUM(Q69:IV69)</f>
        <v>4</v>
      </c>
      <c r="Q69" s="26"/>
      <c r="V69">
        <v>1</v>
      </c>
      <c r="X69">
        <v>1</v>
      </c>
      <c r="AE69">
        <v>1</v>
      </c>
      <c r="AQ69">
        <v>1</v>
      </c>
    </row>
    <row r="70" spans="1:42" ht="12.75">
      <c r="A70" s="1" t="s">
        <v>44</v>
      </c>
      <c r="B70" s="44">
        <v>1.89</v>
      </c>
      <c r="C70" s="45">
        <v>1.56</v>
      </c>
      <c r="D70" s="44">
        <v>2.03</v>
      </c>
      <c r="E70" s="44">
        <v>2.04</v>
      </c>
      <c r="F70" s="45">
        <f t="shared" si="0"/>
        <v>1.9085714285714286</v>
      </c>
      <c r="G70" s="2">
        <v>1.15</v>
      </c>
      <c r="H70" s="3">
        <v>2</v>
      </c>
      <c r="I70">
        <v>1.28</v>
      </c>
      <c r="J70">
        <v>3.99</v>
      </c>
      <c r="K70" s="3">
        <v>1.6</v>
      </c>
      <c r="L70" s="3">
        <v>1.94</v>
      </c>
      <c r="M70" s="32">
        <v>1.4</v>
      </c>
      <c r="N70" s="50">
        <f t="shared" si="1"/>
        <v>3.1487513572204127</v>
      </c>
      <c r="O70" s="33">
        <f t="shared" si="2"/>
        <v>23</v>
      </c>
      <c r="P70" s="11">
        <f>SUM(Q70:IV70)</f>
        <v>87</v>
      </c>
      <c r="Q70" s="25">
        <v>7</v>
      </c>
      <c r="R70">
        <v>4</v>
      </c>
      <c r="S70">
        <v>4</v>
      </c>
      <c r="T70">
        <v>1</v>
      </c>
      <c r="U70">
        <v>7</v>
      </c>
      <c r="V70">
        <v>1</v>
      </c>
      <c r="X70">
        <v>5</v>
      </c>
      <c r="Y70">
        <v>4</v>
      </c>
      <c r="Z70">
        <v>2</v>
      </c>
      <c r="AA70">
        <v>6</v>
      </c>
      <c r="AB70">
        <v>4</v>
      </c>
      <c r="AD70">
        <v>8</v>
      </c>
      <c r="AE70">
        <v>6</v>
      </c>
      <c r="AF70">
        <v>2</v>
      </c>
      <c r="AG70">
        <v>2</v>
      </c>
      <c r="AH70">
        <v>3</v>
      </c>
      <c r="AI70">
        <v>1</v>
      </c>
      <c r="AJ70">
        <v>5</v>
      </c>
      <c r="AK70">
        <v>1</v>
      </c>
      <c r="AL70">
        <v>3</v>
      </c>
      <c r="AM70">
        <v>8</v>
      </c>
      <c r="AN70">
        <v>2</v>
      </c>
      <c r="AP70">
        <v>1</v>
      </c>
    </row>
    <row r="71" spans="1:43" ht="12.75">
      <c r="A71" s="1" t="s">
        <v>45</v>
      </c>
      <c r="B71" s="44">
        <v>6.65</v>
      </c>
      <c r="C71" s="44">
        <v>7.17</v>
      </c>
      <c r="D71" s="44">
        <v>12.23</v>
      </c>
      <c r="E71" s="44">
        <v>13.11</v>
      </c>
      <c r="F71" s="45">
        <f t="shared" si="0"/>
        <v>11.588571428571429</v>
      </c>
      <c r="G71" s="2">
        <v>12.83</v>
      </c>
      <c r="H71">
        <v>9.92</v>
      </c>
      <c r="I71">
        <v>12.59</v>
      </c>
      <c r="J71">
        <v>9.15</v>
      </c>
      <c r="K71" s="3">
        <v>9.61</v>
      </c>
      <c r="L71" s="3">
        <v>10.83</v>
      </c>
      <c r="M71" s="32">
        <v>16.19</v>
      </c>
      <c r="N71" s="50">
        <f t="shared" si="1"/>
        <v>15.526601520086862</v>
      </c>
      <c r="O71" s="33">
        <f t="shared" si="2"/>
        <v>27</v>
      </c>
      <c r="P71" s="11">
        <f>SUM(Q71:IV71)</f>
        <v>429</v>
      </c>
      <c r="Q71" s="25">
        <v>13</v>
      </c>
      <c r="R71">
        <v>3</v>
      </c>
      <c r="S71">
        <v>24</v>
      </c>
      <c r="T71">
        <v>3</v>
      </c>
      <c r="U71">
        <v>34</v>
      </c>
      <c r="V71">
        <v>38</v>
      </c>
      <c r="W71">
        <v>10</v>
      </c>
      <c r="X71">
        <v>12</v>
      </c>
      <c r="Y71">
        <v>3</v>
      </c>
      <c r="Z71">
        <v>27</v>
      </c>
      <c r="AA71">
        <v>5</v>
      </c>
      <c r="AB71">
        <v>15</v>
      </c>
      <c r="AC71">
        <v>34</v>
      </c>
      <c r="AD71">
        <v>2</v>
      </c>
      <c r="AE71">
        <v>7</v>
      </c>
      <c r="AF71">
        <v>3</v>
      </c>
      <c r="AG71">
        <v>21</v>
      </c>
      <c r="AH71">
        <v>32</v>
      </c>
      <c r="AI71">
        <v>32</v>
      </c>
      <c r="AJ71">
        <v>22</v>
      </c>
      <c r="AK71">
        <v>14</v>
      </c>
      <c r="AL71">
        <v>2</v>
      </c>
      <c r="AM71">
        <v>49</v>
      </c>
      <c r="AN71">
        <v>11</v>
      </c>
      <c r="AO71">
        <v>7</v>
      </c>
      <c r="AP71">
        <v>2</v>
      </c>
      <c r="AQ71">
        <v>4</v>
      </c>
    </row>
    <row r="72" spans="1:42" ht="12.75">
      <c r="A72" s="1" t="s">
        <v>46</v>
      </c>
      <c r="B72" s="44">
        <v>22.15</v>
      </c>
      <c r="C72" s="44">
        <v>10.79</v>
      </c>
      <c r="D72" s="44">
        <v>12.52</v>
      </c>
      <c r="E72" s="44">
        <v>12.55</v>
      </c>
      <c r="F72" s="45">
        <f t="shared" si="0"/>
        <v>23.56</v>
      </c>
      <c r="G72" s="2">
        <v>17.57</v>
      </c>
      <c r="H72">
        <v>25.68</v>
      </c>
      <c r="I72">
        <v>20.57</v>
      </c>
      <c r="J72">
        <v>17.56</v>
      </c>
      <c r="K72" s="3">
        <v>22.38</v>
      </c>
      <c r="L72" s="3">
        <v>33.15</v>
      </c>
      <c r="M72" s="32">
        <v>28.01</v>
      </c>
      <c r="N72" s="50">
        <f t="shared" si="1"/>
        <v>15.418023887079261</v>
      </c>
      <c r="O72" s="33">
        <f t="shared" si="2"/>
        <v>17</v>
      </c>
      <c r="P72" s="11">
        <f>SUM(Q72:IV72)</f>
        <v>426</v>
      </c>
      <c r="Q72" s="25">
        <v>1</v>
      </c>
      <c r="S72">
        <v>12</v>
      </c>
      <c r="U72">
        <v>32</v>
      </c>
      <c r="V72">
        <v>15</v>
      </c>
      <c r="W72">
        <v>12</v>
      </c>
      <c r="X72">
        <v>4</v>
      </c>
      <c r="Z72">
        <v>66</v>
      </c>
      <c r="AC72">
        <v>73</v>
      </c>
      <c r="AD72">
        <v>3</v>
      </c>
      <c r="AE72">
        <v>16</v>
      </c>
      <c r="AF72">
        <v>68</v>
      </c>
      <c r="AG72">
        <v>29</v>
      </c>
      <c r="AH72">
        <v>32</v>
      </c>
      <c r="AK72">
        <v>2</v>
      </c>
      <c r="AM72">
        <v>55</v>
      </c>
      <c r="AO72">
        <v>2</v>
      </c>
      <c r="AP72">
        <v>4</v>
      </c>
    </row>
    <row r="73" spans="1:43" ht="12.75">
      <c r="A73" s="1" t="s">
        <v>111</v>
      </c>
      <c r="B73" s="44">
        <v>0.06</v>
      </c>
      <c r="C73" s="44">
        <v>0.37</v>
      </c>
      <c r="D73" s="45">
        <v>0.1</v>
      </c>
      <c r="E73" s="44">
        <v>0</v>
      </c>
      <c r="F73" s="45">
        <f aca="true" t="shared" si="3" ref="F73:F95">(G73+H73+I73+J73+K73+L73+M73)/7</f>
        <v>0.032857142857142856</v>
      </c>
      <c r="K73" s="3">
        <v>0.23</v>
      </c>
      <c r="L73" s="3"/>
      <c r="M73" s="32"/>
      <c r="N73" s="50">
        <f aca="true" t="shared" si="4" ref="N73:N95">P73*10/$N$4</f>
        <v>0.14477017734346723</v>
      </c>
      <c r="O73" s="33">
        <f t="shared" si="2"/>
        <v>3</v>
      </c>
      <c r="P73" s="11">
        <f>SUM(Q73:IV73)</f>
        <v>4</v>
      </c>
      <c r="Q73" s="26"/>
      <c r="AA73">
        <v>1</v>
      </c>
      <c r="AK73">
        <v>1</v>
      </c>
      <c r="AQ73">
        <v>2</v>
      </c>
    </row>
    <row r="74" spans="1:44" ht="12.75">
      <c r="A74" s="1" t="s">
        <v>47</v>
      </c>
      <c r="B74" s="44">
        <v>43.08</v>
      </c>
      <c r="C74" s="44">
        <v>28.58</v>
      </c>
      <c r="D74" s="44">
        <v>35.25</v>
      </c>
      <c r="E74" s="44">
        <v>23.92</v>
      </c>
      <c r="F74" s="45">
        <f t="shared" si="3"/>
        <v>20.009999999999998</v>
      </c>
      <c r="G74" s="2">
        <v>16.29</v>
      </c>
      <c r="H74">
        <v>19.95</v>
      </c>
      <c r="I74" s="3">
        <v>24.61</v>
      </c>
      <c r="J74">
        <v>15.79</v>
      </c>
      <c r="K74" s="3">
        <v>22.91</v>
      </c>
      <c r="L74" s="3">
        <v>17.52</v>
      </c>
      <c r="M74" s="32">
        <v>23</v>
      </c>
      <c r="N74" s="50">
        <f t="shared" si="4"/>
        <v>18.349619978284473</v>
      </c>
      <c r="O74" s="33">
        <f aca="true" t="shared" si="5" ref="O74:O95">COUNT(Q74:AR74)</f>
        <v>27</v>
      </c>
      <c r="P74" s="11">
        <f>SUM(Q74:IV74)</f>
        <v>507</v>
      </c>
      <c r="Q74" s="25">
        <v>14</v>
      </c>
      <c r="R74">
        <v>6</v>
      </c>
      <c r="S74">
        <v>41</v>
      </c>
      <c r="U74">
        <v>14</v>
      </c>
      <c r="V74">
        <v>25</v>
      </c>
      <c r="W74">
        <v>21</v>
      </c>
      <c r="X74">
        <v>6</v>
      </c>
      <c r="Y74">
        <v>26</v>
      </c>
      <c r="Z74">
        <v>12</v>
      </c>
      <c r="AA74">
        <v>2</v>
      </c>
      <c r="AB74">
        <v>14</v>
      </c>
      <c r="AC74">
        <v>32</v>
      </c>
      <c r="AD74">
        <v>3</v>
      </c>
      <c r="AE74">
        <v>63</v>
      </c>
      <c r="AF74">
        <v>1</v>
      </c>
      <c r="AG74">
        <v>37</v>
      </c>
      <c r="AH74">
        <v>42</v>
      </c>
      <c r="AI74">
        <v>41</v>
      </c>
      <c r="AJ74">
        <v>18</v>
      </c>
      <c r="AK74">
        <v>16</v>
      </c>
      <c r="AL74">
        <v>4</v>
      </c>
      <c r="AM74">
        <v>28</v>
      </c>
      <c r="AN74">
        <v>3</v>
      </c>
      <c r="AO74">
        <v>2</v>
      </c>
      <c r="AP74">
        <v>11</v>
      </c>
      <c r="AQ74">
        <v>24</v>
      </c>
      <c r="AR74">
        <v>1</v>
      </c>
    </row>
    <row r="75" spans="1:44" ht="12.75">
      <c r="A75" s="1" t="s">
        <v>48</v>
      </c>
      <c r="B75" s="44">
        <v>0.06</v>
      </c>
      <c r="C75" s="44">
        <v>0.34</v>
      </c>
      <c r="D75" s="44">
        <v>0.54</v>
      </c>
      <c r="E75" s="44">
        <v>1.37</v>
      </c>
      <c r="F75" s="45">
        <f t="shared" si="3"/>
        <v>1.9057142857142855</v>
      </c>
      <c r="G75" s="2">
        <v>1.33</v>
      </c>
      <c r="H75">
        <v>1.39</v>
      </c>
      <c r="I75" s="3">
        <v>1.9</v>
      </c>
      <c r="J75">
        <v>2.29</v>
      </c>
      <c r="K75" s="3">
        <v>1.97</v>
      </c>
      <c r="L75" s="3">
        <v>1.77</v>
      </c>
      <c r="M75" s="32">
        <v>2.69</v>
      </c>
      <c r="N75" s="50">
        <f t="shared" si="4"/>
        <v>3.5106768005790805</v>
      </c>
      <c r="O75" s="33">
        <f t="shared" si="5"/>
        <v>23</v>
      </c>
      <c r="P75" s="11">
        <f>SUM(Q75:IV75)</f>
        <v>97</v>
      </c>
      <c r="Q75" s="25">
        <v>6</v>
      </c>
      <c r="R75">
        <v>1</v>
      </c>
      <c r="S75">
        <v>12</v>
      </c>
      <c r="T75">
        <v>2</v>
      </c>
      <c r="U75">
        <v>5</v>
      </c>
      <c r="W75">
        <v>3</v>
      </c>
      <c r="X75">
        <v>7</v>
      </c>
      <c r="Y75">
        <v>4</v>
      </c>
      <c r="AA75">
        <v>1</v>
      </c>
      <c r="AB75">
        <v>1</v>
      </c>
      <c r="AC75">
        <v>14</v>
      </c>
      <c r="AD75">
        <v>4</v>
      </c>
      <c r="AE75">
        <v>2</v>
      </c>
      <c r="AF75">
        <v>6</v>
      </c>
      <c r="AH75">
        <v>1</v>
      </c>
      <c r="AI75">
        <v>4</v>
      </c>
      <c r="AJ75">
        <v>1</v>
      </c>
      <c r="AK75">
        <v>11</v>
      </c>
      <c r="AL75">
        <v>1</v>
      </c>
      <c r="AM75">
        <v>4</v>
      </c>
      <c r="AP75">
        <v>2</v>
      </c>
      <c r="AQ75">
        <v>3</v>
      </c>
      <c r="AR75">
        <v>2</v>
      </c>
    </row>
    <row r="76" spans="1:17" ht="12.75">
      <c r="A76" s="1" t="s">
        <v>49</v>
      </c>
      <c r="B76" s="44">
        <v>0.94</v>
      </c>
      <c r="C76" s="44">
        <v>0.41</v>
      </c>
      <c r="D76" s="44">
        <v>0.06</v>
      </c>
      <c r="E76" s="44">
        <v>0.09</v>
      </c>
      <c r="F76" s="45">
        <f t="shared" si="3"/>
        <v>0.015714285714285715</v>
      </c>
      <c r="G76" s="2">
        <v>0.03</v>
      </c>
      <c r="H76">
        <v>0.08</v>
      </c>
      <c r="K76" s="3"/>
      <c r="L76" s="3"/>
      <c r="M76" s="32"/>
      <c r="N76" s="50">
        <f t="shared" si="4"/>
        <v>0</v>
      </c>
      <c r="O76" s="33">
        <f t="shared" si="5"/>
        <v>0</v>
      </c>
      <c r="P76" s="11">
        <f>SUM(Q76:IV76)</f>
        <v>0</v>
      </c>
      <c r="Q76" s="26"/>
    </row>
    <row r="77" spans="1:43" ht="12.75">
      <c r="A77" s="1" t="s">
        <v>50</v>
      </c>
      <c r="B77" s="44">
        <v>71.28</v>
      </c>
      <c r="C77" s="44">
        <v>61.92</v>
      </c>
      <c r="D77" s="44">
        <v>47.11</v>
      </c>
      <c r="E77" s="44">
        <v>19.04</v>
      </c>
      <c r="F77" s="45">
        <f t="shared" si="3"/>
        <v>10.645714285714286</v>
      </c>
      <c r="G77" s="2">
        <v>12.56</v>
      </c>
      <c r="H77">
        <v>12.48</v>
      </c>
      <c r="I77" s="3">
        <v>8.6</v>
      </c>
      <c r="J77" s="3">
        <v>11.96</v>
      </c>
      <c r="K77" s="3">
        <v>7.5</v>
      </c>
      <c r="L77" s="3">
        <v>7.62</v>
      </c>
      <c r="M77" s="32">
        <v>13.8</v>
      </c>
      <c r="N77" s="50">
        <f t="shared" si="4"/>
        <v>13.572204125950053</v>
      </c>
      <c r="O77" s="33">
        <f t="shared" si="5"/>
        <v>19</v>
      </c>
      <c r="P77" s="11">
        <f>SUM(Q77:IV77)</f>
        <v>375</v>
      </c>
      <c r="Q77" s="25">
        <v>9</v>
      </c>
      <c r="S77">
        <v>13</v>
      </c>
      <c r="U77">
        <v>9</v>
      </c>
      <c r="V77">
        <v>40</v>
      </c>
      <c r="W77">
        <v>24</v>
      </c>
      <c r="Z77">
        <v>29</v>
      </c>
      <c r="AB77">
        <v>4</v>
      </c>
      <c r="AC77">
        <v>36</v>
      </c>
      <c r="AF77">
        <v>8</v>
      </c>
      <c r="AG77">
        <v>74</v>
      </c>
      <c r="AH77">
        <v>31</v>
      </c>
      <c r="AI77">
        <v>4</v>
      </c>
      <c r="AJ77">
        <v>4</v>
      </c>
      <c r="AK77">
        <v>1</v>
      </c>
      <c r="AL77">
        <v>5</v>
      </c>
      <c r="AM77">
        <v>18</v>
      </c>
      <c r="AN77">
        <v>40</v>
      </c>
      <c r="AO77">
        <v>24</v>
      </c>
      <c r="AQ77">
        <v>2</v>
      </c>
    </row>
    <row r="78" spans="1:39" ht="12.75">
      <c r="A78" s="1" t="s">
        <v>51</v>
      </c>
      <c r="B78" s="44">
        <v>0</v>
      </c>
      <c r="C78" s="44">
        <v>0.01</v>
      </c>
      <c r="D78" s="44">
        <v>0.14</v>
      </c>
      <c r="E78" s="44">
        <v>0.16</v>
      </c>
      <c r="F78" s="45">
        <f t="shared" si="3"/>
        <v>0.9857142857142858</v>
      </c>
      <c r="G78" s="2">
        <v>0.21</v>
      </c>
      <c r="H78">
        <v>0.16</v>
      </c>
      <c r="I78">
        <v>0.14</v>
      </c>
      <c r="J78">
        <v>0.58</v>
      </c>
      <c r="K78" s="3">
        <v>1.07</v>
      </c>
      <c r="L78" s="3">
        <v>1.19</v>
      </c>
      <c r="M78" s="32">
        <v>3.55</v>
      </c>
      <c r="N78" s="50">
        <f t="shared" si="4"/>
        <v>5.465074194715888</v>
      </c>
      <c r="O78" s="33">
        <f t="shared" si="5"/>
        <v>12</v>
      </c>
      <c r="P78" s="11">
        <f>SUM(Q78:IV78)</f>
        <v>151</v>
      </c>
      <c r="Q78" s="25">
        <v>2</v>
      </c>
      <c r="S78">
        <v>1</v>
      </c>
      <c r="U78">
        <v>6</v>
      </c>
      <c r="V78">
        <v>5</v>
      </c>
      <c r="W78">
        <v>9</v>
      </c>
      <c r="X78">
        <v>7</v>
      </c>
      <c r="Z78">
        <v>66</v>
      </c>
      <c r="AB78">
        <v>7</v>
      </c>
      <c r="AC78">
        <v>5</v>
      </c>
      <c r="AG78">
        <v>2</v>
      </c>
      <c r="AH78">
        <v>16</v>
      </c>
      <c r="AM78">
        <v>25</v>
      </c>
    </row>
    <row r="79" spans="1:40" ht="12.75">
      <c r="A79" s="1" t="s">
        <v>52</v>
      </c>
      <c r="B79" s="44">
        <v>0.65</v>
      </c>
      <c r="C79" s="45">
        <v>0.5</v>
      </c>
      <c r="D79" s="44">
        <v>0.74</v>
      </c>
      <c r="E79" s="44">
        <v>0.23</v>
      </c>
      <c r="F79" s="45">
        <f t="shared" si="3"/>
        <v>0.21285714285714286</v>
      </c>
      <c r="G79" s="2">
        <v>0.03</v>
      </c>
      <c r="H79">
        <v>0.27</v>
      </c>
      <c r="I79">
        <v>0.14</v>
      </c>
      <c r="J79">
        <v>0.21</v>
      </c>
      <c r="K79" s="3">
        <v>0.12</v>
      </c>
      <c r="L79" s="3">
        <v>0.2</v>
      </c>
      <c r="M79" s="32">
        <v>0.52</v>
      </c>
      <c r="N79" s="50">
        <f t="shared" si="4"/>
        <v>0.9048136083966702</v>
      </c>
      <c r="O79" s="33">
        <f t="shared" si="5"/>
        <v>11</v>
      </c>
      <c r="P79" s="11">
        <f>SUM(Q79:IV79)</f>
        <v>25</v>
      </c>
      <c r="Q79" s="26"/>
      <c r="S79">
        <v>2</v>
      </c>
      <c r="U79">
        <v>2</v>
      </c>
      <c r="W79">
        <v>1</v>
      </c>
      <c r="Y79">
        <v>2</v>
      </c>
      <c r="Z79">
        <v>1</v>
      </c>
      <c r="AA79">
        <v>1</v>
      </c>
      <c r="AG79">
        <v>3</v>
      </c>
      <c r="AI79">
        <v>10</v>
      </c>
      <c r="AK79">
        <v>1</v>
      </c>
      <c r="AM79">
        <v>1</v>
      </c>
      <c r="AN79">
        <v>1</v>
      </c>
    </row>
    <row r="80" spans="1:39" ht="12.75">
      <c r="A80" s="1" t="s">
        <v>53</v>
      </c>
      <c r="B80" s="45">
        <v>0.5</v>
      </c>
      <c r="C80" s="44">
        <v>0.89</v>
      </c>
      <c r="D80" s="44">
        <v>0.47</v>
      </c>
      <c r="E80" s="44">
        <v>1.01</v>
      </c>
      <c r="F80" s="45">
        <f t="shared" si="3"/>
        <v>0.21285714285714286</v>
      </c>
      <c r="G80" s="2">
        <v>0.05</v>
      </c>
      <c r="H80">
        <v>0.72</v>
      </c>
      <c r="I80">
        <v>0.23</v>
      </c>
      <c r="J80">
        <v>0.02</v>
      </c>
      <c r="K80" s="3">
        <v>0.02</v>
      </c>
      <c r="L80" s="3">
        <v>0.36</v>
      </c>
      <c r="M80" s="32">
        <v>0.09</v>
      </c>
      <c r="N80" s="50">
        <f t="shared" si="4"/>
        <v>0.2533478103510677</v>
      </c>
      <c r="O80" s="33">
        <f t="shared" si="5"/>
        <v>2</v>
      </c>
      <c r="P80" s="11">
        <f>SUM(Q80:IV80)</f>
        <v>7</v>
      </c>
      <c r="Q80" s="26"/>
      <c r="Y80">
        <v>6</v>
      </c>
      <c r="AM80">
        <v>1</v>
      </c>
    </row>
    <row r="81" spans="1:43" ht="12.75">
      <c r="A81" s="1" t="s">
        <v>54</v>
      </c>
      <c r="B81" s="44">
        <v>1.51</v>
      </c>
      <c r="C81" s="45">
        <v>8.53</v>
      </c>
      <c r="D81" s="44">
        <v>18.28</v>
      </c>
      <c r="E81" s="45">
        <v>38.79</v>
      </c>
      <c r="F81" s="45">
        <f t="shared" si="3"/>
        <v>59.03285714285714</v>
      </c>
      <c r="G81" s="2">
        <v>45.87</v>
      </c>
      <c r="H81">
        <v>47.47</v>
      </c>
      <c r="I81" s="3">
        <v>45.5</v>
      </c>
      <c r="J81">
        <v>74.13</v>
      </c>
      <c r="K81" s="3">
        <v>65.31</v>
      </c>
      <c r="L81" s="3">
        <v>51.41</v>
      </c>
      <c r="M81" s="32">
        <v>83.54</v>
      </c>
      <c r="N81" s="50">
        <f t="shared" si="4"/>
        <v>92.43575823380384</v>
      </c>
      <c r="O81" s="33">
        <f t="shared" si="5"/>
        <v>27</v>
      </c>
      <c r="P81" s="11">
        <f>SUM(Q81:IV81)</f>
        <v>2554</v>
      </c>
      <c r="Q81" s="25">
        <v>107</v>
      </c>
      <c r="R81">
        <v>18</v>
      </c>
      <c r="S81">
        <v>141</v>
      </c>
      <c r="T81">
        <v>3</v>
      </c>
      <c r="U81">
        <v>96</v>
      </c>
      <c r="V81">
        <v>98</v>
      </c>
      <c r="W81">
        <v>133</v>
      </c>
      <c r="X81">
        <v>225</v>
      </c>
      <c r="Y81">
        <v>93</v>
      </c>
      <c r="Z81">
        <v>141</v>
      </c>
      <c r="AA81">
        <v>59</v>
      </c>
      <c r="AB81">
        <v>44</v>
      </c>
      <c r="AC81">
        <v>85</v>
      </c>
      <c r="AD81">
        <v>87</v>
      </c>
      <c r="AE81">
        <v>90</v>
      </c>
      <c r="AF81">
        <v>18</v>
      </c>
      <c r="AG81">
        <v>206</v>
      </c>
      <c r="AH81">
        <v>111</v>
      </c>
      <c r="AI81">
        <v>310</v>
      </c>
      <c r="AJ81">
        <v>93</v>
      </c>
      <c r="AK81">
        <v>51</v>
      </c>
      <c r="AL81">
        <v>35</v>
      </c>
      <c r="AM81">
        <v>125</v>
      </c>
      <c r="AN81">
        <v>69</v>
      </c>
      <c r="AO81">
        <v>34</v>
      </c>
      <c r="AP81">
        <v>68</v>
      </c>
      <c r="AQ81">
        <v>14</v>
      </c>
    </row>
    <row r="82" spans="1:42" ht="12.75">
      <c r="A82" s="1" t="s">
        <v>55</v>
      </c>
      <c r="B82" s="44">
        <v>0.04</v>
      </c>
      <c r="C82" s="44">
        <v>0.34</v>
      </c>
      <c r="D82" s="44">
        <v>0.12</v>
      </c>
      <c r="E82" s="44">
        <v>0.45</v>
      </c>
      <c r="F82" s="45">
        <f t="shared" si="3"/>
        <v>0.8442857142857142</v>
      </c>
      <c r="G82" s="2">
        <v>0.59</v>
      </c>
      <c r="H82">
        <v>1.47</v>
      </c>
      <c r="I82">
        <v>0.21</v>
      </c>
      <c r="J82">
        <v>1.61</v>
      </c>
      <c r="K82" s="3">
        <v>1.31</v>
      </c>
      <c r="L82" s="3">
        <v>0.18</v>
      </c>
      <c r="M82" s="32">
        <v>0.54</v>
      </c>
      <c r="N82" s="50">
        <f t="shared" si="4"/>
        <v>0.6152732537097357</v>
      </c>
      <c r="O82" s="33">
        <f t="shared" si="5"/>
        <v>3</v>
      </c>
      <c r="P82" s="11">
        <f>SUM(Q82:IV82)</f>
        <v>17</v>
      </c>
      <c r="Q82" s="26"/>
      <c r="AN82">
        <v>14</v>
      </c>
      <c r="AO82">
        <v>2</v>
      </c>
      <c r="AP82">
        <v>1</v>
      </c>
    </row>
    <row r="83" spans="1:37" ht="12.75">
      <c r="A83" s="1" t="s">
        <v>56</v>
      </c>
      <c r="B83" s="44">
        <v>0.54</v>
      </c>
      <c r="C83" s="45">
        <v>3.8</v>
      </c>
      <c r="D83" s="44">
        <v>2.57</v>
      </c>
      <c r="E83" s="44">
        <v>5.43</v>
      </c>
      <c r="F83" s="45">
        <f t="shared" si="3"/>
        <v>16.664285714285715</v>
      </c>
      <c r="G83" s="2">
        <v>0.85</v>
      </c>
      <c r="H83">
        <v>72.88</v>
      </c>
      <c r="I83">
        <v>1.95</v>
      </c>
      <c r="J83">
        <v>37.25</v>
      </c>
      <c r="K83" s="3">
        <v>0.08</v>
      </c>
      <c r="L83" s="3">
        <v>3.33</v>
      </c>
      <c r="M83" s="32">
        <v>0.31</v>
      </c>
      <c r="N83" s="50">
        <f t="shared" si="4"/>
        <v>1.0857763300760044</v>
      </c>
      <c r="O83" s="33">
        <f t="shared" si="5"/>
        <v>7</v>
      </c>
      <c r="P83" s="11">
        <f>SUM(Q83:IV83)</f>
        <v>30</v>
      </c>
      <c r="Q83" s="25">
        <v>5</v>
      </c>
      <c r="U83">
        <v>1</v>
      </c>
      <c r="V83">
        <v>8</v>
      </c>
      <c r="W83">
        <v>4</v>
      </c>
      <c r="AA83">
        <v>4</v>
      </c>
      <c r="AG83">
        <v>7</v>
      </c>
      <c r="AK83">
        <v>1</v>
      </c>
    </row>
    <row r="84" spans="1:17" ht="12.75">
      <c r="A84" s="1" t="s">
        <v>57</v>
      </c>
      <c r="B84" s="44">
        <v>0</v>
      </c>
      <c r="C84" s="44">
        <v>0.13</v>
      </c>
      <c r="D84" s="44">
        <v>0.17</v>
      </c>
      <c r="E84" s="44">
        <v>0.04</v>
      </c>
      <c r="F84" s="45">
        <f t="shared" si="3"/>
        <v>0.04142857142857143</v>
      </c>
      <c r="H84">
        <v>0.19</v>
      </c>
      <c r="K84" s="3">
        <v>0.1</v>
      </c>
      <c r="L84" s="3"/>
      <c r="M84" s="32"/>
      <c r="N84" s="50">
        <f t="shared" si="4"/>
        <v>0</v>
      </c>
      <c r="O84" s="33">
        <f t="shared" si="5"/>
        <v>0</v>
      </c>
      <c r="P84" s="11">
        <f>SUM(Q84:IV84)</f>
        <v>0</v>
      </c>
      <c r="Q84" s="26"/>
    </row>
    <row r="85" spans="1:42" ht="12.75">
      <c r="A85" s="1" t="s">
        <v>58</v>
      </c>
      <c r="B85" s="44">
        <v>0.81</v>
      </c>
      <c r="C85" s="45">
        <v>8.3</v>
      </c>
      <c r="D85" s="45">
        <v>5.35</v>
      </c>
      <c r="E85" s="44">
        <v>12.55</v>
      </c>
      <c r="F85" s="45">
        <f t="shared" si="3"/>
        <v>12.85142857142857</v>
      </c>
      <c r="G85" s="2">
        <v>1.09</v>
      </c>
      <c r="H85">
        <v>62.88</v>
      </c>
      <c r="I85">
        <v>0.64</v>
      </c>
      <c r="J85">
        <v>24.38</v>
      </c>
      <c r="K85" s="3">
        <v>0.16</v>
      </c>
      <c r="L85" s="3">
        <v>0.08</v>
      </c>
      <c r="M85" s="32">
        <v>0.73</v>
      </c>
      <c r="N85" s="50">
        <f t="shared" si="4"/>
        <v>25.8414766558089</v>
      </c>
      <c r="O85" s="33">
        <f t="shared" si="5"/>
        <v>20</v>
      </c>
      <c r="P85" s="11">
        <f>SUM(Q85:IV85)</f>
        <v>714</v>
      </c>
      <c r="Q85" s="25">
        <v>4</v>
      </c>
      <c r="S85">
        <v>44</v>
      </c>
      <c r="V85">
        <v>2</v>
      </c>
      <c r="W85">
        <v>54</v>
      </c>
      <c r="X85">
        <v>178</v>
      </c>
      <c r="Y85">
        <v>110</v>
      </c>
      <c r="Z85">
        <v>3</v>
      </c>
      <c r="AA85">
        <v>5</v>
      </c>
      <c r="AB85">
        <v>9</v>
      </c>
      <c r="AE85">
        <v>1</v>
      </c>
      <c r="AF85">
        <v>5</v>
      </c>
      <c r="AG85">
        <v>1</v>
      </c>
      <c r="AH85">
        <v>182</v>
      </c>
      <c r="AI85">
        <v>71</v>
      </c>
      <c r="AJ85">
        <v>1</v>
      </c>
      <c r="AK85">
        <v>8</v>
      </c>
      <c r="AL85">
        <v>17</v>
      </c>
      <c r="AM85">
        <v>9</v>
      </c>
      <c r="AN85">
        <v>2</v>
      </c>
      <c r="AP85">
        <v>8</v>
      </c>
    </row>
    <row r="86" spans="1:24" ht="12.75">
      <c r="A86" s="1" t="s">
        <v>59</v>
      </c>
      <c r="B86" s="44">
        <v>0</v>
      </c>
      <c r="C86" s="44">
        <v>0.02</v>
      </c>
      <c r="D86" s="44">
        <v>0.01</v>
      </c>
      <c r="E86" s="44">
        <v>0.04</v>
      </c>
      <c r="F86" s="45">
        <f t="shared" si="3"/>
        <v>0.03571428571428571</v>
      </c>
      <c r="H86">
        <v>0.21</v>
      </c>
      <c r="J86">
        <v>0.04</v>
      </c>
      <c r="K86" s="3"/>
      <c r="L86" s="3"/>
      <c r="M86" s="32"/>
      <c r="N86" s="50">
        <f t="shared" si="4"/>
        <v>0.07238508867173361</v>
      </c>
      <c r="O86" s="33">
        <f t="shared" si="5"/>
        <v>1</v>
      </c>
      <c r="P86" s="11">
        <f>SUM(Q86:IV86)</f>
        <v>2</v>
      </c>
      <c r="Q86" s="26"/>
      <c r="X86">
        <v>2</v>
      </c>
    </row>
    <row r="87" spans="1:39" ht="12.75">
      <c r="A87" s="1" t="s">
        <v>60</v>
      </c>
      <c r="B87" s="44">
        <v>1.67</v>
      </c>
      <c r="C87" s="44">
        <v>1.03</v>
      </c>
      <c r="D87" s="44">
        <v>0.65</v>
      </c>
      <c r="E87" s="44">
        <v>1.08</v>
      </c>
      <c r="F87" s="45">
        <f t="shared" si="3"/>
        <v>0.7985714285714286</v>
      </c>
      <c r="G87" s="2">
        <v>0.08</v>
      </c>
      <c r="H87">
        <v>0.35</v>
      </c>
      <c r="J87">
        <v>1.71</v>
      </c>
      <c r="K87" s="3"/>
      <c r="L87" s="3">
        <v>3.45</v>
      </c>
      <c r="M87" s="32"/>
      <c r="N87" s="50">
        <f t="shared" si="4"/>
        <v>3.8726022439377488</v>
      </c>
      <c r="O87" s="33">
        <f t="shared" si="5"/>
        <v>16</v>
      </c>
      <c r="P87" s="11">
        <f>SUM(Q87:IV87)</f>
        <v>107</v>
      </c>
      <c r="Q87" s="26">
        <v>5</v>
      </c>
      <c r="R87">
        <v>3</v>
      </c>
      <c r="S87">
        <v>1</v>
      </c>
      <c r="T87">
        <v>24</v>
      </c>
      <c r="U87">
        <v>12</v>
      </c>
      <c r="W87">
        <v>3</v>
      </c>
      <c r="X87">
        <v>20</v>
      </c>
      <c r="AB87">
        <v>3</v>
      </c>
      <c r="AD87">
        <v>1</v>
      </c>
      <c r="AE87">
        <v>5</v>
      </c>
      <c r="AF87">
        <v>9</v>
      </c>
      <c r="AH87">
        <v>2</v>
      </c>
      <c r="AI87">
        <v>4</v>
      </c>
      <c r="AK87">
        <v>12</v>
      </c>
      <c r="AL87">
        <v>1</v>
      </c>
      <c r="AM87">
        <v>2</v>
      </c>
    </row>
    <row r="88" spans="1:42" ht="12.75">
      <c r="A88" s="1" t="s">
        <v>61</v>
      </c>
      <c r="B88" s="44">
        <v>1.78</v>
      </c>
      <c r="C88" s="44">
        <v>1.25</v>
      </c>
      <c r="D88" s="44">
        <v>1.32</v>
      </c>
      <c r="E88" s="44">
        <v>2.57</v>
      </c>
      <c r="F88" s="45">
        <f t="shared" si="3"/>
        <v>1.44</v>
      </c>
      <c r="G88" s="2">
        <v>0.19</v>
      </c>
      <c r="H88">
        <v>0.72</v>
      </c>
      <c r="I88">
        <v>0.05</v>
      </c>
      <c r="J88">
        <v>2.79</v>
      </c>
      <c r="K88" s="3">
        <v>0.14</v>
      </c>
      <c r="L88" s="3">
        <v>6.03</v>
      </c>
      <c r="M88" s="32">
        <v>0.16</v>
      </c>
      <c r="N88" s="50">
        <f t="shared" si="4"/>
        <v>4.234527687296417</v>
      </c>
      <c r="O88" s="33">
        <f t="shared" si="5"/>
        <v>16</v>
      </c>
      <c r="P88" s="11">
        <f>SUM(Q88:IV88)</f>
        <v>117</v>
      </c>
      <c r="Q88" s="25">
        <v>3</v>
      </c>
      <c r="S88">
        <v>3</v>
      </c>
      <c r="T88">
        <v>5</v>
      </c>
      <c r="U88">
        <v>8</v>
      </c>
      <c r="W88">
        <v>3</v>
      </c>
      <c r="X88">
        <v>7</v>
      </c>
      <c r="Z88">
        <v>9</v>
      </c>
      <c r="AA88">
        <v>42</v>
      </c>
      <c r="AB88">
        <v>1</v>
      </c>
      <c r="AD88">
        <v>10</v>
      </c>
      <c r="AF88">
        <v>9</v>
      </c>
      <c r="AG88">
        <v>3</v>
      </c>
      <c r="AJ88">
        <v>1</v>
      </c>
      <c r="AL88">
        <v>4</v>
      </c>
      <c r="AM88">
        <v>3</v>
      </c>
      <c r="AP88">
        <v>6</v>
      </c>
    </row>
    <row r="89" spans="1:30" ht="12.75">
      <c r="A89" s="1" t="s">
        <v>62</v>
      </c>
      <c r="B89" s="44">
        <v>0</v>
      </c>
      <c r="C89" s="44">
        <v>0.06</v>
      </c>
      <c r="D89" s="44">
        <v>0.17</v>
      </c>
      <c r="E89" s="44">
        <v>0.09</v>
      </c>
      <c r="F89" s="45">
        <f t="shared" si="3"/>
        <v>0.09571428571428571</v>
      </c>
      <c r="H89">
        <v>0.13</v>
      </c>
      <c r="J89" s="3">
        <v>0.1</v>
      </c>
      <c r="K89" s="3">
        <v>0.02</v>
      </c>
      <c r="L89" s="3">
        <v>0.18</v>
      </c>
      <c r="M89" s="32">
        <v>0.24</v>
      </c>
      <c r="N89" s="50">
        <f t="shared" si="4"/>
        <v>0.03619254433586681</v>
      </c>
      <c r="O89" s="33">
        <f t="shared" si="5"/>
        <v>1</v>
      </c>
      <c r="P89" s="11">
        <f>SUM(Q89:IV89)</f>
        <v>1</v>
      </c>
      <c r="Q89" s="26"/>
      <c r="AD89">
        <v>1</v>
      </c>
    </row>
    <row r="90" spans="1:43" ht="12.75">
      <c r="A90" s="1" t="s">
        <v>63</v>
      </c>
      <c r="B90" s="44">
        <v>5.43</v>
      </c>
      <c r="C90" s="44">
        <v>8.82</v>
      </c>
      <c r="D90" s="45">
        <v>9.37</v>
      </c>
      <c r="E90" s="44">
        <v>11.53</v>
      </c>
      <c r="F90" s="45">
        <f t="shared" si="3"/>
        <v>9.742857142857144</v>
      </c>
      <c r="G90" s="14">
        <v>6.4</v>
      </c>
      <c r="H90">
        <v>16.48</v>
      </c>
      <c r="I90">
        <v>7.06</v>
      </c>
      <c r="J90">
        <v>25.72</v>
      </c>
      <c r="K90" s="3">
        <v>6.97</v>
      </c>
      <c r="L90" s="3">
        <v>1.43</v>
      </c>
      <c r="M90" s="32">
        <v>4.14</v>
      </c>
      <c r="N90" s="50">
        <f t="shared" si="4"/>
        <v>4.9945711183496195</v>
      </c>
      <c r="O90" s="33">
        <f t="shared" si="5"/>
        <v>22</v>
      </c>
      <c r="P90" s="11">
        <f>SUM(Q90:IV90)</f>
        <v>138</v>
      </c>
      <c r="Q90" s="25">
        <v>17</v>
      </c>
      <c r="S90">
        <v>5</v>
      </c>
      <c r="U90">
        <v>5</v>
      </c>
      <c r="V90">
        <v>2</v>
      </c>
      <c r="W90">
        <v>1</v>
      </c>
      <c r="X90">
        <v>15</v>
      </c>
      <c r="Y90">
        <v>11</v>
      </c>
      <c r="Z90">
        <v>2</v>
      </c>
      <c r="AA90">
        <v>14</v>
      </c>
      <c r="AB90">
        <v>1</v>
      </c>
      <c r="AC90">
        <v>1</v>
      </c>
      <c r="AD90">
        <v>3</v>
      </c>
      <c r="AE90">
        <v>8</v>
      </c>
      <c r="AF90">
        <v>3</v>
      </c>
      <c r="AG90">
        <v>10</v>
      </c>
      <c r="AI90">
        <v>4</v>
      </c>
      <c r="AJ90">
        <v>5</v>
      </c>
      <c r="AK90">
        <v>3</v>
      </c>
      <c r="AN90">
        <v>12</v>
      </c>
      <c r="AO90">
        <v>6</v>
      </c>
      <c r="AP90">
        <v>7</v>
      </c>
      <c r="AQ90">
        <v>3</v>
      </c>
    </row>
    <row r="91" spans="1:17" ht="12.75">
      <c r="A91" s="1" t="s">
        <v>87</v>
      </c>
      <c r="B91" s="44">
        <v>0</v>
      </c>
      <c r="C91" s="44">
        <v>0</v>
      </c>
      <c r="D91" s="44">
        <v>0</v>
      </c>
      <c r="E91" s="44">
        <v>0.04</v>
      </c>
      <c r="F91" s="45">
        <f t="shared" si="3"/>
        <v>0.002857142857142857</v>
      </c>
      <c r="J91">
        <v>0.02</v>
      </c>
      <c r="K91" s="3"/>
      <c r="L91" s="3"/>
      <c r="M91" s="32"/>
      <c r="N91" s="50">
        <f t="shared" si="4"/>
        <v>0</v>
      </c>
      <c r="O91" s="33">
        <f t="shared" si="5"/>
        <v>0</v>
      </c>
      <c r="P91" s="11">
        <f>SUM(Q91:IV91)</f>
        <v>0</v>
      </c>
      <c r="Q91" s="26"/>
    </row>
    <row r="92" spans="1:17" ht="12.75">
      <c r="A92" s="1" t="s">
        <v>93</v>
      </c>
      <c r="B92" s="44">
        <v>0.13</v>
      </c>
      <c r="C92" s="44">
        <v>0.21</v>
      </c>
      <c r="D92" s="44">
        <v>0.02</v>
      </c>
      <c r="E92" s="44">
        <v>0.28</v>
      </c>
      <c r="F92" s="45">
        <f t="shared" si="3"/>
        <v>0.002857142857142857</v>
      </c>
      <c r="J92">
        <v>0.02</v>
      </c>
      <c r="K92" s="3"/>
      <c r="L92" s="3"/>
      <c r="M92" s="32"/>
      <c r="N92" s="50">
        <f t="shared" si="4"/>
        <v>0</v>
      </c>
      <c r="O92" s="33">
        <f t="shared" si="5"/>
        <v>0</v>
      </c>
      <c r="P92" s="11">
        <f>SUM(Q92:IV92)</f>
        <v>0</v>
      </c>
      <c r="Q92" s="26"/>
    </row>
    <row r="93" spans="1:17" ht="12.75">
      <c r="A93" s="1" t="s">
        <v>151</v>
      </c>
      <c r="B93" s="44">
        <v>0</v>
      </c>
      <c r="C93" s="44">
        <v>0</v>
      </c>
      <c r="D93" s="44">
        <v>0</v>
      </c>
      <c r="E93" s="44">
        <v>0</v>
      </c>
      <c r="F93" s="45">
        <f t="shared" si="3"/>
        <v>0.004558300665511897</v>
      </c>
      <c r="K93" s="3"/>
      <c r="L93" s="3"/>
      <c r="M93" s="32">
        <v>0.03190810465858328</v>
      </c>
      <c r="N93" s="50">
        <f t="shared" si="4"/>
        <v>0</v>
      </c>
      <c r="O93" s="33">
        <f t="shared" si="5"/>
        <v>0</v>
      </c>
      <c r="P93" s="11">
        <f>SUM(Q93:IV93)</f>
        <v>0</v>
      </c>
      <c r="Q93" s="26"/>
    </row>
    <row r="94" spans="1:44" ht="12.75">
      <c r="A94" s="1" t="s">
        <v>64</v>
      </c>
      <c r="B94" s="44">
        <v>71.14</v>
      </c>
      <c r="C94" s="44">
        <v>68.17</v>
      </c>
      <c r="D94" s="44">
        <v>59.32</v>
      </c>
      <c r="E94" s="44">
        <v>35.38</v>
      </c>
      <c r="F94" s="45">
        <f t="shared" si="3"/>
        <v>35.580000000000005</v>
      </c>
      <c r="G94" s="2">
        <v>24.53</v>
      </c>
      <c r="H94">
        <v>34.03</v>
      </c>
      <c r="I94">
        <v>35.78</v>
      </c>
      <c r="J94">
        <v>55.12</v>
      </c>
      <c r="K94" s="3">
        <v>32.87</v>
      </c>
      <c r="L94" s="3">
        <v>25.71</v>
      </c>
      <c r="M94" s="32">
        <v>41.02</v>
      </c>
      <c r="N94" s="50">
        <f t="shared" si="4"/>
        <v>57.54614549402823</v>
      </c>
      <c r="O94" s="33">
        <f t="shared" si="5"/>
        <v>27</v>
      </c>
      <c r="P94" s="11">
        <f>SUM(Q94:IV94)</f>
        <v>1590</v>
      </c>
      <c r="Q94" s="25">
        <v>28</v>
      </c>
      <c r="R94">
        <v>42</v>
      </c>
      <c r="S94">
        <v>97</v>
      </c>
      <c r="T94">
        <v>47</v>
      </c>
      <c r="U94">
        <v>167</v>
      </c>
      <c r="V94">
        <v>33</v>
      </c>
      <c r="W94">
        <v>16</v>
      </c>
      <c r="X94">
        <v>116</v>
      </c>
      <c r="Y94">
        <v>101</v>
      </c>
      <c r="Z94">
        <v>37</v>
      </c>
      <c r="AA94">
        <v>32</v>
      </c>
      <c r="AB94">
        <v>126</v>
      </c>
      <c r="AC94">
        <v>44</v>
      </c>
      <c r="AD94">
        <v>80</v>
      </c>
      <c r="AE94">
        <v>41</v>
      </c>
      <c r="AF94">
        <v>38</v>
      </c>
      <c r="AG94">
        <v>22</v>
      </c>
      <c r="AH94">
        <v>118</v>
      </c>
      <c r="AI94">
        <v>154</v>
      </c>
      <c r="AJ94">
        <v>109</v>
      </c>
      <c r="AK94">
        <v>49</v>
      </c>
      <c r="AL94">
        <v>18</v>
      </c>
      <c r="AM94">
        <v>60</v>
      </c>
      <c r="AN94">
        <v>6</v>
      </c>
      <c r="AP94">
        <v>2</v>
      </c>
      <c r="AQ94">
        <v>6</v>
      </c>
      <c r="AR94">
        <v>1</v>
      </c>
    </row>
    <row r="95" spans="1:16" ht="13.5" thickBot="1">
      <c r="A95" s="1" t="s">
        <v>90</v>
      </c>
      <c r="B95" s="59">
        <v>0</v>
      </c>
      <c r="C95" s="59">
        <v>0</v>
      </c>
      <c r="D95" s="60">
        <v>0.07</v>
      </c>
      <c r="E95" s="59">
        <v>0.35</v>
      </c>
      <c r="F95" s="60">
        <f t="shared" si="3"/>
        <v>0.22857142857142856</v>
      </c>
      <c r="G95" s="2">
        <v>0.19</v>
      </c>
      <c r="I95">
        <v>0.02</v>
      </c>
      <c r="J95">
        <v>0.06</v>
      </c>
      <c r="K95" s="3">
        <v>0.18</v>
      </c>
      <c r="L95" s="3">
        <v>0.02</v>
      </c>
      <c r="M95" s="32">
        <v>1.13</v>
      </c>
      <c r="N95" s="50">
        <f t="shared" si="4"/>
        <v>0</v>
      </c>
      <c r="O95" s="33">
        <f t="shared" si="5"/>
        <v>0</v>
      </c>
      <c r="P95" s="11">
        <f>SUM(Q95:IV95)</f>
        <v>0</v>
      </c>
    </row>
    <row r="96" spans="1:16" ht="13.5" thickBot="1">
      <c r="A96" s="1" t="s">
        <v>152</v>
      </c>
      <c r="B96" s="61">
        <f>SUM(B5:B95)</f>
        <v>356.22999999999996</v>
      </c>
      <c r="C96" s="62">
        <f>SUM(C5:C95)</f>
        <v>322.23</v>
      </c>
      <c r="D96" s="62">
        <f>SUM(D5:D95)</f>
        <v>349.59</v>
      </c>
      <c r="E96" s="62">
        <f>SUM(E5:E95)</f>
        <v>346.53</v>
      </c>
      <c r="F96" s="63">
        <f>(G96+H96+I96+J96+K96+L96+M96)/7</f>
        <v>387.13197374418814</v>
      </c>
      <c r="G96" s="46">
        <f aca="true" t="shared" si="6" ref="G96:N96">SUM(G5:G95)</f>
        <v>288.27000000000004</v>
      </c>
      <c r="H96" s="47">
        <f t="shared" si="6"/>
        <v>466.38</v>
      </c>
      <c r="I96" s="47">
        <f t="shared" si="6"/>
        <v>348.03999999999996</v>
      </c>
      <c r="J96" s="47">
        <f t="shared" si="6"/>
        <v>547.78</v>
      </c>
      <c r="K96" s="47">
        <f t="shared" si="6"/>
        <v>317.8</v>
      </c>
      <c r="L96" s="47">
        <f t="shared" si="6"/>
        <v>325.24999999999994</v>
      </c>
      <c r="M96" s="47">
        <f t="shared" si="6"/>
        <v>416.4038162093172</v>
      </c>
      <c r="N96" s="47">
        <f t="shared" si="6"/>
        <v>513.4998190372783</v>
      </c>
      <c r="O96" s="73"/>
      <c r="P96" s="74"/>
    </row>
    <row r="97" spans="1:16" ht="13.5" thickBot="1">
      <c r="A97" s="1" t="s">
        <v>213</v>
      </c>
      <c r="G97" s="1">
        <f aca="true" t="shared" si="7" ref="G97:N97">COUNTIF(G5:G95,"&gt;0")</f>
        <v>58</v>
      </c>
      <c r="H97" s="1">
        <f t="shared" si="7"/>
        <v>63</v>
      </c>
      <c r="I97" s="1">
        <f t="shared" si="7"/>
        <v>60</v>
      </c>
      <c r="J97" s="1">
        <f t="shared" si="7"/>
        <v>60</v>
      </c>
      <c r="K97" s="1">
        <f t="shared" si="7"/>
        <v>65</v>
      </c>
      <c r="L97" s="1">
        <f t="shared" si="7"/>
        <v>61</v>
      </c>
      <c r="M97" s="1">
        <f t="shared" si="7"/>
        <v>62</v>
      </c>
      <c r="N97" s="1">
        <f t="shared" si="7"/>
        <v>60</v>
      </c>
      <c r="O97" s="75"/>
      <c r="P97" s="75"/>
    </row>
    <row r="98" spans="1:44" ht="13.5" thickBot="1">
      <c r="A98" s="1" t="s">
        <v>215</v>
      </c>
      <c r="Q98" s="48">
        <f>SUM(Q5:Q95)</f>
        <v>442</v>
      </c>
      <c r="R98" s="48">
        <f>SUM(R5:R95)</f>
        <v>161</v>
      </c>
      <c r="S98" s="48">
        <f>SUM(S5:S95)</f>
        <v>685</v>
      </c>
      <c r="T98" s="48">
        <f>SUM(T5:T95)</f>
        <v>204</v>
      </c>
      <c r="U98" s="48">
        <f>SUM(U5:U95)</f>
        <v>567</v>
      </c>
      <c r="V98" s="48">
        <f>SUM(V5:V95)</f>
        <v>506</v>
      </c>
      <c r="W98" s="48">
        <f>SUM(W5:W95)</f>
        <v>492</v>
      </c>
      <c r="X98" s="48">
        <f>SUM(X5:X95)</f>
        <v>868</v>
      </c>
      <c r="Y98" s="48">
        <f>SUM(Y5:Y95)</f>
        <v>514</v>
      </c>
      <c r="Z98" s="48">
        <f>SUM(Z5:Z95)</f>
        <v>641</v>
      </c>
      <c r="AA98" s="48">
        <f>SUM(AA5:AA95)</f>
        <v>326</v>
      </c>
      <c r="AB98" s="48">
        <f>SUM(AB5:AB95)</f>
        <v>365</v>
      </c>
      <c r="AC98" s="48">
        <f>SUM(AC5:AC95)</f>
        <v>501</v>
      </c>
      <c r="AD98" s="48">
        <f>SUM(AD5:AD95)</f>
        <v>514</v>
      </c>
      <c r="AE98" s="48">
        <f>SUM(AE5:AE95)</f>
        <v>524</v>
      </c>
      <c r="AF98" s="48">
        <f>SUM(AF5:AF95)</f>
        <v>332</v>
      </c>
      <c r="AG98" s="48">
        <f>SUM(AG5:AG95)</f>
        <v>787</v>
      </c>
      <c r="AH98" s="48">
        <f>SUM(AH5:AH95)</f>
        <v>694</v>
      </c>
      <c r="AI98" s="48">
        <f>SUM(AI5:AI95)</f>
        <v>1149</v>
      </c>
      <c r="AJ98" s="48">
        <f>SUM(AJ5:AJ95)</f>
        <v>375</v>
      </c>
      <c r="AK98" s="48">
        <f>SUM(AK5:AK95)</f>
        <v>441</v>
      </c>
      <c r="AL98" s="48">
        <f>SUM(AL5:AL95)</f>
        <v>154</v>
      </c>
      <c r="AM98" s="48">
        <f>SUM(AM5:AM95)</f>
        <v>583</v>
      </c>
      <c r="AN98" s="48">
        <f>SUM(AN5:AN95)</f>
        <v>256</v>
      </c>
      <c r="AO98" s="48">
        <f>SUM(AO5:AO95)</f>
        <v>137</v>
      </c>
      <c r="AP98" s="48">
        <f>SUM(AP5:AP95)</f>
        <v>761</v>
      </c>
      <c r="AQ98" s="48">
        <f>SUM(AQ5:AQ95)</f>
        <v>1165</v>
      </c>
      <c r="AR98" s="49">
        <f>SUM(AR5:AR95)</f>
        <v>44</v>
      </c>
    </row>
    <row r="99" spans="1:44" ht="12.75">
      <c r="A99" s="1" t="s">
        <v>214</v>
      </c>
      <c r="Q99">
        <f>COUNT(Q5:Q95)</f>
        <v>28</v>
      </c>
      <c r="R99">
        <f>COUNT(R5:R95)</f>
        <v>15</v>
      </c>
      <c r="S99">
        <f>COUNT(S5:S95)</f>
        <v>31</v>
      </c>
      <c r="T99">
        <f>COUNT(T5:T95)</f>
        <v>18</v>
      </c>
      <c r="U99">
        <f>COUNT(U5:U95)</f>
        <v>27</v>
      </c>
      <c r="V99">
        <f>COUNT(V5:V95)</f>
        <v>21</v>
      </c>
      <c r="W99">
        <f>COUNT(W5:W95)</f>
        <v>22</v>
      </c>
      <c r="X99">
        <f>COUNT(X5:X95)</f>
        <v>27</v>
      </c>
      <c r="Y99">
        <f>COUNT(Y5:Y95)</f>
        <v>21</v>
      </c>
      <c r="Z99">
        <f>COUNT(Z5:Z95)</f>
        <v>20</v>
      </c>
      <c r="AA99">
        <f>COUNT(AA5:AA95)</f>
        <v>25</v>
      </c>
      <c r="AB99">
        <f>COUNT(AB5:AB95)</f>
        <v>22</v>
      </c>
      <c r="AC99">
        <f>COUNT(AC5:AC95)</f>
        <v>17</v>
      </c>
      <c r="AD99">
        <f>COUNT(AD5:AD95)</f>
        <v>27</v>
      </c>
      <c r="AE99">
        <f>COUNT(AE5:AE95)</f>
        <v>28</v>
      </c>
      <c r="AF99">
        <f>COUNT(AF5:AF95)</f>
        <v>26</v>
      </c>
      <c r="AG99">
        <f>COUNT(AG5:AG95)</f>
        <v>23</v>
      </c>
      <c r="AH99">
        <f>COUNT(AH5:AH95)</f>
        <v>20</v>
      </c>
      <c r="AI99">
        <f>COUNT(AI5:AI95)</f>
        <v>23</v>
      </c>
      <c r="AJ99">
        <f>COUNT(AJ5:AJ95)</f>
        <v>18</v>
      </c>
      <c r="AK99">
        <f>COUNT(AK5:AK95)</f>
        <v>37</v>
      </c>
      <c r="AL99">
        <f>COUNT(AL5:AL95)</f>
        <v>22</v>
      </c>
      <c r="AM99">
        <f>COUNT(AM5:AM95)</f>
        <v>28</v>
      </c>
      <c r="AN99">
        <f>COUNT(AN5:AN95)</f>
        <v>21</v>
      </c>
      <c r="AO99">
        <f>COUNT(AO5:AO95)</f>
        <v>11</v>
      </c>
      <c r="AP99">
        <f>COUNT(AP5:AP95)</f>
        <v>21</v>
      </c>
      <c r="AQ99">
        <f>COUNT(AQ5:AQ95)</f>
        <v>23</v>
      </c>
      <c r="AR99">
        <f>COUNT(AR5:AR95)</f>
        <v>12</v>
      </c>
    </row>
  </sheetData>
  <mergeCells count="1">
    <mergeCell ref="G2:M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6"/>
  <sheetViews>
    <sheetView workbookViewId="0" topLeftCell="A1">
      <pane xSplit="1" ySplit="4" topLeftCell="B7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5" sqref="E55"/>
    </sheetView>
  </sheetViews>
  <sheetFormatPr defaultColWidth="5.7109375" defaultRowHeight="12.75"/>
  <cols>
    <col min="1" max="1" width="16.00390625" style="1" bestFit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7" width="6.57421875" style="0" customWidth="1"/>
    <col min="8" max="8" width="6.57421875" style="0" bestFit="1" customWidth="1"/>
  </cols>
  <sheetData>
    <row r="1" ht="12.75">
      <c r="A1" s="1" t="s">
        <v>89</v>
      </c>
    </row>
    <row r="2" spans="1:7" s="5" customFormat="1" ht="105.75" customHeight="1">
      <c r="A2" s="4"/>
      <c r="B2" s="34" t="s">
        <v>169</v>
      </c>
      <c r="C2" s="34" t="s">
        <v>171</v>
      </c>
      <c r="D2" s="34" t="s">
        <v>170</v>
      </c>
      <c r="E2" s="37" t="s">
        <v>174</v>
      </c>
      <c r="F2" s="37" t="s">
        <v>173</v>
      </c>
      <c r="G2" s="9"/>
    </row>
    <row r="3" spans="1:7" s="7" customFormat="1" ht="12.75">
      <c r="A3" s="6"/>
      <c r="B3" s="6"/>
      <c r="C3" s="6"/>
      <c r="D3" s="8"/>
      <c r="E3" s="31"/>
      <c r="F3" s="31"/>
      <c r="G3" s="10"/>
    </row>
    <row r="4" spans="1:39" ht="12.75">
      <c r="A4" s="15" t="s">
        <v>1</v>
      </c>
      <c r="B4" s="15">
        <v>350.1</v>
      </c>
      <c r="C4" s="15">
        <v>437.7</v>
      </c>
      <c r="D4" s="35">
        <f>Perustaulukko!N4</f>
        <v>276.3</v>
      </c>
      <c r="E4" s="16"/>
      <c r="F4" s="16"/>
      <c r="G4" s="20"/>
      <c r="H4" s="16"/>
      <c r="I4" s="16"/>
      <c r="J4" s="16"/>
      <c r="K4" s="18"/>
      <c r="L4" s="24"/>
      <c r="M4" s="15"/>
      <c r="N4" s="15"/>
      <c r="O4" s="15"/>
      <c r="P4" s="19"/>
      <c r="Q4" s="19"/>
      <c r="R4" s="19"/>
      <c r="S4" s="19"/>
      <c r="T4" s="19"/>
      <c r="U4" s="19"/>
      <c r="V4" s="19"/>
      <c r="W4" s="19"/>
      <c r="X4" s="19"/>
      <c r="Y4" s="18"/>
      <c r="Z4" s="18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23"/>
    </row>
    <row r="5" spans="1:7" ht="12.75">
      <c r="A5" s="1" t="s">
        <v>2</v>
      </c>
      <c r="B5" s="2">
        <v>2.86</v>
      </c>
      <c r="C5" s="14">
        <v>0.06854009595613433</v>
      </c>
      <c r="D5" s="12">
        <f>Perustaulukko!N5</f>
        <v>0</v>
      </c>
      <c r="E5" s="38">
        <f>IF(C5&gt;0,(D5/C5)*100,"")</f>
        <v>0</v>
      </c>
      <c r="F5" s="38">
        <f>IF(B5&gt;0,(D5/B5)*100,"")</f>
        <v>0</v>
      </c>
      <c r="G5" s="11"/>
    </row>
    <row r="6" spans="1:7" ht="12.75">
      <c r="A6" s="1" t="s">
        <v>3</v>
      </c>
      <c r="B6" s="2">
        <v>1.89</v>
      </c>
      <c r="C6" s="14">
        <v>2.2389764679003883</v>
      </c>
      <c r="D6" s="12">
        <f>Perustaulukko!N6</f>
        <v>0.4343105320304017</v>
      </c>
      <c r="E6" s="38">
        <f aca="true" t="shared" si="0" ref="E6:E69">IF(C6&gt;0,(D6/C6)*100,"")</f>
        <v>19.397726517317025</v>
      </c>
      <c r="F6" s="38">
        <f aca="true" t="shared" si="1" ref="F6:F69">IF(B6&gt;0,(D6/B6)*100,"")</f>
        <v>22.979393229121783</v>
      </c>
      <c r="G6" s="11"/>
    </row>
    <row r="7" spans="1:7" ht="12.75">
      <c r="A7" s="1" t="s">
        <v>4</v>
      </c>
      <c r="B7" s="2">
        <v>4.97</v>
      </c>
      <c r="C7" s="14">
        <v>3.4041580991546723</v>
      </c>
      <c r="D7" s="12">
        <f>Perustaulukko!N7</f>
        <v>0</v>
      </c>
      <c r="E7" s="38">
        <f t="shared" si="0"/>
        <v>0</v>
      </c>
      <c r="F7" s="38">
        <f t="shared" si="1"/>
        <v>0</v>
      </c>
      <c r="G7" s="11"/>
    </row>
    <row r="8" spans="1:7" ht="12.75">
      <c r="A8" s="1" t="s">
        <v>5</v>
      </c>
      <c r="B8" s="2">
        <v>25.82</v>
      </c>
      <c r="C8" s="14">
        <v>46.26456477039068</v>
      </c>
      <c r="D8" s="12">
        <f>Perustaulukko!N8</f>
        <v>9.699601882012304</v>
      </c>
      <c r="E8" s="38">
        <f t="shared" si="0"/>
        <v>20.96550984571252</v>
      </c>
      <c r="F8" s="38">
        <f t="shared" si="1"/>
        <v>37.56623501941249</v>
      </c>
      <c r="G8" s="11"/>
    </row>
    <row r="9" spans="1:7" ht="12.75">
      <c r="A9" s="1" t="s">
        <v>129</v>
      </c>
      <c r="B9" s="2">
        <v>4.63</v>
      </c>
      <c r="C9" s="14">
        <v>5.73452136166324</v>
      </c>
      <c r="D9" s="12">
        <f>Perustaulukko!N9</f>
        <v>0</v>
      </c>
      <c r="E9" s="38">
        <f t="shared" si="0"/>
        <v>0</v>
      </c>
      <c r="F9" s="38">
        <f t="shared" si="1"/>
        <v>0</v>
      </c>
      <c r="G9" s="11"/>
    </row>
    <row r="10" spans="1:7" ht="12.75">
      <c r="A10" s="1" t="s">
        <v>65</v>
      </c>
      <c r="B10" s="2">
        <v>0.03</v>
      </c>
      <c r="C10" s="14">
        <v>0</v>
      </c>
      <c r="D10" s="12">
        <f>Perustaulukko!N10</f>
        <v>0</v>
      </c>
      <c r="E10" s="38">
        <f t="shared" si="0"/>
      </c>
      <c r="F10" s="38">
        <f t="shared" si="1"/>
        <v>0</v>
      </c>
      <c r="G10" s="11"/>
    </row>
    <row r="11" spans="1:7" ht="12.75">
      <c r="A11" s="1" t="s">
        <v>6</v>
      </c>
      <c r="B11" s="2">
        <v>5.51</v>
      </c>
      <c r="C11" s="14">
        <v>4.615033127713046</v>
      </c>
      <c r="D11" s="12">
        <f>Perustaulukko!N11</f>
        <v>0</v>
      </c>
      <c r="E11" s="38">
        <f t="shared" si="0"/>
        <v>0</v>
      </c>
      <c r="F11" s="38">
        <f t="shared" si="1"/>
        <v>0</v>
      </c>
      <c r="G11" s="11"/>
    </row>
    <row r="12" spans="1:7" ht="12.75">
      <c r="A12" s="1" t="s">
        <v>92</v>
      </c>
      <c r="B12" s="2">
        <v>0.03</v>
      </c>
      <c r="C12" s="14">
        <v>0.2284669865204478</v>
      </c>
      <c r="D12" s="12">
        <f>Perustaulukko!N12</f>
        <v>0</v>
      </c>
      <c r="E12" s="38">
        <f t="shared" si="0"/>
        <v>0</v>
      </c>
      <c r="F12" s="38">
        <f t="shared" si="1"/>
        <v>0</v>
      </c>
      <c r="G12" s="11"/>
    </row>
    <row r="13" spans="1:7" ht="12.75">
      <c r="A13" s="1" t="s">
        <v>66</v>
      </c>
      <c r="B13" s="2">
        <v>0.11</v>
      </c>
      <c r="C13" s="14">
        <v>0.02284669865204478</v>
      </c>
      <c r="D13" s="12">
        <f>Perustaulukko!N13</f>
        <v>0</v>
      </c>
      <c r="E13" s="38">
        <f t="shared" si="0"/>
        <v>0</v>
      </c>
      <c r="F13" s="38">
        <f t="shared" si="1"/>
        <v>0</v>
      </c>
      <c r="G13" s="11"/>
    </row>
    <row r="14" spans="1:7" ht="12.75">
      <c r="A14" s="1" t="s">
        <v>7</v>
      </c>
      <c r="B14" s="2">
        <v>24.16</v>
      </c>
      <c r="C14" s="14">
        <v>18.30020562028787</v>
      </c>
      <c r="D14" s="12">
        <f>Perustaulukko!N14</f>
        <v>0.39811798769453494</v>
      </c>
      <c r="E14" s="38">
        <f t="shared" si="0"/>
        <v>2.175483685566766</v>
      </c>
      <c r="F14" s="38">
        <f t="shared" si="1"/>
        <v>1.6478393530402935</v>
      </c>
      <c r="G14" s="11"/>
    </row>
    <row r="15" spans="1:7" ht="12.75">
      <c r="A15" s="1" t="s">
        <v>8</v>
      </c>
      <c r="B15" s="2">
        <v>0.63</v>
      </c>
      <c r="C15" s="14">
        <v>0.8224811514736121</v>
      </c>
      <c r="D15" s="12">
        <f>Perustaulukko!N15</f>
        <v>1.4838943177705393</v>
      </c>
      <c r="E15" s="38">
        <f t="shared" si="0"/>
        <v>180.4168174689347</v>
      </c>
      <c r="F15" s="38">
        <f t="shared" si="1"/>
        <v>235.5387805984983</v>
      </c>
      <c r="G15" s="11"/>
    </row>
    <row r="16" spans="1:7" ht="12.75">
      <c r="A16" s="1" t="s">
        <v>9</v>
      </c>
      <c r="B16" s="2">
        <v>0.29</v>
      </c>
      <c r="C16" s="14">
        <v>0.15992689056431347</v>
      </c>
      <c r="D16" s="12">
        <f>Perustaulukko!N16</f>
        <v>0.18096272167933405</v>
      </c>
      <c r="E16" s="38">
        <f t="shared" si="0"/>
        <v>113.15340468434928</v>
      </c>
      <c r="F16" s="38">
        <f t="shared" si="1"/>
        <v>62.4009385101152</v>
      </c>
      <c r="G16" s="11"/>
    </row>
    <row r="17" spans="1:7" ht="12.75">
      <c r="A17" s="1" t="s">
        <v>10</v>
      </c>
      <c r="B17" s="2">
        <v>0.57</v>
      </c>
      <c r="C17" s="14">
        <v>0.20562028786840303</v>
      </c>
      <c r="D17" s="12">
        <f>Perustaulukko!N17</f>
        <v>0.21715526601520085</v>
      </c>
      <c r="E17" s="38">
        <f t="shared" si="0"/>
        <v>105.60984437205934</v>
      </c>
      <c r="F17" s="38">
        <f t="shared" si="1"/>
        <v>38.097415090386114</v>
      </c>
      <c r="G17" s="11"/>
    </row>
    <row r="18" spans="1:7" ht="12.75">
      <c r="A18" s="1" t="s">
        <v>11</v>
      </c>
      <c r="B18" s="2">
        <v>0.03</v>
      </c>
      <c r="C18" s="14">
        <v>0.04569339730408956</v>
      </c>
      <c r="D18" s="12">
        <f>Perustaulukko!N18</f>
        <v>0.03619254433586681</v>
      </c>
      <c r="E18" s="38">
        <f t="shared" si="0"/>
        <v>79.20738327904449</v>
      </c>
      <c r="F18" s="38">
        <f t="shared" si="1"/>
        <v>120.64181445288935</v>
      </c>
      <c r="G18" s="11"/>
    </row>
    <row r="19" spans="1:7" ht="12.75">
      <c r="A19" s="1" t="s">
        <v>76</v>
      </c>
      <c r="B19" s="2">
        <v>0</v>
      </c>
      <c r="C19" s="14">
        <v>0</v>
      </c>
      <c r="D19" s="12">
        <f>Perustaulukko!N19</f>
        <v>0</v>
      </c>
      <c r="E19" s="38">
        <f t="shared" si="0"/>
      </c>
      <c r="F19" s="38">
        <f t="shared" si="1"/>
      </c>
      <c r="G19" s="11"/>
    </row>
    <row r="20" spans="1:7" ht="12.75">
      <c r="A20" s="1" t="s">
        <v>12</v>
      </c>
      <c r="B20" s="2">
        <v>0.09</v>
      </c>
      <c r="C20" s="14">
        <v>0</v>
      </c>
      <c r="D20" s="12">
        <f>Perustaulukko!N20</f>
        <v>0.07238508867173361</v>
      </c>
      <c r="E20" s="38">
        <f t="shared" si="0"/>
      </c>
      <c r="F20" s="38">
        <f t="shared" si="1"/>
        <v>80.42787630192623</v>
      </c>
      <c r="G20" s="11"/>
    </row>
    <row r="21" spans="1:7" ht="12.75">
      <c r="A21" s="1" t="s">
        <v>106</v>
      </c>
      <c r="B21" s="2">
        <v>0</v>
      </c>
      <c r="C21" s="14">
        <v>0</v>
      </c>
      <c r="D21" s="12">
        <f>Perustaulukko!N21</f>
        <v>0</v>
      </c>
      <c r="E21" s="38">
        <f t="shared" si="0"/>
      </c>
      <c r="F21" s="38">
        <f t="shared" si="1"/>
      </c>
      <c r="G21" s="11"/>
    </row>
    <row r="22" spans="1:8" ht="12.75">
      <c r="A22" s="1" t="s">
        <v>13</v>
      </c>
      <c r="B22" s="2">
        <v>0.51</v>
      </c>
      <c r="C22" s="14">
        <v>0.6625542609092986</v>
      </c>
      <c r="D22" s="12">
        <f>Perustaulukko!N22</f>
        <v>0.5428881650380022</v>
      </c>
      <c r="E22" s="38">
        <f t="shared" si="0"/>
        <v>81.93867235763227</v>
      </c>
      <c r="F22" s="38">
        <f t="shared" si="1"/>
        <v>106.44865981137298</v>
      </c>
      <c r="G22" s="11"/>
      <c r="H22" s="25"/>
    </row>
    <row r="23" spans="1:7" ht="12.75">
      <c r="A23" s="1" t="s">
        <v>14</v>
      </c>
      <c r="B23" s="2">
        <v>0.37</v>
      </c>
      <c r="C23" s="14">
        <v>0.27416038382453733</v>
      </c>
      <c r="D23" s="12">
        <f>Perustaulukko!N23</f>
        <v>0.21715526601520085</v>
      </c>
      <c r="E23" s="38">
        <f t="shared" si="0"/>
        <v>79.20738327904452</v>
      </c>
      <c r="F23" s="38">
        <f t="shared" si="1"/>
        <v>58.69061243654077</v>
      </c>
      <c r="G23" s="11"/>
    </row>
    <row r="24" spans="1:7" ht="12.75">
      <c r="A24" s="1" t="s">
        <v>67</v>
      </c>
      <c r="B24" s="2">
        <v>0</v>
      </c>
      <c r="C24" s="14">
        <v>0</v>
      </c>
      <c r="D24" s="12">
        <f>Perustaulukko!N24</f>
        <v>0.03619254433586681</v>
      </c>
      <c r="E24" s="38">
        <f t="shared" si="0"/>
      </c>
      <c r="F24" s="38">
        <f t="shared" si="1"/>
      </c>
      <c r="G24" s="11"/>
    </row>
    <row r="25" spans="1:7" ht="12.75">
      <c r="A25" s="1" t="s">
        <v>15</v>
      </c>
      <c r="B25" s="2">
        <v>0.17</v>
      </c>
      <c r="C25" s="14">
        <v>0.21</v>
      </c>
      <c r="D25" s="12">
        <f>Perustaulukko!N26</f>
        <v>0.3257328990228013</v>
      </c>
      <c r="E25" s="38">
        <f t="shared" si="0"/>
        <v>155.11090429657204</v>
      </c>
      <c r="F25" s="38">
        <f t="shared" si="1"/>
        <v>191.60758766047132</v>
      </c>
      <c r="G25" s="11"/>
    </row>
    <row r="26" spans="1:7" ht="12.75">
      <c r="A26" s="1" t="s">
        <v>16</v>
      </c>
      <c r="B26" s="2">
        <v>0.03</v>
      </c>
      <c r="C26" s="14">
        <v>0.32</v>
      </c>
      <c r="D26" s="12">
        <f>Perustaulukko!N27</f>
        <v>0.28954035468693445</v>
      </c>
      <c r="E26" s="38">
        <f t="shared" si="0"/>
        <v>90.48136083966702</v>
      </c>
      <c r="F26" s="38">
        <f t="shared" si="1"/>
        <v>965.1345156231148</v>
      </c>
      <c r="G26" s="11"/>
    </row>
    <row r="27" spans="1:7" ht="12.75">
      <c r="A27" s="1" t="s">
        <v>133</v>
      </c>
      <c r="B27" s="2">
        <v>0</v>
      </c>
      <c r="C27" s="14">
        <v>0.02</v>
      </c>
      <c r="D27" s="12">
        <f>Perustaulukko!N28</f>
        <v>0</v>
      </c>
      <c r="E27" s="38">
        <f t="shared" si="0"/>
        <v>0</v>
      </c>
      <c r="F27" s="38">
        <f t="shared" si="1"/>
      </c>
      <c r="G27" s="11"/>
    </row>
    <row r="28" spans="1:7" ht="12.75">
      <c r="A28" s="1" t="s">
        <v>68</v>
      </c>
      <c r="B28" s="2">
        <v>3.2</v>
      </c>
      <c r="C28" s="14">
        <v>0.78</v>
      </c>
      <c r="D28" s="12">
        <f>Perustaulukko!N30</f>
        <v>0.10857763300760043</v>
      </c>
      <c r="E28" s="38">
        <f t="shared" si="0"/>
        <v>13.920209359948771</v>
      </c>
      <c r="F28" s="38">
        <f t="shared" si="1"/>
        <v>3.393051031487513</v>
      </c>
      <c r="G28" s="11"/>
    </row>
    <row r="29" spans="1:7" ht="12.75">
      <c r="A29" s="1" t="s">
        <v>17</v>
      </c>
      <c r="B29" s="2">
        <v>69.81</v>
      </c>
      <c r="C29" s="14">
        <v>60.52</v>
      </c>
      <c r="D29" s="12">
        <f>Perustaulukko!N31</f>
        <v>48.31704668838219</v>
      </c>
      <c r="E29" s="38">
        <f t="shared" si="0"/>
        <v>79.83649485852973</v>
      </c>
      <c r="F29" s="38">
        <f t="shared" si="1"/>
        <v>69.21221413605815</v>
      </c>
      <c r="G29" s="11"/>
    </row>
    <row r="30" spans="1:7" ht="12.75">
      <c r="A30" s="1" t="s">
        <v>18</v>
      </c>
      <c r="B30" s="2">
        <v>2.88</v>
      </c>
      <c r="C30" s="14">
        <v>4.64</v>
      </c>
      <c r="D30" s="12">
        <f>Perustaulukko!N32</f>
        <v>2.3887079261672093</v>
      </c>
      <c r="E30" s="38">
        <f t="shared" si="0"/>
        <v>51.48077427084503</v>
      </c>
      <c r="F30" s="38">
        <f t="shared" si="1"/>
        <v>82.94124743636144</v>
      </c>
      <c r="G30" s="11"/>
    </row>
    <row r="31" spans="1:7" ht="12.75">
      <c r="A31" s="1" t="s">
        <v>91</v>
      </c>
      <c r="B31" s="2">
        <v>0</v>
      </c>
      <c r="C31" s="14">
        <v>0</v>
      </c>
      <c r="D31" s="12">
        <f>Perustaulukko!N33</f>
        <v>0</v>
      </c>
      <c r="E31" s="38">
        <f t="shared" si="0"/>
      </c>
      <c r="F31" s="38">
        <f t="shared" si="1"/>
      </c>
      <c r="G31" s="11"/>
    </row>
    <row r="32" spans="1:7" ht="12.75">
      <c r="A32" s="1" t="s">
        <v>19</v>
      </c>
      <c r="B32" s="2">
        <v>6.94</v>
      </c>
      <c r="C32" s="14">
        <v>10.6</v>
      </c>
      <c r="D32" s="12">
        <f>Perustaulukko!N34</f>
        <v>2.7868259138617444</v>
      </c>
      <c r="E32" s="38">
        <f t="shared" si="0"/>
        <v>26.290810508129663</v>
      </c>
      <c r="F32" s="38">
        <f t="shared" si="1"/>
        <v>40.155992995126</v>
      </c>
      <c r="G32" s="11"/>
    </row>
    <row r="33" spans="1:7" ht="12.75">
      <c r="A33" s="1" t="s">
        <v>20</v>
      </c>
      <c r="B33" s="2">
        <v>0.11</v>
      </c>
      <c r="C33" s="14">
        <v>0</v>
      </c>
      <c r="D33" s="12">
        <f>Perustaulukko!N35</f>
        <v>0.14477017734346723</v>
      </c>
      <c r="E33" s="38">
        <f t="shared" si="0"/>
      </c>
      <c r="F33" s="38">
        <f t="shared" si="1"/>
        <v>131.60925213042475</v>
      </c>
      <c r="G33" s="11"/>
    </row>
    <row r="34" spans="1:7" ht="12.75">
      <c r="A34" s="1" t="s">
        <v>69</v>
      </c>
      <c r="B34" s="2">
        <v>0.06</v>
      </c>
      <c r="C34" s="14">
        <v>0</v>
      </c>
      <c r="D34" s="12">
        <f>Perustaulukko!N36</f>
        <v>0</v>
      </c>
      <c r="E34" s="38">
        <f t="shared" si="0"/>
      </c>
      <c r="F34" s="38">
        <f t="shared" si="1"/>
        <v>0</v>
      </c>
      <c r="G34" s="11"/>
    </row>
    <row r="35" spans="1:7" ht="12.75">
      <c r="A35" s="1" t="s">
        <v>21</v>
      </c>
      <c r="B35" s="2">
        <v>0</v>
      </c>
      <c r="C35" s="14">
        <v>0</v>
      </c>
      <c r="D35" s="12">
        <f>Perustaulukko!N37</f>
        <v>0</v>
      </c>
      <c r="E35" s="38">
        <f t="shared" si="0"/>
      </c>
      <c r="F35" s="38">
        <f t="shared" si="1"/>
      </c>
      <c r="G35" s="11"/>
    </row>
    <row r="36" spans="1:7" ht="12.75">
      <c r="A36" s="1" t="s">
        <v>80</v>
      </c>
      <c r="B36" s="2">
        <v>0</v>
      </c>
      <c r="C36" s="14">
        <v>0</v>
      </c>
      <c r="D36" s="12">
        <f>Perustaulukko!N38</f>
        <v>0</v>
      </c>
      <c r="E36" s="38">
        <f t="shared" si="0"/>
      </c>
      <c r="F36" s="38">
        <f t="shared" si="1"/>
      </c>
      <c r="G36" s="11"/>
    </row>
    <row r="37" spans="1:7" ht="12.75">
      <c r="A37" s="1" t="s">
        <v>22</v>
      </c>
      <c r="B37" s="2">
        <v>0</v>
      </c>
      <c r="C37" s="14">
        <v>0.02</v>
      </c>
      <c r="D37" s="12">
        <f>Perustaulukko!N39</f>
        <v>0</v>
      </c>
      <c r="E37" s="38">
        <f t="shared" si="0"/>
        <v>0</v>
      </c>
      <c r="F37" s="38">
        <f t="shared" si="1"/>
      </c>
      <c r="G37" s="11"/>
    </row>
    <row r="38" spans="1:7" ht="12.75">
      <c r="A38" s="1" t="s">
        <v>70</v>
      </c>
      <c r="B38" s="2">
        <v>0.06</v>
      </c>
      <c r="C38" s="14">
        <v>0.09</v>
      </c>
      <c r="D38" s="12">
        <f>Perustaulukko!N40</f>
        <v>0.07238508867173361</v>
      </c>
      <c r="E38" s="38">
        <f t="shared" si="0"/>
        <v>80.42787630192623</v>
      </c>
      <c r="F38" s="38">
        <f t="shared" si="1"/>
        <v>120.64181445288935</v>
      </c>
      <c r="G38" s="11"/>
    </row>
    <row r="39" spans="1:7" ht="12.75">
      <c r="A39" s="1" t="s">
        <v>23</v>
      </c>
      <c r="B39" s="2">
        <v>0</v>
      </c>
      <c r="C39" s="14">
        <v>0</v>
      </c>
      <c r="D39" s="12">
        <f>Perustaulukko!N41</f>
        <v>0</v>
      </c>
      <c r="E39" s="38">
        <f t="shared" si="0"/>
      </c>
      <c r="F39" s="38">
        <f t="shared" si="1"/>
      </c>
      <c r="G39" s="11"/>
    </row>
    <row r="40" spans="1:8" ht="12.75">
      <c r="A40" s="1" t="s">
        <v>24</v>
      </c>
      <c r="B40" s="2">
        <v>0.77</v>
      </c>
      <c r="C40" s="14">
        <v>0.21</v>
      </c>
      <c r="D40" s="12">
        <f>Perustaulukko!N43</f>
        <v>0.9771986970684039</v>
      </c>
      <c r="E40" s="38">
        <f t="shared" si="0"/>
        <v>465.33271288971616</v>
      </c>
      <c r="F40" s="38">
        <f t="shared" si="1"/>
        <v>126.9089216971953</v>
      </c>
      <c r="G40" s="11"/>
      <c r="H40" s="25"/>
    </row>
    <row r="41" spans="1:8" ht="12.75">
      <c r="A41" s="1" t="s">
        <v>25</v>
      </c>
      <c r="B41" s="2">
        <v>1</v>
      </c>
      <c r="C41" s="14">
        <v>0.8</v>
      </c>
      <c r="D41" s="12">
        <f>Perustaulukko!N44</f>
        <v>0.9048136083966702</v>
      </c>
      <c r="E41" s="38">
        <f t="shared" si="0"/>
        <v>113.10170104958377</v>
      </c>
      <c r="F41" s="38">
        <f t="shared" si="1"/>
        <v>90.48136083966702</v>
      </c>
      <c r="G41" s="11"/>
      <c r="H41" s="25"/>
    </row>
    <row r="42" spans="1:8" ht="12.75">
      <c r="A42" s="1" t="s">
        <v>26</v>
      </c>
      <c r="B42" s="2">
        <v>5.17</v>
      </c>
      <c r="C42" s="14">
        <v>4.87</v>
      </c>
      <c r="D42" s="12">
        <f>Perustaulukko!N45</f>
        <v>6.2613101701049585</v>
      </c>
      <c r="E42" s="38">
        <f t="shared" si="0"/>
        <v>128.56899733275068</v>
      </c>
      <c r="F42" s="38">
        <f t="shared" si="1"/>
        <v>121.10851392852918</v>
      </c>
      <c r="G42" s="11"/>
      <c r="H42" s="25"/>
    </row>
    <row r="43" spans="1:7" ht="12.75">
      <c r="A43" s="1" t="s">
        <v>79</v>
      </c>
      <c r="B43" s="2">
        <v>0.23</v>
      </c>
      <c r="C43" s="14">
        <v>0.05</v>
      </c>
      <c r="D43" s="12">
        <f>Perustaulukko!N46</f>
        <v>0.18096272167933405</v>
      </c>
      <c r="E43" s="38">
        <f t="shared" si="0"/>
        <v>361.9254433586681</v>
      </c>
      <c r="F43" s="38">
        <f t="shared" si="1"/>
        <v>78.6794442084061</v>
      </c>
      <c r="G43" s="11"/>
    </row>
    <row r="44" spans="1:7" ht="12.75">
      <c r="A44" s="1" t="s">
        <v>95</v>
      </c>
      <c r="B44" s="2">
        <v>0</v>
      </c>
      <c r="C44" s="14">
        <v>0</v>
      </c>
      <c r="D44" s="12">
        <f>Perustaulukko!N47</f>
        <v>0</v>
      </c>
      <c r="E44" s="38">
        <f t="shared" si="0"/>
      </c>
      <c r="F44" s="38">
        <f t="shared" si="1"/>
      </c>
      <c r="G44" s="11"/>
    </row>
    <row r="45" spans="1:7" ht="12.75">
      <c r="A45" s="1" t="s">
        <v>71</v>
      </c>
      <c r="B45" s="2">
        <v>0.31</v>
      </c>
      <c r="C45" s="14">
        <v>0</v>
      </c>
      <c r="D45" s="12">
        <f>Perustaulukko!N48</f>
        <v>0.03619254433586681</v>
      </c>
      <c r="E45" s="38">
        <f t="shared" si="0"/>
      </c>
      <c r="F45" s="38">
        <f t="shared" si="1"/>
        <v>11.675014301892519</v>
      </c>
      <c r="G45" s="11"/>
    </row>
    <row r="46" spans="1:8" ht="12.75">
      <c r="A46" s="1" t="s">
        <v>102</v>
      </c>
      <c r="B46" s="2">
        <v>0</v>
      </c>
      <c r="C46" s="14">
        <v>0</v>
      </c>
      <c r="D46" s="12">
        <f>Perustaulukko!N49</f>
        <v>0</v>
      </c>
      <c r="E46" s="38">
        <f t="shared" si="0"/>
      </c>
      <c r="F46" s="38">
        <f t="shared" si="1"/>
      </c>
      <c r="G46" s="11"/>
      <c r="H46" s="26"/>
    </row>
    <row r="47" spans="1:8" ht="12.75">
      <c r="A47" s="1" t="s">
        <v>27</v>
      </c>
      <c r="B47" s="2">
        <v>21.51</v>
      </c>
      <c r="C47" s="14">
        <v>31.16</v>
      </c>
      <c r="D47" s="12">
        <f>Perustaulukko!N50</f>
        <v>4.053564965617083</v>
      </c>
      <c r="E47" s="38">
        <f t="shared" si="0"/>
        <v>13.008873445497699</v>
      </c>
      <c r="F47" s="38">
        <f t="shared" si="1"/>
        <v>18.84502540965636</v>
      </c>
      <c r="G47" s="11"/>
      <c r="H47" s="25"/>
    </row>
    <row r="48" spans="1:8" ht="12.75">
      <c r="A48" s="1" t="s">
        <v>28</v>
      </c>
      <c r="B48" s="2">
        <v>0.03</v>
      </c>
      <c r="C48" s="14">
        <v>0.02</v>
      </c>
      <c r="D48" s="12">
        <f>Perustaulukko!N51</f>
        <v>0.4343105320304017</v>
      </c>
      <c r="E48" s="38">
        <f t="shared" si="0"/>
        <v>2171.5526601520087</v>
      </c>
      <c r="F48" s="38">
        <f t="shared" si="1"/>
        <v>1447.7017734346723</v>
      </c>
      <c r="G48" s="11"/>
      <c r="H48" s="26"/>
    </row>
    <row r="49" spans="1:8" ht="12.75">
      <c r="A49" s="1" t="s">
        <v>29</v>
      </c>
      <c r="B49" s="2">
        <v>0.06</v>
      </c>
      <c r="C49" s="14">
        <v>0.11</v>
      </c>
      <c r="D49" s="12">
        <f>Perustaulukko!N52</f>
        <v>0</v>
      </c>
      <c r="E49" s="38">
        <f t="shared" si="0"/>
        <v>0</v>
      </c>
      <c r="F49" s="38">
        <f t="shared" si="1"/>
        <v>0</v>
      </c>
      <c r="G49" s="11"/>
      <c r="H49" s="26"/>
    </row>
    <row r="50" spans="1:8" ht="12.75">
      <c r="A50" s="1" t="s">
        <v>30</v>
      </c>
      <c r="B50" s="2">
        <v>0.26</v>
      </c>
      <c r="C50" s="14">
        <v>0.02</v>
      </c>
      <c r="D50" s="12">
        <f>Perustaulukko!N53</f>
        <v>0</v>
      </c>
      <c r="E50" s="38">
        <f t="shared" si="0"/>
        <v>0</v>
      </c>
      <c r="F50" s="38">
        <f t="shared" si="1"/>
        <v>0</v>
      </c>
      <c r="G50" s="11"/>
      <c r="H50" s="26"/>
    </row>
    <row r="51" spans="1:8" ht="12.75">
      <c r="A51" s="1" t="s">
        <v>31</v>
      </c>
      <c r="B51" s="14">
        <v>10.8</v>
      </c>
      <c r="C51" s="14">
        <v>6.76</v>
      </c>
      <c r="D51" s="12">
        <f>Perustaulukko!N54</f>
        <v>4.813608396670285</v>
      </c>
      <c r="E51" s="38">
        <f t="shared" si="0"/>
        <v>71.20722480281488</v>
      </c>
      <c r="F51" s="38">
        <f t="shared" si="1"/>
        <v>44.570448117317454</v>
      </c>
      <c r="G51" s="11"/>
      <c r="H51" s="25"/>
    </row>
    <row r="52" spans="1:8" ht="12.75">
      <c r="A52" s="1" t="s">
        <v>32</v>
      </c>
      <c r="B52" s="14">
        <v>186.18</v>
      </c>
      <c r="C52" s="14">
        <v>176.4</v>
      </c>
      <c r="D52" s="12">
        <f>Perustaulukko!N55</f>
        <v>0.47050307636626854</v>
      </c>
      <c r="E52" s="38">
        <f t="shared" si="0"/>
        <v>0.26672509998087784</v>
      </c>
      <c r="F52" s="38">
        <f t="shared" si="1"/>
        <v>0.25271408119361294</v>
      </c>
      <c r="G52" s="11"/>
      <c r="H52" s="25"/>
    </row>
    <row r="53" spans="1:8" ht="12.75">
      <c r="A53" s="1" t="s">
        <v>33</v>
      </c>
      <c r="B53" s="2">
        <v>0.69</v>
      </c>
      <c r="C53" s="14">
        <v>0.39</v>
      </c>
      <c r="D53" s="12">
        <f>Perustaulukko!N56</f>
        <v>0</v>
      </c>
      <c r="E53" s="38">
        <f t="shared" si="0"/>
        <v>0</v>
      </c>
      <c r="F53" s="38">
        <f t="shared" si="1"/>
        <v>0</v>
      </c>
      <c r="G53" s="11"/>
      <c r="H53" s="26"/>
    </row>
    <row r="54" spans="1:8" ht="12.75">
      <c r="A54" s="1" t="s">
        <v>139</v>
      </c>
      <c r="B54" s="2">
        <v>0</v>
      </c>
      <c r="C54" s="14">
        <v>0</v>
      </c>
      <c r="D54" s="12">
        <f>Perustaulukko!N57</f>
        <v>0</v>
      </c>
      <c r="E54" s="38">
        <f t="shared" si="0"/>
      </c>
      <c r="F54" s="38">
        <f t="shared" si="1"/>
      </c>
      <c r="G54" s="11"/>
      <c r="H54" s="26"/>
    </row>
    <row r="55" spans="1:8" ht="12.75">
      <c r="A55" s="1" t="s">
        <v>34</v>
      </c>
      <c r="B55" s="2">
        <v>8.77</v>
      </c>
      <c r="C55" s="14">
        <v>4.52</v>
      </c>
      <c r="D55" s="12">
        <f>Perustaulukko!N58</f>
        <v>3.112558812884546</v>
      </c>
      <c r="E55" s="38">
        <f t="shared" si="0"/>
        <v>68.86192063903863</v>
      </c>
      <c r="F55" s="38">
        <f t="shared" si="1"/>
        <v>35.4909784821499</v>
      </c>
      <c r="G55" s="11"/>
      <c r="H55" s="26"/>
    </row>
    <row r="56" spans="1:8" ht="12.75">
      <c r="A56" s="1" t="s">
        <v>35</v>
      </c>
      <c r="B56" s="14">
        <v>1.2</v>
      </c>
      <c r="C56" s="14">
        <v>0.07</v>
      </c>
      <c r="D56" s="12">
        <f>Perustaulukko!N59</f>
        <v>0</v>
      </c>
      <c r="E56" s="38">
        <f t="shared" si="0"/>
        <v>0</v>
      </c>
      <c r="F56" s="38">
        <f t="shared" si="1"/>
        <v>0</v>
      </c>
      <c r="G56" s="11"/>
      <c r="H56" s="26"/>
    </row>
    <row r="57" spans="1:8" ht="12.75">
      <c r="A57" s="1" t="s">
        <v>36</v>
      </c>
      <c r="B57" s="14">
        <v>2</v>
      </c>
      <c r="C57" s="14">
        <v>0.96</v>
      </c>
      <c r="D57" s="12">
        <f>Perustaulukko!N60</f>
        <v>0.760043431053203</v>
      </c>
      <c r="E57" s="38">
        <f t="shared" si="0"/>
        <v>79.17119073470865</v>
      </c>
      <c r="F57" s="38">
        <f t="shared" si="1"/>
        <v>38.00217155266015</v>
      </c>
      <c r="G57" s="11"/>
      <c r="H57" s="26"/>
    </row>
    <row r="58" spans="1:8" ht="12.75">
      <c r="A58" s="1" t="s">
        <v>37</v>
      </c>
      <c r="B58" s="2">
        <v>7.91</v>
      </c>
      <c r="C58" s="14">
        <v>5.64</v>
      </c>
      <c r="D58" s="12">
        <f>Perustaulukko!N61</f>
        <v>4.234527687296417</v>
      </c>
      <c r="E58" s="38">
        <f t="shared" si="0"/>
        <v>75.0802781435535</v>
      </c>
      <c r="F58" s="38">
        <f t="shared" si="1"/>
        <v>53.533851925365575</v>
      </c>
      <c r="G58" s="11"/>
      <c r="H58" s="25"/>
    </row>
    <row r="59" spans="1:8" ht="12.75">
      <c r="A59" s="1" t="s">
        <v>82</v>
      </c>
      <c r="B59" s="2">
        <v>0</v>
      </c>
      <c r="C59" s="14">
        <v>0</v>
      </c>
      <c r="D59" s="12">
        <f>Perustaulukko!N62</f>
        <v>0</v>
      </c>
      <c r="E59" s="38">
        <f t="shared" si="0"/>
      </c>
      <c r="F59" s="38">
        <f t="shared" si="1"/>
      </c>
      <c r="G59" s="11"/>
      <c r="H59" s="26"/>
    </row>
    <row r="60" spans="1:8" ht="12.75">
      <c r="A60" s="1" t="s">
        <v>38</v>
      </c>
      <c r="B60" s="2">
        <v>4.88</v>
      </c>
      <c r="C60" s="14">
        <v>3.86</v>
      </c>
      <c r="D60" s="12">
        <f>Perustaulukko!N63</f>
        <v>4.08975750995295</v>
      </c>
      <c r="E60" s="38">
        <f t="shared" si="0"/>
        <v>105.95226709722667</v>
      </c>
      <c r="F60" s="38">
        <f t="shared" si="1"/>
        <v>83.80650635149487</v>
      </c>
      <c r="G60" s="11"/>
      <c r="H60" s="25"/>
    </row>
    <row r="61" spans="1:8" ht="12.75">
      <c r="A61" s="1" t="s">
        <v>39</v>
      </c>
      <c r="B61" s="2">
        <v>3.88</v>
      </c>
      <c r="C61" s="14">
        <v>3.7</v>
      </c>
      <c r="D61" s="12">
        <f>Perustaulukko!N64</f>
        <v>3.6916395222584146</v>
      </c>
      <c r="E61" s="38">
        <f t="shared" si="0"/>
        <v>99.7740411421193</v>
      </c>
      <c r="F61" s="38">
        <f t="shared" si="1"/>
        <v>95.1453485118148</v>
      </c>
      <c r="G61" s="11"/>
      <c r="H61" s="25"/>
    </row>
    <row r="62" spans="1:8" ht="12.75">
      <c r="A62" s="1" t="s">
        <v>40</v>
      </c>
      <c r="B62" s="2">
        <v>46.33</v>
      </c>
      <c r="C62" s="14">
        <v>55.06</v>
      </c>
      <c r="D62" s="12">
        <f>Perustaulukko!N65</f>
        <v>50.99529496923633</v>
      </c>
      <c r="E62" s="38">
        <f t="shared" si="0"/>
        <v>92.61768065607761</v>
      </c>
      <c r="F62" s="38">
        <f t="shared" si="1"/>
        <v>110.06970638730054</v>
      </c>
      <c r="G62" s="11"/>
      <c r="H62" s="25"/>
    </row>
    <row r="63" spans="1:8" ht="12.75">
      <c r="A63" s="1" t="s">
        <v>41</v>
      </c>
      <c r="B63" s="2">
        <v>87.06</v>
      </c>
      <c r="C63" s="14">
        <v>80.53</v>
      </c>
      <c r="D63" s="12">
        <f>Perustaulukko!N66</f>
        <v>92.29098805646036</v>
      </c>
      <c r="E63" s="38">
        <f t="shared" si="0"/>
        <v>114.60448038800493</v>
      </c>
      <c r="F63" s="38">
        <f t="shared" si="1"/>
        <v>106.0084861663914</v>
      </c>
      <c r="G63" s="11"/>
      <c r="H63" s="25"/>
    </row>
    <row r="64" spans="1:8" ht="12.75">
      <c r="A64" s="1" t="s">
        <v>72</v>
      </c>
      <c r="B64" s="2">
        <v>0.03</v>
      </c>
      <c r="C64" s="14">
        <v>0.05</v>
      </c>
      <c r="D64" s="12">
        <f>Perustaulukko!N67</f>
        <v>0</v>
      </c>
      <c r="E64" s="38">
        <f t="shared" si="0"/>
        <v>0</v>
      </c>
      <c r="F64" s="38">
        <f t="shared" si="1"/>
        <v>0</v>
      </c>
      <c r="G64" s="11"/>
      <c r="H64" s="26"/>
    </row>
    <row r="65" spans="1:8" ht="12.75">
      <c r="A65" s="1" t="s">
        <v>42</v>
      </c>
      <c r="B65" s="14">
        <v>2.8</v>
      </c>
      <c r="C65" s="14">
        <v>1.9</v>
      </c>
      <c r="D65" s="12">
        <f>Perustaulukko!N68</f>
        <v>0.9410061527325371</v>
      </c>
      <c r="E65" s="38">
        <f t="shared" si="0"/>
        <v>49.52663961750196</v>
      </c>
      <c r="F65" s="38">
        <f t="shared" si="1"/>
        <v>33.607362597590615</v>
      </c>
      <c r="G65" s="11"/>
      <c r="H65" s="25"/>
    </row>
    <row r="66" spans="1:8" ht="12.75">
      <c r="A66" s="1" t="s">
        <v>43</v>
      </c>
      <c r="B66" s="2">
        <v>0.26</v>
      </c>
      <c r="C66" s="14">
        <v>0.23</v>
      </c>
      <c r="D66" s="12">
        <f>Perustaulukko!N69</f>
        <v>0.14477017734346723</v>
      </c>
      <c r="E66" s="38">
        <f t="shared" si="0"/>
        <v>62.94355536672488</v>
      </c>
      <c r="F66" s="38">
        <f t="shared" si="1"/>
        <v>55.680837439795084</v>
      </c>
      <c r="G66" s="11"/>
      <c r="H66" s="26"/>
    </row>
    <row r="67" spans="1:8" ht="12.75">
      <c r="A67" s="1" t="s">
        <v>44</v>
      </c>
      <c r="B67" s="14">
        <v>5.6</v>
      </c>
      <c r="C67" s="14">
        <v>1.94</v>
      </c>
      <c r="D67" s="12">
        <f>Perustaulukko!N70</f>
        <v>3.1487513572204127</v>
      </c>
      <c r="E67" s="38">
        <f t="shared" si="0"/>
        <v>162.30677099074293</v>
      </c>
      <c r="F67" s="38">
        <f t="shared" si="1"/>
        <v>56.22770280750737</v>
      </c>
      <c r="G67" s="11"/>
      <c r="H67" s="25"/>
    </row>
    <row r="68" spans="1:8" ht="12.75">
      <c r="A68" s="1" t="s">
        <v>45</v>
      </c>
      <c r="B68" s="2">
        <v>15.97</v>
      </c>
      <c r="C68" s="14">
        <v>15.63</v>
      </c>
      <c r="D68" s="12">
        <f>Perustaulukko!N71</f>
        <v>15.526601520086862</v>
      </c>
      <c r="E68" s="38">
        <f t="shared" si="0"/>
        <v>99.33846142090123</v>
      </c>
      <c r="F68" s="38">
        <f t="shared" si="1"/>
        <v>97.22355366366226</v>
      </c>
      <c r="G68" s="11"/>
      <c r="H68" s="25"/>
    </row>
    <row r="69" spans="1:8" ht="12.75">
      <c r="A69" s="1" t="s">
        <v>46</v>
      </c>
      <c r="B69" s="2">
        <v>32.31</v>
      </c>
      <c r="C69" s="14">
        <v>25.06</v>
      </c>
      <c r="D69" s="12">
        <f>Perustaulukko!N72</f>
        <v>15.418023887079261</v>
      </c>
      <c r="E69" s="38">
        <f t="shared" si="0"/>
        <v>61.52443689975763</v>
      </c>
      <c r="F69" s="38">
        <f t="shared" si="1"/>
        <v>47.71904638526543</v>
      </c>
      <c r="G69" s="11"/>
      <c r="H69" s="25"/>
    </row>
    <row r="70" spans="1:8" ht="12.75">
      <c r="A70" s="1" t="s">
        <v>111</v>
      </c>
      <c r="B70" s="2">
        <v>0</v>
      </c>
      <c r="C70" s="14">
        <v>0</v>
      </c>
      <c r="D70" s="12">
        <f>Perustaulukko!N73</f>
        <v>0.14477017734346723</v>
      </c>
      <c r="E70" s="38">
        <f aca="true" t="shared" si="2" ref="E70:E94">IF(C70&gt;0,(D70/C70)*100,"")</f>
      </c>
      <c r="F70" s="38">
        <f aca="true" t="shared" si="3" ref="F70:F94">IF(B70&gt;0,(D70/B70)*100,"")</f>
      </c>
      <c r="G70" s="11"/>
      <c r="H70" s="26"/>
    </row>
    <row r="71" spans="1:8" ht="12.75">
      <c r="A71" s="1" t="s">
        <v>47</v>
      </c>
      <c r="B71" s="2">
        <v>32.45</v>
      </c>
      <c r="C71" s="14">
        <v>23.08</v>
      </c>
      <c r="D71" s="12">
        <f>Perustaulukko!N74</f>
        <v>18.349619978284473</v>
      </c>
      <c r="E71" s="38">
        <f t="shared" si="2"/>
        <v>79.50441931665718</v>
      </c>
      <c r="F71" s="38">
        <f t="shared" si="3"/>
        <v>56.54736511027571</v>
      </c>
      <c r="G71" s="11"/>
      <c r="H71" s="25"/>
    </row>
    <row r="72" spans="1:8" ht="12.75">
      <c r="A72" s="1" t="s">
        <v>48</v>
      </c>
      <c r="B72" s="2">
        <v>3.88</v>
      </c>
      <c r="C72" s="14">
        <v>3.31</v>
      </c>
      <c r="D72" s="12">
        <f>Perustaulukko!N75</f>
        <v>3.5106768005790805</v>
      </c>
      <c r="E72" s="38">
        <f t="shared" si="2"/>
        <v>106.06274321991181</v>
      </c>
      <c r="F72" s="38">
        <f t="shared" si="3"/>
        <v>90.48136083966702</v>
      </c>
      <c r="G72" s="11"/>
      <c r="H72" s="25"/>
    </row>
    <row r="73" spans="1:8" ht="12.75">
      <c r="A73" s="1" t="s">
        <v>49</v>
      </c>
      <c r="B73" s="2">
        <v>1.49</v>
      </c>
      <c r="C73" s="14">
        <v>0.11</v>
      </c>
      <c r="D73" s="12">
        <f>Perustaulukko!N76</f>
        <v>0</v>
      </c>
      <c r="E73" s="38">
        <f t="shared" si="2"/>
        <v>0</v>
      </c>
      <c r="F73" s="38">
        <f t="shared" si="3"/>
        <v>0</v>
      </c>
      <c r="G73" s="11"/>
      <c r="H73" s="26"/>
    </row>
    <row r="74" spans="1:9" ht="12.75">
      <c r="A74" s="1" t="s">
        <v>50</v>
      </c>
      <c r="B74" s="14">
        <v>13.05</v>
      </c>
      <c r="C74" s="14">
        <v>8.32</v>
      </c>
      <c r="D74" s="12">
        <f>Perustaulukko!N77</f>
        <v>13.572204125950053</v>
      </c>
      <c r="E74" s="38">
        <f t="shared" si="2"/>
        <v>163.12745343689969</v>
      </c>
      <c r="F74" s="38">
        <f t="shared" si="3"/>
        <v>104.0015641835253</v>
      </c>
      <c r="G74" s="11"/>
      <c r="H74" s="25"/>
      <c r="I74" s="25"/>
    </row>
    <row r="75" spans="1:8" ht="12.75">
      <c r="A75" s="1" t="s">
        <v>51</v>
      </c>
      <c r="B75" s="2">
        <v>7.26</v>
      </c>
      <c r="C75" s="14">
        <v>4.14</v>
      </c>
      <c r="D75" s="12">
        <f>Perustaulukko!N78</f>
        <v>5.465074194715888</v>
      </c>
      <c r="E75" s="38">
        <f t="shared" si="2"/>
        <v>132.00662306077027</v>
      </c>
      <c r="F75" s="38">
        <f t="shared" si="3"/>
        <v>75.2765040594475</v>
      </c>
      <c r="G75" s="11"/>
      <c r="H75" s="25"/>
    </row>
    <row r="76" spans="1:8" ht="12.75">
      <c r="A76" s="1" t="s">
        <v>52</v>
      </c>
      <c r="B76" s="2">
        <v>2.49</v>
      </c>
      <c r="C76" s="14">
        <v>1.07</v>
      </c>
      <c r="D76" s="12">
        <f>Perustaulukko!N79</f>
        <v>0.9048136083966702</v>
      </c>
      <c r="E76" s="38">
        <f t="shared" si="2"/>
        <v>84.56201947632431</v>
      </c>
      <c r="F76" s="38">
        <f t="shared" si="3"/>
        <v>36.33789591954499</v>
      </c>
      <c r="G76" s="11"/>
      <c r="H76" s="26"/>
    </row>
    <row r="77" spans="1:8" ht="12.75">
      <c r="A77" s="1" t="s">
        <v>53</v>
      </c>
      <c r="B77" s="2">
        <v>2.37</v>
      </c>
      <c r="C77" s="14">
        <v>0.5</v>
      </c>
      <c r="D77" s="12">
        <f>Perustaulukko!N80</f>
        <v>0.2533478103510677</v>
      </c>
      <c r="E77" s="38">
        <f t="shared" si="2"/>
        <v>50.66956207021354</v>
      </c>
      <c r="F77" s="38">
        <f t="shared" si="3"/>
        <v>10.68978102747121</v>
      </c>
      <c r="G77" s="11"/>
      <c r="H77" s="26"/>
    </row>
    <row r="78" spans="1:8" ht="12.75">
      <c r="A78" s="1" t="s">
        <v>54</v>
      </c>
      <c r="B78" s="2">
        <v>93.46</v>
      </c>
      <c r="C78" s="14">
        <v>104.36</v>
      </c>
      <c r="D78" s="12">
        <f>Perustaulukko!N81</f>
        <v>92.43575823380384</v>
      </c>
      <c r="E78" s="38">
        <f t="shared" si="2"/>
        <v>88.57393468168249</v>
      </c>
      <c r="F78" s="38">
        <f t="shared" si="3"/>
        <v>98.90408542029087</v>
      </c>
      <c r="G78" s="11"/>
      <c r="H78" s="25"/>
    </row>
    <row r="79" spans="1:8" ht="12.75">
      <c r="A79" s="1" t="s">
        <v>55</v>
      </c>
      <c r="B79" s="2">
        <v>3.57</v>
      </c>
      <c r="C79" s="14">
        <v>8.98</v>
      </c>
      <c r="D79" s="12">
        <f>Perustaulukko!N82</f>
        <v>0.6152732537097357</v>
      </c>
      <c r="E79" s="38">
        <f t="shared" si="2"/>
        <v>6.85159525289238</v>
      </c>
      <c r="F79" s="38">
        <f t="shared" si="3"/>
        <v>17.234544921841337</v>
      </c>
      <c r="G79" s="11"/>
      <c r="H79" s="26"/>
    </row>
    <row r="80" spans="1:8" ht="12.75">
      <c r="A80" s="1" t="s">
        <v>56</v>
      </c>
      <c r="B80" s="2">
        <v>28.96</v>
      </c>
      <c r="C80" s="14">
        <v>14.51</v>
      </c>
      <c r="D80" s="12">
        <f>Perustaulukko!N83</f>
        <v>1.0857763300760044</v>
      </c>
      <c r="E80" s="38">
        <f t="shared" si="2"/>
        <v>7.482951964686453</v>
      </c>
      <c r="F80" s="38">
        <f t="shared" si="3"/>
        <v>3.749227659102225</v>
      </c>
      <c r="G80" s="11"/>
      <c r="H80" s="25"/>
    </row>
    <row r="81" spans="1:8" ht="12.75">
      <c r="A81" s="1" t="s">
        <v>57</v>
      </c>
      <c r="B81" s="2">
        <v>1.37</v>
      </c>
      <c r="C81" s="14">
        <v>0</v>
      </c>
      <c r="D81" s="12">
        <f>Perustaulukko!N84</f>
        <v>0</v>
      </c>
      <c r="E81" s="38">
        <f t="shared" si="2"/>
      </c>
      <c r="F81" s="38">
        <f t="shared" si="3"/>
        <v>0</v>
      </c>
      <c r="G81" s="11"/>
      <c r="H81" s="26"/>
    </row>
    <row r="82" spans="1:8" ht="12.75">
      <c r="A82" s="1" t="s">
        <v>58</v>
      </c>
      <c r="B82" s="2">
        <v>23.25</v>
      </c>
      <c r="C82" s="14">
        <v>33.65</v>
      </c>
      <c r="D82" s="12">
        <f>Perustaulukko!N85</f>
        <v>25.8414766558089</v>
      </c>
      <c r="E82" s="38">
        <f t="shared" si="2"/>
        <v>76.79487862053166</v>
      </c>
      <c r="F82" s="38">
        <f t="shared" si="3"/>
        <v>111.14613615401679</v>
      </c>
      <c r="G82" s="11"/>
      <c r="H82" s="25"/>
    </row>
    <row r="83" spans="1:8" ht="12.75">
      <c r="A83" s="1" t="s">
        <v>59</v>
      </c>
      <c r="B83" s="2">
        <v>0</v>
      </c>
      <c r="C83" s="14">
        <v>0</v>
      </c>
      <c r="D83" s="12">
        <f>Perustaulukko!N86</f>
        <v>0.07238508867173361</v>
      </c>
      <c r="E83" s="38">
        <f t="shared" si="2"/>
      </c>
      <c r="F83" s="38">
        <f t="shared" si="3"/>
      </c>
      <c r="G83" s="11"/>
      <c r="H83" s="26"/>
    </row>
    <row r="84" spans="1:8" ht="12.75">
      <c r="A84" s="1" t="s">
        <v>60</v>
      </c>
      <c r="B84" s="14">
        <v>12</v>
      </c>
      <c r="C84" s="14">
        <v>8.29</v>
      </c>
      <c r="D84" s="12">
        <f>Perustaulukko!N87</f>
        <v>3.8726022439377488</v>
      </c>
      <c r="E84" s="38">
        <f t="shared" si="2"/>
        <v>46.71414045763268</v>
      </c>
      <c r="F84" s="38">
        <f t="shared" si="3"/>
        <v>32.271685366147906</v>
      </c>
      <c r="G84" s="11"/>
      <c r="H84" s="26"/>
    </row>
    <row r="85" spans="1:8" ht="12.75">
      <c r="A85" s="1" t="s">
        <v>61</v>
      </c>
      <c r="B85" s="2">
        <v>5.06</v>
      </c>
      <c r="C85" s="14">
        <v>3.66</v>
      </c>
      <c r="D85" s="12">
        <f>Perustaulukko!N88</f>
        <v>4.234527687296417</v>
      </c>
      <c r="E85" s="38">
        <f t="shared" si="2"/>
        <v>115.69747779498407</v>
      </c>
      <c r="F85" s="38">
        <f t="shared" si="3"/>
        <v>83.68631793075923</v>
      </c>
      <c r="G85" s="11"/>
      <c r="H85" s="25"/>
    </row>
    <row r="86" spans="1:8" ht="12.75">
      <c r="A86" s="1" t="s">
        <v>62</v>
      </c>
      <c r="B86" s="2">
        <v>0.14</v>
      </c>
      <c r="C86" s="14">
        <v>0</v>
      </c>
      <c r="D86" s="12">
        <f>Perustaulukko!N89</f>
        <v>0.03619254433586681</v>
      </c>
      <c r="E86" s="38">
        <f t="shared" si="2"/>
      </c>
      <c r="F86" s="38">
        <f t="shared" si="3"/>
        <v>25.851817382762004</v>
      </c>
      <c r="G86" s="11"/>
      <c r="H86" s="26"/>
    </row>
    <row r="87" spans="1:8" ht="12.75">
      <c r="A87" s="1" t="s">
        <v>63</v>
      </c>
      <c r="B87" s="2">
        <v>18.39</v>
      </c>
      <c r="C87" s="14">
        <v>6.37</v>
      </c>
      <c r="D87" s="12">
        <f>Perustaulukko!N90</f>
        <v>4.9945711183496195</v>
      </c>
      <c r="E87" s="38">
        <f t="shared" si="2"/>
        <v>78.40770986420125</v>
      </c>
      <c r="F87" s="38">
        <f t="shared" si="3"/>
        <v>27.159168669655354</v>
      </c>
      <c r="G87" s="11"/>
      <c r="H87" s="25"/>
    </row>
    <row r="88" spans="1:8" ht="12.75">
      <c r="A88" s="1" t="s">
        <v>87</v>
      </c>
      <c r="B88" s="2">
        <v>0</v>
      </c>
      <c r="C88" s="14">
        <v>0</v>
      </c>
      <c r="D88" s="12">
        <f>Perustaulukko!N91</f>
        <v>0</v>
      </c>
      <c r="E88" s="38">
        <f t="shared" si="2"/>
      </c>
      <c r="F88" s="38">
        <f t="shared" si="3"/>
      </c>
      <c r="G88" s="11"/>
      <c r="H88" s="26"/>
    </row>
    <row r="89" spans="1:8" ht="12.75">
      <c r="A89" s="1" t="s">
        <v>93</v>
      </c>
      <c r="B89" s="2">
        <v>0.03</v>
      </c>
      <c r="C89" s="14">
        <v>0</v>
      </c>
      <c r="D89" s="12">
        <f>Perustaulukko!N92</f>
        <v>0</v>
      </c>
      <c r="E89" s="38">
        <f t="shared" si="2"/>
      </c>
      <c r="F89" s="38">
        <f t="shared" si="3"/>
        <v>0</v>
      </c>
      <c r="G89" s="11"/>
      <c r="H89" s="26"/>
    </row>
    <row r="90" spans="1:8" ht="12.75">
      <c r="A90" s="1" t="s">
        <v>151</v>
      </c>
      <c r="B90" s="2">
        <v>0</v>
      </c>
      <c r="C90" s="14">
        <v>0</v>
      </c>
      <c r="D90" s="12">
        <f>Perustaulukko!N93</f>
        <v>0</v>
      </c>
      <c r="E90" s="38">
        <f t="shared" si="2"/>
      </c>
      <c r="F90" s="38">
        <f t="shared" si="3"/>
      </c>
      <c r="G90" s="11"/>
      <c r="H90" s="26"/>
    </row>
    <row r="91" spans="1:8" ht="12.75">
      <c r="A91" s="1" t="s">
        <v>64</v>
      </c>
      <c r="B91" s="2">
        <v>62.75</v>
      </c>
      <c r="C91" s="14">
        <v>53.9</v>
      </c>
      <c r="D91" s="12">
        <f>Perustaulukko!N94</f>
        <v>57.54614549402823</v>
      </c>
      <c r="E91" s="38">
        <f t="shared" si="2"/>
        <v>106.76464841192622</v>
      </c>
      <c r="F91" s="38">
        <f t="shared" si="3"/>
        <v>91.70700477135973</v>
      </c>
      <c r="G91" s="11"/>
      <c r="H91" s="25"/>
    </row>
    <row r="92" spans="1:7" ht="13.5" thickBot="1">
      <c r="A92" s="39" t="s">
        <v>90</v>
      </c>
      <c r="B92" s="40">
        <v>0.17</v>
      </c>
      <c r="C92" s="41">
        <v>0.14</v>
      </c>
      <c r="D92" s="65">
        <f>Perustaulukko!N95</f>
        <v>0</v>
      </c>
      <c r="E92" s="67">
        <f t="shared" si="2"/>
        <v>0</v>
      </c>
      <c r="F92" s="42">
        <f t="shared" si="3"/>
        <v>0</v>
      </c>
      <c r="G92" s="11"/>
    </row>
    <row r="93" spans="1:7" ht="12.75">
      <c r="A93" s="1" t="s">
        <v>152</v>
      </c>
      <c r="B93" s="2">
        <v>915</v>
      </c>
      <c r="C93" s="29">
        <v>855</v>
      </c>
      <c r="D93" s="36">
        <f>Perustaulukko!N96</f>
        <v>513.4998190372783</v>
      </c>
      <c r="E93" s="38">
        <f t="shared" si="2"/>
        <v>60.05845836693313</v>
      </c>
      <c r="F93" s="38">
        <f t="shared" si="3"/>
        <v>56.120198801888336</v>
      </c>
      <c r="G93" s="68"/>
    </row>
    <row r="94" spans="1:7" ht="12.75">
      <c r="A94" s="1" t="s">
        <v>172</v>
      </c>
      <c r="B94" s="2">
        <v>91</v>
      </c>
      <c r="C94" s="29">
        <v>71</v>
      </c>
      <c r="D94" s="36">
        <f>Perustaulukko!N97</f>
        <v>60</v>
      </c>
      <c r="E94" s="38">
        <f t="shared" si="2"/>
        <v>84.50704225352112</v>
      </c>
      <c r="F94" s="38">
        <f t="shared" si="3"/>
        <v>65.93406593406593</v>
      </c>
      <c r="G94" s="6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30"/>
    </row>
    <row r="116" ht="12.75">
      <c r="C116" s="3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0">
      <selection activeCell="K36" sqref="K36"/>
    </sheetView>
  </sheetViews>
  <sheetFormatPr defaultColWidth="9.140625" defaultRowHeight="12.75"/>
  <sheetData>
    <row r="1" ht="12.75">
      <c r="A1" t="s">
        <v>138</v>
      </c>
    </row>
    <row r="3" spans="1:9" ht="12.75">
      <c r="A3" t="s">
        <v>75</v>
      </c>
      <c r="B3" t="s">
        <v>114</v>
      </c>
      <c r="D3" s="1" t="s">
        <v>130</v>
      </c>
      <c r="I3" t="s">
        <v>182</v>
      </c>
    </row>
    <row r="4" spans="1:4" ht="12.75">
      <c r="A4" t="s">
        <v>141</v>
      </c>
      <c r="B4" t="s">
        <v>142</v>
      </c>
      <c r="D4" t="s">
        <v>143</v>
      </c>
    </row>
    <row r="5" spans="1:4" ht="12.75">
      <c r="A5" t="s">
        <v>98</v>
      </c>
      <c r="B5" t="s">
        <v>99</v>
      </c>
      <c r="D5" s="1" t="s">
        <v>212</v>
      </c>
    </row>
    <row r="6" spans="1:4" ht="12.75">
      <c r="A6" t="s">
        <v>73</v>
      </c>
      <c r="B6" t="s">
        <v>74</v>
      </c>
      <c r="D6" s="1" t="s">
        <v>199</v>
      </c>
    </row>
    <row r="7" spans="1:4" ht="12.75">
      <c r="A7" t="s">
        <v>0</v>
      </c>
      <c r="B7" t="s">
        <v>83</v>
      </c>
      <c r="D7" s="1" t="s">
        <v>177</v>
      </c>
    </row>
    <row r="8" spans="1:4" ht="12.75">
      <c r="A8" t="s">
        <v>0</v>
      </c>
      <c r="B8" t="s">
        <v>86</v>
      </c>
      <c r="D8" s="1" t="s">
        <v>184</v>
      </c>
    </row>
    <row r="9" spans="1:4" ht="12.75">
      <c r="A9" t="s">
        <v>112</v>
      </c>
      <c r="B9" t="s">
        <v>156</v>
      </c>
      <c r="D9" s="1" t="s">
        <v>157</v>
      </c>
    </row>
    <row r="10" spans="1:4" ht="12.75">
      <c r="A10" t="s">
        <v>112</v>
      </c>
      <c r="B10" t="s">
        <v>113</v>
      </c>
      <c r="D10" s="1" t="s">
        <v>130</v>
      </c>
    </row>
    <row r="11" spans="1:4" ht="12.75">
      <c r="A11" t="s">
        <v>85</v>
      </c>
      <c r="B11" t="s">
        <v>84</v>
      </c>
      <c r="D11" t="s">
        <v>149</v>
      </c>
    </row>
    <row r="12" spans="1:4" ht="12.75">
      <c r="A12" t="s">
        <v>100</v>
      </c>
      <c r="B12" t="s">
        <v>101</v>
      </c>
      <c r="D12" s="1" t="s">
        <v>145</v>
      </c>
    </row>
    <row r="13" spans="1:4" ht="12.75">
      <c r="A13" t="s">
        <v>100</v>
      </c>
      <c r="B13" t="s">
        <v>150</v>
      </c>
      <c r="D13" s="1" t="s">
        <v>180</v>
      </c>
    </row>
    <row r="14" spans="1:4" ht="12.75">
      <c r="A14" t="s">
        <v>88</v>
      </c>
      <c r="B14" t="s">
        <v>147</v>
      </c>
      <c r="D14" s="1" t="s">
        <v>188</v>
      </c>
    </row>
    <row r="15" spans="1:4" ht="12.75">
      <c r="A15" t="s">
        <v>88</v>
      </c>
      <c r="B15" t="s">
        <v>146</v>
      </c>
      <c r="D15" s="1" t="s">
        <v>188</v>
      </c>
    </row>
    <row r="16" spans="1:4" ht="12.75">
      <c r="A16" t="s">
        <v>127</v>
      </c>
      <c r="B16" t="s">
        <v>185</v>
      </c>
      <c r="D16" s="1" t="s">
        <v>186</v>
      </c>
    </row>
    <row r="17" spans="1:4" ht="12.75">
      <c r="A17" t="s">
        <v>127</v>
      </c>
      <c r="B17" t="s">
        <v>128</v>
      </c>
      <c r="D17" s="1" t="s">
        <v>211</v>
      </c>
    </row>
    <row r="18" spans="1:4" ht="12.75">
      <c r="A18" t="s">
        <v>109</v>
      </c>
      <c r="B18" t="s">
        <v>137</v>
      </c>
      <c r="D18" t="s">
        <v>136</v>
      </c>
    </row>
    <row r="19" spans="1:4" ht="12.75">
      <c r="A19" t="s">
        <v>109</v>
      </c>
      <c r="B19" t="s">
        <v>110</v>
      </c>
      <c r="D19" t="s">
        <v>115</v>
      </c>
    </row>
    <row r="20" spans="1:4" ht="12.75">
      <c r="A20" t="s">
        <v>109</v>
      </c>
      <c r="B20" t="s">
        <v>187</v>
      </c>
      <c r="D20" s="1" t="s">
        <v>189</v>
      </c>
    </row>
    <row r="21" spans="1:4" ht="12.75">
      <c r="A21" t="s">
        <v>109</v>
      </c>
      <c r="B21" t="s">
        <v>135</v>
      </c>
      <c r="D21" t="s">
        <v>136</v>
      </c>
    </row>
    <row r="22" spans="1:4" ht="12.75">
      <c r="A22" t="s">
        <v>207</v>
      </c>
      <c r="B22" t="s">
        <v>208</v>
      </c>
      <c r="D22" s="1" t="s">
        <v>210</v>
      </c>
    </row>
    <row r="23" spans="1:4" ht="12.75">
      <c r="A23" t="s">
        <v>116</v>
      </c>
      <c r="B23" t="s">
        <v>117</v>
      </c>
      <c r="D23" t="s">
        <v>118</v>
      </c>
    </row>
    <row r="24" spans="1:4" ht="12.75">
      <c r="A24" t="s">
        <v>96</v>
      </c>
      <c r="B24" t="s">
        <v>97</v>
      </c>
      <c r="D24" s="1" t="s">
        <v>144</v>
      </c>
    </row>
    <row r="25" spans="1:4" ht="12.75">
      <c r="A25" t="s">
        <v>124</v>
      </c>
      <c r="B25" t="s">
        <v>125</v>
      </c>
      <c r="D25" t="s">
        <v>126</v>
      </c>
    </row>
    <row r="26" spans="1:4" ht="12.75">
      <c r="A26" t="s">
        <v>124</v>
      </c>
      <c r="B26" t="s">
        <v>200</v>
      </c>
      <c r="D26" s="1" t="s">
        <v>201</v>
      </c>
    </row>
    <row r="27" spans="1:4" ht="12.75">
      <c r="A27" t="s">
        <v>190</v>
      </c>
      <c r="B27" t="s">
        <v>191</v>
      </c>
      <c r="D27" s="1" t="s">
        <v>193</v>
      </c>
    </row>
    <row r="28" spans="1:4" ht="12.75">
      <c r="A28" t="s">
        <v>119</v>
      </c>
      <c r="B28" t="s">
        <v>78</v>
      </c>
      <c r="D28" s="1" t="s">
        <v>120</v>
      </c>
    </row>
    <row r="29" spans="1:4" ht="12.75">
      <c r="A29" t="s">
        <v>119</v>
      </c>
      <c r="B29" t="s">
        <v>121</v>
      </c>
      <c r="D29" s="1" t="s">
        <v>212</v>
      </c>
    </row>
    <row r="30" spans="1:4" ht="12.75">
      <c r="A30" t="s">
        <v>119</v>
      </c>
      <c r="B30" t="s">
        <v>204</v>
      </c>
      <c r="D30" s="1" t="s">
        <v>210</v>
      </c>
    </row>
    <row r="31" spans="1:4" ht="12.75">
      <c r="A31" t="s">
        <v>119</v>
      </c>
      <c r="B31" t="s">
        <v>202</v>
      </c>
      <c r="D31" s="1" t="s">
        <v>203</v>
      </c>
    </row>
    <row r="32" spans="1:4" ht="12.75">
      <c r="A32" t="s">
        <v>194</v>
      </c>
      <c r="B32" t="s">
        <v>195</v>
      </c>
      <c r="D32" s="1" t="s">
        <v>196</v>
      </c>
    </row>
    <row r="33" spans="1:4" ht="12.75">
      <c r="A33" t="s">
        <v>153</v>
      </c>
      <c r="B33" t="s">
        <v>154</v>
      </c>
      <c r="D33" t="s">
        <v>155</v>
      </c>
    </row>
    <row r="34" spans="1:4" ht="12.75">
      <c r="A34" t="s">
        <v>81</v>
      </c>
      <c r="B34" t="s">
        <v>94</v>
      </c>
      <c r="D34" s="1" t="s">
        <v>178</v>
      </c>
    </row>
    <row r="35" spans="1:4" ht="12.75">
      <c r="A35" t="s">
        <v>81</v>
      </c>
      <c r="B35" t="s">
        <v>131</v>
      </c>
      <c r="D35" t="s">
        <v>132</v>
      </c>
    </row>
    <row r="36" spans="1:4" ht="12.75">
      <c r="A36" t="s">
        <v>81</v>
      </c>
      <c r="B36" t="s">
        <v>122</v>
      </c>
      <c r="D36" t="s">
        <v>134</v>
      </c>
    </row>
    <row r="37" spans="1:4" ht="12.75">
      <c r="A37" t="s">
        <v>81</v>
      </c>
      <c r="B37" t="s">
        <v>122</v>
      </c>
      <c r="D37" t="s">
        <v>123</v>
      </c>
    </row>
    <row r="38" spans="1:4" ht="12.75">
      <c r="A38" t="s">
        <v>81</v>
      </c>
      <c r="B38" t="s">
        <v>122</v>
      </c>
      <c r="D38" t="s">
        <v>123</v>
      </c>
    </row>
    <row r="39" spans="1:4" ht="12.75">
      <c r="A39" t="s">
        <v>81</v>
      </c>
      <c r="B39" t="s">
        <v>140</v>
      </c>
      <c r="D39" s="1" t="s">
        <v>183</v>
      </c>
    </row>
    <row r="40" spans="1:4" ht="12.75">
      <c r="A40" t="s">
        <v>104</v>
      </c>
      <c r="B40" t="s">
        <v>148</v>
      </c>
      <c r="D40" s="1" t="s">
        <v>198</v>
      </c>
    </row>
    <row r="41" spans="1:4" ht="12.75">
      <c r="A41" t="s">
        <v>104</v>
      </c>
      <c r="B41" t="s">
        <v>105</v>
      </c>
      <c r="D41" s="1" t="s">
        <v>197</v>
      </c>
    </row>
    <row r="42" spans="1:4" ht="12.75">
      <c r="A42" t="s">
        <v>107</v>
      </c>
      <c r="B42" t="s">
        <v>108</v>
      </c>
      <c r="D42" s="1" t="s">
        <v>181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Esko Gustafsson</cp:lastModifiedBy>
  <cp:lastPrinted>2003-03-12T06:00:03Z</cp:lastPrinted>
  <dcterms:created xsi:type="dcterms:W3CDTF">2003-02-25T10:48:46Z</dcterms:created>
  <dcterms:modified xsi:type="dcterms:W3CDTF">2007-03-08T17:40:39Z</dcterms:modified>
  <cp:category/>
  <cp:version/>
  <cp:contentType/>
  <cp:contentStatus/>
</cp:coreProperties>
</file>