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</sheets>
  <definedNames>
    <definedName name="Excel_BuiltIn_Print_Titles_1_1">'Perustaulukko_V_S'!$A:$A,'Perustaulukko_V_S'!$A$2:$IL$4</definedName>
    <definedName name="_xlnm.Print_Titles" localSheetId="0">'Perustaulukko_V_S'!$A:$A,'Perustaulukko_V_S'!$2:$4</definedName>
  </definedNames>
  <calcPr fullCalcOnLoad="1"/>
</workbook>
</file>

<file path=xl/sharedStrings.xml><?xml version="1.0" encoding="utf-8"?>
<sst xmlns="http://schemas.openxmlformats.org/spreadsheetml/2006/main" count="674" uniqueCount="336">
  <si>
    <t>Joululaskennat TLY:n alueella</t>
  </si>
  <si>
    <r>
      <t xml:space="preserve">Varsinais-Suomen lajikohtainen 
yksilömäärä/10 reittikilometriä
</t>
    </r>
    <r>
      <rPr>
        <sz val="8"/>
        <rFont val="Arial"/>
        <family val="2"/>
      </rPr>
      <t>(esimerkiksi talvella 00/01 havaittiin 1 merimetso/200 reittikm)</t>
    </r>
  </si>
  <si>
    <t xml:space="preserve"> Yks/10 reittikm</t>
  </si>
  <si>
    <t>Monellako reitillä lajia esiintyi</t>
  </si>
  <si>
    <t>Empo - Vuolahti</t>
  </si>
  <si>
    <t>Koivukylä</t>
  </si>
  <si>
    <t>Laupunen</t>
  </si>
  <si>
    <t>Pehtjärvi</t>
  </si>
  <si>
    <t>Littoistenjärvi</t>
  </si>
  <si>
    <t>Littoinen</t>
  </si>
  <si>
    <t>Mynälahti</t>
  </si>
  <si>
    <t>Laajokivarsi</t>
  </si>
  <si>
    <t>Suorsala</t>
  </si>
  <si>
    <t>Attu</t>
  </si>
  <si>
    <t>Stortervo Syd</t>
  </si>
  <si>
    <t>Harvaluoto</t>
  </si>
  <si>
    <t>Otajärvi</t>
  </si>
  <si>
    <t>Kukonpää-Tahvio</t>
  </si>
  <si>
    <t>Aasla</t>
  </si>
  <si>
    <t>Brunnila-Röölä</t>
  </si>
  <si>
    <t>Heinäinen</t>
  </si>
  <si>
    <t>Kaastla-Kurala</t>
  </si>
  <si>
    <t>Laidike</t>
  </si>
  <si>
    <t>Föri</t>
  </si>
  <si>
    <t>Hirvensalo</t>
  </si>
  <si>
    <t>Ruissalo</t>
  </si>
  <si>
    <t>Ruissalo, Kuuva</t>
  </si>
  <si>
    <t>Ruissalo, Keski</t>
  </si>
  <si>
    <t>Takakirves</t>
  </si>
  <si>
    <t>Golfkenttä</t>
  </si>
  <si>
    <t>Hanko</t>
  </si>
  <si>
    <t>Vaskijärvi</t>
  </si>
  <si>
    <t>Ahvenanmaa, yksilöt</t>
  </si>
  <si>
    <t>Talvi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</si>
  <si>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</si>
  <si>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</si>
  <si>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</si>
  <si>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</si>
  <si>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</si>
  <si>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</si>
  <si>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</si>
  <si>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</si>
  <si>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</si>
  <si>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</si>
  <si>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</si>
  <si>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</si>
  <si>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</si>
  <si>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</si>
  <si>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</si>
  <si>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</si>
  <si>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</si>
  <si>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</si>
  <si>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PYH</t>
  </si>
  <si>
    <t>RAI</t>
  </si>
  <si>
    <t>RYM</t>
  </si>
  <si>
    <t>SUO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</si>
  <si>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</si>
  <si>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</si>
  <si>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</si>
  <si>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</si>
  <si>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</si>
  <si>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</si>
  <si>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</si>
  <si>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</si>
  <si>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</si>
  <si>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</si>
  <si>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</si>
  <si>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</si>
  <si>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</si>
  <si>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</si>
  <si>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</si>
  <si>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</si>
  <si>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</si>
  <si>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</si>
  <si>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</si>
  <si>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</si>
  <si>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</si>
  <si>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</si>
  <si>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</si>
  <si>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</si>
  <si>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</si>
  <si>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</si>
  <si>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</si>
  <si>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</si>
  <si>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</si>
  <si>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</si>
  <si>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</si>
  <si>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</si>
  <si>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</si>
  <si>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</si>
  <si>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</si>
  <si>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</si>
  <si>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</si>
  <si>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</si>
  <si>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</si>
  <si>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</si>
  <si>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</si>
  <si>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</si>
  <si>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</si>
  <si>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</si>
  <si>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</si>
  <si>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</si>
  <si>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</si>
  <si>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</si>
  <si>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</si>
  <si>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</si>
  <si>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</si>
  <si>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</si>
  <si>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</si>
  <si>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</si>
  <si>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</si>
  <si>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</si>
  <si>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</si>
  <si>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</si>
  <si>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</si>
  <si>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</si>
  <si>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</si>
  <si>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</si>
  <si>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</si>
  <si>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</si>
  <si>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</si>
  <si>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</si>
  <si>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</si>
  <si>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</si>
  <si>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</si>
  <si>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</si>
  <si>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</si>
  <si>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</si>
  <si>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</si>
  <si>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</si>
  <si>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</si>
  <si>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</si>
  <si>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</si>
  <si>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</si>
  <si>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</si>
  <si>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</si>
  <si>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</si>
  <si>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</si>
  <si>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</si>
  <si>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</si>
  <si>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</si>
  <si>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</si>
  <si>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</si>
  <si>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</si>
  <si>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</si>
  <si>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</si>
  <si>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</si>
  <si>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</si>
  <si>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</si>
  <si>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</si>
  <si>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</si>
  <si>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</si>
  <si>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</si>
  <si>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</si>
  <si>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</si>
  <si>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</si>
  <si>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</si>
  <si>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</si>
  <si>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</si>
  <si>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</si>
  <si>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</si>
  <si>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</si>
  <si>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</si>
  <si>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</si>
  <si>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</si>
  <si>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</si>
  <si>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</si>
  <si>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</si>
  <si>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</si>
  <si>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</si>
  <si>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</si>
  <si>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</si>
  <si>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</si>
  <si>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</si>
  <si>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</si>
  <si>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</si>
  <si>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</si>
  <si>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</si>
  <si>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</si>
  <si>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</si>
  <si>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</si>
  <si>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</si>
  <si>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</si>
  <si>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</si>
  <si>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</si>
  <si>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</si>
  <si>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</si>
  <si>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</si>
  <si>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Kustavi Laupunen</t>
  </si>
  <si>
    <t>Asko Suoranta</t>
  </si>
  <si>
    <t>Laitila Pehtjärvi</t>
  </si>
  <si>
    <t>Lieto Littoistenjärvi</t>
  </si>
  <si>
    <t>Esko Gustafsson, Veijo Peltola</t>
  </si>
  <si>
    <t>Lieto Littoinen</t>
  </si>
  <si>
    <t>Hannu Klemola</t>
  </si>
  <si>
    <t>Mietoinen Mynälahti</t>
  </si>
  <si>
    <t>Mynämäki Laajokivarsi</t>
  </si>
  <si>
    <t>Mynämäki, Suorsala</t>
  </si>
  <si>
    <t>Päivi Sirkiä*</t>
  </si>
  <si>
    <t>Parainen Attu</t>
  </si>
  <si>
    <t>Kaj-Ove Pettersson, Bertil Blomqvist, Marcus Duncker</t>
  </si>
  <si>
    <t>Parainen Stortervo Syd</t>
  </si>
  <si>
    <t>Kaj-Ove Pettersson</t>
  </si>
  <si>
    <t>Piikkiö Harvaluoto</t>
  </si>
  <si>
    <t>Pyhäranta, Otajärvi</t>
  </si>
  <si>
    <t>Ville Vasko, Osmo Kivivuori</t>
  </si>
  <si>
    <t>Rymättylä, Aasla</t>
  </si>
  <si>
    <t>Lennart Saari</t>
  </si>
  <si>
    <t>Rymättylä, Brunnila-Röölä</t>
  </si>
  <si>
    <t>Rymättylä Heinäinen</t>
  </si>
  <si>
    <t>Rymättylä, Kaastla-Kurala</t>
  </si>
  <si>
    <t>Turku, Föri</t>
  </si>
  <si>
    <t>Jukka Sillanpää</t>
  </si>
  <si>
    <t>Turku, Hirvensalo</t>
  </si>
  <si>
    <t>Turku Ruissalo</t>
  </si>
  <si>
    <t>Turku Ruissalo Kuuva</t>
  </si>
  <si>
    <t>Jarmo Laine</t>
  </si>
  <si>
    <t>Turku Ruissalo Keski</t>
  </si>
  <si>
    <t>Turku Takakirves</t>
  </si>
  <si>
    <t>Uusikaupunki Golfkenttä</t>
  </si>
  <si>
    <t>Uusikaupunki, Hanko</t>
  </si>
  <si>
    <t>Yläne Vaskijärvi</t>
  </si>
  <si>
    <t>Antti Karlin</t>
  </si>
  <si>
    <t>Keskusta-Parsila</t>
  </si>
  <si>
    <t>Rauvolanlahti</t>
  </si>
  <si>
    <t>Lepäinen</t>
  </si>
  <si>
    <t>Uusikaupunki, Lepäinen</t>
  </si>
  <si>
    <t>SAU</t>
  </si>
  <si>
    <t>Keskusta</t>
  </si>
  <si>
    <t>Sauvo, Keskusta</t>
  </si>
  <si>
    <t>Jari Kårlund</t>
  </si>
  <si>
    <t>Erkki Hellman*</t>
  </si>
  <si>
    <t>Pekka Alho*, Tom Lindbom</t>
  </si>
  <si>
    <t>Kari Airikkala*</t>
  </si>
  <si>
    <t>Raisio, Kukonpää-Tahvio</t>
  </si>
  <si>
    <t>Harri Päivärinta</t>
  </si>
  <si>
    <t>Jaakko Wessman, Lauri Virrankoski, Karoliina Reuna</t>
  </si>
  <si>
    <t>Markku Hyvönen, Reko Leino</t>
  </si>
  <si>
    <t>Arvi Uotila, Tuomas Uotila, Jarmo Vuori</t>
  </si>
  <si>
    <t>RUS</t>
  </si>
  <si>
    <t>Keskusta-Merttelä</t>
  </si>
  <si>
    <t>Rusko, Keskusta-Merttelä</t>
  </si>
  <si>
    <t>Kai Kankare* ym.</t>
  </si>
  <si>
    <t>Rainer Grönholm*</t>
  </si>
  <si>
    <t>Raimo Hyvönen*</t>
  </si>
  <si>
    <t xml:space="preserve">* tarkoittaa, että olen kerännyt tiedon </t>
  </si>
  <si>
    <t>http://www.fmnh.helsinki.fi/seurannat/index.htm</t>
  </si>
  <si>
    <t>Luonnontieteellisen keskusmuseon sivuilta</t>
  </si>
  <si>
    <t>KK-Kallionokka</t>
  </si>
  <si>
    <t>Yläne, Kk-Kallionokka</t>
  </si>
  <si>
    <t>Esko Gustafsson</t>
  </si>
  <si>
    <t>Seppälä</t>
  </si>
  <si>
    <t>Laitila, Seppälä</t>
  </si>
  <si>
    <t>Juha Kylänpää</t>
  </si>
  <si>
    <t>Jouko Lehtonen*</t>
  </si>
  <si>
    <t>Asko Suoranta, Esko Gustafsson</t>
  </si>
  <si>
    <t>Rolf Karlson, Rainer Grönholm, Timo Elovaara, Henry Laine</t>
  </si>
  <si>
    <t>Järämäki-Ihala</t>
  </si>
  <si>
    <t>Krookila-Metsäaro</t>
  </si>
  <si>
    <t>Raisio, Järämäki-Ihala</t>
  </si>
  <si>
    <t>Kai Norrdahl</t>
  </si>
  <si>
    <t>Raisio, Krookila-Metsäaro</t>
  </si>
  <si>
    <t>PAI</t>
  </si>
  <si>
    <t>Kevolan ymp.</t>
  </si>
  <si>
    <t>Paimio, Kevolan ymp</t>
  </si>
  <si>
    <t>Pekka Salmi*</t>
  </si>
  <si>
    <t>Joululaskentojen 1956/57-58/59 yks./10km keskiarvo</t>
  </si>
  <si>
    <t>Joululaskentojen 1959/60-68/69 yks./10km keskiarvo</t>
  </si>
  <si>
    <t>Joululaskentojen 1969/70-78/79 yks./10km keskiarvo</t>
  </si>
  <si>
    <t>Joululaskentojen 1979/80-88/89 yks./10km keskiarvo</t>
  </si>
  <si>
    <t>Joululaskentojen 1989/90-98/99 yks./10km keskiarvo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</si>
  <si>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</si>
  <si>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</si>
  <si>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</si>
  <si>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</si>
  <si>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</si>
  <si>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</si>
  <si>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</si>
  <si>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</si>
  <si>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</si>
  <si>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</si>
  <si>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</si>
  <si>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</si>
  <si>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</si>
  <si>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</si>
  <si>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</si>
  <si>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Markus Lampinen*</t>
  </si>
  <si>
    <t>Stortervo-Mågby</t>
  </si>
  <si>
    <t>Parainen, Stortervo-Mågby</t>
  </si>
  <si>
    <t>Osmo Kivivuori</t>
  </si>
  <si>
    <t>Tom Ahlström*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</si>
  <si>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</si>
  <si>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</si>
  <si>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</si>
  <si>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</si>
  <si>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</si>
  <si>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</si>
  <si>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</si>
  <si>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</si>
  <si>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</si>
  <si>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</si>
  <si>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</si>
  <si>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</si>
  <si>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</si>
  <si>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</si>
  <si>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</si>
  <si>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Lasse J.Laine, Sampo Laukkanen, Yrjö Kuikka, Markku Vakiala, Johan Ekroos, Andreas ja Peter Uppstu, Pekka Hänninen, Timo Tallgren, Erkki Valsta, Timo Janhonen, Max Vakiala</t>
  </si>
  <si>
    <t>Ahvenanmaa*</t>
  </si>
  <si>
    <t>Ahvenanmaa, yksilöt/
10 reittikm</t>
  </si>
  <si>
    <t>Käkölä</t>
  </si>
  <si>
    <t>Naantali, Käkölä</t>
  </si>
  <si>
    <t>Juhani Vainio*</t>
  </si>
  <si>
    <t>Suomusjärvi, Laidike</t>
  </si>
  <si>
    <t>Timo Leino*</t>
  </si>
  <si>
    <t>Joululaskentojen 1999/00-05/06 yks./10km keskiarvo</t>
  </si>
  <si>
    <t>YHTEENSÄ yksilöitä Varsinais-Suomi</t>
  </si>
  <si>
    <t>Yksilöitä/10 reittikm</t>
  </si>
  <si>
    <t>Keskiarvo yksilöitä/
10reittikm 03/04-05/06</t>
  </si>
  <si>
    <t>Ahvenanma keskiarvo yksilöitä/
10reittikm 03/04-05/06</t>
  </si>
  <si>
    <t>Finström, Emkarby</t>
  </si>
  <si>
    <t>Saltvik, Saltvik</t>
  </si>
  <si>
    <t>Sund, Sund</t>
  </si>
  <si>
    <t xml:space="preserve">      </t>
  </si>
  <si>
    <t>Katariinanlaakso
Ala-Lemu</t>
  </si>
  <si>
    <t>Kaarina, Katariinanlaakso-AlaLemu</t>
  </si>
  <si>
    <t>Raimo Lehtonen*</t>
  </si>
  <si>
    <t>Satama</t>
  </si>
  <si>
    <t>Naantali, Satama</t>
  </si>
  <si>
    <t>Kari Saari*</t>
  </si>
  <si>
    <t>Rymättylä, Röölä</t>
  </si>
  <si>
    <t>Timo Nurmi*</t>
  </si>
  <si>
    <t>Röölä</t>
  </si>
  <si>
    <t>PÖY</t>
  </si>
  <si>
    <t>Kyrö-Isorahka</t>
  </si>
  <si>
    <t>Pöytyä, Kyrö-Isorahka</t>
  </si>
  <si>
    <t>Antti, Veli-Matti ja Siru-Liina Karlin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</si>
</sst>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textRotation="90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1" fontId="6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textRotation="90" wrapText="1"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2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2" fontId="0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1" fillId="0" borderId="0" xfId="0" applyFont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8"/>
  <sheetViews>
    <sheetView tabSelected="1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2" sqref="O92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11" width="6.7109375" style="0" customWidth="1"/>
    <col min="12" max="13" width="6.57421875" style="2" customWidth="1"/>
    <col min="14" max="16" width="6.7109375" style="0" customWidth="1"/>
    <col min="17" max="60" width="5.7109375" style="0" customWidth="1"/>
    <col min="61" max="61" width="6.57421875" style="0" customWidth="1"/>
    <col min="81" max="16384" width="5.7109375" style="0" customWidth="1"/>
  </cols>
  <sheetData>
    <row r="1" ht="15" customHeight="1">
      <c r="A1" s="1" t="s">
        <v>0</v>
      </c>
    </row>
    <row r="2" spans="1:252" s="5" customFormat="1" ht="97.5" customHeight="1">
      <c r="A2" s="4"/>
      <c r="B2" s="40" t="s">
        <v>266</v>
      </c>
      <c r="C2" s="40" t="s">
        <v>267</v>
      </c>
      <c r="D2" s="40" t="s">
        <v>268</v>
      </c>
      <c r="E2" s="40" t="s">
        <v>269</v>
      </c>
      <c r="F2" s="40" t="s">
        <v>270</v>
      </c>
      <c r="G2" s="40" t="s">
        <v>314</v>
      </c>
      <c r="H2" s="100" t="s">
        <v>1</v>
      </c>
      <c r="I2" s="101"/>
      <c r="J2" s="101"/>
      <c r="K2" s="101"/>
      <c r="L2" s="101"/>
      <c r="M2" s="101"/>
      <c r="N2" s="101"/>
      <c r="O2" s="5" t="s">
        <v>2</v>
      </c>
      <c r="P2" s="6" t="s">
        <v>3</v>
      </c>
      <c r="Q2" s="4" t="s">
        <v>4</v>
      </c>
      <c r="R2" s="97" t="s">
        <v>323</v>
      </c>
      <c r="S2" s="4" t="s">
        <v>5</v>
      </c>
      <c r="T2" s="4" t="s">
        <v>6</v>
      </c>
      <c r="U2" s="4" t="s">
        <v>7</v>
      </c>
      <c r="V2" s="4" t="s">
        <v>251</v>
      </c>
      <c r="W2" s="4" t="s">
        <v>8</v>
      </c>
      <c r="X2" s="4" t="s">
        <v>9</v>
      </c>
      <c r="Y2" s="4" t="s">
        <v>10</v>
      </c>
      <c r="Z2" s="4" t="s">
        <v>223</v>
      </c>
      <c r="AA2" s="4" t="s">
        <v>11</v>
      </c>
      <c r="AB2" s="4" t="s">
        <v>12</v>
      </c>
      <c r="AC2" s="4" t="s">
        <v>309</v>
      </c>
      <c r="AD2" s="4" t="s">
        <v>326</v>
      </c>
      <c r="AE2" s="4" t="s">
        <v>263</v>
      </c>
      <c r="AF2" s="4" t="s">
        <v>13</v>
      </c>
      <c r="AG2" s="4" t="s">
        <v>287</v>
      </c>
      <c r="AH2" s="4" t="s">
        <v>14</v>
      </c>
      <c r="AI2" s="4" t="s">
        <v>15</v>
      </c>
      <c r="AJ2" s="4" t="s">
        <v>16</v>
      </c>
      <c r="AK2" s="4" t="s">
        <v>333</v>
      </c>
      <c r="AL2" s="4" t="s">
        <v>257</v>
      </c>
      <c r="AM2" s="4" t="s">
        <v>258</v>
      </c>
      <c r="AN2" s="4" t="s">
        <v>17</v>
      </c>
      <c r="AO2" s="4" t="s">
        <v>240</v>
      </c>
      <c r="AP2" s="4" t="s">
        <v>18</v>
      </c>
      <c r="AQ2" s="4" t="s">
        <v>19</v>
      </c>
      <c r="AR2" s="4" t="s">
        <v>20</v>
      </c>
      <c r="AS2" s="4" t="s">
        <v>21</v>
      </c>
      <c r="AT2" s="4" t="s">
        <v>331</v>
      </c>
      <c r="AU2" s="4" t="s">
        <v>228</v>
      </c>
      <c r="AV2" s="4" t="s">
        <v>22</v>
      </c>
      <c r="AW2" s="4" t="s">
        <v>23</v>
      </c>
      <c r="AX2" s="4" t="s">
        <v>24</v>
      </c>
      <c r="AY2" s="4" t="s">
        <v>224</v>
      </c>
      <c r="AZ2" s="4" t="s">
        <v>25</v>
      </c>
      <c r="BA2" s="4" t="s">
        <v>26</v>
      </c>
      <c r="BB2" s="4" t="s">
        <v>27</v>
      </c>
      <c r="BC2" s="4" t="s">
        <v>28</v>
      </c>
      <c r="BD2" s="4" t="s">
        <v>29</v>
      </c>
      <c r="BE2" s="4" t="s">
        <v>30</v>
      </c>
      <c r="BF2" s="4" t="s">
        <v>225</v>
      </c>
      <c r="BG2" s="4" t="s">
        <v>248</v>
      </c>
      <c r="BH2" s="4" t="s">
        <v>31</v>
      </c>
      <c r="BI2" s="70" t="s">
        <v>315</v>
      </c>
      <c r="IM2"/>
      <c r="IN2"/>
      <c r="IO2"/>
      <c r="IP2"/>
      <c r="IQ2"/>
      <c r="IR2"/>
    </row>
    <row r="3" spans="1:252" s="9" customFormat="1" ht="12.75">
      <c r="A3" s="8" t="s">
        <v>33</v>
      </c>
      <c r="B3" s="39" t="s">
        <v>278</v>
      </c>
      <c r="C3" s="42" t="s">
        <v>279</v>
      </c>
      <c r="D3" s="42" t="s">
        <v>280</v>
      </c>
      <c r="E3" s="42" t="s">
        <v>281</v>
      </c>
      <c r="F3" s="42" t="s">
        <v>282</v>
      </c>
      <c r="G3" s="39" t="s">
        <v>284</v>
      </c>
      <c r="H3" s="10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0" t="s">
        <v>40</v>
      </c>
      <c r="O3" s="12" t="s">
        <v>41</v>
      </c>
      <c r="P3" s="12"/>
      <c r="Q3" s="9" t="s">
        <v>42</v>
      </c>
      <c r="R3" s="39" t="s">
        <v>42</v>
      </c>
      <c r="S3" s="9" t="s">
        <v>43</v>
      </c>
      <c r="T3" s="9" t="s">
        <v>44</v>
      </c>
      <c r="U3" s="9" t="s">
        <v>45</v>
      </c>
      <c r="V3" s="39" t="s">
        <v>45</v>
      </c>
      <c r="W3" s="9" t="s">
        <v>46</v>
      </c>
      <c r="X3" s="9" t="s">
        <v>46</v>
      </c>
      <c r="Y3" s="9" t="s">
        <v>47</v>
      </c>
      <c r="Z3" s="39" t="s">
        <v>48</v>
      </c>
      <c r="AA3" s="39" t="s">
        <v>48</v>
      </c>
      <c r="AB3" s="9" t="s">
        <v>48</v>
      </c>
      <c r="AC3" s="39" t="s">
        <v>49</v>
      </c>
      <c r="AD3" s="39" t="s">
        <v>49</v>
      </c>
      <c r="AE3" s="39" t="s">
        <v>262</v>
      </c>
      <c r="AF3" s="9" t="s">
        <v>50</v>
      </c>
      <c r="AG3" s="39" t="s">
        <v>50</v>
      </c>
      <c r="AH3" s="9" t="s">
        <v>50</v>
      </c>
      <c r="AI3" s="9" t="s">
        <v>51</v>
      </c>
      <c r="AJ3" s="9" t="s">
        <v>52</v>
      </c>
      <c r="AK3" s="39" t="s">
        <v>332</v>
      </c>
      <c r="AL3" s="39" t="s">
        <v>53</v>
      </c>
      <c r="AM3" s="39" t="s">
        <v>53</v>
      </c>
      <c r="AN3" s="9" t="s">
        <v>53</v>
      </c>
      <c r="AO3" s="39" t="s">
        <v>239</v>
      </c>
      <c r="AP3" s="9" t="s">
        <v>54</v>
      </c>
      <c r="AQ3" s="9" t="s">
        <v>54</v>
      </c>
      <c r="AR3" s="9" t="s">
        <v>54</v>
      </c>
      <c r="AS3" s="9" t="s">
        <v>54</v>
      </c>
      <c r="AT3" s="39" t="s">
        <v>54</v>
      </c>
      <c r="AU3" s="39" t="s">
        <v>227</v>
      </c>
      <c r="AV3" s="39" t="s">
        <v>55</v>
      </c>
      <c r="AW3" s="9" t="s">
        <v>56</v>
      </c>
      <c r="AX3" s="9" t="s">
        <v>56</v>
      </c>
      <c r="AY3" s="39" t="s">
        <v>56</v>
      </c>
      <c r="AZ3" s="9" t="s">
        <v>56</v>
      </c>
      <c r="BA3" s="9" t="s">
        <v>56</v>
      </c>
      <c r="BB3" s="9" t="s">
        <v>56</v>
      </c>
      <c r="BC3" s="9" t="s">
        <v>56</v>
      </c>
      <c r="BD3" s="9" t="s">
        <v>57</v>
      </c>
      <c r="BE3" s="9" t="s">
        <v>57</v>
      </c>
      <c r="BF3" s="39" t="s">
        <v>57</v>
      </c>
      <c r="BG3" s="39" t="s">
        <v>58</v>
      </c>
      <c r="BH3" s="9" t="s">
        <v>58</v>
      </c>
      <c r="BI3" s="13"/>
      <c r="IM3"/>
      <c r="IN3"/>
      <c r="IO3"/>
      <c r="IP3"/>
      <c r="IQ3"/>
      <c r="IR3"/>
    </row>
    <row r="4" spans="1:61" ht="13.5" thickBot="1">
      <c r="A4" s="15" t="s">
        <v>59</v>
      </c>
      <c r="B4" s="66"/>
      <c r="C4" s="66"/>
      <c r="D4" s="67"/>
      <c r="E4" s="66"/>
      <c r="F4" s="67"/>
      <c r="G4" s="67"/>
      <c r="H4" s="16">
        <v>462</v>
      </c>
      <c r="I4" s="16">
        <v>408</v>
      </c>
      <c r="J4" s="16">
        <v>463</v>
      </c>
      <c r="K4" s="16">
        <v>496</v>
      </c>
      <c r="L4" s="17">
        <v>547</v>
      </c>
      <c r="M4" s="17">
        <v>569</v>
      </c>
      <c r="N4" s="18">
        <v>412</v>
      </c>
      <c r="O4" s="19">
        <f>(BI4)</f>
        <v>437.7</v>
      </c>
      <c r="P4" s="18">
        <f aca="true" t="shared" si="0" ref="P4:P35">COUNTA(Q4:BH4)</f>
        <v>44</v>
      </c>
      <c r="Q4" s="20">
        <v>12</v>
      </c>
      <c r="R4" s="20">
        <v>10.1</v>
      </c>
      <c r="S4" s="20">
        <v>11</v>
      </c>
      <c r="T4" s="21">
        <v>10.4</v>
      </c>
      <c r="U4" s="22">
        <v>6.6</v>
      </c>
      <c r="V4" s="22">
        <v>11.6</v>
      </c>
      <c r="W4" s="21">
        <v>8.3</v>
      </c>
      <c r="X4" s="21">
        <v>8.2</v>
      </c>
      <c r="Y4" s="22">
        <v>7.3</v>
      </c>
      <c r="Z4" s="22">
        <v>11.6</v>
      </c>
      <c r="AA4" s="22">
        <v>13.5</v>
      </c>
      <c r="AB4" s="22">
        <v>9.8</v>
      </c>
      <c r="AC4" s="22">
        <v>11</v>
      </c>
      <c r="AD4" s="22">
        <v>12</v>
      </c>
      <c r="AE4" s="22">
        <v>11.9</v>
      </c>
      <c r="AF4" s="22">
        <v>10.2</v>
      </c>
      <c r="AG4" s="22">
        <v>11.5</v>
      </c>
      <c r="AH4" s="22">
        <v>9.4</v>
      </c>
      <c r="AI4" s="22">
        <v>10.7</v>
      </c>
      <c r="AJ4" s="21">
        <v>10.4</v>
      </c>
      <c r="AK4" s="20">
        <v>12</v>
      </c>
      <c r="AL4" s="21">
        <v>9.3</v>
      </c>
      <c r="AM4" s="21">
        <v>6.2</v>
      </c>
      <c r="AN4" s="20">
        <v>12</v>
      </c>
      <c r="AO4" s="20">
        <v>11</v>
      </c>
      <c r="AP4" s="20">
        <v>20</v>
      </c>
      <c r="AQ4" s="20">
        <v>10.7</v>
      </c>
      <c r="AR4" s="20">
        <v>10.4</v>
      </c>
      <c r="AS4" s="20">
        <v>10.4</v>
      </c>
      <c r="AT4" s="20">
        <v>7</v>
      </c>
      <c r="AU4" s="20">
        <v>7.6</v>
      </c>
      <c r="AV4" s="20">
        <v>15</v>
      </c>
      <c r="AW4" s="20">
        <v>6.4</v>
      </c>
      <c r="AX4" s="20">
        <v>7.6</v>
      </c>
      <c r="AY4" s="20">
        <v>6.2</v>
      </c>
      <c r="AZ4" s="20">
        <v>10.7</v>
      </c>
      <c r="BA4" s="20">
        <v>8.3</v>
      </c>
      <c r="BB4" s="20">
        <v>8</v>
      </c>
      <c r="BC4" s="20">
        <v>5.3</v>
      </c>
      <c r="BD4" s="20">
        <v>11</v>
      </c>
      <c r="BE4" s="20">
        <v>4.7</v>
      </c>
      <c r="BF4" s="20">
        <v>12.3</v>
      </c>
      <c r="BG4" s="20">
        <v>10</v>
      </c>
      <c r="BH4" s="20">
        <v>8.1</v>
      </c>
      <c r="BI4" s="23">
        <f aca="true" t="shared" si="1" ref="BI4:BI35">SUM(Q4:BH4)</f>
        <v>437.7</v>
      </c>
    </row>
    <row r="5" spans="1:61" ht="12.75">
      <c r="A5" s="24" t="s">
        <v>60</v>
      </c>
      <c r="B5" s="58"/>
      <c r="C5" s="47"/>
      <c r="D5" s="55"/>
      <c r="E5" s="47"/>
      <c r="F5" s="55"/>
      <c r="G5" s="48"/>
      <c r="H5" s="46"/>
      <c r="I5" s="18"/>
      <c r="J5" s="18"/>
      <c r="K5" s="18"/>
      <c r="L5" s="17"/>
      <c r="M5" s="25"/>
      <c r="N5" s="30"/>
      <c r="O5" s="26">
        <f aca="true" t="shared" si="2" ref="O5:O36">BI5*10/$O$4</f>
        <v>0</v>
      </c>
      <c r="P5" s="18">
        <f t="shared" si="0"/>
        <v>0</v>
      </c>
      <c r="X5" s="27"/>
      <c r="BI5" s="28">
        <f t="shared" si="1"/>
        <v>0</v>
      </c>
    </row>
    <row r="6" spans="1:61" ht="12.75">
      <c r="A6" s="24" t="s">
        <v>61</v>
      </c>
      <c r="B6" s="59"/>
      <c r="C6" s="41"/>
      <c r="D6" s="55"/>
      <c r="E6" s="41"/>
      <c r="F6" s="55"/>
      <c r="G6" s="49">
        <f>(H6+I6+J6+K6+L6+M6+N6)/7</f>
        <v>0.003468248187840321</v>
      </c>
      <c r="H6" s="18"/>
      <c r="I6" s="18"/>
      <c r="J6" s="18"/>
      <c r="K6" s="18"/>
      <c r="L6" s="17"/>
      <c r="M6" s="53"/>
      <c r="N6" s="30">
        <v>0.02427773731488225</v>
      </c>
      <c r="O6" s="26">
        <f t="shared" si="2"/>
        <v>0</v>
      </c>
      <c r="P6" s="18">
        <f t="shared" si="0"/>
        <v>0</v>
      </c>
      <c r="X6" s="27"/>
      <c r="BI6" s="28">
        <f t="shared" si="1"/>
        <v>0</v>
      </c>
    </row>
    <row r="7" spans="1:61" ht="12.75">
      <c r="A7" s="24" t="s">
        <v>62</v>
      </c>
      <c r="B7" s="59"/>
      <c r="C7" s="41"/>
      <c r="D7" s="55"/>
      <c r="E7" s="41"/>
      <c r="F7" s="55"/>
      <c r="G7" s="49"/>
      <c r="H7" s="18"/>
      <c r="I7" s="18"/>
      <c r="J7" s="18"/>
      <c r="K7" s="18"/>
      <c r="L7" s="25"/>
      <c r="M7" s="25"/>
      <c r="N7" s="30"/>
      <c r="O7" s="26">
        <f t="shared" si="2"/>
        <v>0</v>
      </c>
      <c r="P7" s="18">
        <f t="shared" si="0"/>
        <v>0</v>
      </c>
      <c r="X7" s="27"/>
      <c r="BI7" s="28">
        <f t="shared" si="1"/>
        <v>0</v>
      </c>
    </row>
    <row r="8" spans="1:61" ht="12.75">
      <c r="A8" s="24" t="s">
        <v>63</v>
      </c>
      <c r="B8" s="59"/>
      <c r="C8" s="41"/>
      <c r="D8" s="55"/>
      <c r="E8" s="41"/>
      <c r="F8" s="55"/>
      <c r="G8" s="49">
        <f>(H8+I8+J8+K8+L8+M8+N8)/7</f>
        <v>0.002857142857142857</v>
      </c>
      <c r="H8" s="18"/>
      <c r="I8" s="18"/>
      <c r="J8" s="18"/>
      <c r="K8" s="18"/>
      <c r="L8" s="53"/>
      <c r="M8" s="25">
        <v>0.02</v>
      </c>
      <c r="N8" s="31"/>
      <c r="O8" s="26">
        <f t="shared" si="2"/>
        <v>0</v>
      </c>
      <c r="P8" s="18">
        <f t="shared" si="0"/>
        <v>0</v>
      </c>
      <c r="X8" s="27"/>
      <c r="BI8" s="28">
        <f t="shared" si="1"/>
        <v>0</v>
      </c>
    </row>
    <row r="9" spans="1:61" ht="12.75">
      <c r="A9" s="24" t="s">
        <v>64</v>
      </c>
      <c r="B9" s="59"/>
      <c r="C9" s="41"/>
      <c r="D9" s="55"/>
      <c r="E9" s="41"/>
      <c r="F9" s="55"/>
      <c r="G9" s="49"/>
      <c r="H9" s="18"/>
      <c r="I9" s="18"/>
      <c r="J9" s="18"/>
      <c r="K9" s="18"/>
      <c r="L9" s="25"/>
      <c r="M9" s="25"/>
      <c r="N9" s="30"/>
      <c r="O9" s="26">
        <f t="shared" si="2"/>
        <v>0</v>
      </c>
      <c r="P9" s="18">
        <f t="shared" si="0"/>
        <v>0</v>
      </c>
      <c r="X9" s="27"/>
      <c r="BI9" s="28">
        <f t="shared" si="1"/>
        <v>0</v>
      </c>
    </row>
    <row r="10" spans="1:61" ht="12.75">
      <c r="A10" s="1" t="s">
        <v>65</v>
      </c>
      <c r="B10" s="59"/>
      <c r="C10" s="41"/>
      <c r="D10" s="55">
        <v>0.01</v>
      </c>
      <c r="E10" s="41"/>
      <c r="F10" s="55">
        <v>0.01</v>
      </c>
      <c r="G10" s="49">
        <f>(H10+I10+J10+K10+L10+M10+N10)/7</f>
        <v>0.005714285714285714</v>
      </c>
      <c r="H10" s="27">
        <v>0.02</v>
      </c>
      <c r="I10" s="30">
        <v>0.02</v>
      </c>
      <c r="J10" s="31"/>
      <c r="K10" s="31"/>
      <c r="L10" s="53"/>
      <c r="M10" s="53"/>
      <c r="N10" s="31"/>
      <c r="O10" s="26">
        <f t="shared" si="2"/>
        <v>0</v>
      </c>
      <c r="P10" s="18">
        <f t="shared" si="0"/>
        <v>0</v>
      </c>
      <c r="X10" s="31"/>
      <c r="BI10" s="28">
        <f t="shared" si="1"/>
        <v>0</v>
      </c>
    </row>
    <row r="11" spans="1:61" ht="12.75">
      <c r="A11" s="1" t="s">
        <v>66</v>
      </c>
      <c r="B11" s="59"/>
      <c r="C11" s="41"/>
      <c r="D11" s="55"/>
      <c r="E11" s="41"/>
      <c r="F11" s="55"/>
      <c r="G11" s="49"/>
      <c r="H11" s="27"/>
      <c r="I11" s="30"/>
      <c r="J11" s="30"/>
      <c r="K11" s="30"/>
      <c r="L11" s="25"/>
      <c r="M11" s="25"/>
      <c r="N11" s="30"/>
      <c r="O11" s="26">
        <f t="shared" si="2"/>
        <v>0</v>
      </c>
      <c r="P11" s="18">
        <f t="shared" si="0"/>
        <v>0</v>
      </c>
      <c r="X11" s="31"/>
      <c r="BI11" s="28">
        <f t="shared" si="1"/>
        <v>0</v>
      </c>
    </row>
    <row r="12" spans="1:61" ht="12.75">
      <c r="A12" s="1" t="s">
        <v>67</v>
      </c>
      <c r="B12" s="59"/>
      <c r="C12" s="41"/>
      <c r="D12" s="55"/>
      <c r="E12" s="41">
        <v>0.02</v>
      </c>
      <c r="F12" s="55">
        <v>0.19</v>
      </c>
      <c r="G12" s="49">
        <f>(H12+I12+J12+K12+L12+M12+N12)/7</f>
        <v>0.09285714285714287</v>
      </c>
      <c r="H12" s="27"/>
      <c r="I12">
        <v>0.05</v>
      </c>
      <c r="J12" s="30">
        <v>0.54</v>
      </c>
      <c r="K12" s="31"/>
      <c r="L12" s="25">
        <v>0.02</v>
      </c>
      <c r="M12" s="25">
        <v>0.04</v>
      </c>
      <c r="N12" s="31"/>
      <c r="O12" s="26">
        <f t="shared" si="2"/>
        <v>0.06854009595613433</v>
      </c>
      <c r="P12" s="18">
        <f t="shared" si="0"/>
        <v>1</v>
      </c>
      <c r="X12" s="31"/>
      <c r="BE12">
        <v>3</v>
      </c>
      <c r="BI12" s="28">
        <f t="shared" si="1"/>
        <v>3</v>
      </c>
    </row>
    <row r="13" spans="1:61" ht="12.75">
      <c r="A13" s="1" t="s">
        <v>68</v>
      </c>
      <c r="B13" s="59"/>
      <c r="C13" s="41"/>
      <c r="D13" s="55"/>
      <c r="E13" s="41"/>
      <c r="F13" s="55"/>
      <c r="G13" s="49">
        <f>(H13+I13+J13+K13+L13+M13+N13)/7</f>
        <v>0.07571428571428572</v>
      </c>
      <c r="H13" s="43"/>
      <c r="I13">
        <v>0.22</v>
      </c>
      <c r="J13" s="30">
        <v>0.22</v>
      </c>
      <c r="K13" s="31"/>
      <c r="L13" s="25">
        <v>0.04</v>
      </c>
      <c r="M13" s="25">
        <v>0.05</v>
      </c>
      <c r="N13" s="31"/>
      <c r="O13" s="26">
        <f t="shared" si="2"/>
        <v>0.06854009595613433</v>
      </c>
      <c r="P13" s="18">
        <f t="shared" si="0"/>
        <v>2</v>
      </c>
      <c r="X13" s="31"/>
      <c r="Y13">
        <v>1</v>
      </c>
      <c r="AD13">
        <v>2</v>
      </c>
      <c r="BI13" s="28">
        <f t="shared" si="1"/>
        <v>3</v>
      </c>
    </row>
    <row r="14" spans="1:61" ht="12.75">
      <c r="A14" s="1" t="s">
        <v>69</v>
      </c>
      <c r="B14" s="59"/>
      <c r="C14" s="41">
        <v>0.02</v>
      </c>
      <c r="D14" s="55">
        <v>0.15</v>
      </c>
      <c r="E14" s="41">
        <v>0.55</v>
      </c>
      <c r="F14" s="55">
        <v>2.91</v>
      </c>
      <c r="G14" s="49">
        <f>(H14+I14+J14+K14+L14+M14+N14)/7</f>
        <v>1.3299282072625118</v>
      </c>
      <c r="H14" s="26">
        <v>1.26</v>
      </c>
      <c r="I14" s="30">
        <v>1.99</v>
      </c>
      <c r="J14" s="30">
        <v>0.93</v>
      </c>
      <c r="K14" s="30">
        <v>0.54</v>
      </c>
      <c r="L14" s="25">
        <v>1.74</v>
      </c>
      <c r="M14" s="25">
        <v>1.32</v>
      </c>
      <c r="N14" s="30">
        <v>1.5294974508375818</v>
      </c>
      <c r="O14" s="26">
        <f t="shared" si="2"/>
        <v>2.2389764679003883</v>
      </c>
      <c r="P14" s="18">
        <f t="shared" si="0"/>
        <v>18</v>
      </c>
      <c r="R14">
        <v>7</v>
      </c>
      <c r="T14">
        <v>11</v>
      </c>
      <c r="W14">
        <v>4</v>
      </c>
      <c r="X14" s="31">
        <v>6</v>
      </c>
      <c r="Y14">
        <v>1</v>
      </c>
      <c r="AC14">
        <v>9</v>
      </c>
      <c r="AF14">
        <v>3</v>
      </c>
      <c r="AG14">
        <v>4</v>
      </c>
      <c r="AI14">
        <v>14</v>
      </c>
      <c r="AP14">
        <v>2</v>
      </c>
      <c r="AR14">
        <v>17</v>
      </c>
      <c r="AS14">
        <v>1</v>
      </c>
      <c r="AY14">
        <v>8</v>
      </c>
      <c r="AZ14">
        <v>1</v>
      </c>
      <c r="BD14">
        <v>4</v>
      </c>
      <c r="BE14">
        <v>3</v>
      </c>
      <c r="BF14">
        <v>1</v>
      </c>
      <c r="BH14">
        <v>2</v>
      </c>
      <c r="BI14" s="28">
        <f t="shared" si="1"/>
        <v>98</v>
      </c>
    </row>
    <row r="15" spans="1:61" ht="12.75">
      <c r="A15" s="1" t="s">
        <v>70</v>
      </c>
      <c r="B15" s="59">
        <v>0.03</v>
      </c>
      <c r="C15" s="41">
        <v>0.04</v>
      </c>
      <c r="D15" s="55">
        <v>0.06</v>
      </c>
      <c r="E15" s="41">
        <v>0.04</v>
      </c>
      <c r="F15" s="56">
        <v>0.1</v>
      </c>
      <c r="G15" s="49">
        <f>(H15+I15+J15+K15+L15+M15+N15)/7</f>
        <v>0.24672215863767213</v>
      </c>
      <c r="H15" s="62"/>
      <c r="I15">
        <v>1.25</v>
      </c>
      <c r="J15" s="30">
        <v>0.06</v>
      </c>
      <c r="K15" s="31"/>
      <c r="L15" s="25">
        <v>0.15</v>
      </c>
      <c r="M15" s="53"/>
      <c r="N15" s="30">
        <v>0.2670551104637048</v>
      </c>
      <c r="O15" s="26">
        <f t="shared" si="2"/>
        <v>3.4041580991546723</v>
      </c>
      <c r="P15" s="18">
        <f t="shared" si="0"/>
        <v>9</v>
      </c>
      <c r="T15">
        <v>1</v>
      </c>
      <c r="X15" s="31">
        <v>1</v>
      </c>
      <c r="AJ15">
        <v>21</v>
      </c>
      <c r="AK15">
        <v>24</v>
      </c>
      <c r="AM15">
        <v>1</v>
      </c>
      <c r="AR15">
        <v>18</v>
      </c>
      <c r="AW15">
        <v>11</v>
      </c>
      <c r="BE15">
        <v>65</v>
      </c>
      <c r="BH15">
        <v>7</v>
      </c>
      <c r="BI15" s="28">
        <f t="shared" si="1"/>
        <v>149</v>
      </c>
    </row>
    <row r="16" spans="1:61" ht="12.75">
      <c r="A16" s="1" t="s">
        <v>71</v>
      </c>
      <c r="B16" s="59"/>
      <c r="C16" s="41"/>
      <c r="D16" s="55"/>
      <c r="E16" s="41"/>
      <c r="F16" s="55"/>
      <c r="G16" s="49"/>
      <c r="H16" s="27"/>
      <c r="J16" s="30"/>
      <c r="K16" s="30"/>
      <c r="L16" s="25"/>
      <c r="M16" s="25"/>
      <c r="N16" s="30"/>
      <c r="O16" s="26">
        <f t="shared" si="2"/>
        <v>0</v>
      </c>
      <c r="P16" s="18">
        <f t="shared" si="0"/>
        <v>0</v>
      </c>
      <c r="X16" s="31"/>
      <c r="BI16" s="28">
        <f t="shared" si="1"/>
        <v>0</v>
      </c>
    </row>
    <row r="17" spans="1:61" ht="12.75">
      <c r="A17" s="1" t="s">
        <v>72</v>
      </c>
      <c r="B17" s="59"/>
      <c r="C17" s="41"/>
      <c r="D17" s="55"/>
      <c r="E17" s="41">
        <v>0.42</v>
      </c>
      <c r="F17" s="55">
        <v>0.25</v>
      </c>
      <c r="G17" s="49">
        <f>(H17+I17+J17+K17+L17+M17+N17)/7</f>
        <v>0.13</v>
      </c>
      <c r="H17" s="27">
        <v>0.52</v>
      </c>
      <c r="I17">
        <v>0.39</v>
      </c>
      <c r="J17" s="31"/>
      <c r="K17" s="31"/>
      <c r="L17" s="53"/>
      <c r="M17" s="53"/>
      <c r="N17" s="31"/>
      <c r="O17" s="26">
        <f t="shared" si="2"/>
        <v>0</v>
      </c>
      <c r="P17" s="18">
        <f t="shared" si="0"/>
        <v>0</v>
      </c>
      <c r="X17" s="31"/>
      <c r="BI17" s="28">
        <f t="shared" si="1"/>
        <v>0</v>
      </c>
    </row>
    <row r="18" spans="1:61" ht="12.75">
      <c r="A18" s="1" t="s">
        <v>73</v>
      </c>
      <c r="B18" s="59"/>
      <c r="C18" s="41"/>
      <c r="D18" s="55"/>
      <c r="E18" s="41"/>
      <c r="F18" s="55"/>
      <c r="G18" s="49"/>
      <c r="H18" s="27"/>
      <c r="J18" s="30"/>
      <c r="K18" s="30"/>
      <c r="L18" s="25"/>
      <c r="M18" s="25"/>
      <c r="N18" s="30"/>
      <c r="O18" s="26">
        <f t="shared" si="2"/>
        <v>0</v>
      </c>
      <c r="P18" s="18">
        <f t="shared" si="0"/>
        <v>0</v>
      </c>
      <c r="X18" s="31"/>
      <c r="BI18" s="28">
        <f t="shared" si="1"/>
        <v>0</v>
      </c>
    </row>
    <row r="19" spans="1:61" ht="12.75">
      <c r="A19" s="1" t="s">
        <v>74</v>
      </c>
      <c r="B19" s="59"/>
      <c r="C19" s="41">
        <v>0.01</v>
      </c>
      <c r="D19" s="55"/>
      <c r="E19" s="41">
        <v>0.01</v>
      </c>
      <c r="F19" s="55"/>
      <c r="G19" s="49">
        <f>(H19+I19+J19+K19+L19+M19+N19)/7</f>
        <v>0.002857142857142857</v>
      </c>
      <c r="H19" s="43"/>
      <c r="I19">
        <v>0.02</v>
      </c>
      <c r="J19" s="31"/>
      <c r="K19" s="31"/>
      <c r="L19" s="53"/>
      <c r="M19" s="53"/>
      <c r="N19" s="31"/>
      <c r="O19" s="26">
        <f t="shared" si="2"/>
        <v>0.06854009595613433</v>
      </c>
      <c r="P19" s="18">
        <f t="shared" si="0"/>
        <v>2</v>
      </c>
      <c r="R19">
        <v>1</v>
      </c>
      <c r="X19" s="31"/>
      <c r="AY19">
        <v>2</v>
      </c>
      <c r="BI19" s="28">
        <f t="shared" si="1"/>
        <v>3</v>
      </c>
    </row>
    <row r="20" spans="1:61" ht="12.75">
      <c r="A20" s="1" t="s">
        <v>75</v>
      </c>
      <c r="B20" s="59">
        <v>28.83</v>
      </c>
      <c r="C20" s="41">
        <v>15.08</v>
      </c>
      <c r="D20" s="55">
        <v>6.53</v>
      </c>
      <c r="E20" s="41">
        <v>22.83</v>
      </c>
      <c r="F20" s="55">
        <v>25.21</v>
      </c>
      <c r="G20" s="49">
        <f>(H20+I20+J20+K20+L20+M20+N20)/7</f>
        <v>45.78812541185447</v>
      </c>
      <c r="H20" s="27">
        <v>52.68</v>
      </c>
      <c r="I20">
        <v>26.23</v>
      </c>
      <c r="J20" s="30">
        <v>50.76</v>
      </c>
      <c r="K20" s="30">
        <v>68.35</v>
      </c>
      <c r="L20" s="25">
        <v>43.47</v>
      </c>
      <c r="M20" s="25">
        <v>39.09</v>
      </c>
      <c r="N20" s="30">
        <v>39.9368778829813</v>
      </c>
      <c r="O20" s="26">
        <f t="shared" si="2"/>
        <v>46.26456477039068</v>
      </c>
      <c r="P20" s="18">
        <f t="shared" si="0"/>
        <v>28</v>
      </c>
      <c r="Q20">
        <v>1</v>
      </c>
      <c r="R20" s="98">
        <v>222</v>
      </c>
      <c r="W20">
        <v>12</v>
      </c>
      <c r="X20" s="31">
        <v>19</v>
      </c>
      <c r="Y20">
        <v>37</v>
      </c>
      <c r="Z20">
        <v>6</v>
      </c>
      <c r="AC20">
        <v>14</v>
      </c>
      <c r="AD20">
        <v>292</v>
      </c>
      <c r="AF20">
        <v>1</v>
      </c>
      <c r="AG20">
        <v>2</v>
      </c>
      <c r="AH20">
        <v>3</v>
      </c>
      <c r="AI20">
        <v>6</v>
      </c>
      <c r="AM20">
        <v>24</v>
      </c>
      <c r="AN20">
        <v>24</v>
      </c>
      <c r="AO20">
        <v>13</v>
      </c>
      <c r="AP20">
        <v>21</v>
      </c>
      <c r="AR20">
        <v>11</v>
      </c>
      <c r="AT20">
        <v>2</v>
      </c>
      <c r="AV20">
        <v>2</v>
      </c>
      <c r="AW20">
        <v>826</v>
      </c>
      <c r="AX20">
        <v>6</v>
      </c>
      <c r="AY20">
        <v>213</v>
      </c>
      <c r="AZ20">
        <v>50</v>
      </c>
      <c r="BA20">
        <v>75</v>
      </c>
      <c r="BB20">
        <v>48</v>
      </c>
      <c r="BD20">
        <v>1</v>
      </c>
      <c r="BE20">
        <v>84</v>
      </c>
      <c r="BF20">
        <v>10</v>
      </c>
      <c r="BI20" s="28">
        <f t="shared" si="1"/>
        <v>2025</v>
      </c>
    </row>
    <row r="21" spans="1:61" ht="12.75">
      <c r="A21" s="1" t="s">
        <v>277</v>
      </c>
      <c r="B21" s="59"/>
      <c r="C21" s="41"/>
      <c r="D21" s="55"/>
      <c r="E21" s="41">
        <v>0.01</v>
      </c>
      <c r="F21" s="55"/>
      <c r="G21" s="49"/>
      <c r="H21" s="27"/>
      <c r="J21" s="30"/>
      <c r="K21" s="30"/>
      <c r="L21" s="25"/>
      <c r="M21" s="25"/>
      <c r="N21" s="30"/>
      <c r="O21" s="26">
        <f t="shared" si="2"/>
        <v>0.02284669865204478</v>
      </c>
      <c r="P21" s="18">
        <f t="shared" si="0"/>
        <v>1</v>
      </c>
      <c r="X21" s="31"/>
      <c r="AY21">
        <v>1</v>
      </c>
      <c r="BI21" s="28">
        <f t="shared" si="1"/>
        <v>1</v>
      </c>
    </row>
    <row r="22" spans="1:61" ht="12.75">
      <c r="A22" s="1" t="s">
        <v>76</v>
      </c>
      <c r="B22" s="59"/>
      <c r="C22" s="41"/>
      <c r="D22" s="55"/>
      <c r="E22" s="41"/>
      <c r="F22" s="55"/>
      <c r="G22" s="49"/>
      <c r="H22" s="27"/>
      <c r="J22" s="30"/>
      <c r="K22" s="30"/>
      <c r="L22" s="25"/>
      <c r="M22" s="25"/>
      <c r="N22" s="30"/>
      <c r="O22" s="26">
        <f t="shared" si="2"/>
        <v>0</v>
      </c>
      <c r="P22" s="18">
        <f t="shared" si="0"/>
        <v>0</v>
      </c>
      <c r="X22" s="31"/>
      <c r="BI22" s="28">
        <f t="shared" si="1"/>
        <v>0</v>
      </c>
    </row>
    <row r="23" spans="1:61" ht="12.75">
      <c r="A23" s="1" t="s">
        <v>77</v>
      </c>
      <c r="B23" s="59"/>
      <c r="C23" s="41">
        <v>0.09</v>
      </c>
      <c r="D23" s="55">
        <v>0.05</v>
      </c>
      <c r="E23" s="41">
        <v>0.21</v>
      </c>
      <c r="F23" s="55">
        <v>0.43</v>
      </c>
      <c r="G23" s="49">
        <f>(H23+I23+J23+K23+L23+M23+N23)/7</f>
        <v>1.527213609405889</v>
      </c>
      <c r="H23" s="27">
        <v>1.45</v>
      </c>
      <c r="I23">
        <v>2.28</v>
      </c>
      <c r="J23" s="30">
        <v>0.86</v>
      </c>
      <c r="K23" s="31"/>
      <c r="L23" s="25">
        <v>0.9</v>
      </c>
      <c r="M23" s="25">
        <v>2.36</v>
      </c>
      <c r="N23" s="30">
        <v>2.8404952658412235</v>
      </c>
      <c r="O23" s="26">
        <f t="shared" si="2"/>
        <v>5.73452136166324</v>
      </c>
      <c r="P23" s="18">
        <f t="shared" si="0"/>
        <v>14</v>
      </c>
      <c r="R23">
        <v>3</v>
      </c>
      <c r="T23">
        <v>3</v>
      </c>
      <c r="X23" s="31"/>
      <c r="Y23">
        <v>8</v>
      </c>
      <c r="AF23">
        <v>1</v>
      </c>
      <c r="AG23">
        <v>16</v>
      </c>
      <c r="AH23">
        <v>4</v>
      </c>
      <c r="AI23">
        <v>16</v>
      </c>
      <c r="AP23">
        <v>38</v>
      </c>
      <c r="AR23">
        <v>30</v>
      </c>
      <c r="AY23">
        <v>2</v>
      </c>
      <c r="AZ23">
        <v>53</v>
      </c>
      <c r="BA23">
        <v>25</v>
      </c>
      <c r="BE23">
        <v>43</v>
      </c>
      <c r="BF23">
        <v>9</v>
      </c>
      <c r="BI23" s="28">
        <f t="shared" si="1"/>
        <v>251</v>
      </c>
    </row>
    <row r="24" spans="1:61" ht="12.75">
      <c r="A24" s="1" t="s">
        <v>78</v>
      </c>
      <c r="B24" s="59"/>
      <c r="C24" s="41">
        <v>0.02</v>
      </c>
      <c r="D24" s="55"/>
      <c r="E24" s="41"/>
      <c r="F24" s="55">
        <v>0.01</v>
      </c>
      <c r="G24" s="49">
        <f>(H24+I24+J24+K24+L24+M24+N24)/7</f>
        <v>0.025714285714285714</v>
      </c>
      <c r="H24" s="43"/>
      <c r="I24">
        <v>0.07</v>
      </c>
      <c r="J24" s="30">
        <v>0.09</v>
      </c>
      <c r="K24" s="31"/>
      <c r="L24" s="25">
        <v>0.02</v>
      </c>
      <c r="M24" s="53"/>
      <c r="N24" s="31"/>
      <c r="O24" s="26">
        <f t="shared" si="2"/>
        <v>0</v>
      </c>
      <c r="P24" s="18">
        <f t="shared" si="0"/>
        <v>0</v>
      </c>
      <c r="X24" s="31"/>
      <c r="BI24" s="28">
        <f t="shared" si="1"/>
        <v>0</v>
      </c>
    </row>
    <row r="25" spans="1:61" ht="12.75">
      <c r="A25" s="1" t="s">
        <v>79</v>
      </c>
      <c r="B25" s="59"/>
      <c r="C25" s="41">
        <v>0.06</v>
      </c>
      <c r="D25" s="55">
        <v>0.02</v>
      </c>
      <c r="E25" s="41">
        <v>0.11</v>
      </c>
      <c r="F25" s="55">
        <v>0.09</v>
      </c>
      <c r="G25" s="49">
        <f>(H25+I25+J25+K25+L25+M25+N25)/7</f>
        <v>0.047753962473554616</v>
      </c>
      <c r="H25" s="27">
        <v>0.11</v>
      </c>
      <c r="I25">
        <v>0.05</v>
      </c>
      <c r="J25" s="30">
        <v>0.13</v>
      </c>
      <c r="K25" s="31"/>
      <c r="L25" s="53"/>
      <c r="M25" s="25">
        <v>0.02</v>
      </c>
      <c r="N25" s="30">
        <v>0.02427773731488225</v>
      </c>
      <c r="O25" s="26">
        <f t="shared" si="2"/>
        <v>0</v>
      </c>
      <c r="P25" s="18">
        <f t="shared" si="0"/>
        <v>0</v>
      </c>
      <c r="X25" s="31"/>
      <c r="BI25" s="28">
        <f t="shared" si="1"/>
        <v>0</v>
      </c>
    </row>
    <row r="26" spans="1:61" ht="12.75" customHeight="1">
      <c r="A26" s="1" t="s">
        <v>80</v>
      </c>
      <c r="B26" s="59"/>
      <c r="C26" s="41">
        <v>0.39</v>
      </c>
      <c r="D26" s="55">
        <v>0.04</v>
      </c>
      <c r="E26" s="41">
        <v>0.08</v>
      </c>
      <c r="F26" s="55">
        <v>0.08</v>
      </c>
      <c r="G26" s="49">
        <f>(H26+I26+J26+K26+L26+M26+N26)/7</f>
        <v>0.055714285714285716</v>
      </c>
      <c r="H26" s="63"/>
      <c r="I26" s="62"/>
      <c r="J26" s="30">
        <v>0.28</v>
      </c>
      <c r="K26" s="31"/>
      <c r="L26" s="25">
        <v>0.02</v>
      </c>
      <c r="M26" s="25">
        <v>0.09</v>
      </c>
      <c r="N26" s="31"/>
      <c r="O26" s="26">
        <f t="shared" si="2"/>
        <v>0</v>
      </c>
      <c r="P26" s="18">
        <f t="shared" si="0"/>
        <v>0</v>
      </c>
      <c r="X26" s="31"/>
      <c r="BI26" s="28">
        <f t="shared" si="1"/>
        <v>0</v>
      </c>
    </row>
    <row r="27" spans="1:61" ht="12.75" customHeight="1">
      <c r="A27" s="1" t="s">
        <v>81</v>
      </c>
      <c r="B27" s="59"/>
      <c r="C27" s="41"/>
      <c r="D27" s="55"/>
      <c r="E27" s="41"/>
      <c r="F27" s="55"/>
      <c r="G27" s="49"/>
      <c r="H27" s="27"/>
      <c r="J27" s="30"/>
      <c r="K27" s="30"/>
      <c r="L27" s="25"/>
      <c r="M27" s="25"/>
      <c r="N27" s="30"/>
      <c r="O27" s="26">
        <f t="shared" si="2"/>
        <v>0</v>
      </c>
      <c r="P27" s="18">
        <f t="shared" si="0"/>
        <v>0</v>
      </c>
      <c r="X27" s="31"/>
      <c r="BI27" s="28">
        <f t="shared" si="1"/>
        <v>0</v>
      </c>
    </row>
    <row r="28" spans="1:61" ht="12.75">
      <c r="A28" s="1" t="s">
        <v>82</v>
      </c>
      <c r="B28" s="59"/>
      <c r="C28" s="41">
        <v>0.01</v>
      </c>
      <c r="D28" s="55">
        <v>0.13</v>
      </c>
      <c r="E28" s="41"/>
      <c r="F28" s="55"/>
      <c r="G28" s="49">
        <f aca="true" t="shared" si="3" ref="G28:G68">(H28+I28+J28+K28+L28+M28+N28)/7</f>
        <v>0.005714285714285714</v>
      </c>
      <c r="H28" s="43"/>
      <c r="J28" s="31"/>
      <c r="K28" s="31"/>
      <c r="L28" s="25">
        <v>0.04</v>
      </c>
      <c r="M28" s="53"/>
      <c r="N28" s="31"/>
      <c r="O28" s="26">
        <f t="shared" si="2"/>
        <v>0.1142334932602239</v>
      </c>
      <c r="P28" s="18">
        <f t="shared" si="0"/>
        <v>1</v>
      </c>
      <c r="X28" s="31"/>
      <c r="BE28">
        <v>5</v>
      </c>
      <c r="BI28" s="28">
        <f t="shared" si="1"/>
        <v>5</v>
      </c>
    </row>
    <row r="29" spans="1:61" ht="12.75">
      <c r="A29" s="1" t="s">
        <v>83</v>
      </c>
      <c r="B29" s="59"/>
      <c r="C29" s="41">
        <v>0.07</v>
      </c>
      <c r="D29" s="55"/>
      <c r="E29" s="41">
        <v>0.01</v>
      </c>
      <c r="F29" s="55"/>
      <c r="G29" s="49">
        <f t="shared" si="3"/>
        <v>0.02857142857142857</v>
      </c>
      <c r="H29" s="43"/>
      <c r="I29">
        <v>0.02</v>
      </c>
      <c r="J29" s="30">
        <v>0.09</v>
      </c>
      <c r="K29" s="31"/>
      <c r="L29" s="25">
        <v>0.07</v>
      </c>
      <c r="M29" s="25">
        <v>0.02</v>
      </c>
      <c r="N29" s="31"/>
      <c r="O29" s="26">
        <f t="shared" si="2"/>
        <v>0</v>
      </c>
      <c r="P29" s="18">
        <f t="shared" si="0"/>
        <v>0</v>
      </c>
      <c r="X29" s="31"/>
      <c r="BI29" s="28">
        <f t="shared" si="1"/>
        <v>0</v>
      </c>
    </row>
    <row r="30" spans="1:61" ht="12.75">
      <c r="A30" s="1" t="s">
        <v>84</v>
      </c>
      <c r="B30" s="59"/>
      <c r="C30" s="41">
        <v>0.15</v>
      </c>
      <c r="D30" s="55">
        <v>0.39</v>
      </c>
      <c r="E30" s="41">
        <v>0.22</v>
      </c>
      <c r="F30" s="55">
        <v>1.18</v>
      </c>
      <c r="G30" s="49">
        <f t="shared" si="3"/>
        <v>1.9179911906496028</v>
      </c>
      <c r="H30" s="27">
        <v>0.97</v>
      </c>
      <c r="I30">
        <v>1.72</v>
      </c>
      <c r="J30" s="30">
        <v>1.06</v>
      </c>
      <c r="K30" s="30">
        <v>0.18</v>
      </c>
      <c r="L30" s="25">
        <v>1.28</v>
      </c>
      <c r="M30" s="25">
        <v>4.55</v>
      </c>
      <c r="N30" s="30">
        <v>3.66593833454722</v>
      </c>
      <c r="O30" s="26">
        <f t="shared" si="2"/>
        <v>4.615033127713046</v>
      </c>
      <c r="P30" s="18">
        <f t="shared" si="0"/>
        <v>19</v>
      </c>
      <c r="R30">
        <v>12</v>
      </c>
      <c r="T30">
        <v>8</v>
      </c>
      <c r="W30">
        <v>3</v>
      </c>
      <c r="X30" s="31">
        <v>1</v>
      </c>
      <c r="AF30">
        <v>22</v>
      </c>
      <c r="AG30">
        <v>2</v>
      </c>
      <c r="AH30">
        <v>5</v>
      </c>
      <c r="AI30">
        <v>2</v>
      </c>
      <c r="AN30">
        <v>8</v>
      </c>
      <c r="AP30">
        <v>34</v>
      </c>
      <c r="AQ30">
        <v>4</v>
      </c>
      <c r="AR30">
        <v>8</v>
      </c>
      <c r="AS30">
        <v>2</v>
      </c>
      <c r="AT30">
        <v>12</v>
      </c>
      <c r="AY30">
        <v>7</v>
      </c>
      <c r="AZ30">
        <v>9</v>
      </c>
      <c r="BA30">
        <v>15</v>
      </c>
      <c r="BD30">
        <v>1</v>
      </c>
      <c r="BE30">
        <v>47</v>
      </c>
      <c r="BI30" s="28">
        <f t="shared" si="1"/>
        <v>202</v>
      </c>
    </row>
    <row r="31" spans="1:61" ht="12.75">
      <c r="A31" s="1" t="s">
        <v>85</v>
      </c>
      <c r="B31" s="59"/>
      <c r="C31" s="41"/>
      <c r="D31" s="55">
        <v>0.03</v>
      </c>
      <c r="E31" s="41"/>
      <c r="F31" s="55"/>
      <c r="G31" s="49">
        <f t="shared" si="3"/>
        <v>0.015714285714285715</v>
      </c>
      <c r="H31" s="43"/>
      <c r="J31" s="30">
        <v>0.11</v>
      </c>
      <c r="K31" s="31"/>
      <c r="L31" s="53"/>
      <c r="M31" s="53"/>
      <c r="N31" s="31"/>
      <c r="O31" s="26">
        <f t="shared" si="2"/>
        <v>0.2284669865204478</v>
      </c>
      <c r="P31" s="18">
        <f t="shared" si="0"/>
        <v>2</v>
      </c>
      <c r="X31" s="31"/>
      <c r="AF31">
        <v>3</v>
      </c>
      <c r="BF31">
        <v>7</v>
      </c>
      <c r="BI31" s="28">
        <f t="shared" si="1"/>
        <v>10</v>
      </c>
    </row>
    <row r="32" spans="1:61" ht="12.75">
      <c r="A32" s="1" t="s">
        <v>86</v>
      </c>
      <c r="B32" s="59"/>
      <c r="C32" s="41"/>
      <c r="D32" s="55">
        <v>0.02</v>
      </c>
      <c r="E32" s="41">
        <v>0.16</v>
      </c>
      <c r="F32" s="56">
        <v>0.1</v>
      </c>
      <c r="G32" s="49">
        <f t="shared" si="3"/>
        <v>0.005714285714285714</v>
      </c>
      <c r="H32" s="62"/>
      <c r="I32">
        <v>0.02</v>
      </c>
      <c r="J32" s="30">
        <v>0.02</v>
      </c>
      <c r="K32" s="31"/>
      <c r="L32" s="53"/>
      <c r="M32" s="53"/>
      <c r="N32" s="31"/>
      <c r="O32" s="26">
        <f t="shared" si="2"/>
        <v>0.02284669865204478</v>
      </c>
      <c r="P32" s="18">
        <f t="shared" si="0"/>
        <v>1</v>
      </c>
      <c r="X32" s="31"/>
      <c r="AN32">
        <v>1</v>
      </c>
      <c r="BI32" s="28">
        <f t="shared" si="1"/>
        <v>1</v>
      </c>
    </row>
    <row r="33" spans="1:61" ht="12.75">
      <c r="A33" s="1" t="s">
        <v>87</v>
      </c>
      <c r="B33" s="59">
        <v>1.93</v>
      </c>
      <c r="C33" s="41">
        <v>0.56</v>
      </c>
      <c r="D33" s="55">
        <v>3.11</v>
      </c>
      <c r="E33" s="41">
        <v>7.42</v>
      </c>
      <c r="F33" s="55">
        <v>13.01</v>
      </c>
      <c r="G33" s="49">
        <f t="shared" si="3"/>
        <v>9.64977456386779</v>
      </c>
      <c r="H33" s="27">
        <v>7.49</v>
      </c>
      <c r="I33">
        <v>25.12</v>
      </c>
      <c r="J33" s="30">
        <v>8.32</v>
      </c>
      <c r="K33" s="30">
        <v>0.48</v>
      </c>
      <c r="L33" s="25">
        <v>4.22</v>
      </c>
      <c r="M33" s="25">
        <v>8.42</v>
      </c>
      <c r="N33" s="33">
        <v>13.498421947074531</v>
      </c>
      <c r="O33" s="26">
        <f t="shared" si="2"/>
        <v>18.30020562028787</v>
      </c>
      <c r="P33" s="18">
        <f t="shared" si="0"/>
        <v>26</v>
      </c>
      <c r="Q33">
        <v>78</v>
      </c>
      <c r="R33" s="98">
        <v>47</v>
      </c>
      <c r="T33">
        <v>38</v>
      </c>
      <c r="W33">
        <v>35</v>
      </c>
      <c r="X33" s="31">
        <v>80</v>
      </c>
      <c r="Y33">
        <v>4</v>
      </c>
      <c r="AC33">
        <v>15</v>
      </c>
      <c r="AD33">
        <v>7</v>
      </c>
      <c r="AF33">
        <v>13</v>
      </c>
      <c r="AG33">
        <v>25</v>
      </c>
      <c r="AH33">
        <v>18</v>
      </c>
      <c r="AI33">
        <v>43</v>
      </c>
      <c r="AN33">
        <v>7</v>
      </c>
      <c r="AP33">
        <v>33</v>
      </c>
      <c r="AQ33">
        <v>87</v>
      </c>
      <c r="AR33">
        <v>45</v>
      </c>
      <c r="AS33">
        <v>2</v>
      </c>
      <c r="AT33">
        <v>17</v>
      </c>
      <c r="AW33">
        <v>4</v>
      </c>
      <c r="AY33">
        <v>1</v>
      </c>
      <c r="AZ33">
        <v>10</v>
      </c>
      <c r="BA33">
        <v>22</v>
      </c>
      <c r="BB33">
        <v>3</v>
      </c>
      <c r="BD33">
        <v>27</v>
      </c>
      <c r="BE33">
        <v>103</v>
      </c>
      <c r="BF33">
        <v>37</v>
      </c>
      <c r="BI33" s="28">
        <f t="shared" si="1"/>
        <v>801</v>
      </c>
    </row>
    <row r="34" spans="1:61" ht="12.75">
      <c r="A34" s="1" t="s">
        <v>88</v>
      </c>
      <c r="B34" s="59"/>
      <c r="C34" s="41">
        <v>0.01</v>
      </c>
      <c r="D34" s="55"/>
      <c r="E34" s="41"/>
      <c r="F34" s="55">
        <v>0.15</v>
      </c>
      <c r="G34" s="49">
        <f t="shared" si="3"/>
        <v>0.3507935351853778</v>
      </c>
      <c r="H34" s="27">
        <v>0.09</v>
      </c>
      <c r="I34">
        <v>0.34</v>
      </c>
      <c r="J34" s="30">
        <v>0.26</v>
      </c>
      <c r="K34" s="30">
        <v>0.42</v>
      </c>
      <c r="L34" s="25">
        <v>0.44</v>
      </c>
      <c r="M34" s="25">
        <v>0.42</v>
      </c>
      <c r="N34" s="30">
        <v>0.485554746297645</v>
      </c>
      <c r="O34" s="26">
        <f t="shared" si="2"/>
        <v>0.8224811514736121</v>
      </c>
      <c r="P34" s="18">
        <f t="shared" si="0"/>
        <v>11</v>
      </c>
      <c r="T34">
        <v>2</v>
      </c>
      <c r="V34">
        <v>3</v>
      </c>
      <c r="X34" s="31"/>
      <c r="Y34">
        <v>4</v>
      </c>
      <c r="AF34">
        <v>9</v>
      </c>
      <c r="AP34">
        <v>1</v>
      </c>
      <c r="AX34">
        <v>1</v>
      </c>
      <c r="BD34">
        <v>8</v>
      </c>
      <c r="BE34">
        <v>5</v>
      </c>
      <c r="BF34">
        <v>1</v>
      </c>
      <c r="BG34">
        <v>1</v>
      </c>
      <c r="BH34">
        <v>1</v>
      </c>
      <c r="BI34" s="28">
        <f t="shared" si="1"/>
        <v>36</v>
      </c>
    </row>
    <row r="35" spans="1:61" ht="12.75">
      <c r="A35" s="1" t="s">
        <v>89</v>
      </c>
      <c r="B35" s="59">
        <v>0.09</v>
      </c>
      <c r="C35" s="41">
        <v>0.11</v>
      </c>
      <c r="D35" s="55">
        <v>0.17</v>
      </c>
      <c r="E35" s="41">
        <v>0.18</v>
      </c>
      <c r="F35" s="55">
        <v>0.12</v>
      </c>
      <c r="G35" s="49">
        <f t="shared" si="3"/>
        <v>0.1471348801720251</v>
      </c>
      <c r="H35" s="27">
        <v>0.13</v>
      </c>
      <c r="I35">
        <v>0.07</v>
      </c>
      <c r="J35" s="30">
        <v>0.15</v>
      </c>
      <c r="K35" s="30">
        <v>0.24</v>
      </c>
      <c r="L35" s="25">
        <v>0.15</v>
      </c>
      <c r="M35" s="25">
        <v>0.12</v>
      </c>
      <c r="N35" s="30">
        <v>0.16994416120417577</v>
      </c>
      <c r="O35" s="26">
        <f t="shared" si="2"/>
        <v>0.15992689056431347</v>
      </c>
      <c r="P35" s="18">
        <f t="shared" si="0"/>
        <v>7</v>
      </c>
      <c r="R35">
        <v>1</v>
      </c>
      <c r="X35" s="31"/>
      <c r="AI35">
        <v>1</v>
      </c>
      <c r="AL35">
        <v>1</v>
      </c>
      <c r="AP35">
        <v>1</v>
      </c>
      <c r="AW35">
        <v>1</v>
      </c>
      <c r="AY35">
        <v>1</v>
      </c>
      <c r="BE35">
        <v>1</v>
      </c>
      <c r="BI35" s="28">
        <f t="shared" si="1"/>
        <v>7</v>
      </c>
    </row>
    <row r="36" spans="1:61" ht="12.75">
      <c r="A36" s="1" t="s">
        <v>90</v>
      </c>
      <c r="B36" s="59">
        <v>0.17</v>
      </c>
      <c r="C36" s="41">
        <v>0.24</v>
      </c>
      <c r="D36" s="55">
        <v>0.21</v>
      </c>
      <c r="E36" s="41">
        <v>0.24</v>
      </c>
      <c r="F36" s="56">
        <v>0.2</v>
      </c>
      <c r="G36" s="49">
        <f t="shared" si="3"/>
        <v>0.2538650157805292</v>
      </c>
      <c r="H36" s="27">
        <v>0.28</v>
      </c>
      <c r="I36">
        <v>0.27</v>
      </c>
      <c r="J36" s="30">
        <v>0.3</v>
      </c>
      <c r="K36" s="30">
        <v>0.18</v>
      </c>
      <c r="L36" s="25">
        <v>0.18</v>
      </c>
      <c r="M36" s="25">
        <v>0.3</v>
      </c>
      <c r="N36" s="30">
        <v>0.2670551104637048</v>
      </c>
      <c r="O36" s="26">
        <f t="shared" si="2"/>
        <v>0.20562028786840303</v>
      </c>
      <c r="P36" s="18">
        <f aca="true" t="shared" si="4" ref="P36:P67">COUNTA(Q36:BH36)</f>
        <v>9</v>
      </c>
      <c r="R36">
        <v>1</v>
      </c>
      <c r="U36">
        <v>1</v>
      </c>
      <c r="W36">
        <v>1</v>
      </c>
      <c r="X36" s="31">
        <v>1</v>
      </c>
      <c r="AE36">
        <v>1</v>
      </c>
      <c r="AN36">
        <v>1</v>
      </c>
      <c r="AP36">
        <v>1</v>
      </c>
      <c r="BB36">
        <v>1</v>
      </c>
      <c r="BD36">
        <v>1</v>
      </c>
      <c r="BI36" s="28">
        <f aca="true" t="shared" si="5" ref="BI36:BI67">SUM(Q36:BH36)</f>
        <v>9</v>
      </c>
    </row>
    <row r="37" spans="1:61" ht="12.75">
      <c r="A37" s="1" t="s">
        <v>91</v>
      </c>
      <c r="B37" s="59"/>
      <c r="C37" s="41">
        <v>0.01</v>
      </c>
      <c r="D37" s="55"/>
      <c r="E37" s="41">
        <v>0.01</v>
      </c>
      <c r="F37" s="55"/>
      <c r="G37" s="49">
        <f t="shared" si="3"/>
        <v>0.04999202302916796</v>
      </c>
      <c r="H37" s="27">
        <v>0.02</v>
      </c>
      <c r="J37" s="30">
        <v>0.06</v>
      </c>
      <c r="K37" s="30">
        <v>0.08</v>
      </c>
      <c r="L37" s="25">
        <v>0.02</v>
      </c>
      <c r="M37" s="53"/>
      <c r="N37" s="30">
        <v>0.16994416120417577</v>
      </c>
      <c r="O37" s="26">
        <f aca="true" t="shared" si="6" ref="O37:O68">BI37*10/$O$4</f>
        <v>0.04569339730408956</v>
      </c>
      <c r="P37" s="18">
        <f t="shared" si="4"/>
        <v>1</v>
      </c>
      <c r="S37" s="31"/>
      <c r="X37" s="31"/>
      <c r="BE37">
        <v>2</v>
      </c>
      <c r="BI37" s="28">
        <f t="shared" si="5"/>
        <v>2</v>
      </c>
    </row>
    <row r="38" spans="1:61" ht="12.75">
      <c r="A38" s="1" t="s">
        <v>92</v>
      </c>
      <c r="B38" s="59">
        <v>0.01</v>
      </c>
      <c r="C38" s="41"/>
      <c r="D38" s="55"/>
      <c r="E38" s="41">
        <v>0.01</v>
      </c>
      <c r="F38" s="55"/>
      <c r="G38" s="49">
        <f t="shared" si="3"/>
        <v>0.006325391044983178</v>
      </c>
      <c r="H38" s="43"/>
      <c r="J38" s="30">
        <v>0.02</v>
      </c>
      <c r="K38" s="31"/>
      <c r="L38" s="53"/>
      <c r="M38" s="53"/>
      <c r="N38" s="30">
        <v>0.02427773731488225</v>
      </c>
      <c r="O38" s="26">
        <f t="shared" si="6"/>
        <v>0</v>
      </c>
      <c r="P38" s="18">
        <f t="shared" si="4"/>
        <v>0</v>
      </c>
      <c r="X38" s="31"/>
      <c r="BI38" s="28">
        <f t="shared" si="5"/>
        <v>0</v>
      </c>
    </row>
    <row r="39" spans="1:61" ht="12.75">
      <c r="A39" s="1" t="s">
        <v>93</v>
      </c>
      <c r="B39" s="59"/>
      <c r="C39" s="41"/>
      <c r="D39" s="55">
        <v>0.01</v>
      </c>
      <c r="E39" s="41">
        <v>0.01</v>
      </c>
      <c r="F39" s="55">
        <v>0.02</v>
      </c>
      <c r="G39" s="49">
        <f t="shared" si="3"/>
        <v>0.026936496375680647</v>
      </c>
      <c r="H39" s="27">
        <v>0.02</v>
      </c>
      <c r="I39" s="43"/>
      <c r="J39" s="31"/>
      <c r="K39" s="30">
        <v>0.1</v>
      </c>
      <c r="L39" s="25">
        <v>0.02</v>
      </c>
      <c r="M39" s="53"/>
      <c r="N39" s="30">
        <v>0.0485554746297645</v>
      </c>
      <c r="O39" s="26">
        <f t="shared" si="6"/>
        <v>0</v>
      </c>
      <c r="P39" s="18">
        <f t="shared" si="4"/>
        <v>0</v>
      </c>
      <c r="X39" s="31"/>
      <c r="BI39" s="28">
        <f t="shared" si="5"/>
        <v>0</v>
      </c>
    </row>
    <row r="40" spans="1:61" ht="12.75">
      <c r="A40" s="1" t="s">
        <v>94</v>
      </c>
      <c r="B40" s="59">
        <v>0.04</v>
      </c>
      <c r="C40" s="41">
        <v>0.03</v>
      </c>
      <c r="D40" s="55">
        <v>0.01</v>
      </c>
      <c r="E40" s="41"/>
      <c r="F40" s="55"/>
      <c r="G40" s="49">
        <f t="shared" si="3"/>
        <v>0.006325391044983178</v>
      </c>
      <c r="H40" s="43"/>
      <c r="I40" s="43"/>
      <c r="J40" s="30">
        <v>0.02</v>
      </c>
      <c r="K40" s="31"/>
      <c r="L40" s="53"/>
      <c r="M40" s="53"/>
      <c r="N40" s="30">
        <v>0.02427773731488225</v>
      </c>
      <c r="O40" s="26">
        <f t="shared" si="6"/>
        <v>0</v>
      </c>
      <c r="P40" s="18">
        <f t="shared" si="4"/>
        <v>0</v>
      </c>
      <c r="X40" s="31"/>
      <c r="BI40" s="28">
        <f t="shared" si="5"/>
        <v>0</v>
      </c>
    </row>
    <row r="41" spans="1:61" ht="12.75">
      <c r="A41" s="1" t="s">
        <v>95</v>
      </c>
      <c r="B41" s="59">
        <v>0.03</v>
      </c>
      <c r="C41" s="41">
        <v>0.03</v>
      </c>
      <c r="D41" s="55">
        <v>0.01</v>
      </c>
      <c r="E41" s="41">
        <v>0.03</v>
      </c>
      <c r="F41" s="55"/>
      <c r="G41" s="49">
        <f t="shared" si="3"/>
        <v>0.01836506780425207</v>
      </c>
      <c r="H41" s="27">
        <v>0.04</v>
      </c>
      <c r="I41" s="43"/>
      <c r="J41" s="31"/>
      <c r="K41" s="30">
        <v>0.02</v>
      </c>
      <c r="L41" s="25">
        <v>0.02</v>
      </c>
      <c r="M41" s="53"/>
      <c r="N41" s="30">
        <v>0.0485554746297645</v>
      </c>
      <c r="O41" s="26">
        <f t="shared" si="6"/>
        <v>0</v>
      </c>
      <c r="P41" s="18">
        <f t="shared" si="4"/>
        <v>0</v>
      </c>
      <c r="X41" s="31"/>
      <c r="BI41" s="28">
        <f t="shared" si="5"/>
        <v>0</v>
      </c>
    </row>
    <row r="42" spans="1:61" ht="12.75">
      <c r="A42" s="1" t="s">
        <v>96</v>
      </c>
      <c r="B42" s="59">
        <v>0.19</v>
      </c>
      <c r="C42" s="41">
        <v>0.85</v>
      </c>
      <c r="D42" s="55">
        <v>0.54</v>
      </c>
      <c r="E42" s="41">
        <v>0.33</v>
      </c>
      <c r="F42" s="55">
        <v>0.23</v>
      </c>
      <c r="G42" s="49">
        <f t="shared" si="3"/>
        <v>0.2710078729233864</v>
      </c>
      <c r="H42" s="27">
        <v>0.11</v>
      </c>
      <c r="I42">
        <v>0.61</v>
      </c>
      <c r="J42" s="30">
        <v>0.19</v>
      </c>
      <c r="K42" s="30">
        <v>0.38</v>
      </c>
      <c r="L42" s="25">
        <v>0.15</v>
      </c>
      <c r="M42" s="25">
        <v>0.19</v>
      </c>
      <c r="N42" s="30">
        <v>0.2670551104637048</v>
      </c>
      <c r="O42" s="26">
        <f t="shared" si="6"/>
        <v>0.6625542609092986</v>
      </c>
      <c r="P42" s="18">
        <f t="shared" si="4"/>
        <v>15</v>
      </c>
      <c r="Q42">
        <v>2</v>
      </c>
      <c r="U42">
        <v>2</v>
      </c>
      <c r="V42">
        <v>2</v>
      </c>
      <c r="X42" s="31"/>
      <c r="AB42">
        <v>3</v>
      </c>
      <c r="AF42">
        <v>1</v>
      </c>
      <c r="AG42">
        <v>2</v>
      </c>
      <c r="AH42">
        <v>1</v>
      </c>
      <c r="AJ42">
        <v>2</v>
      </c>
      <c r="AP42">
        <v>1</v>
      </c>
      <c r="AR42">
        <v>1</v>
      </c>
      <c r="AU42">
        <v>5</v>
      </c>
      <c r="AV42">
        <v>2</v>
      </c>
      <c r="BD42">
        <v>2</v>
      </c>
      <c r="BG42">
        <v>2</v>
      </c>
      <c r="BH42">
        <v>1</v>
      </c>
      <c r="BI42" s="28">
        <f t="shared" si="5"/>
        <v>29</v>
      </c>
    </row>
    <row r="43" spans="1:61" ht="12.75">
      <c r="A43" s="1" t="s">
        <v>273</v>
      </c>
      <c r="B43" s="59"/>
      <c r="C43" s="41">
        <v>0.03</v>
      </c>
      <c r="D43" s="55"/>
      <c r="E43" s="41"/>
      <c r="F43" s="55"/>
      <c r="G43" s="49">
        <f t="shared" si="3"/>
        <v>0</v>
      </c>
      <c r="H43" s="27"/>
      <c r="J43" s="30"/>
      <c r="K43" s="30"/>
      <c r="L43" s="25"/>
      <c r="M43" s="25"/>
      <c r="N43" s="30"/>
      <c r="O43" s="26">
        <f t="shared" si="6"/>
        <v>0</v>
      </c>
      <c r="P43" s="18">
        <f t="shared" si="4"/>
        <v>0</v>
      </c>
      <c r="X43" s="31"/>
      <c r="BI43" s="28">
        <f t="shared" si="5"/>
        <v>0</v>
      </c>
    </row>
    <row r="44" spans="1:61" ht="12.75">
      <c r="A44" s="1" t="s">
        <v>97</v>
      </c>
      <c r="B44" s="59">
        <v>3.89</v>
      </c>
      <c r="C44" s="41">
        <v>7.47</v>
      </c>
      <c r="D44" s="55">
        <v>2.84</v>
      </c>
      <c r="E44" s="41">
        <v>1.94</v>
      </c>
      <c r="F44" s="55">
        <v>0.64</v>
      </c>
      <c r="G44" s="49">
        <f t="shared" si="3"/>
        <v>0.26753164776471405</v>
      </c>
      <c r="H44" s="26">
        <v>0.3</v>
      </c>
      <c r="I44">
        <v>0.27</v>
      </c>
      <c r="J44" s="30">
        <v>0.41</v>
      </c>
      <c r="K44" s="30"/>
      <c r="L44" s="25">
        <v>0.37</v>
      </c>
      <c r="M44" s="25">
        <v>0.11</v>
      </c>
      <c r="N44" s="30">
        <v>0.41272153435299824</v>
      </c>
      <c r="O44" s="26">
        <f t="shared" si="6"/>
        <v>0.27416038382453733</v>
      </c>
      <c r="P44" s="18">
        <f t="shared" si="4"/>
        <v>4</v>
      </c>
      <c r="X44" s="31"/>
      <c r="AH44">
        <v>7</v>
      </c>
      <c r="AJ44">
        <v>1</v>
      </c>
      <c r="AK44">
        <v>1</v>
      </c>
      <c r="AS44">
        <v>3</v>
      </c>
      <c r="BI44" s="28">
        <f t="shared" si="5"/>
        <v>12</v>
      </c>
    </row>
    <row r="45" spans="1:61" ht="12.75">
      <c r="A45" s="1" t="s">
        <v>98</v>
      </c>
      <c r="B45" s="59">
        <v>0.72</v>
      </c>
      <c r="C45" s="41">
        <v>2.07</v>
      </c>
      <c r="D45" s="55">
        <v>0.49</v>
      </c>
      <c r="E45" s="41">
        <v>0.13</v>
      </c>
      <c r="F45" s="55">
        <v>0.04</v>
      </c>
      <c r="G45" s="49">
        <f t="shared" si="3"/>
        <v>0.02</v>
      </c>
      <c r="H45" s="18"/>
      <c r="I45" s="62"/>
      <c r="J45" s="31"/>
      <c r="K45" s="31"/>
      <c r="L45" s="53"/>
      <c r="M45" s="25">
        <v>0.14</v>
      </c>
      <c r="N45" s="31"/>
      <c r="O45" s="26">
        <f t="shared" si="6"/>
        <v>0</v>
      </c>
      <c r="P45" s="18">
        <f t="shared" si="4"/>
        <v>0</v>
      </c>
      <c r="T45" s="31"/>
      <c r="X45" s="31"/>
      <c r="BI45" s="28">
        <f t="shared" si="5"/>
        <v>0</v>
      </c>
    </row>
    <row r="46" spans="1:61" ht="12.75">
      <c r="A46" s="1" t="s">
        <v>99</v>
      </c>
      <c r="B46" s="59">
        <v>0.03</v>
      </c>
      <c r="C46" s="41">
        <v>0.33</v>
      </c>
      <c r="D46" s="55">
        <v>0.05</v>
      </c>
      <c r="E46" s="41">
        <v>0.01</v>
      </c>
      <c r="F46" s="55">
        <v>0.02</v>
      </c>
      <c r="G46" s="49">
        <f t="shared" si="3"/>
        <v>0.008571428571428572</v>
      </c>
      <c r="H46" s="27">
        <v>0.02</v>
      </c>
      <c r="I46" s="64"/>
      <c r="J46" s="31"/>
      <c r="K46" s="30">
        <v>0.02</v>
      </c>
      <c r="L46" s="53"/>
      <c r="M46" s="25">
        <v>0.02</v>
      </c>
      <c r="N46" s="31"/>
      <c r="O46" s="26">
        <f t="shared" si="6"/>
        <v>0</v>
      </c>
      <c r="P46" s="18">
        <f t="shared" si="4"/>
        <v>0</v>
      </c>
      <c r="X46" s="31"/>
      <c r="BI46" s="28">
        <f t="shared" si="5"/>
        <v>0</v>
      </c>
    </row>
    <row r="47" spans="1:61" ht="12.75">
      <c r="A47" s="1" t="s">
        <v>100</v>
      </c>
      <c r="B47" s="59">
        <v>0.28</v>
      </c>
      <c r="C47" s="41">
        <v>1.69</v>
      </c>
      <c r="D47" s="55">
        <v>2.49</v>
      </c>
      <c r="E47" s="41">
        <v>2.98</v>
      </c>
      <c r="F47" s="55">
        <v>0.75</v>
      </c>
      <c r="G47" s="49">
        <f t="shared" si="3"/>
        <v>1.2285554746297644</v>
      </c>
      <c r="H47" s="27">
        <v>0.82</v>
      </c>
      <c r="I47" s="30">
        <v>0.74</v>
      </c>
      <c r="J47" s="30">
        <v>0.95</v>
      </c>
      <c r="K47" s="30">
        <v>1.03</v>
      </c>
      <c r="L47" s="25">
        <v>2.03</v>
      </c>
      <c r="M47" s="25">
        <v>2.69</v>
      </c>
      <c r="N47" s="30">
        <v>0.33988832240835154</v>
      </c>
      <c r="O47" s="26">
        <f t="shared" si="6"/>
        <v>0.20562028786840303</v>
      </c>
      <c r="P47" s="18">
        <f t="shared" si="4"/>
        <v>7</v>
      </c>
      <c r="X47" s="31">
        <v>1</v>
      </c>
      <c r="Z47">
        <v>1</v>
      </c>
      <c r="AL47">
        <v>1</v>
      </c>
      <c r="AN47">
        <v>2</v>
      </c>
      <c r="AO47">
        <v>2</v>
      </c>
      <c r="AY47">
        <v>1</v>
      </c>
      <c r="AZ47">
        <v>1</v>
      </c>
      <c r="BI47" s="28">
        <f t="shared" si="5"/>
        <v>9</v>
      </c>
    </row>
    <row r="48" spans="1:61" ht="12.75">
      <c r="A48" s="1" t="s">
        <v>101</v>
      </c>
      <c r="B48" s="59"/>
      <c r="C48" s="41"/>
      <c r="D48" s="56">
        <v>3.2</v>
      </c>
      <c r="E48" s="41">
        <v>0.33</v>
      </c>
      <c r="F48" s="55">
        <v>0.48</v>
      </c>
      <c r="G48" s="49">
        <f t="shared" si="3"/>
        <v>0.42815870703707565</v>
      </c>
      <c r="H48" s="27">
        <v>1.13</v>
      </c>
      <c r="I48" s="30">
        <v>0.37</v>
      </c>
      <c r="J48" s="30">
        <v>1.02</v>
      </c>
      <c r="K48" s="30">
        <v>0.22</v>
      </c>
      <c r="L48" s="25">
        <v>0.02</v>
      </c>
      <c r="M48" s="25">
        <v>0.14</v>
      </c>
      <c r="N48" s="30">
        <v>0.097110949259529</v>
      </c>
      <c r="O48" s="26">
        <f t="shared" si="6"/>
        <v>0.31985378112862695</v>
      </c>
      <c r="P48" s="18">
        <f t="shared" si="4"/>
        <v>2</v>
      </c>
      <c r="X48" s="31"/>
      <c r="BD48">
        <v>1</v>
      </c>
      <c r="BE48">
        <v>13</v>
      </c>
      <c r="BI48" s="28">
        <f t="shared" si="5"/>
        <v>14</v>
      </c>
    </row>
    <row r="49" spans="1:61" ht="12.75">
      <c r="A49" s="1" t="s">
        <v>102</v>
      </c>
      <c r="B49" s="59"/>
      <c r="C49" s="41"/>
      <c r="D49" s="55"/>
      <c r="E49" s="41"/>
      <c r="F49" s="55"/>
      <c r="G49" s="49">
        <f t="shared" si="3"/>
        <v>0</v>
      </c>
      <c r="H49" s="27"/>
      <c r="I49" s="30"/>
      <c r="J49" s="30"/>
      <c r="K49" s="30"/>
      <c r="L49" s="25"/>
      <c r="M49" s="25"/>
      <c r="N49" s="30"/>
      <c r="O49" s="26">
        <f t="shared" si="6"/>
        <v>0.02284669865204478</v>
      </c>
      <c r="P49" s="18">
        <f t="shared" si="4"/>
        <v>1</v>
      </c>
      <c r="X49" s="31"/>
      <c r="AY49">
        <v>1</v>
      </c>
      <c r="BI49" s="28">
        <f t="shared" si="5"/>
        <v>1</v>
      </c>
    </row>
    <row r="50" spans="1:61" ht="12.75">
      <c r="A50" s="1" t="s">
        <v>103</v>
      </c>
      <c r="B50" s="59"/>
      <c r="C50" s="41"/>
      <c r="D50" s="55"/>
      <c r="E50" s="41"/>
      <c r="F50" s="55"/>
      <c r="G50" s="49">
        <f t="shared" si="3"/>
        <v>0.0071428571428571435</v>
      </c>
      <c r="H50" s="43"/>
      <c r="I50" s="30">
        <v>0.05</v>
      </c>
      <c r="J50" s="31"/>
      <c r="K50" s="31"/>
      <c r="L50" s="53"/>
      <c r="M50" s="53"/>
      <c r="N50" s="31"/>
      <c r="O50" s="26">
        <f t="shared" si="6"/>
        <v>0</v>
      </c>
      <c r="P50" s="18">
        <f t="shared" si="4"/>
        <v>0</v>
      </c>
      <c r="X50" s="31"/>
      <c r="BI50" s="28">
        <f t="shared" si="5"/>
        <v>0</v>
      </c>
    </row>
    <row r="51" spans="1:61" ht="12.75">
      <c r="A51" s="1" t="s">
        <v>104</v>
      </c>
      <c r="B51" s="59"/>
      <c r="C51" s="41"/>
      <c r="D51" s="55"/>
      <c r="E51" s="41"/>
      <c r="F51" s="55"/>
      <c r="G51" s="49">
        <f t="shared" si="3"/>
        <v>0</v>
      </c>
      <c r="H51" s="27"/>
      <c r="I51" s="30"/>
      <c r="J51" s="30"/>
      <c r="K51" s="30"/>
      <c r="L51" s="25"/>
      <c r="M51" s="25"/>
      <c r="N51" s="30"/>
      <c r="O51" s="26">
        <f t="shared" si="6"/>
        <v>0</v>
      </c>
      <c r="P51" s="18">
        <f t="shared" si="4"/>
        <v>0</v>
      </c>
      <c r="X51" s="31"/>
      <c r="BI51" s="28">
        <f t="shared" si="5"/>
        <v>0</v>
      </c>
    </row>
    <row r="52" spans="1:61" ht="12.75">
      <c r="A52" s="1" t="s">
        <v>105</v>
      </c>
      <c r="B52" s="59"/>
      <c r="C52" s="41"/>
      <c r="D52" s="55"/>
      <c r="E52" s="41"/>
      <c r="F52" s="55"/>
      <c r="G52" s="49">
        <f t="shared" si="3"/>
        <v>0</v>
      </c>
      <c r="H52" s="27"/>
      <c r="I52" s="30"/>
      <c r="J52" s="30"/>
      <c r="K52" s="30"/>
      <c r="L52" s="25"/>
      <c r="M52" s="25"/>
      <c r="N52" s="30"/>
      <c r="O52" s="26">
        <f t="shared" si="6"/>
        <v>0</v>
      </c>
      <c r="P52" s="18">
        <f t="shared" si="4"/>
        <v>0</v>
      </c>
      <c r="X52" s="31"/>
      <c r="BI52" s="28">
        <f t="shared" si="5"/>
        <v>0</v>
      </c>
    </row>
    <row r="53" spans="1:61" ht="12.75">
      <c r="A53" s="1" t="s">
        <v>106</v>
      </c>
      <c r="B53" s="59"/>
      <c r="C53" s="41"/>
      <c r="D53" s="55"/>
      <c r="E53" s="41"/>
      <c r="F53" s="55"/>
      <c r="G53" s="49">
        <f t="shared" si="3"/>
        <v>0.04</v>
      </c>
      <c r="H53" s="27"/>
      <c r="I53" s="31"/>
      <c r="J53" s="30">
        <v>0.28</v>
      </c>
      <c r="K53" s="31"/>
      <c r="L53" s="53"/>
      <c r="M53" s="53"/>
      <c r="N53" s="31"/>
      <c r="O53" s="26">
        <f t="shared" si="6"/>
        <v>0</v>
      </c>
      <c r="P53" s="18">
        <f t="shared" si="4"/>
        <v>0</v>
      </c>
      <c r="X53" s="31"/>
      <c r="BI53" s="28">
        <f t="shared" si="5"/>
        <v>0</v>
      </c>
    </row>
    <row r="54" spans="1:61" ht="12.75">
      <c r="A54" s="1" t="s">
        <v>107</v>
      </c>
      <c r="B54" s="59"/>
      <c r="C54" s="41"/>
      <c r="D54" s="55"/>
      <c r="E54" s="41"/>
      <c r="F54" s="55"/>
      <c r="G54" s="49">
        <f t="shared" si="3"/>
        <v>0.002857142857142857</v>
      </c>
      <c r="H54" s="27"/>
      <c r="I54" s="31"/>
      <c r="J54" s="30">
        <v>0.02</v>
      </c>
      <c r="K54" s="31"/>
      <c r="L54" s="53"/>
      <c r="M54" s="53"/>
      <c r="N54" s="31"/>
      <c r="O54" s="26">
        <f t="shared" si="6"/>
        <v>0</v>
      </c>
      <c r="P54" s="18">
        <f t="shared" si="4"/>
        <v>0</v>
      </c>
      <c r="X54" s="31"/>
      <c r="BI54" s="28">
        <f t="shared" si="5"/>
        <v>0</v>
      </c>
    </row>
    <row r="55" spans="1:61" ht="12.75">
      <c r="A55" s="1" t="s">
        <v>108</v>
      </c>
      <c r="B55" s="60">
        <v>0.1</v>
      </c>
      <c r="C55" s="50">
        <v>0.02</v>
      </c>
      <c r="D55" s="55">
        <v>0.15</v>
      </c>
      <c r="E55" s="41">
        <v>0.12</v>
      </c>
      <c r="F55" s="55">
        <v>0.19</v>
      </c>
      <c r="G55" s="49">
        <f t="shared" si="3"/>
        <v>0.028571428571428574</v>
      </c>
      <c r="H55" s="27">
        <v>0.04</v>
      </c>
      <c r="I55" s="30">
        <v>0.02</v>
      </c>
      <c r="J55" s="30">
        <v>0.02</v>
      </c>
      <c r="K55" s="31"/>
      <c r="L55" s="25">
        <v>0.05</v>
      </c>
      <c r="M55" s="25">
        <v>0.07</v>
      </c>
      <c r="N55" s="31"/>
      <c r="O55" s="26">
        <f t="shared" si="6"/>
        <v>0.02284669865204478</v>
      </c>
      <c r="P55" s="18">
        <f t="shared" si="4"/>
        <v>1</v>
      </c>
      <c r="X55" s="31"/>
      <c r="BF55">
        <v>1</v>
      </c>
      <c r="BI55" s="28">
        <f t="shared" si="5"/>
        <v>1</v>
      </c>
    </row>
    <row r="56" spans="1:61" ht="12.75">
      <c r="A56" s="1" t="s">
        <v>109</v>
      </c>
      <c r="B56" s="59">
        <v>2.42</v>
      </c>
      <c r="C56" s="41">
        <v>0.48</v>
      </c>
      <c r="D56" s="55">
        <v>0.32</v>
      </c>
      <c r="E56" s="41">
        <v>2.13</v>
      </c>
      <c r="F56" s="55">
        <v>1.95</v>
      </c>
      <c r="G56" s="49">
        <f t="shared" si="3"/>
        <v>0.6742777373148822</v>
      </c>
      <c r="H56" s="27">
        <v>1.41</v>
      </c>
      <c r="I56" s="30">
        <v>0.07</v>
      </c>
      <c r="J56" s="30">
        <v>0.71</v>
      </c>
      <c r="K56" s="30">
        <v>0.24</v>
      </c>
      <c r="L56" s="25">
        <v>1.28</v>
      </c>
      <c r="M56" s="25">
        <v>0.84</v>
      </c>
      <c r="N56" s="30">
        <v>0.16994416120417577</v>
      </c>
      <c r="O56" s="26">
        <f t="shared" si="6"/>
        <v>0.7767877541695225</v>
      </c>
      <c r="P56" s="18">
        <f t="shared" si="4"/>
        <v>12</v>
      </c>
      <c r="X56" s="31"/>
      <c r="Y56">
        <v>2</v>
      </c>
      <c r="AD56">
        <v>2</v>
      </c>
      <c r="AF56">
        <v>2</v>
      </c>
      <c r="AI56">
        <v>1</v>
      </c>
      <c r="AP56">
        <v>3</v>
      </c>
      <c r="AR56">
        <v>6</v>
      </c>
      <c r="AW56">
        <v>4</v>
      </c>
      <c r="BA56">
        <v>2</v>
      </c>
      <c r="BB56">
        <v>3</v>
      </c>
      <c r="BE56">
        <v>6</v>
      </c>
      <c r="BF56">
        <v>2</v>
      </c>
      <c r="BG56">
        <v>1</v>
      </c>
      <c r="BI56" s="28">
        <f t="shared" si="5"/>
        <v>34</v>
      </c>
    </row>
    <row r="57" spans="1:61" ht="12.75">
      <c r="A57" s="1" t="s">
        <v>110</v>
      </c>
      <c r="B57" s="59"/>
      <c r="C57" s="41"/>
      <c r="D57" s="55"/>
      <c r="E57" s="41"/>
      <c r="F57" s="55"/>
      <c r="G57" s="49">
        <f t="shared" si="3"/>
        <v>0.002857142857142857</v>
      </c>
      <c r="H57" s="43"/>
      <c r="I57" s="31"/>
      <c r="J57" s="31"/>
      <c r="K57" s="31"/>
      <c r="L57" s="53"/>
      <c r="M57" s="25">
        <v>0.02</v>
      </c>
      <c r="N57" s="31"/>
      <c r="O57" s="26">
        <f t="shared" si="6"/>
        <v>0</v>
      </c>
      <c r="P57" s="18">
        <f t="shared" si="4"/>
        <v>0</v>
      </c>
      <c r="X57" s="31"/>
      <c r="BI57" s="28">
        <f t="shared" si="5"/>
        <v>0</v>
      </c>
    </row>
    <row r="58" spans="1:61" ht="12.75">
      <c r="A58" s="1" t="s">
        <v>111</v>
      </c>
      <c r="B58" s="59">
        <v>18.31</v>
      </c>
      <c r="C58" s="41">
        <v>8.32</v>
      </c>
      <c r="D58" s="55">
        <v>2.59</v>
      </c>
      <c r="E58" s="41">
        <v>10.81</v>
      </c>
      <c r="F58" s="55">
        <v>33.27</v>
      </c>
      <c r="G58" s="49">
        <f t="shared" si="3"/>
        <v>31.18621232615406</v>
      </c>
      <c r="H58" s="27">
        <v>46.19</v>
      </c>
      <c r="I58" s="30">
        <v>26.18</v>
      </c>
      <c r="J58" s="30">
        <v>10.95</v>
      </c>
      <c r="K58" s="30">
        <v>4.74</v>
      </c>
      <c r="L58" s="25">
        <v>43.93</v>
      </c>
      <c r="M58" s="25">
        <v>44.75</v>
      </c>
      <c r="N58" s="30">
        <v>41.56348628307841</v>
      </c>
      <c r="O58" s="26">
        <f t="shared" si="6"/>
        <v>60.520904729266626</v>
      </c>
      <c r="P58" s="18">
        <f t="shared" si="4"/>
        <v>31</v>
      </c>
      <c r="Q58">
        <v>2</v>
      </c>
      <c r="R58" s="98">
        <v>61</v>
      </c>
      <c r="T58">
        <v>4</v>
      </c>
      <c r="W58">
        <v>38</v>
      </c>
      <c r="X58" s="31">
        <v>6</v>
      </c>
      <c r="Y58">
        <v>26</v>
      </c>
      <c r="AC58">
        <v>34</v>
      </c>
      <c r="AD58">
        <v>84</v>
      </c>
      <c r="AF58">
        <v>11</v>
      </c>
      <c r="AG58">
        <v>9</v>
      </c>
      <c r="AH58">
        <v>2</v>
      </c>
      <c r="AI58">
        <v>24</v>
      </c>
      <c r="AL58">
        <v>67</v>
      </c>
      <c r="AM58">
        <v>3</v>
      </c>
      <c r="AN58">
        <v>14</v>
      </c>
      <c r="AO58">
        <v>45</v>
      </c>
      <c r="AP58">
        <v>3</v>
      </c>
      <c r="AQ58">
        <v>4</v>
      </c>
      <c r="AR58">
        <v>15</v>
      </c>
      <c r="AS58">
        <v>5</v>
      </c>
      <c r="AT58">
        <v>19</v>
      </c>
      <c r="AW58">
        <v>172</v>
      </c>
      <c r="AX58">
        <v>1</v>
      </c>
      <c r="AY58">
        <v>71</v>
      </c>
      <c r="AZ58">
        <v>112</v>
      </c>
      <c r="BA58">
        <v>185</v>
      </c>
      <c r="BB58">
        <v>1200</v>
      </c>
      <c r="BC58">
        <v>25</v>
      </c>
      <c r="BD58">
        <v>331</v>
      </c>
      <c r="BE58">
        <v>70</v>
      </c>
      <c r="BF58">
        <v>6</v>
      </c>
      <c r="BI58" s="28">
        <f t="shared" si="5"/>
        <v>2649</v>
      </c>
    </row>
    <row r="59" spans="1:61" ht="12.75">
      <c r="A59" s="1" t="s">
        <v>112</v>
      </c>
      <c r="B59" s="59">
        <v>0.48</v>
      </c>
      <c r="C59" s="41">
        <v>0.15</v>
      </c>
      <c r="D59" s="55">
        <v>0.12</v>
      </c>
      <c r="E59" s="50">
        <v>0.4</v>
      </c>
      <c r="F59" s="56">
        <v>2.6</v>
      </c>
      <c r="G59" s="49">
        <f t="shared" si="3"/>
        <v>3.204713349287275</v>
      </c>
      <c r="H59" s="27">
        <v>3.96</v>
      </c>
      <c r="I59" s="30">
        <v>3.48</v>
      </c>
      <c r="J59" s="30">
        <v>2.76</v>
      </c>
      <c r="K59" s="30">
        <v>2.36</v>
      </c>
      <c r="L59" s="25">
        <v>2.78</v>
      </c>
      <c r="M59" s="25">
        <v>3.16</v>
      </c>
      <c r="N59" s="30">
        <v>3.9329934450109247</v>
      </c>
      <c r="O59" s="26">
        <f t="shared" si="6"/>
        <v>4.63787982636509</v>
      </c>
      <c r="P59" s="18">
        <f t="shared" si="4"/>
        <v>22</v>
      </c>
      <c r="R59">
        <v>1</v>
      </c>
      <c r="T59">
        <v>17</v>
      </c>
      <c r="W59">
        <v>1</v>
      </c>
      <c r="X59" s="31"/>
      <c r="Y59">
        <v>6</v>
      </c>
      <c r="AC59">
        <v>6</v>
      </c>
      <c r="AD59">
        <v>1</v>
      </c>
      <c r="AF59">
        <v>2</v>
      </c>
      <c r="AG59">
        <v>2</v>
      </c>
      <c r="AI59">
        <v>35</v>
      </c>
      <c r="AN59">
        <v>3</v>
      </c>
      <c r="AP59">
        <v>3</v>
      </c>
      <c r="AR59">
        <v>7</v>
      </c>
      <c r="AS59">
        <v>2</v>
      </c>
      <c r="AT59">
        <v>7</v>
      </c>
      <c r="AW59">
        <v>22</v>
      </c>
      <c r="AY59">
        <v>2</v>
      </c>
      <c r="AZ59">
        <v>5</v>
      </c>
      <c r="BA59">
        <v>15</v>
      </c>
      <c r="BB59">
        <v>38</v>
      </c>
      <c r="BD59">
        <v>6</v>
      </c>
      <c r="BE59">
        <v>20</v>
      </c>
      <c r="BF59">
        <v>2</v>
      </c>
      <c r="BI59" s="28">
        <f t="shared" si="5"/>
        <v>203</v>
      </c>
    </row>
    <row r="60" spans="1:61" ht="12.75">
      <c r="A60" s="1" t="s">
        <v>113</v>
      </c>
      <c r="B60" s="59"/>
      <c r="C60" s="41"/>
      <c r="D60" s="55"/>
      <c r="E60" s="41"/>
      <c r="F60" s="55"/>
      <c r="G60" s="49">
        <f t="shared" si="3"/>
        <v>0.003468248187840321</v>
      </c>
      <c r="H60" s="43"/>
      <c r="I60" s="31"/>
      <c r="J60" s="31"/>
      <c r="K60" s="31"/>
      <c r="L60" s="53"/>
      <c r="M60" s="53"/>
      <c r="N60" s="30">
        <v>0.02427773731488225</v>
      </c>
      <c r="O60" s="26">
        <f t="shared" si="6"/>
        <v>0</v>
      </c>
      <c r="P60" s="18">
        <f t="shared" si="4"/>
        <v>0</v>
      </c>
      <c r="X60" s="31"/>
      <c r="BI60" s="28">
        <f t="shared" si="5"/>
        <v>0</v>
      </c>
    </row>
    <row r="61" spans="1:61" ht="12.75">
      <c r="A61" s="1" t="s">
        <v>295</v>
      </c>
      <c r="B61" s="59"/>
      <c r="C61" s="41"/>
      <c r="D61" s="55"/>
      <c r="E61" s="41"/>
      <c r="F61" s="55"/>
      <c r="G61" s="49">
        <f t="shared" si="3"/>
        <v>0</v>
      </c>
      <c r="H61" s="43"/>
      <c r="I61" s="31"/>
      <c r="J61" s="31"/>
      <c r="K61" s="31"/>
      <c r="L61" s="53"/>
      <c r="M61" s="53"/>
      <c r="N61" s="30"/>
      <c r="O61" s="26">
        <f t="shared" si="6"/>
        <v>0</v>
      </c>
      <c r="P61" s="18">
        <f t="shared" si="4"/>
        <v>0</v>
      </c>
      <c r="X61" s="31"/>
      <c r="BI61" s="28">
        <f t="shared" si="5"/>
        <v>0</v>
      </c>
    </row>
    <row r="62" spans="1:61" ht="12.75">
      <c r="A62" s="1" t="s">
        <v>114</v>
      </c>
      <c r="B62" s="59"/>
      <c r="C62" s="41"/>
      <c r="D62" s="55">
        <v>0.14</v>
      </c>
      <c r="E62" s="41">
        <v>0.15</v>
      </c>
      <c r="F62" s="55">
        <v>0.02</v>
      </c>
      <c r="G62" s="49">
        <f t="shared" si="3"/>
        <v>0.03571428571428571</v>
      </c>
      <c r="H62" s="63"/>
      <c r="I62" s="31"/>
      <c r="J62" s="30">
        <v>0.09</v>
      </c>
      <c r="K62" s="31"/>
      <c r="L62" s="25">
        <v>0.07</v>
      </c>
      <c r="M62" s="25">
        <v>0.09</v>
      </c>
      <c r="N62" s="31"/>
      <c r="O62" s="26">
        <f t="shared" si="6"/>
        <v>0</v>
      </c>
      <c r="P62" s="18">
        <f t="shared" si="4"/>
        <v>0</v>
      </c>
      <c r="X62" s="31"/>
      <c r="BI62" s="28">
        <f t="shared" si="5"/>
        <v>0</v>
      </c>
    </row>
    <row r="63" spans="1:61" ht="12.75">
      <c r="A63" s="1" t="s">
        <v>115</v>
      </c>
      <c r="B63" s="59">
        <v>15.51</v>
      </c>
      <c r="C63" s="41">
        <v>17.35</v>
      </c>
      <c r="D63" s="56">
        <v>14.22</v>
      </c>
      <c r="E63" s="41">
        <v>17.72</v>
      </c>
      <c r="F63" s="55">
        <v>15.77</v>
      </c>
      <c r="G63" s="49">
        <f t="shared" si="3"/>
        <v>13.363688481947767</v>
      </c>
      <c r="H63" s="26">
        <v>15.5</v>
      </c>
      <c r="I63" s="30">
        <v>15.37</v>
      </c>
      <c r="J63" s="30">
        <v>14.56</v>
      </c>
      <c r="K63" s="30">
        <v>13.55</v>
      </c>
      <c r="L63" s="25">
        <v>12.52</v>
      </c>
      <c r="M63" s="25">
        <v>13.67</v>
      </c>
      <c r="N63" s="30">
        <v>8.375819373634377</v>
      </c>
      <c r="O63" s="26">
        <f t="shared" si="6"/>
        <v>10.600868174548777</v>
      </c>
      <c r="P63" s="18">
        <f t="shared" si="4"/>
        <v>18</v>
      </c>
      <c r="R63">
        <v>2</v>
      </c>
      <c r="W63">
        <v>11</v>
      </c>
      <c r="X63" s="31">
        <v>6</v>
      </c>
      <c r="Z63">
        <v>6</v>
      </c>
      <c r="AA63">
        <v>6</v>
      </c>
      <c r="AC63">
        <v>19</v>
      </c>
      <c r="AD63">
        <v>30</v>
      </c>
      <c r="AE63">
        <v>3</v>
      </c>
      <c r="AK63">
        <v>20</v>
      </c>
      <c r="AL63">
        <v>36</v>
      </c>
      <c r="AM63">
        <v>2</v>
      </c>
      <c r="AN63">
        <v>45</v>
      </c>
      <c r="AU63">
        <v>5</v>
      </c>
      <c r="AW63">
        <v>169</v>
      </c>
      <c r="AY63">
        <v>17</v>
      </c>
      <c r="BC63">
        <v>11</v>
      </c>
      <c r="BD63">
        <v>34</v>
      </c>
      <c r="BE63">
        <v>42</v>
      </c>
      <c r="BI63" s="28">
        <f t="shared" si="5"/>
        <v>464</v>
      </c>
    </row>
    <row r="64" spans="1:61" ht="12.75">
      <c r="A64" s="1" t="s">
        <v>116</v>
      </c>
      <c r="B64" s="59"/>
      <c r="C64" s="41"/>
      <c r="D64" s="55">
        <v>0.02</v>
      </c>
      <c r="E64" s="41">
        <v>0.02</v>
      </c>
      <c r="F64" s="55">
        <v>0.01</v>
      </c>
      <c r="G64" s="49">
        <f t="shared" si="3"/>
        <v>0.01</v>
      </c>
      <c r="H64" s="63"/>
      <c r="I64" s="31"/>
      <c r="J64" s="31"/>
      <c r="K64" s="30">
        <v>0.02</v>
      </c>
      <c r="L64" s="53"/>
      <c r="M64" s="25">
        <v>0.05</v>
      </c>
      <c r="N64" s="31"/>
      <c r="O64" s="26">
        <f t="shared" si="6"/>
        <v>0</v>
      </c>
      <c r="P64" s="18">
        <f t="shared" si="4"/>
        <v>0</v>
      </c>
      <c r="T64" s="31"/>
      <c r="X64" s="31"/>
      <c r="BI64" s="28">
        <f t="shared" si="5"/>
        <v>0</v>
      </c>
    </row>
    <row r="65" spans="1:61" ht="12.75">
      <c r="A65" s="1" t="s">
        <v>117</v>
      </c>
      <c r="B65" s="59"/>
      <c r="C65" s="41"/>
      <c r="D65" s="55"/>
      <c r="E65" s="41"/>
      <c r="F65" s="55">
        <v>0.02</v>
      </c>
      <c r="G65" s="49">
        <f t="shared" si="3"/>
        <v>0.008571428571428572</v>
      </c>
      <c r="H65" s="27">
        <v>0.02</v>
      </c>
      <c r="I65" s="31"/>
      <c r="J65" s="31"/>
      <c r="K65" s="30">
        <v>0.02</v>
      </c>
      <c r="L65" s="25">
        <v>0.02</v>
      </c>
      <c r="M65" s="53"/>
      <c r="N65" s="31"/>
      <c r="O65" s="26">
        <f t="shared" si="6"/>
        <v>0</v>
      </c>
      <c r="P65" s="18">
        <f t="shared" si="4"/>
        <v>0</v>
      </c>
      <c r="X65" s="31"/>
      <c r="BI65" s="28">
        <f t="shared" si="5"/>
        <v>0</v>
      </c>
    </row>
    <row r="66" spans="1:61" ht="12.75">
      <c r="A66" s="1" t="s">
        <v>118</v>
      </c>
      <c r="B66" s="59"/>
      <c r="C66" s="41"/>
      <c r="D66" s="55">
        <v>0.18</v>
      </c>
      <c r="E66" s="41">
        <v>0.24</v>
      </c>
      <c r="F66" s="56">
        <v>0.2</v>
      </c>
      <c r="G66" s="49">
        <f t="shared" si="3"/>
        <v>0.12285714285714286</v>
      </c>
      <c r="H66" s="27">
        <v>0.06</v>
      </c>
      <c r="I66" s="31"/>
      <c r="J66" s="30">
        <v>0.28</v>
      </c>
      <c r="K66" s="30">
        <v>0.16</v>
      </c>
      <c r="L66" s="25">
        <v>0.11</v>
      </c>
      <c r="M66" s="25">
        <v>0.25</v>
      </c>
      <c r="N66" s="31"/>
      <c r="O66" s="26">
        <f t="shared" si="6"/>
        <v>0</v>
      </c>
      <c r="P66" s="18">
        <f t="shared" si="4"/>
        <v>0</v>
      </c>
      <c r="X66" s="31"/>
      <c r="BI66" s="28">
        <f t="shared" si="5"/>
        <v>0</v>
      </c>
    </row>
    <row r="67" spans="1:61" ht="12.75">
      <c r="A67" s="1" t="s">
        <v>119</v>
      </c>
      <c r="B67" s="59"/>
      <c r="C67" s="41"/>
      <c r="D67" s="55">
        <v>0.01</v>
      </c>
      <c r="E67" s="41">
        <v>0.02</v>
      </c>
      <c r="F67" s="55">
        <v>0.02</v>
      </c>
      <c r="G67" s="49">
        <f t="shared" si="3"/>
        <v>0.012039676759268893</v>
      </c>
      <c r="H67" s="63"/>
      <c r="I67" s="31"/>
      <c r="J67" s="31"/>
      <c r="K67" s="30">
        <v>0.02</v>
      </c>
      <c r="L67" s="25">
        <v>0.04</v>
      </c>
      <c r="M67" s="53"/>
      <c r="N67" s="30">
        <v>0.02427773731488225</v>
      </c>
      <c r="O67" s="26">
        <f t="shared" si="6"/>
        <v>0.02284669865204478</v>
      </c>
      <c r="P67" s="18">
        <f t="shared" si="4"/>
        <v>1</v>
      </c>
      <c r="X67" s="31"/>
      <c r="AF67">
        <v>1</v>
      </c>
      <c r="BI67" s="28">
        <f t="shared" si="5"/>
        <v>1</v>
      </c>
    </row>
    <row r="68" spans="1:61" ht="12.75">
      <c r="A68" s="1" t="s">
        <v>120</v>
      </c>
      <c r="B68" s="59"/>
      <c r="C68" s="41"/>
      <c r="D68" s="55"/>
      <c r="E68" s="41"/>
      <c r="F68" s="55"/>
      <c r="G68" s="49">
        <f t="shared" si="3"/>
        <v>0.002857142857142857</v>
      </c>
      <c r="H68" s="63"/>
      <c r="I68" s="31"/>
      <c r="J68" s="30">
        <v>0.02</v>
      </c>
      <c r="K68" s="31"/>
      <c r="L68" s="53"/>
      <c r="M68" s="53"/>
      <c r="N68" s="31"/>
      <c r="O68" s="26">
        <f t="shared" si="6"/>
        <v>0</v>
      </c>
      <c r="P68" s="18">
        <f aca="true" t="shared" si="7" ref="P68:P99">COUNTA(Q68:BH68)</f>
        <v>0</v>
      </c>
      <c r="X68" s="31"/>
      <c r="BI68" s="28">
        <f>SUM(Q68:BH68)</f>
        <v>0</v>
      </c>
    </row>
    <row r="69" spans="1:61" ht="12.75">
      <c r="A69" s="1" t="s">
        <v>274</v>
      </c>
      <c r="B69" s="59"/>
      <c r="C69" s="41">
        <v>0.01</v>
      </c>
      <c r="D69" s="55">
        <v>0.01</v>
      </c>
      <c r="E69" s="41">
        <v>0.01</v>
      </c>
      <c r="F69" s="55">
        <v>0.01</v>
      </c>
      <c r="G69" s="49"/>
      <c r="H69" s="27"/>
      <c r="I69" s="30"/>
      <c r="J69" s="30"/>
      <c r="K69" s="30"/>
      <c r="L69" s="25"/>
      <c r="M69" s="25"/>
      <c r="N69" s="31"/>
      <c r="O69" s="26">
        <f aca="true" t="shared" si="8" ref="O69:O100">BI69*10/$O$4</f>
        <v>0</v>
      </c>
      <c r="P69" s="18">
        <f t="shared" si="7"/>
        <v>0</v>
      </c>
      <c r="X69" s="31"/>
      <c r="BI69" s="28">
        <f>SUM(Q69:BH69)</f>
        <v>0</v>
      </c>
    </row>
    <row r="70" spans="1:61" ht="12.75">
      <c r="A70" s="1" t="s">
        <v>121</v>
      </c>
      <c r="B70" s="59"/>
      <c r="C70" s="41">
        <v>0.02</v>
      </c>
      <c r="D70" s="55">
        <v>0.02</v>
      </c>
      <c r="E70" s="41">
        <v>0.01</v>
      </c>
      <c r="F70" s="55">
        <v>0.04</v>
      </c>
      <c r="G70" s="49">
        <f aca="true" t="shared" si="9" ref="G70:G101">(H70+I70+J70+K70+L70+M70+N70)/7</f>
        <v>0.0642857142857143</v>
      </c>
      <c r="H70" s="27">
        <v>0.04</v>
      </c>
      <c r="I70" s="54"/>
      <c r="J70" s="30">
        <v>0.02</v>
      </c>
      <c r="K70" s="30">
        <v>0.06</v>
      </c>
      <c r="L70" s="25">
        <v>0.33</v>
      </c>
      <c r="M70" s="52"/>
      <c r="N70" s="54"/>
      <c r="O70" s="26">
        <f t="shared" si="8"/>
        <v>0.09138679460817913</v>
      </c>
      <c r="P70" s="18">
        <f t="shared" si="7"/>
        <v>4</v>
      </c>
      <c r="R70">
        <v>1</v>
      </c>
      <c r="W70">
        <v>1</v>
      </c>
      <c r="X70" s="31"/>
      <c r="AI70">
        <v>1</v>
      </c>
      <c r="BB70">
        <v>1</v>
      </c>
      <c r="BI70" s="28">
        <f>SUM(Q70:BH70)</f>
        <v>4</v>
      </c>
    </row>
    <row r="71" spans="1:61" ht="12.75">
      <c r="A71" s="1" t="s">
        <v>122</v>
      </c>
      <c r="B71" s="59">
        <v>0.02</v>
      </c>
      <c r="C71" s="41"/>
      <c r="D71" s="55"/>
      <c r="E71" s="41"/>
      <c r="F71" s="55">
        <v>0.01</v>
      </c>
      <c r="G71" s="49">
        <f t="shared" si="9"/>
        <v>0.005714285714285714</v>
      </c>
      <c r="H71" s="27">
        <v>0.02</v>
      </c>
      <c r="I71" s="54"/>
      <c r="J71" s="30">
        <v>0.02</v>
      </c>
      <c r="K71" s="54"/>
      <c r="L71" s="52"/>
      <c r="M71" s="52"/>
      <c r="N71" s="54"/>
      <c r="O71" s="26">
        <f t="shared" si="8"/>
        <v>0</v>
      </c>
      <c r="P71" s="18">
        <f t="shared" si="7"/>
        <v>0</v>
      </c>
      <c r="X71" s="31"/>
      <c r="BI71" s="28">
        <f>SUM(Q71:BH71)</f>
        <v>0</v>
      </c>
    </row>
    <row r="72" spans="1:61" ht="12.75">
      <c r="A72" s="1" t="s">
        <v>123</v>
      </c>
      <c r="B72" s="59"/>
      <c r="C72" s="41"/>
      <c r="D72" s="55"/>
      <c r="E72" s="41"/>
      <c r="F72" s="55"/>
      <c r="G72" s="49">
        <f t="shared" si="9"/>
        <v>0.002857142857142857</v>
      </c>
      <c r="H72" s="43"/>
      <c r="I72" s="54"/>
      <c r="J72" s="54"/>
      <c r="K72" s="54"/>
      <c r="L72" s="25">
        <v>0.02</v>
      </c>
      <c r="M72" s="52"/>
      <c r="N72" s="54"/>
      <c r="O72" s="26">
        <f t="shared" si="8"/>
        <v>0</v>
      </c>
      <c r="P72" s="18">
        <f t="shared" si="7"/>
        <v>0</v>
      </c>
      <c r="X72" s="31"/>
      <c r="BI72" s="28">
        <f>SUM(Q72:BH72)</f>
        <v>0</v>
      </c>
    </row>
    <row r="73" spans="1:61" ht="12.75">
      <c r="A73" s="1" t="s">
        <v>283</v>
      </c>
      <c r="B73" s="59"/>
      <c r="C73" s="41"/>
      <c r="D73" s="55">
        <v>0.01</v>
      </c>
      <c r="E73" s="41"/>
      <c r="F73" s="55"/>
      <c r="G73" s="49">
        <f t="shared" si="9"/>
        <v>0</v>
      </c>
      <c r="H73" s="27"/>
      <c r="I73" s="30"/>
      <c r="J73" s="30"/>
      <c r="K73" s="30"/>
      <c r="L73" s="25"/>
      <c r="M73" s="25"/>
      <c r="N73" s="30"/>
      <c r="O73" s="26">
        <f t="shared" si="8"/>
        <v>0</v>
      </c>
      <c r="P73" s="18">
        <f t="shared" si="7"/>
        <v>0</v>
      </c>
      <c r="X73" s="31"/>
      <c r="BI73" s="28"/>
    </row>
    <row r="74" spans="1:61" ht="12.75">
      <c r="A74" s="1" t="s">
        <v>124</v>
      </c>
      <c r="B74" s="59">
        <v>0.17</v>
      </c>
      <c r="C74" s="41">
        <v>0.14</v>
      </c>
      <c r="D74" s="55">
        <v>0.13</v>
      </c>
      <c r="E74" s="41">
        <v>0.21</v>
      </c>
      <c r="F74" s="55">
        <v>0.19</v>
      </c>
      <c r="G74" s="49">
        <f t="shared" si="9"/>
        <v>0.22386501578052925</v>
      </c>
      <c r="H74" s="27">
        <v>0.11</v>
      </c>
      <c r="I74" s="30">
        <v>0.2</v>
      </c>
      <c r="J74" s="30">
        <v>0.17</v>
      </c>
      <c r="K74" s="30">
        <v>0.36</v>
      </c>
      <c r="L74" s="25">
        <v>0.27</v>
      </c>
      <c r="M74" s="25">
        <v>0.19</v>
      </c>
      <c r="N74" s="30">
        <v>0.2670551104637048</v>
      </c>
      <c r="O74" s="26">
        <f t="shared" si="8"/>
        <v>0.20562028786840303</v>
      </c>
      <c r="P74" s="18">
        <f t="shared" si="7"/>
        <v>7</v>
      </c>
      <c r="R74">
        <v>1</v>
      </c>
      <c r="X74" s="31"/>
      <c r="AC74">
        <v>1</v>
      </c>
      <c r="AI74">
        <v>3</v>
      </c>
      <c r="AR74">
        <v>1</v>
      </c>
      <c r="AX74">
        <v>1</v>
      </c>
      <c r="AY74">
        <v>1</v>
      </c>
      <c r="AZ74">
        <v>1</v>
      </c>
      <c r="BI74" s="28">
        <f aca="true" t="shared" si="10" ref="BI74:BI105">SUM(Q74:BH74)</f>
        <v>9</v>
      </c>
    </row>
    <row r="75" spans="1:61" ht="12.75">
      <c r="A75" s="1" t="s">
        <v>125</v>
      </c>
      <c r="B75" s="59">
        <v>0.64</v>
      </c>
      <c r="C75" s="41">
        <v>0.42</v>
      </c>
      <c r="D75" s="55">
        <v>0.29</v>
      </c>
      <c r="E75" s="41">
        <v>0.19</v>
      </c>
      <c r="F75" s="55">
        <v>0.29</v>
      </c>
      <c r="G75" s="49">
        <f t="shared" si="9"/>
        <v>0.48853952068810047</v>
      </c>
      <c r="H75" s="27">
        <v>0.39</v>
      </c>
      <c r="I75" s="30">
        <v>0.66</v>
      </c>
      <c r="J75" s="30">
        <v>0.48</v>
      </c>
      <c r="K75" s="30">
        <v>0.22</v>
      </c>
      <c r="L75" s="25">
        <v>0.53</v>
      </c>
      <c r="M75" s="25">
        <v>0.46</v>
      </c>
      <c r="N75" s="30">
        <v>0.6797766448167031</v>
      </c>
      <c r="O75" s="26">
        <f t="shared" si="8"/>
        <v>0.7996344528215673</v>
      </c>
      <c r="P75" s="18">
        <f t="shared" si="7"/>
        <v>24</v>
      </c>
      <c r="Q75">
        <v>1</v>
      </c>
      <c r="T75">
        <v>1</v>
      </c>
      <c r="U75">
        <v>1</v>
      </c>
      <c r="V75">
        <v>1</v>
      </c>
      <c r="W75">
        <v>1</v>
      </c>
      <c r="X75" s="31"/>
      <c r="Y75">
        <v>3</v>
      </c>
      <c r="Z75">
        <v>2</v>
      </c>
      <c r="AA75">
        <v>2</v>
      </c>
      <c r="AB75">
        <v>2</v>
      </c>
      <c r="AC75">
        <v>2</v>
      </c>
      <c r="AD75">
        <v>1</v>
      </c>
      <c r="AE75">
        <v>2</v>
      </c>
      <c r="AF75">
        <v>1</v>
      </c>
      <c r="AH75">
        <v>2</v>
      </c>
      <c r="AI75">
        <v>2</v>
      </c>
      <c r="AN75">
        <v>1</v>
      </c>
      <c r="AP75">
        <v>1</v>
      </c>
      <c r="AR75">
        <v>1</v>
      </c>
      <c r="AT75">
        <v>1</v>
      </c>
      <c r="AU75">
        <v>3</v>
      </c>
      <c r="AV75">
        <v>1</v>
      </c>
      <c r="AY75">
        <v>1</v>
      </c>
      <c r="BA75">
        <v>1</v>
      </c>
      <c r="BD75">
        <v>1</v>
      </c>
      <c r="BI75" s="28">
        <f t="shared" si="10"/>
        <v>35</v>
      </c>
    </row>
    <row r="76" spans="1:61" ht="12.75">
      <c r="A76" s="1" t="s">
        <v>126</v>
      </c>
      <c r="B76" s="59">
        <v>7.03</v>
      </c>
      <c r="C76" s="41">
        <v>1.21</v>
      </c>
      <c r="D76" s="55">
        <v>1.98</v>
      </c>
      <c r="E76" s="41">
        <v>1.85</v>
      </c>
      <c r="F76" s="55">
        <v>2.46</v>
      </c>
      <c r="G76" s="49">
        <f t="shared" si="9"/>
        <v>3.7396340998161834</v>
      </c>
      <c r="H76" s="27">
        <v>1.77</v>
      </c>
      <c r="I76" s="30">
        <v>2.57</v>
      </c>
      <c r="J76" s="30">
        <v>2.51</v>
      </c>
      <c r="K76" s="30">
        <v>4.11</v>
      </c>
      <c r="L76" s="25">
        <v>4.44</v>
      </c>
      <c r="M76" s="25">
        <v>7.33</v>
      </c>
      <c r="N76" s="30">
        <v>3.4474386987132797</v>
      </c>
      <c r="O76" s="26">
        <f t="shared" si="8"/>
        <v>4.8663468128855385</v>
      </c>
      <c r="P76" s="18">
        <f t="shared" si="7"/>
        <v>40</v>
      </c>
      <c r="Q76">
        <v>9</v>
      </c>
      <c r="R76" s="98">
        <v>2</v>
      </c>
      <c r="S76">
        <v>5</v>
      </c>
      <c r="T76">
        <v>3</v>
      </c>
      <c r="U76">
        <v>4</v>
      </c>
      <c r="V76">
        <v>5</v>
      </c>
      <c r="W76">
        <v>14</v>
      </c>
      <c r="X76">
        <v>9</v>
      </c>
      <c r="Y76">
        <v>8</v>
      </c>
      <c r="Z76">
        <v>3</v>
      </c>
      <c r="AA76">
        <v>1</v>
      </c>
      <c r="AB76">
        <v>7</v>
      </c>
      <c r="AC76">
        <v>10</v>
      </c>
      <c r="AD76">
        <v>3</v>
      </c>
      <c r="AE76">
        <v>2</v>
      </c>
      <c r="AF76">
        <v>5</v>
      </c>
      <c r="AG76">
        <v>6</v>
      </c>
      <c r="AH76">
        <v>8</v>
      </c>
      <c r="AI76">
        <v>9</v>
      </c>
      <c r="AJ76">
        <v>4</v>
      </c>
      <c r="AK76">
        <v>4</v>
      </c>
      <c r="AL76">
        <v>10</v>
      </c>
      <c r="AM76">
        <v>1</v>
      </c>
      <c r="AN76">
        <v>10</v>
      </c>
      <c r="AO76">
        <v>11</v>
      </c>
      <c r="AP76">
        <v>2</v>
      </c>
      <c r="AQ76">
        <v>3</v>
      </c>
      <c r="AR76">
        <v>3</v>
      </c>
      <c r="AS76">
        <v>2</v>
      </c>
      <c r="AT76">
        <v>2</v>
      </c>
      <c r="AU76">
        <v>10</v>
      </c>
      <c r="AV76">
        <v>5</v>
      </c>
      <c r="AX76">
        <v>7</v>
      </c>
      <c r="AY76">
        <v>4</v>
      </c>
      <c r="AZ76">
        <v>2</v>
      </c>
      <c r="BA76">
        <v>4</v>
      </c>
      <c r="BB76">
        <v>6</v>
      </c>
      <c r="BD76">
        <v>3</v>
      </c>
      <c r="BG76">
        <v>6</v>
      </c>
      <c r="BH76">
        <v>1</v>
      </c>
      <c r="BI76" s="28">
        <f t="shared" si="10"/>
        <v>213</v>
      </c>
    </row>
    <row r="77" spans="1:61" ht="12.75">
      <c r="A77" s="1" t="s">
        <v>271</v>
      </c>
      <c r="B77" s="59">
        <v>0.07</v>
      </c>
      <c r="C77" s="41"/>
      <c r="D77" s="55"/>
      <c r="E77" s="41"/>
      <c r="F77" s="55"/>
      <c r="G77" s="49">
        <f t="shared" si="9"/>
        <v>0</v>
      </c>
      <c r="H77" s="27"/>
      <c r="I77" s="30"/>
      <c r="J77" s="30"/>
      <c r="K77" s="30"/>
      <c r="L77" s="25"/>
      <c r="M77" s="25"/>
      <c r="N77" s="30"/>
      <c r="O77" s="26">
        <f t="shared" si="8"/>
        <v>0</v>
      </c>
      <c r="P77" s="18">
        <f t="shared" si="7"/>
        <v>0</v>
      </c>
      <c r="BI77" s="28">
        <f t="shared" si="10"/>
        <v>0</v>
      </c>
    </row>
    <row r="78" spans="1:61" ht="12.75">
      <c r="A78" s="1" t="s">
        <v>127</v>
      </c>
      <c r="B78" s="59">
        <v>0.22</v>
      </c>
      <c r="C78" s="41">
        <v>0.06</v>
      </c>
      <c r="D78" s="55">
        <v>0.06</v>
      </c>
      <c r="E78" s="41">
        <v>0.04</v>
      </c>
      <c r="F78" s="55">
        <v>0.02</v>
      </c>
      <c r="G78" s="49">
        <f t="shared" si="9"/>
        <v>0.0518333159920924</v>
      </c>
      <c r="H78" s="27">
        <v>0.06</v>
      </c>
      <c r="I78" s="30">
        <v>0.02</v>
      </c>
      <c r="J78" s="30">
        <v>0.02</v>
      </c>
      <c r="K78" s="30">
        <v>0.08</v>
      </c>
      <c r="L78" s="25">
        <v>0.04</v>
      </c>
      <c r="M78" s="25">
        <v>0.07</v>
      </c>
      <c r="N78" s="30">
        <v>0.07283321194464676</v>
      </c>
      <c r="O78" s="26">
        <f t="shared" si="8"/>
        <v>0.04569339730408956</v>
      </c>
      <c r="P78" s="18">
        <f t="shared" si="7"/>
        <v>2</v>
      </c>
      <c r="AO78">
        <v>1</v>
      </c>
      <c r="AR78">
        <v>1</v>
      </c>
      <c r="BI78" s="28">
        <f t="shared" si="10"/>
        <v>2</v>
      </c>
    </row>
    <row r="79" spans="1:61" ht="12.75">
      <c r="A79" s="1" t="s">
        <v>128</v>
      </c>
      <c r="B79" s="59">
        <v>0.03</v>
      </c>
      <c r="C79" s="41">
        <v>0.03</v>
      </c>
      <c r="D79" s="55">
        <v>0.04</v>
      </c>
      <c r="E79" s="41">
        <v>0.01</v>
      </c>
      <c r="F79" s="55">
        <v>0.03</v>
      </c>
      <c r="G79" s="49">
        <f t="shared" si="9"/>
        <v>0.022857142857142857</v>
      </c>
      <c r="H79" s="63"/>
      <c r="I79" s="54"/>
      <c r="J79" s="54"/>
      <c r="K79" s="54"/>
      <c r="L79" s="25">
        <v>0.07</v>
      </c>
      <c r="M79" s="25">
        <v>0.09</v>
      </c>
      <c r="N79" s="54"/>
      <c r="O79" s="26">
        <f t="shared" si="8"/>
        <v>0</v>
      </c>
      <c r="P79" s="18">
        <f t="shared" si="7"/>
        <v>0</v>
      </c>
      <c r="BI79" s="28">
        <f t="shared" si="10"/>
        <v>0</v>
      </c>
    </row>
    <row r="80" spans="1:61" ht="12.75">
      <c r="A80" s="1" t="s">
        <v>275</v>
      </c>
      <c r="B80" s="59"/>
      <c r="C80" s="41">
        <v>0.03</v>
      </c>
      <c r="D80" s="55">
        <v>0.01</v>
      </c>
      <c r="E80" s="41">
        <v>0.01</v>
      </c>
      <c r="F80" s="55">
        <v>0.01</v>
      </c>
      <c r="G80" s="49">
        <f t="shared" si="9"/>
        <v>0</v>
      </c>
      <c r="H80" s="27"/>
      <c r="I80" s="30"/>
      <c r="J80" s="30"/>
      <c r="K80" s="30"/>
      <c r="L80" s="25"/>
      <c r="M80" s="25"/>
      <c r="N80" s="30"/>
      <c r="O80" s="26">
        <f t="shared" si="8"/>
        <v>0</v>
      </c>
      <c r="P80" s="18">
        <f t="shared" si="7"/>
        <v>0</v>
      </c>
      <c r="BI80" s="28">
        <f t="shared" si="10"/>
        <v>0</v>
      </c>
    </row>
    <row r="81" spans="1:61" ht="12.75">
      <c r="A81" s="1" t="s">
        <v>129</v>
      </c>
      <c r="B81" s="59"/>
      <c r="C81" s="41"/>
      <c r="D81" s="55"/>
      <c r="E81" s="41"/>
      <c r="F81" s="55"/>
      <c r="G81" s="49">
        <f t="shared" si="9"/>
        <v>0.002857142857142857</v>
      </c>
      <c r="H81" s="43"/>
      <c r="I81" s="54"/>
      <c r="J81" s="54"/>
      <c r="K81" s="54"/>
      <c r="L81" s="52"/>
      <c r="M81" s="25">
        <v>0.02</v>
      </c>
      <c r="N81" s="54"/>
      <c r="O81" s="26">
        <f t="shared" si="8"/>
        <v>0</v>
      </c>
      <c r="P81" s="18">
        <f t="shared" si="7"/>
        <v>0</v>
      </c>
      <c r="BI81" s="28">
        <f t="shared" si="10"/>
        <v>0</v>
      </c>
    </row>
    <row r="82" spans="1:61" ht="12.75">
      <c r="A82" s="1" t="s">
        <v>130</v>
      </c>
      <c r="B82" s="59"/>
      <c r="C82" s="41"/>
      <c r="D82" s="55"/>
      <c r="E82" s="41"/>
      <c r="F82" s="55"/>
      <c r="G82" s="49">
        <f t="shared" si="9"/>
        <v>0.012857142857142857</v>
      </c>
      <c r="H82" s="43"/>
      <c r="I82" s="30">
        <v>0.05</v>
      </c>
      <c r="J82" s="54"/>
      <c r="K82" s="54"/>
      <c r="L82" s="52"/>
      <c r="M82" s="25">
        <v>0.04</v>
      </c>
      <c r="N82" s="54"/>
      <c r="O82" s="26">
        <f t="shared" si="8"/>
        <v>0</v>
      </c>
      <c r="P82" s="18">
        <f t="shared" si="7"/>
        <v>0</v>
      </c>
      <c r="BI82" s="28">
        <f t="shared" si="10"/>
        <v>0</v>
      </c>
    </row>
    <row r="83" spans="1:61" ht="12.75">
      <c r="A83" s="1" t="s">
        <v>131</v>
      </c>
      <c r="B83" s="59"/>
      <c r="C83" s="41"/>
      <c r="D83" s="55"/>
      <c r="E83" s="41"/>
      <c r="F83" s="55"/>
      <c r="G83" s="49">
        <f t="shared" si="9"/>
        <v>0.005714285714285714</v>
      </c>
      <c r="H83" s="43"/>
      <c r="I83" s="30">
        <v>0.02</v>
      </c>
      <c r="J83" s="54"/>
      <c r="K83" s="54"/>
      <c r="L83" s="52"/>
      <c r="M83" s="25">
        <v>0.02</v>
      </c>
      <c r="N83" s="54"/>
      <c r="O83" s="26">
        <f t="shared" si="8"/>
        <v>0</v>
      </c>
      <c r="P83" s="18">
        <f t="shared" si="7"/>
        <v>0</v>
      </c>
      <c r="BI83" s="28">
        <f t="shared" si="10"/>
        <v>0</v>
      </c>
    </row>
    <row r="84" spans="1:61" ht="12.75">
      <c r="A84" s="1" t="s">
        <v>132</v>
      </c>
      <c r="B84" s="59">
        <v>1.01</v>
      </c>
      <c r="C84" s="41">
        <v>0.89</v>
      </c>
      <c r="D84" s="55">
        <v>3.36</v>
      </c>
      <c r="E84" s="41">
        <v>1.54</v>
      </c>
      <c r="F84" s="55">
        <v>16.77</v>
      </c>
      <c r="G84" s="49">
        <f t="shared" si="9"/>
        <v>9.348427843096454</v>
      </c>
      <c r="H84" s="27">
        <v>0.09</v>
      </c>
      <c r="I84" s="30">
        <v>48.5</v>
      </c>
      <c r="J84" s="30">
        <v>0.19</v>
      </c>
      <c r="K84" s="30">
        <v>9.42</v>
      </c>
      <c r="L84" s="25">
        <v>3.69</v>
      </c>
      <c r="M84" s="25">
        <v>0.49</v>
      </c>
      <c r="N84" s="30">
        <v>3.0589949016751636</v>
      </c>
      <c r="O84" s="26">
        <f t="shared" si="8"/>
        <v>31.16289696138908</v>
      </c>
      <c r="P84" s="18">
        <f t="shared" si="7"/>
        <v>32</v>
      </c>
      <c r="Q84">
        <v>25</v>
      </c>
      <c r="R84" s="98">
        <v>225</v>
      </c>
      <c r="U84">
        <v>2</v>
      </c>
      <c r="V84">
        <v>1</v>
      </c>
      <c r="W84">
        <v>13</v>
      </c>
      <c r="X84">
        <v>60</v>
      </c>
      <c r="AB84">
        <v>17</v>
      </c>
      <c r="AC84">
        <v>17</v>
      </c>
      <c r="AD84">
        <v>105</v>
      </c>
      <c r="AF84">
        <v>14</v>
      </c>
      <c r="AG84">
        <v>2</v>
      </c>
      <c r="AI84">
        <v>2</v>
      </c>
      <c r="AK84">
        <v>7</v>
      </c>
      <c r="AL84">
        <v>15</v>
      </c>
      <c r="AM84">
        <v>31</v>
      </c>
      <c r="AN84">
        <v>41</v>
      </c>
      <c r="AO84">
        <v>8</v>
      </c>
      <c r="AP84">
        <v>78</v>
      </c>
      <c r="AQ84">
        <v>160</v>
      </c>
      <c r="AR84">
        <v>2</v>
      </c>
      <c r="AS84">
        <v>5</v>
      </c>
      <c r="AT84">
        <v>127</v>
      </c>
      <c r="AW84">
        <v>1</v>
      </c>
      <c r="AX84">
        <v>80</v>
      </c>
      <c r="AY84">
        <v>283</v>
      </c>
      <c r="AZ84">
        <v>3</v>
      </c>
      <c r="BA84">
        <v>1</v>
      </c>
      <c r="BB84">
        <v>5</v>
      </c>
      <c r="BD84">
        <v>13</v>
      </c>
      <c r="BE84">
        <v>15</v>
      </c>
      <c r="BF84">
        <v>5</v>
      </c>
      <c r="BG84">
        <v>1</v>
      </c>
      <c r="BI84" s="28">
        <f t="shared" si="10"/>
        <v>1364</v>
      </c>
    </row>
    <row r="85" spans="1:61" ht="12.75">
      <c r="A85" s="1" t="s">
        <v>133</v>
      </c>
      <c r="B85" s="59"/>
      <c r="C85" s="41">
        <v>0.03</v>
      </c>
      <c r="D85" s="55">
        <v>0.05</v>
      </c>
      <c r="E85" s="41">
        <v>0.05</v>
      </c>
      <c r="F85" s="55">
        <v>0.13</v>
      </c>
      <c r="G85" s="49">
        <f t="shared" si="9"/>
        <v>0.089587278465647</v>
      </c>
      <c r="H85" s="27">
        <v>0.09</v>
      </c>
      <c r="I85" s="54"/>
      <c r="J85" s="30">
        <v>0.32</v>
      </c>
      <c r="K85" s="30">
        <v>0.04</v>
      </c>
      <c r="L85" s="25">
        <v>0.04</v>
      </c>
      <c r="M85" s="25">
        <v>0.04</v>
      </c>
      <c r="N85" s="30">
        <v>0.097110949259529</v>
      </c>
      <c r="O85" s="26">
        <f t="shared" si="8"/>
        <v>0.02284669865204478</v>
      </c>
      <c r="P85" s="18">
        <f t="shared" si="7"/>
        <v>1</v>
      </c>
      <c r="U85">
        <v>1</v>
      </c>
      <c r="BI85" s="28">
        <f t="shared" si="10"/>
        <v>1</v>
      </c>
    </row>
    <row r="86" spans="1:61" ht="12.75">
      <c r="A86" s="1" t="s">
        <v>134</v>
      </c>
      <c r="B86" s="59">
        <v>0.12</v>
      </c>
      <c r="C86" s="41">
        <v>0.01</v>
      </c>
      <c r="D86" s="55"/>
      <c r="E86" s="41"/>
      <c r="F86" s="55">
        <v>0.01</v>
      </c>
      <c r="G86" s="49">
        <f t="shared" si="9"/>
        <v>0.017142857142857144</v>
      </c>
      <c r="H86" s="27">
        <v>0.02</v>
      </c>
      <c r="I86" s="30">
        <v>0.1</v>
      </c>
      <c r="J86" s="54"/>
      <c r="K86" s="54"/>
      <c r="L86" s="52"/>
      <c r="M86" s="52"/>
      <c r="N86" s="54"/>
      <c r="O86" s="26">
        <f t="shared" si="8"/>
        <v>0.1142334932602239</v>
      </c>
      <c r="P86" s="18">
        <f t="shared" si="7"/>
        <v>4</v>
      </c>
      <c r="AE86">
        <v>1</v>
      </c>
      <c r="AP86">
        <v>1</v>
      </c>
      <c r="BD86">
        <v>2</v>
      </c>
      <c r="BF86">
        <v>1</v>
      </c>
      <c r="BI86" s="28">
        <f t="shared" si="10"/>
        <v>5</v>
      </c>
    </row>
    <row r="87" spans="1:61" ht="12.75">
      <c r="A87" s="1" t="s">
        <v>135</v>
      </c>
      <c r="B87" s="59"/>
      <c r="C87" s="41"/>
      <c r="D87" s="55">
        <v>0.01</v>
      </c>
      <c r="E87" s="41">
        <v>0.02</v>
      </c>
      <c r="F87" s="55">
        <v>0.01</v>
      </c>
      <c r="G87" s="49">
        <f t="shared" si="9"/>
        <v>0.009182533902126035</v>
      </c>
      <c r="H87" s="63"/>
      <c r="I87" s="54"/>
      <c r="J87" s="54"/>
      <c r="K87" s="30">
        <v>0.02</v>
      </c>
      <c r="L87" s="52"/>
      <c r="M87" s="25">
        <v>0.02</v>
      </c>
      <c r="N87" s="30">
        <v>0.02427773731488225</v>
      </c>
      <c r="O87" s="26">
        <f t="shared" si="8"/>
        <v>0</v>
      </c>
      <c r="P87" s="18">
        <f t="shared" si="7"/>
        <v>0</v>
      </c>
      <c r="BI87" s="28">
        <f t="shared" si="10"/>
        <v>0</v>
      </c>
    </row>
    <row r="88" spans="1:61" ht="12.75">
      <c r="A88" s="1" t="s">
        <v>136</v>
      </c>
      <c r="B88" s="59"/>
      <c r="C88" s="41"/>
      <c r="D88" s="55"/>
      <c r="E88" s="41"/>
      <c r="F88" s="55">
        <v>0.02</v>
      </c>
      <c r="G88" s="49">
        <f t="shared" si="9"/>
        <v>0.025714285714285714</v>
      </c>
      <c r="H88" s="63"/>
      <c r="I88" s="30">
        <v>0.02</v>
      </c>
      <c r="J88" s="54"/>
      <c r="K88" s="30">
        <v>0.16</v>
      </c>
      <c r="L88" s="52"/>
      <c r="M88" s="52"/>
      <c r="N88" s="54"/>
      <c r="O88" s="26">
        <f t="shared" si="8"/>
        <v>0.02284669865204478</v>
      </c>
      <c r="P88" s="18">
        <f t="shared" si="7"/>
        <v>1</v>
      </c>
      <c r="X88">
        <v>1</v>
      </c>
      <c r="BI88" s="28">
        <f t="shared" si="10"/>
        <v>1</v>
      </c>
    </row>
    <row r="89" spans="1:61" ht="12.75">
      <c r="A89" s="1" t="s">
        <v>137</v>
      </c>
      <c r="B89" s="59">
        <v>0.47</v>
      </c>
      <c r="C89" s="41">
        <v>0.83</v>
      </c>
      <c r="D89" s="55">
        <v>0.49</v>
      </c>
      <c r="E89" s="41">
        <v>0.64</v>
      </c>
      <c r="F89" s="55">
        <v>1.35</v>
      </c>
      <c r="G89" s="49">
        <f t="shared" si="9"/>
        <v>2.6878167377657545</v>
      </c>
      <c r="H89" s="27">
        <v>0.26</v>
      </c>
      <c r="I89" s="30">
        <v>6.5</v>
      </c>
      <c r="J89" s="30">
        <v>1.6</v>
      </c>
      <c r="K89" s="30">
        <v>4.76</v>
      </c>
      <c r="L89" s="25">
        <v>1.01</v>
      </c>
      <c r="M89" s="25">
        <v>1.65</v>
      </c>
      <c r="N89" s="30">
        <v>3.0347171643602815</v>
      </c>
      <c r="O89" s="26">
        <f t="shared" si="8"/>
        <v>6.7626228010052545</v>
      </c>
      <c r="P89" s="18">
        <f t="shared" si="7"/>
        <v>31</v>
      </c>
      <c r="Q89">
        <v>6</v>
      </c>
      <c r="R89" s="98">
        <v>9</v>
      </c>
      <c r="T89">
        <v>1</v>
      </c>
      <c r="V89">
        <v>7</v>
      </c>
      <c r="W89">
        <v>18</v>
      </c>
      <c r="X89">
        <v>31</v>
      </c>
      <c r="Y89">
        <v>11</v>
      </c>
      <c r="Z89">
        <v>3</v>
      </c>
      <c r="AA89">
        <v>2</v>
      </c>
      <c r="AB89">
        <v>1</v>
      </c>
      <c r="AC89">
        <v>14</v>
      </c>
      <c r="AD89">
        <v>1</v>
      </c>
      <c r="AE89">
        <v>4</v>
      </c>
      <c r="AI89">
        <v>3</v>
      </c>
      <c r="AL89">
        <v>22</v>
      </c>
      <c r="AM89">
        <v>19</v>
      </c>
      <c r="AN89">
        <v>27</v>
      </c>
      <c r="AO89">
        <v>4</v>
      </c>
      <c r="AP89">
        <v>18</v>
      </c>
      <c r="AR89">
        <v>12</v>
      </c>
      <c r="AU89">
        <v>10</v>
      </c>
      <c r="AV89">
        <v>1</v>
      </c>
      <c r="AW89">
        <v>2</v>
      </c>
      <c r="AX89">
        <v>12</v>
      </c>
      <c r="AY89">
        <v>11</v>
      </c>
      <c r="AZ89">
        <v>9</v>
      </c>
      <c r="BA89">
        <v>12</v>
      </c>
      <c r="BB89">
        <v>17</v>
      </c>
      <c r="BC89">
        <v>5</v>
      </c>
      <c r="BE89">
        <v>3</v>
      </c>
      <c r="BG89">
        <v>1</v>
      </c>
      <c r="BI89" s="28">
        <f t="shared" si="10"/>
        <v>296</v>
      </c>
    </row>
    <row r="90" spans="1:61" ht="12.75">
      <c r="A90" s="1" t="s">
        <v>138</v>
      </c>
      <c r="B90" s="59">
        <v>52.09</v>
      </c>
      <c r="C90" s="41">
        <v>25.73</v>
      </c>
      <c r="D90" s="55">
        <v>5.86</v>
      </c>
      <c r="E90" s="41">
        <v>57.54</v>
      </c>
      <c r="F90" s="55">
        <v>45.23</v>
      </c>
      <c r="G90" s="49">
        <f t="shared" si="9"/>
        <v>21.382483265702493</v>
      </c>
      <c r="H90" s="63"/>
      <c r="I90" s="30">
        <v>40.59</v>
      </c>
      <c r="J90" s="30">
        <v>0.15</v>
      </c>
      <c r="K90" s="30">
        <v>104.33</v>
      </c>
      <c r="L90" s="25">
        <v>0.15</v>
      </c>
      <c r="M90" s="25">
        <v>0.84</v>
      </c>
      <c r="N90" s="30">
        <v>3.6173828599174556</v>
      </c>
      <c r="O90" s="26">
        <f t="shared" si="8"/>
        <v>176.39936029243773</v>
      </c>
      <c r="P90" s="18">
        <f t="shared" si="7"/>
        <v>39</v>
      </c>
      <c r="Q90">
        <v>71</v>
      </c>
      <c r="R90" s="98">
        <v>1410</v>
      </c>
      <c r="T90">
        <v>53</v>
      </c>
      <c r="W90">
        <v>72</v>
      </c>
      <c r="X90">
        <v>12</v>
      </c>
      <c r="Y90">
        <v>3</v>
      </c>
      <c r="Z90">
        <v>2</v>
      </c>
      <c r="AA90">
        <v>9</v>
      </c>
      <c r="AB90">
        <v>10</v>
      </c>
      <c r="AC90">
        <v>927</v>
      </c>
      <c r="AD90">
        <v>531</v>
      </c>
      <c r="AE90">
        <v>6</v>
      </c>
      <c r="AF90">
        <v>2</v>
      </c>
      <c r="AG90">
        <v>50</v>
      </c>
      <c r="AH90">
        <v>12</v>
      </c>
      <c r="AI90">
        <v>55</v>
      </c>
      <c r="AJ90">
        <v>1</v>
      </c>
      <c r="AL90">
        <v>247</v>
      </c>
      <c r="AM90">
        <v>186</v>
      </c>
      <c r="AN90">
        <v>177</v>
      </c>
      <c r="AO90">
        <v>19</v>
      </c>
      <c r="AP90">
        <v>793</v>
      </c>
      <c r="AQ90">
        <v>383</v>
      </c>
      <c r="AR90">
        <v>283</v>
      </c>
      <c r="AS90">
        <v>274</v>
      </c>
      <c r="AT90">
        <v>11</v>
      </c>
      <c r="AU90">
        <v>7</v>
      </c>
      <c r="AW90">
        <v>68</v>
      </c>
      <c r="AX90">
        <v>92</v>
      </c>
      <c r="AY90">
        <v>385</v>
      </c>
      <c r="AZ90">
        <v>221</v>
      </c>
      <c r="BA90">
        <v>640</v>
      </c>
      <c r="BB90">
        <v>395</v>
      </c>
      <c r="BC90">
        <v>89</v>
      </c>
      <c r="BD90">
        <v>35</v>
      </c>
      <c r="BE90">
        <v>76</v>
      </c>
      <c r="BF90">
        <v>109</v>
      </c>
      <c r="BG90">
        <v>1</v>
      </c>
      <c r="BH90">
        <v>4</v>
      </c>
      <c r="BI90" s="28">
        <f t="shared" si="10"/>
        <v>7721</v>
      </c>
    </row>
    <row r="91" spans="1:61" ht="12.75">
      <c r="A91" s="1" t="s">
        <v>139</v>
      </c>
      <c r="B91" s="59"/>
      <c r="C91" s="41"/>
      <c r="D91" s="55"/>
      <c r="E91" s="41"/>
      <c r="F91" s="55"/>
      <c r="G91" s="49">
        <f t="shared" si="9"/>
        <v>0.002857142857142857</v>
      </c>
      <c r="H91" s="43"/>
      <c r="I91" s="30">
        <v>0.02</v>
      </c>
      <c r="J91" s="54"/>
      <c r="K91" s="54"/>
      <c r="L91" s="52"/>
      <c r="M91" s="52"/>
      <c r="N91" s="54"/>
      <c r="O91" s="26">
        <f t="shared" si="8"/>
        <v>0</v>
      </c>
      <c r="P91" s="18">
        <f t="shared" si="7"/>
        <v>0</v>
      </c>
      <c r="BI91" s="28">
        <f t="shared" si="10"/>
        <v>0</v>
      </c>
    </row>
    <row r="92" spans="1:61" ht="12.75">
      <c r="A92" s="1" t="s">
        <v>140</v>
      </c>
      <c r="B92" s="59">
        <v>0.06</v>
      </c>
      <c r="C92" s="41">
        <v>0.01</v>
      </c>
      <c r="D92" s="55">
        <v>0.01</v>
      </c>
      <c r="E92" s="41">
        <v>0.01</v>
      </c>
      <c r="F92" s="55">
        <v>0.01</v>
      </c>
      <c r="G92" s="49">
        <f t="shared" si="9"/>
        <v>0.005714285714285714</v>
      </c>
      <c r="H92" s="63"/>
      <c r="I92" s="54"/>
      <c r="J92" s="54"/>
      <c r="K92" s="30">
        <v>0.04</v>
      </c>
      <c r="L92" s="52"/>
      <c r="M92" s="52"/>
      <c r="N92" s="54"/>
      <c r="O92" s="26">
        <f t="shared" si="8"/>
        <v>0.38839387708476125</v>
      </c>
      <c r="P92" s="18">
        <f t="shared" si="7"/>
        <v>2</v>
      </c>
      <c r="AC92">
        <v>16</v>
      </c>
      <c r="BF92">
        <v>1</v>
      </c>
      <c r="BI92" s="28">
        <f t="shared" si="10"/>
        <v>17</v>
      </c>
    </row>
    <row r="93" spans="1:61" ht="12.75">
      <c r="A93" s="1" t="s">
        <v>141</v>
      </c>
      <c r="B93" s="59"/>
      <c r="C93" s="41"/>
      <c r="D93" s="55"/>
      <c r="E93" s="41"/>
      <c r="F93" s="55"/>
      <c r="G93" s="49">
        <f t="shared" si="9"/>
        <v>0.002857142857142857</v>
      </c>
      <c r="H93" s="63"/>
      <c r="I93" s="30">
        <v>0.02</v>
      </c>
      <c r="J93" s="54"/>
      <c r="K93" s="54"/>
      <c r="L93" s="52"/>
      <c r="M93" s="52"/>
      <c r="N93" s="54"/>
      <c r="O93" s="26">
        <f t="shared" si="8"/>
        <v>0</v>
      </c>
      <c r="P93" s="18">
        <f t="shared" si="7"/>
        <v>0</v>
      </c>
      <c r="BI93" s="28">
        <f t="shared" si="10"/>
        <v>0</v>
      </c>
    </row>
    <row r="94" spans="1:61" ht="12.75">
      <c r="A94" s="1" t="s">
        <v>142</v>
      </c>
      <c r="B94" s="59"/>
      <c r="C94" s="41"/>
      <c r="D94" s="55"/>
      <c r="E94" s="41"/>
      <c r="F94" s="55"/>
      <c r="G94" s="49">
        <f t="shared" si="9"/>
        <v>0.005714285714285714</v>
      </c>
      <c r="H94" s="63"/>
      <c r="I94" s="54"/>
      <c r="J94" s="54"/>
      <c r="K94" s="30">
        <v>0.04</v>
      </c>
      <c r="L94" s="52"/>
      <c r="M94" s="52"/>
      <c r="N94" s="54"/>
      <c r="O94" s="26">
        <f t="shared" si="8"/>
        <v>0</v>
      </c>
      <c r="P94" s="18">
        <f t="shared" si="7"/>
        <v>0</v>
      </c>
      <c r="BI94" s="28">
        <f t="shared" si="10"/>
        <v>0</v>
      </c>
    </row>
    <row r="95" spans="1:61" ht="12.75">
      <c r="A95" s="1" t="s">
        <v>143</v>
      </c>
      <c r="B95" s="60">
        <v>7.2</v>
      </c>
      <c r="C95" s="41">
        <v>8.25</v>
      </c>
      <c r="D95" s="56">
        <v>11.19</v>
      </c>
      <c r="E95" s="41">
        <v>9.69</v>
      </c>
      <c r="F95" s="55">
        <v>11.59</v>
      </c>
      <c r="G95" s="49">
        <f t="shared" si="9"/>
        <v>6.92749869940693</v>
      </c>
      <c r="H95" s="27">
        <v>8.27</v>
      </c>
      <c r="I95" s="30">
        <v>9.31</v>
      </c>
      <c r="J95" s="30">
        <v>4.71</v>
      </c>
      <c r="K95" s="30">
        <v>8.02</v>
      </c>
      <c r="L95" s="25">
        <v>6.31</v>
      </c>
      <c r="M95" s="25">
        <v>6.41</v>
      </c>
      <c r="N95" s="30">
        <v>5.462490895848506</v>
      </c>
      <c r="O95" s="26">
        <f t="shared" si="8"/>
        <v>4.523646333104867</v>
      </c>
      <c r="P95" s="18">
        <f t="shared" si="7"/>
        <v>35</v>
      </c>
      <c r="R95">
        <v>1</v>
      </c>
      <c r="T95">
        <v>1</v>
      </c>
      <c r="U95">
        <v>5</v>
      </c>
      <c r="V95">
        <v>10</v>
      </c>
      <c r="W95">
        <v>4</v>
      </c>
      <c r="X95">
        <v>1</v>
      </c>
      <c r="Y95">
        <v>3</v>
      </c>
      <c r="Z95">
        <v>2</v>
      </c>
      <c r="AB95">
        <v>8</v>
      </c>
      <c r="AC95">
        <v>6</v>
      </c>
      <c r="AE95">
        <v>5</v>
      </c>
      <c r="AF95">
        <v>11</v>
      </c>
      <c r="AG95">
        <v>2</v>
      </c>
      <c r="AH95">
        <v>10</v>
      </c>
      <c r="AI95">
        <v>20</v>
      </c>
      <c r="AJ95">
        <v>3</v>
      </c>
      <c r="AK95">
        <v>3</v>
      </c>
      <c r="AL95">
        <v>1</v>
      </c>
      <c r="AM95">
        <v>2</v>
      </c>
      <c r="AN95">
        <v>3</v>
      </c>
      <c r="AO95">
        <v>1</v>
      </c>
      <c r="AP95">
        <v>11</v>
      </c>
      <c r="AR95">
        <v>16</v>
      </c>
      <c r="AS95">
        <v>1</v>
      </c>
      <c r="AT95">
        <v>3</v>
      </c>
      <c r="AU95">
        <v>5</v>
      </c>
      <c r="AX95">
        <v>5</v>
      </c>
      <c r="AY95">
        <v>10</v>
      </c>
      <c r="BA95">
        <v>14</v>
      </c>
      <c r="BB95">
        <v>2</v>
      </c>
      <c r="BD95">
        <v>11</v>
      </c>
      <c r="BE95">
        <v>1</v>
      </c>
      <c r="BF95">
        <v>4</v>
      </c>
      <c r="BG95">
        <v>8</v>
      </c>
      <c r="BH95">
        <v>5</v>
      </c>
      <c r="BI95" s="28">
        <f t="shared" si="10"/>
        <v>198</v>
      </c>
    </row>
    <row r="96" spans="1:61" ht="12.75">
      <c r="A96" s="1" t="s">
        <v>144</v>
      </c>
      <c r="B96" s="59"/>
      <c r="C96" s="41"/>
      <c r="D96" s="55"/>
      <c r="E96" s="41"/>
      <c r="F96" s="55"/>
      <c r="G96" s="49">
        <f t="shared" si="9"/>
        <v>0.10218288838411614</v>
      </c>
      <c r="H96" s="26">
        <f>5/46.2</f>
        <v>0.10822510822510822</v>
      </c>
      <c r="I96" s="30">
        <v>0.02</v>
      </c>
      <c r="J96" s="30">
        <v>0.02</v>
      </c>
      <c r="K96" s="30">
        <v>0.06</v>
      </c>
      <c r="L96" s="25">
        <v>0.2</v>
      </c>
      <c r="M96" s="25">
        <v>0.04</v>
      </c>
      <c r="N96" s="30">
        <v>0.2670551104637048</v>
      </c>
      <c r="O96" s="26">
        <f t="shared" si="8"/>
        <v>0.06854009595613433</v>
      </c>
      <c r="P96" s="18">
        <f t="shared" si="7"/>
        <v>2</v>
      </c>
      <c r="T96">
        <v>1</v>
      </c>
      <c r="AY96">
        <v>2</v>
      </c>
      <c r="BI96" s="28">
        <f t="shared" si="10"/>
        <v>3</v>
      </c>
    </row>
    <row r="97" spans="1:61" ht="12.75">
      <c r="A97" s="1" t="s">
        <v>145</v>
      </c>
      <c r="B97" s="59">
        <v>0.79</v>
      </c>
      <c r="C97" s="41">
        <v>1.29</v>
      </c>
      <c r="D97" s="55">
        <v>2.29</v>
      </c>
      <c r="E97" s="41">
        <v>0.52</v>
      </c>
      <c r="F97" s="55">
        <v>0.97</v>
      </c>
      <c r="G97" s="49">
        <f t="shared" si="9"/>
        <v>1.8031980716540075</v>
      </c>
      <c r="H97" s="27">
        <v>0.28</v>
      </c>
      <c r="I97" s="30">
        <v>2.06</v>
      </c>
      <c r="J97" s="30">
        <v>5.1</v>
      </c>
      <c r="K97" s="30">
        <v>0.26</v>
      </c>
      <c r="L97" s="25">
        <v>1.33</v>
      </c>
      <c r="M97" s="25">
        <v>2.16</v>
      </c>
      <c r="N97" s="30">
        <v>1.4323865015780528</v>
      </c>
      <c r="O97" s="26">
        <f t="shared" si="8"/>
        <v>0.9595613433858807</v>
      </c>
      <c r="P97" s="18">
        <f t="shared" si="7"/>
        <v>6</v>
      </c>
      <c r="X97">
        <v>5</v>
      </c>
      <c r="AJ97">
        <v>12</v>
      </c>
      <c r="AS97">
        <v>2</v>
      </c>
      <c r="AZ97">
        <v>5</v>
      </c>
      <c r="BA97">
        <v>9</v>
      </c>
      <c r="BD97">
        <v>9</v>
      </c>
      <c r="BI97" s="28">
        <f t="shared" si="10"/>
        <v>42</v>
      </c>
    </row>
    <row r="98" spans="1:61" ht="12.75">
      <c r="A98" s="1" t="s">
        <v>146</v>
      </c>
      <c r="B98" s="59">
        <v>10.23</v>
      </c>
      <c r="C98" s="41">
        <v>8.59</v>
      </c>
      <c r="D98" s="56">
        <v>8.7</v>
      </c>
      <c r="E98" s="41">
        <v>7.61</v>
      </c>
      <c r="F98" s="55">
        <v>4.68</v>
      </c>
      <c r="G98" s="49">
        <f t="shared" si="9"/>
        <v>3.967736968057434</v>
      </c>
      <c r="H98" s="27">
        <v>3.25</v>
      </c>
      <c r="I98" s="30">
        <v>2.57</v>
      </c>
      <c r="J98" s="30">
        <v>3.41</v>
      </c>
      <c r="K98" s="30">
        <v>4.21</v>
      </c>
      <c r="L98" s="25">
        <v>4.66</v>
      </c>
      <c r="M98" s="25">
        <v>4.94</v>
      </c>
      <c r="N98" s="30">
        <v>4.7341587764020385</v>
      </c>
      <c r="O98" s="26">
        <f t="shared" si="8"/>
        <v>5.643134567055061</v>
      </c>
      <c r="P98" s="18">
        <f t="shared" si="7"/>
        <v>34</v>
      </c>
      <c r="Q98">
        <v>13</v>
      </c>
      <c r="S98">
        <v>8</v>
      </c>
      <c r="T98">
        <v>4</v>
      </c>
      <c r="U98">
        <v>8</v>
      </c>
      <c r="V98">
        <v>2</v>
      </c>
      <c r="W98">
        <v>1</v>
      </c>
      <c r="X98">
        <v>1</v>
      </c>
      <c r="Y98">
        <v>12</v>
      </c>
      <c r="Z98">
        <v>3</v>
      </c>
      <c r="AA98">
        <v>8</v>
      </c>
      <c r="AB98">
        <v>30</v>
      </c>
      <c r="AC98">
        <v>1</v>
      </c>
      <c r="AE98">
        <v>3</v>
      </c>
      <c r="AF98">
        <v>11</v>
      </c>
      <c r="AG98">
        <v>29</v>
      </c>
      <c r="AH98">
        <v>8</v>
      </c>
      <c r="AI98">
        <v>4</v>
      </c>
      <c r="AJ98">
        <v>10</v>
      </c>
      <c r="AK98">
        <v>14</v>
      </c>
      <c r="AM98">
        <v>2</v>
      </c>
      <c r="AO98">
        <v>4</v>
      </c>
      <c r="AP98">
        <v>6</v>
      </c>
      <c r="AQ98">
        <v>4</v>
      </c>
      <c r="AR98">
        <v>8</v>
      </c>
      <c r="AS98">
        <v>3</v>
      </c>
      <c r="AT98">
        <v>5</v>
      </c>
      <c r="AV98">
        <v>4</v>
      </c>
      <c r="AX98">
        <v>3</v>
      </c>
      <c r="BA98">
        <v>2</v>
      </c>
      <c r="BD98">
        <v>7</v>
      </c>
      <c r="BE98">
        <v>2</v>
      </c>
      <c r="BF98">
        <v>21</v>
      </c>
      <c r="BG98">
        <v>2</v>
      </c>
      <c r="BH98">
        <v>4</v>
      </c>
      <c r="BI98" s="28">
        <f t="shared" si="10"/>
        <v>247</v>
      </c>
    </row>
    <row r="99" spans="1:61" ht="12.75">
      <c r="A99" s="1" t="s">
        <v>276</v>
      </c>
      <c r="B99" s="59"/>
      <c r="C99" s="41">
        <v>0.01</v>
      </c>
      <c r="D99" s="55"/>
      <c r="E99" s="41"/>
      <c r="F99" s="55"/>
      <c r="G99" s="49">
        <f t="shared" si="9"/>
        <v>0</v>
      </c>
      <c r="H99" s="27"/>
      <c r="I99" s="30"/>
      <c r="J99" s="30"/>
      <c r="K99" s="30"/>
      <c r="L99" s="25"/>
      <c r="M99" s="25"/>
      <c r="N99" s="30"/>
      <c r="O99" s="26">
        <f t="shared" si="8"/>
        <v>0</v>
      </c>
      <c r="P99" s="18">
        <f t="shared" si="7"/>
        <v>0</v>
      </c>
      <c r="BI99" s="28">
        <f t="shared" si="10"/>
        <v>0</v>
      </c>
    </row>
    <row r="100" spans="1:61" ht="12.75">
      <c r="A100" s="1" t="s">
        <v>147</v>
      </c>
      <c r="B100" s="59">
        <v>7.16</v>
      </c>
      <c r="C100" s="41">
        <v>3.98</v>
      </c>
      <c r="D100" s="55">
        <v>5.02</v>
      </c>
      <c r="E100" s="41">
        <v>4.32</v>
      </c>
      <c r="F100" s="56">
        <v>3.6</v>
      </c>
      <c r="G100" s="49">
        <f t="shared" si="9"/>
        <v>3.602657718586342</v>
      </c>
      <c r="H100" s="27">
        <v>3.01</v>
      </c>
      <c r="I100" s="30">
        <v>2.97</v>
      </c>
      <c r="J100" s="30">
        <v>2.92</v>
      </c>
      <c r="K100" s="30">
        <v>3.25</v>
      </c>
      <c r="L100" s="25">
        <v>4.5</v>
      </c>
      <c r="M100" s="25">
        <v>4.32</v>
      </c>
      <c r="N100" s="30">
        <v>4.248604030104394</v>
      </c>
      <c r="O100" s="26">
        <f t="shared" si="8"/>
        <v>3.861092072195568</v>
      </c>
      <c r="P100" s="18">
        <f aca="true" t="shared" si="11" ref="P100:P131">COUNTA(Q100:BH100)</f>
        <v>31</v>
      </c>
      <c r="Q100">
        <v>8</v>
      </c>
      <c r="T100">
        <v>3</v>
      </c>
      <c r="U100">
        <v>5</v>
      </c>
      <c r="V100">
        <v>4</v>
      </c>
      <c r="W100">
        <v>3</v>
      </c>
      <c r="X100">
        <v>3</v>
      </c>
      <c r="Y100">
        <v>5</v>
      </c>
      <c r="Z100">
        <v>3</v>
      </c>
      <c r="AB100">
        <v>4</v>
      </c>
      <c r="AC100">
        <v>7</v>
      </c>
      <c r="AF100">
        <v>11</v>
      </c>
      <c r="AG100">
        <v>16</v>
      </c>
      <c r="AH100">
        <v>14</v>
      </c>
      <c r="AI100">
        <v>6</v>
      </c>
      <c r="AJ100">
        <v>3</v>
      </c>
      <c r="AK100">
        <v>11</v>
      </c>
      <c r="AN100">
        <v>2</v>
      </c>
      <c r="AP100">
        <v>8</v>
      </c>
      <c r="AR100">
        <v>6</v>
      </c>
      <c r="AS100">
        <v>4</v>
      </c>
      <c r="AT100">
        <v>6</v>
      </c>
      <c r="AU100">
        <v>5</v>
      </c>
      <c r="AV100">
        <v>1</v>
      </c>
      <c r="AY100">
        <v>2</v>
      </c>
      <c r="AZ100">
        <v>5</v>
      </c>
      <c r="BA100">
        <v>9</v>
      </c>
      <c r="BB100">
        <v>2</v>
      </c>
      <c r="BE100">
        <v>1</v>
      </c>
      <c r="BF100">
        <v>3</v>
      </c>
      <c r="BG100">
        <v>4</v>
      </c>
      <c r="BH100">
        <v>5</v>
      </c>
      <c r="BI100" s="28">
        <f t="shared" si="10"/>
        <v>169</v>
      </c>
    </row>
    <row r="101" spans="1:61" ht="12.75">
      <c r="A101" s="1" t="s">
        <v>148</v>
      </c>
      <c r="B101" s="59">
        <v>2.11</v>
      </c>
      <c r="C101" s="50">
        <v>1.9</v>
      </c>
      <c r="D101" s="55">
        <v>2.39</v>
      </c>
      <c r="E101" s="50">
        <v>1.8</v>
      </c>
      <c r="F101" s="56">
        <v>2.3</v>
      </c>
      <c r="G101" s="49">
        <f t="shared" si="9"/>
        <v>2.0610866021572503</v>
      </c>
      <c r="H101" s="27">
        <v>1.28</v>
      </c>
      <c r="I101" s="30">
        <v>1.79</v>
      </c>
      <c r="J101" s="30">
        <v>1.23</v>
      </c>
      <c r="K101" s="30">
        <v>3.04</v>
      </c>
      <c r="L101" s="25">
        <v>1.46</v>
      </c>
      <c r="M101" s="25">
        <v>2.69</v>
      </c>
      <c r="N101" s="30">
        <v>2.9376062151007525</v>
      </c>
      <c r="O101" s="26">
        <f aca="true" t="shared" si="12" ref="O101:O136">BI101*10/$O$4</f>
        <v>3.7011651816312545</v>
      </c>
      <c r="P101" s="18">
        <f t="shared" si="11"/>
        <v>32</v>
      </c>
      <c r="Q101">
        <v>9</v>
      </c>
      <c r="S101">
        <v>1</v>
      </c>
      <c r="T101">
        <v>1</v>
      </c>
      <c r="U101">
        <v>6</v>
      </c>
      <c r="W101">
        <v>10</v>
      </c>
      <c r="X101">
        <v>6</v>
      </c>
      <c r="Y101">
        <v>21</v>
      </c>
      <c r="Z101">
        <v>6</v>
      </c>
      <c r="AA101">
        <v>2</v>
      </c>
      <c r="AB101">
        <v>6</v>
      </c>
      <c r="AD101">
        <v>1</v>
      </c>
      <c r="AE101">
        <v>2</v>
      </c>
      <c r="AF101">
        <v>1</v>
      </c>
      <c r="AG101">
        <v>12</v>
      </c>
      <c r="AH101">
        <v>2</v>
      </c>
      <c r="AI101">
        <v>9</v>
      </c>
      <c r="AJ101">
        <v>6</v>
      </c>
      <c r="AL101">
        <v>8</v>
      </c>
      <c r="AM101">
        <v>3</v>
      </c>
      <c r="AN101">
        <v>2</v>
      </c>
      <c r="AO101">
        <v>3</v>
      </c>
      <c r="AP101">
        <v>2</v>
      </c>
      <c r="AQ101">
        <v>2</v>
      </c>
      <c r="AR101">
        <v>4</v>
      </c>
      <c r="AS101">
        <v>2</v>
      </c>
      <c r="AT101">
        <v>1</v>
      </c>
      <c r="AX101">
        <v>1</v>
      </c>
      <c r="AY101">
        <v>3</v>
      </c>
      <c r="BA101">
        <v>15</v>
      </c>
      <c r="BB101">
        <v>11</v>
      </c>
      <c r="BF101">
        <v>1</v>
      </c>
      <c r="BH101">
        <v>3</v>
      </c>
      <c r="BI101" s="28">
        <f t="shared" si="10"/>
        <v>162</v>
      </c>
    </row>
    <row r="102" spans="1:61" ht="12.75">
      <c r="A102" s="1" t="s">
        <v>149</v>
      </c>
      <c r="B102" s="59">
        <v>2.85</v>
      </c>
      <c r="C102" s="41">
        <v>2.54</v>
      </c>
      <c r="D102" s="56">
        <v>5</v>
      </c>
      <c r="E102" s="41">
        <v>10.74</v>
      </c>
      <c r="F102" s="55">
        <v>23.02</v>
      </c>
      <c r="G102" s="49">
        <f aca="true" t="shared" si="13" ref="G102:G133">(H102+I102+J102+K102+L102+M102+N102)/7</f>
        <v>37.6811171227413</v>
      </c>
      <c r="H102" s="27">
        <v>30.17</v>
      </c>
      <c r="I102" s="30">
        <v>37.25</v>
      </c>
      <c r="J102" s="30">
        <v>39.55</v>
      </c>
      <c r="K102" s="30">
        <v>36.17</v>
      </c>
      <c r="L102" s="25">
        <v>40.46</v>
      </c>
      <c r="M102" s="25">
        <v>38.75</v>
      </c>
      <c r="N102" s="30">
        <v>41.41781985918912</v>
      </c>
      <c r="O102" s="26">
        <f t="shared" si="12"/>
        <v>55.06054375142792</v>
      </c>
      <c r="P102" s="18">
        <f t="shared" si="11"/>
        <v>44</v>
      </c>
      <c r="Q102">
        <v>61</v>
      </c>
      <c r="R102" s="98">
        <v>28</v>
      </c>
      <c r="S102">
        <v>11</v>
      </c>
      <c r="T102">
        <v>48</v>
      </c>
      <c r="U102">
        <v>61</v>
      </c>
      <c r="V102">
        <v>23</v>
      </c>
      <c r="W102">
        <v>61</v>
      </c>
      <c r="X102">
        <v>38</v>
      </c>
      <c r="Y102">
        <v>54</v>
      </c>
      <c r="Z102">
        <v>77</v>
      </c>
      <c r="AA102">
        <v>82</v>
      </c>
      <c r="AB102">
        <v>13</v>
      </c>
      <c r="AC102">
        <v>67</v>
      </c>
      <c r="AD102">
        <v>5</v>
      </c>
      <c r="AE102">
        <v>45</v>
      </c>
      <c r="AF102">
        <v>96</v>
      </c>
      <c r="AG102">
        <v>81</v>
      </c>
      <c r="AH102">
        <v>1</v>
      </c>
      <c r="AI102">
        <v>71</v>
      </c>
      <c r="AJ102">
        <v>19</v>
      </c>
      <c r="AK102">
        <v>14</v>
      </c>
      <c r="AL102">
        <v>110</v>
      </c>
      <c r="AM102">
        <v>119</v>
      </c>
      <c r="AN102">
        <v>105</v>
      </c>
      <c r="AO102">
        <v>53</v>
      </c>
      <c r="AP102">
        <v>79</v>
      </c>
      <c r="AQ102">
        <v>93</v>
      </c>
      <c r="AR102">
        <v>132</v>
      </c>
      <c r="AS102">
        <v>20</v>
      </c>
      <c r="AT102">
        <v>43</v>
      </c>
      <c r="AU102">
        <v>83</v>
      </c>
      <c r="AV102">
        <v>59</v>
      </c>
      <c r="AW102">
        <v>25</v>
      </c>
      <c r="AX102">
        <v>25</v>
      </c>
      <c r="AY102">
        <v>95</v>
      </c>
      <c r="AZ102">
        <v>91</v>
      </c>
      <c r="BA102">
        <v>50</v>
      </c>
      <c r="BB102">
        <v>94</v>
      </c>
      <c r="BC102">
        <v>5</v>
      </c>
      <c r="BD102">
        <v>75</v>
      </c>
      <c r="BE102">
        <v>21</v>
      </c>
      <c r="BF102">
        <v>17</v>
      </c>
      <c r="BG102">
        <v>48</v>
      </c>
      <c r="BH102">
        <v>12</v>
      </c>
      <c r="BI102" s="28">
        <f t="shared" si="10"/>
        <v>2410</v>
      </c>
    </row>
    <row r="103" spans="1:61" ht="12.75">
      <c r="A103" s="1" t="s">
        <v>150</v>
      </c>
      <c r="B103" s="59">
        <v>33.08</v>
      </c>
      <c r="C103" s="41">
        <v>33.74</v>
      </c>
      <c r="D103" s="56">
        <v>49.43</v>
      </c>
      <c r="E103" s="41">
        <v>40.04</v>
      </c>
      <c r="F103" s="55">
        <v>44.77</v>
      </c>
      <c r="G103" s="49">
        <f t="shared" si="13"/>
        <v>51.643966982277256</v>
      </c>
      <c r="H103" s="27">
        <v>49.05</v>
      </c>
      <c r="I103" s="30">
        <v>42.99</v>
      </c>
      <c r="J103" s="30">
        <v>43.97</v>
      </c>
      <c r="K103" s="30">
        <v>49.38</v>
      </c>
      <c r="L103" s="25">
        <v>49.87</v>
      </c>
      <c r="M103" s="25">
        <v>54.24</v>
      </c>
      <c r="N103" s="30">
        <v>72.00776887594076</v>
      </c>
      <c r="O103" s="26">
        <f t="shared" si="12"/>
        <v>80.53461274845785</v>
      </c>
      <c r="P103" s="18">
        <f t="shared" si="11"/>
        <v>44</v>
      </c>
      <c r="Q103">
        <v>100</v>
      </c>
      <c r="R103" s="98">
        <v>141</v>
      </c>
      <c r="S103">
        <v>52</v>
      </c>
      <c r="T103">
        <v>135</v>
      </c>
      <c r="U103">
        <v>39</v>
      </c>
      <c r="V103">
        <v>29</v>
      </c>
      <c r="W103">
        <v>73</v>
      </c>
      <c r="X103">
        <v>104</v>
      </c>
      <c r="Y103">
        <v>83</v>
      </c>
      <c r="Z103">
        <v>145</v>
      </c>
      <c r="AA103">
        <v>104</v>
      </c>
      <c r="AB103">
        <v>32</v>
      </c>
      <c r="AC103">
        <v>123</v>
      </c>
      <c r="AD103">
        <v>33</v>
      </c>
      <c r="AE103">
        <v>35</v>
      </c>
      <c r="AF103">
        <v>29</v>
      </c>
      <c r="AG103">
        <v>73</v>
      </c>
      <c r="AH103">
        <v>5</v>
      </c>
      <c r="AI103">
        <v>153</v>
      </c>
      <c r="AJ103">
        <v>37</v>
      </c>
      <c r="AK103">
        <v>4</v>
      </c>
      <c r="AL103">
        <v>193</v>
      </c>
      <c r="AM103">
        <v>237</v>
      </c>
      <c r="AN103">
        <v>183</v>
      </c>
      <c r="AO103">
        <v>74</v>
      </c>
      <c r="AP103">
        <v>211</v>
      </c>
      <c r="AQ103">
        <v>31</v>
      </c>
      <c r="AR103">
        <v>129</v>
      </c>
      <c r="AS103">
        <v>47</v>
      </c>
      <c r="AT103">
        <v>58</v>
      </c>
      <c r="AU103">
        <v>74</v>
      </c>
      <c r="AV103">
        <v>106</v>
      </c>
      <c r="AW103">
        <v>12</v>
      </c>
      <c r="AX103">
        <v>76</v>
      </c>
      <c r="AY103">
        <v>122</v>
      </c>
      <c r="AZ103">
        <v>95</v>
      </c>
      <c r="BA103">
        <v>40</v>
      </c>
      <c r="BB103">
        <v>130</v>
      </c>
      <c r="BC103">
        <v>58</v>
      </c>
      <c r="BD103">
        <v>51</v>
      </c>
      <c r="BE103">
        <v>17</v>
      </c>
      <c r="BF103">
        <v>19</v>
      </c>
      <c r="BG103">
        <v>27</v>
      </c>
      <c r="BH103">
        <v>6</v>
      </c>
      <c r="BI103" s="28">
        <f t="shared" si="10"/>
        <v>3525</v>
      </c>
    </row>
    <row r="104" spans="1:61" ht="12.75">
      <c r="A104" s="1" t="s">
        <v>151</v>
      </c>
      <c r="B104" s="59"/>
      <c r="C104" s="41"/>
      <c r="D104" s="55">
        <v>0.02</v>
      </c>
      <c r="E104" s="41"/>
      <c r="F104" s="55">
        <v>0.04</v>
      </c>
      <c r="G104" s="49">
        <f t="shared" si="13"/>
        <v>0.025714285714285714</v>
      </c>
      <c r="H104" s="43"/>
      <c r="I104" s="54"/>
      <c r="J104" s="30">
        <v>0.04</v>
      </c>
      <c r="K104" s="30">
        <v>0.08</v>
      </c>
      <c r="L104" s="25">
        <v>0.02</v>
      </c>
      <c r="M104" s="25">
        <v>0.04</v>
      </c>
      <c r="N104" s="54"/>
      <c r="O104" s="26">
        <f t="shared" si="12"/>
        <v>0.04569339730408956</v>
      </c>
      <c r="P104" s="18">
        <f t="shared" si="11"/>
        <v>2</v>
      </c>
      <c r="AZ104">
        <v>1</v>
      </c>
      <c r="BB104">
        <v>1</v>
      </c>
      <c r="BI104" s="28">
        <f t="shared" si="10"/>
        <v>2</v>
      </c>
    </row>
    <row r="105" spans="1:61" ht="12.75">
      <c r="A105" s="1" t="s">
        <v>152</v>
      </c>
      <c r="B105" s="59">
        <v>1.48</v>
      </c>
      <c r="C105" s="41">
        <v>1.13</v>
      </c>
      <c r="D105" s="55">
        <v>0.87</v>
      </c>
      <c r="E105" s="41">
        <v>0.96</v>
      </c>
      <c r="F105" s="55">
        <v>1.04</v>
      </c>
      <c r="G105" s="49">
        <f t="shared" si="13"/>
        <v>1.2266583428710156</v>
      </c>
      <c r="H105" s="27">
        <v>1.23</v>
      </c>
      <c r="I105" s="30">
        <v>1.25</v>
      </c>
      <c r="J105" s="30">
        <v>0.86</v>
      </c>
      <c r="K105" s="30">
        <v>0.89</v>
      </c>
      <c r="L105" s="25">
        <v>1.04</v>
      </c>
      <c r="M105" s="25">
        <v>1.69</v>
      </c>
      <c r="N105" s="30">
        <v>1.6266084000971108</v>
      </c>
      <c r="O105" s="26">
        <f t="shared" si="12"/>
        <v>1.8962759881197166</v>
      </c>
      <c r="P105" s="18">
        <f t="shared" si="11"/>
        <v>30</v>
      </c>
      <c r="R105">
        <v>1</v>
      </c>
      <c r="T105">
        <v>1</v>
      </c>
      <c r="U105">
        <v>1</v>
      </c>
      <c r="Y105">
        <v>4</v>
      </c>
      <c r="AB105">
        <v>3</v>
      </c>
      <c r="AC105">
        <v>4</v>
      </c>
      <c r="AD105">
        <v>1</v>
      </c>
      <c r="AE105">
        <v>2</v>
      </c>
      <c r="AF105">
        <v>2</v>
      </c>
      <c r="AG105">
        <v>1</v>
      </c>
      <c r="AH105">
        <v>9</v>
      </c>
      <c r="AI105">
        <v>3</v>
      </c>
      <c r="AJ105">
        <v>2</v>
      </c>
      <c r="AL105">
        <v>1</v>
      </c>
      <c r="AN105">
        <v>3</v>
      </c>
      <c r="AO105">
        <v>3</v>
      </c>
      <c r="AP105">
        <v>1</v>
      </c>
      <c r="AQ105">
        <v>1</v>
      </c>
      <c r="AR105">
        <v>6</v>
      </c>
      <c r="AS105">
        <v>1</v>
      </c>
      <c r="AU105">
        <v>1</v>
      </c>
      <c r="AY105">
        <v>2</v>
      </c>
      <c r="AZ105">
        <v>1</v>
      </c>
      <c r="BA105">
        <v>10</v>
      </c>
      <c r="BB105">
        <v>6</v>
      </c>
      <c r="BD105">
        <v>6</v>
      </c>
      <c r="BE105">
        <v>3</v>
      </c>
      <c r="BF105">
        <v>1</v>
      </c>
      <c r="BG105">
        <v>2</v>
      </c>
      <c r="BH105">
        <v>1</v>
      </c>
      <c r="BI105" s="28">
        <f t="shared" si="10"/>
        <v>83</v>
      </c>
    </row>
    <row r="106" spans="1:61" ht="12.75">
      <c r="A106" s="1" t="s">
        <v>153</v>
      </c>
      <c r="B106" s="59">
        <v>0.09</v>
      </c>
      <c r="C106" s="41">
        <v>0.04</v>
      </c>
      <c r="D106" s="55">
        <v>0.11</v>
      </c>
      <c r="E106" s="41">
        <v>0.09</v>
      </c>
      <c r="F106" s="56">
        <v>0.1</v>
      </c>
      <c r="G106" s="49">
        <f t="shared" si="13"/>
        <v>0.19182533902126037</v>
      </c>
      <c r="H106" s="27">
        <v>0.19</v>
      </c>
      <c r="I106" s="30">
        <v>0.32</v>
      </c>
      <c r="J106" s="30">
        <v>0.22</v>
      </c>
      <c r="K106" s="30">
        <v>0.06</v>
      </c>
      <c r="L106" s="25">
        <v>0.05</v>
      </c>
      <c r="M106" s="25">
        <v>0.26</v>
      </c>
      <c r="N106" s="30">
        <v>0.2427773731488225</v>
      </c>
      <c r="O106" s="26">
        <f t="shared" si="12"/>
        <v>0.2284669865204478</v>
      </c>
      <c r="P106" s="18">
        <f t="shared" si="11"/>
        <v>9</v>
      </c>
      <c r="R106">
        <v>1</v>
      </c>
      <c r="T106">
        <v>1</v>
      </c>
      <c r="Y106">
        <v>1</v>
      </c>
      <c r="AI106">
        <v>1</v>
      </c>
      <c r="AL106">
        <v>1</v>
      </c>
      <c r="AW106">
        <v>1</v>
      </c>
      <c r="AY106">
        <v>1</v>
      </c>
      <c r="BB106">
        <v>2</v>
      </c>
      <c r="BE106">
        <v>1</v>
      </c>
      <c r="BI106" s="28">
        <f aca="true" t="shared" si="14" ref="BI106:BI136">SUM(Q106:BH106)</f>
        <v>10</v>
      </c>
    </row>
    <row r="107" spans="1:61" ht="12.75">
      <c r="A107" s="1" t="s">
        <v>154</v>
      </c>
      <c r="B107" s="59">
        <v>2.66</v>
      </c>
      <c r="C107" s="41">
        <v>1.93</v>
      </c>
      <c r="D107" s="55">
        <v>1.99</v>
      </c>
      <c r="E107" s="41">
        <v>2.07</v>
      </c>
      <c r="F107" s="56">
        <v>1.7</v>
      </c>
      <c r="G107" s="49">
        <f t="shared" si="13"/>
        <v>2.2433725245378557</v>
      </c>
      <c r="H107" s="27">
        <v>1.77</v>
      </c>
      <c r="I107" s="30">
        <v>1.62</v>
      </c>
      <c r="J107" s="30">
        <v>3.28</v>
      </c>
      <c r="K107" s="30">
        <v>3.37</v>
      </c>
      <c r="L107" s="25">
        <v>2.16</v>
      </c>
      <c r="M107" s="25">
        <v>1.44</v>
      </c>
      <c r="N107" s="30">
        <v>2.0636076717649914</v>
      </c>
      <c r="O107" s="26">
        <f t="shared" si="12"/>
        <v>1.9419693854238063</v>
      </c>
      <c r="P107" s="18">
        <f t="shared" si="11"/>
        <v>29</v>
      </c>
      <c r="Q107">
        <v>3</v>
      </c>
      <c r="R107" s="98">
        <v>7</v>
      </c>
      <c r="U107">
        <v>2</v>
      </c>
      <c r="V107">
        <v>3</v>
      </c>
      <c r="X107">
        <v>7</v>
      </c>
      <c r="Y107">
        <v>3</v>
      </c>
      <c r="Z107">
        <v>3</v>
      </c>
      <c r="AA107">
        <v>6</v>
      </c>
      <c r="AB107">
        <v>4</v>
      </c>
      <c r="AC107">
        <v>2</v>
      </c>
      <c r="AD107">
        <v>1</v>
      </c>
      <c r="AE107">
        <v>4</v>
      </c>
      <c r="AF107">
        <v>2</v>
      </c>
      <c r="AG107">
        <v>2</v>
      </c>
      <c r="AI107">
        <v>1</v>
      </c>
      <c r="AJ107">
        <v>1</v>
      </c>
      <c r="AL107">
        <v>1</v>
      </c>
      <c r="AM107">
        <v>1</v>
      </c>
      <c r="AN107">
        <v>5</v>
      </c>
      <c r="AO107">
        <v>2</v>
      </c>
      <c r="AR107">
        <v>1</v>
      </c>
      <c r="AS107">
        <v>6</v>
      </c>
      <c r="AT107">
        <v>4</v>
      </c>
      <c r="AU107">
        <v>3</v>
      </c>
      <c r="AV107">
        <v>1</v>
      </c>
      <c r="AX107">
        <v>1</v>
      </c>
      <c r="AY107">
        <v>4</v>
      </c>
      <c r="BD107">
        <v>4</v>
      </c>
      <c r="BH107">
        <v>1</v>
      </c>
      <c r="BI107" s="28">
        <f t="shared" si="14"/>
        <v>85</v>
      </c>
    </row>
    <row r="108" spans="1:61" ht="12.75">
      <c r="A108" s="1" t="s">
        <v>155</v>
      </c>
      <c r="B108" s="59">
        <v>4.56</v>
      </c>
      <c r="C108" s="41">
        <v>5.73</v>
      </c>
      <c r="D108" s="55">
        <v>7.09</v>
      </c>
      <c r="E108" s="41">
        <v>12.12</v>
      </c>
      <c r="F108" s="55">
        <v>10.94</v>
      </c>
      <c r="G108" s="49">
        <f t="shared" si="13"/>
        <v>10.728307148059514</v>
      </c>
      <c r="H108" s="27">
        <v>12.51</v>
      </c>
      <c r="I108" s="30">
        <v>12.08</v>
      </c>
      <c r="J108" s="30">
        <v>11.56</v>
      </c>
      <c r="K108" s="30">
        <v>9.33</v>
      </c>
      <c r="L108" s="25">
        <v>10.62</v>
      </c>
      <c r="M108" s="25">
        <v>9.02</v>
      </c>
      <c r="N108" s="30">
        <v>9.978150036416606</v>
      </c>
      <c r="O108" s="26">
        <f t="shared" si="12"/>
        <v>15.62714187799863</v>
      </c>
      <c r="P108" s="18">
        <f t="shared" si="11"/>
        <v>38</v>
      </c>
      <c r="Q108">
        <v>9</v>
      </c>
      <c r="R108" s="98">
        <v>4</v>
      </c>
      <c r="S108">
        <v>18</v>
      </c>
      <c r="T108">
        <v>18</v>
      </c>
      <c r="U108">
        <v>3</v>
      </c>
      <c r="V108">
        <v>17</v>
      </c>
      <c r="W108">
        <v>15</v>
      </c>
      <c r="X108">
        <v>27</v>
      </c>
      <c r="Y108">
        <v>22</v>
      </c>
      <c r="Z108">
        <v>43</v>
      </c>
      <c r="AA108">
        <v>21</v>
      </c>
      <c r="AC108">
        <v>11</v>
      </c>
      <c r="AD108">
        <v>24</v>
      </c>
      <c r="AE108">
        <v>16</v>
      </c>
      <c r="AG108">
        <v>3</v>
      </c>
      <c r="AI108">
        <v>11</v>
      </c>
      <c r="AJ108">
        <v>2</v>
      </c>
      <c r="AK108">
        <v>4</v>
      </c>
      <c r="AL108">
        <v>58</v>
      </c>
      <c r="AM108">
        <v>28</v>
      </c>
      <c r="AN108">
        <v>69</v>
      </c>
      <c r="AO108">
        <v>71</v>
      </c>
      <c r="AP108">
        <v>38</v>
      </c>
      <c r="AQ108">
        <v>27</v>
      </c>
      <c r="AR108">
        <v>7</v>
      </c>
      <c r="AS108">
        <v>5</v>
      </c>
      <c r="AT108">
        <v>3</v>
      </c>
      <c r="AU108">
        <v>30</v>
      </c>
      <c r="AV108">
        <v>14</v>
      </c>
      <c r="AW108">
        <v>1</v>
      </c>
      <c r="AX108">
        <v>13</v>
      </c>
      <c r="AY108">
        <v>20</v>
      </c>
      <c r="BB108">
        <v>1</v>
      </c>
      <c r="BC108">
        <v>8</v>
      </c>
      <c r="BD108">
        <v>1</v>
      </c>
      <c r="BE108">
        <v>2</v>
      </c>
      <c r="BF108">
        <v>6</v>
      </c>
      <c r="BG108">
        <v>14</v>
      </c>
      <c r="BI108" s="28">
        <f t="shared" si="14"/>
        <v>684</v>
      </c>
    </row>
    <row r="109" spans="1:61" ht="12.75">
      <c r="A109" s="1" t="s">
        <v>156</v>
      </c>
      <c r="B109" s="59">
        <v>0.01</v>
      </c>
      <c r="C109" s="41">
        <v>0.02</v>
      </c>
      <c r="D109" s="55"/>
      <c r="E109" s="41">
        <v>0.03</v>
      </c>
      <c r="F109" s="55">
        <v>0.04</v>
      </c>
      <c r="G109" s="49">
        <f t="shared" si="13"/>
        <v>0.012039676759268893</v>
      </c>
      <c r="H109" s="63"/>
      <c r="I109" s="54"/>
      <c r="J109" s="54"/>
      <c r="K109" s="30">
        <v>0.04</v>
      </c>
      <c r="L109" s="25">
        <v>0.02</v>
      </c>
      <c r="M109" s="52"/>
      <c r="N109" s="30">
        <v>0.02427773731488225</v>
      </c>
      <c r="O109" s="26">
        <f t="shared" si="12"/>
        <v>0</v>
      </c>
      <c r="P109" s="18">
        <f t="shared" si="11"/>
        <v>0</v>
      </c>
      <c r="R109" s="31"/>
      <c r="BI109" s="28">
        <f t="shared" si="14"/>
        <v>0</v>
      </c>
    </row>
    <row r="110" spans="1:61" ht="12.75">
      <c r="A110" s="1" t="s">
        <v>157</v>
      </c>
      <c r="B110" s="60">
        <v>90.6</v>
      </c>
      <c r="C110" s="41">
        <v>44.43</v>
      </c>
      <c r="D110" s="56">
        <v>15.29</v>
      </c>
      <c r="E110" s="41">
        <v>13.13</v>
      </c>
      <c r="F110" s="55">
        <v>15.94</v>
      </c>
      <c r="G110" s="49">
        <f t="shared" si="13"/>
        <v>39.47939756528977</v>
      </c>
      <c r="H110" s="27">
        <v>43.92</v>
      </c>
      <c r="I110" s="30">
        <v>48.82</v>
      </c>
      <c r="J110" s="30">
        <v>39.16</v>
      </c>
      <c r="K110" s="30">
        <v>31.13</v>
      </c>
      <c r="L110" s="25">
        <v>44</v>
      </c>
      <c r="M110" s="25">
        <v>39.1</v>
      </c>
      <c r="N110" s="30">
        <v>30.225782957028404</v>
      </c>
      <c r="O110" s="26">
        <f t="shared" si="12"/>
        <v>25.062828421293123</v>
      </c>
      <c r="P110" s="18">
        <f t="shared" si="11"/>
        <v>21</v>
      </c>
      <c r="Q110">
        <v>35</v>
      </c>
      <c r="R110" s="98">
        <v>16</v>
      </c>
      <c r="V110">
        <v>4</v>
      </c>
      <c r="W110">
        <v>4</v>
      </c>
      <c r="X110">
        <v>5</v>
      </c>
      <c r="Y110">
        <v>1</v>
      </c>
      <c r="Z110">
        <v>88</v>
      </c>
      <c r="AA110">
        <v>62</v>
      </c>
      <c r="AC110">
        <v>22</v>
      </c>
      <c r="AD110">
        <v>8</v>
      </c>
      <c r="AF110">
        <v>4</v>
      </c>
      <c r="AI110">
        <v>3</v>
      </c>
      <c r="AL110">
        <v>127</v>
      </c>
      <c r="AN110">
        <v>14</v>
      </c>
      <c r="AO110">
        <v>42</v>
      </c>
      <c r="AU110">
        <v>13</v>
      </c>
      <c r="AW110">
        <v>450</v>
      </c>
      <c r="AY110">
        <v>36</v>
      </c>
      <c r="AZ110">
        <v>110</v>
      </c>
      <c r="BB110">
        <v>40</v>
      </c>
      <c r="BD110">
        <v>13</v>
      </c>
      <c r="BI110" s="28">
        <f t="shared" si="14"/>
        <v>1097</v>
      </c>
    </row>
    <row r="111" spans="1:61" ht="12.75">
      <c r="A111" s="1" t="s">
        <v>158</v>
      </c>
      <c r="B111" s="59">
        <v>0.25</v>
      </c>
      <c r="C111" s="41">
        <v>0.05</v>
      </c>
      <c r="D111" s="55">
        <v>0.03</v>
      </c>
      <c r="E111" s="41">
        <v>0.02</v>
      </c>
      <c r="F111" s="55"/>
      <c r="G111" s="49">
        <f t="shared" si="13"/>
        <v>0.002857142857142857</v>
      </c>
      <c r="H111" s="63"/>
      <c r="I111" s="30">
        <v>0.02</v>
      </c>
      <c r="J111" s="54"/>
      <c r="K111" s="54"/>
      <c r="L111" s="52"/>
      <c r="M111" s="52"/>
      <c r="N111" s="54"/>
      <c r="O111" s="26">
        <f t="shared" si="12"/>
        <v>0</v>
      </c>
      <c r="P111" s="18">
        <f t="shared" si="11"/>
        <v>0</v>
      </c>
      <c r="R111" s="31"/>
      <c r="BI111" s="28">
        <f t="shared" si="14"/>
        <v>0</v>
      </c>
    </row>
    <row r="112" spans="1:61" ht="12.75">
      <c r="A112" s="1" t="s">
        <v>159</v>
      </c>
      <c r="B112" s="59">
        <v>47.42</v>
      </c>
      <c r="C112" s="41">
        <v>53.63</v>
      </c>
      <c r="D112" s="56">
        <v>40.11</v>
      </c>
      <c r="E112" s="41">
        <v>41.99</v>
      </c>
      <c r="F112" s="55">
        <v>24.56</v>
      </c>
      <c r="G112" s="49">
        <f t="shared" si="13"/>
        <v>22.049304963063157</v>
      </c>
      <c r="H112" s="27">
        <v>22.49</v>
      </c>
      <c r="I112" s="30">
        <v>18.65</v>
      </c>
      <c r="J112" s="30">
        <v>29.18</v>
      </c>
      <c r="K112" s="30">
        <v>27.04</v>
      </c>
      <c r="L112" s="25">
        <v>20.59</v>
      </c>
      <c r="M112" s="25">
        <v>17.24</v>
      </c>
      <c r="N112" s="30">
        <v>19.155134741442097</v>
      </c>
      <c r="O112" s="26">
        <f t="shared" si="12"/>
        <v>23.075165638565228</v>
      </c>
      <c r="P112" s="18">
        <f t="shared" si="11"/>
        <v>40</v>
      </c>
      <c r="Q112">
        <v>7</v>
      </c>
      <c r="R112" s="98">
        <v>16</v>
      </c>
      <c r="S112">
        <v>1</v>
      </c>
      <c r="T112">
        <v>106</v>
      </c>
      <c r="V112">
        <v>4</v>
      </c>
      <c r="W112">
        <v>18</v>
      </c>
      <c r="X112">
        <v>16</v>
      </c>
      <c r="Y112">
        <v>11</v>
      </c>
      <c r="Z112">
        <v>14</v>
      </c>
      <c r="AA112">
        <v>82</v>
      </c>
      <c r="AB112">
        <v>4</v>
      </c>
      <c r="AC112">
        <v>23</v>
      </c>
      <c r="AD112">
        <v>68</v>
      </c>
      <c r="AE112">
        <v>8</v>
      </c>
      <c r="AI112">
        <v>28</v>
      </c>
      <c r="AJ112">
        <v>1</v>
      </c>
      <c r="AK112">
        <v>14</v>
      </c>
      <c r="AL112">
        <v>90</v>
      </c>
      <c r="AM112">
        <v>49</v>
      </c>
      <c r="AN112">
        <v>49</v>
      </c>
      <c r="AO112">
        <v>73</v>
      </c>
      <c r="AP112">
        <v>8</v>
      </c>
      <c r="AQ112">
        <v>20</v>
      </c>
      <c r="AR112">
        <v>13</v>
      </c>
      <c r="AS112">
        <v>7</v>
      </c>
      <c r="AT112">
        <v>26</v>
      </c>
      <c r="AU112">
        <v>4</v>
      </c>
      <c r="AV112">
        <v>13</v>
      </c>
      <c r="AW112">
        <v>50</v>
      </c>
      <c r="AX112">
        <v>14</v>
      </c>
      <c r="AY112">
        <v>33</v>
      </c>
      <c r="AZ112">
        <v>25</v>
      </c>
      <c r="BA112">
        <v>5</v>
      </c>
      <c r="BB112">
        <v>40</v>
      </c>
      <c r="BC112">
        <v>5</v>
      </c>
      <c r="BD112">
        <v>18</v>
      </c>
      <c r="BE112">
        <v>12</v>
      </c>
      <c r="BF112">
        <v>6</v>
      </c>
      <c r="BG112">
        <v>28</v>
      </c>
      <c r="BH112">
        <v>1</v>
      </c>
      <c r="BI112" s="28">
        <f t="shared" si="14"/>
        <v>1010</v>
      </c>
    </row>
    <row r="113" spans="1:61" ht="12.75">
      <c r="A113" s="1" t="s">
        <v>160</v>
      </c>
      <c r="B113" s="59">
        <v>0.03</v>
      </c>
      <c r="C113" s="41">
        <v>0.18</v>
      </c>
      <c r="D113" s="55">
        <v>0.28</v>
      </c>
      <c r="E113" s="41">
        <v>0.75</v>
      </c>
      <c r="F113" s="56">
        <v>0.9</v>
      </c>
      <c r="G113" s="49">
        <f t="shared" si="13"/>
        <v>2.0735709083342004</v>
      </c>
      <c r="H113" s="27">
        <v>1.19</v>
      </c>
      <c r="I113" s="30">
        <v>1.42</v>
      </c>
      <c r="J113" s="30">
        <v>2.2</v>
      </c>
      <c r="K113" s="30">
        <v>2.38</v>
      </c>
      <c r="L113" s="25">
        <v>2.82</v>
      </c>
      <c r="M113" s="25">
        <v>2.32</v>
      </c>
      <c r="N113" s="30">
        <v>2.1849963583394025</v>
      </c>
      <c r="O113" s="26">
        <f t="shared" si="12"/>
        <v>3.312771304546493</v>
      </c>
      <c r="P113" s="18">
        <f t="shared" si="11"/>
        <v>27</v>
      </c>
      <c r="Q113">
        <v>2</v>
      </c>
      <c r="R113" s="98">
        <v>3</v>
      </c>
      <c r="T113">
        <v>9</v>
      </c>
      <c r="U113">
        <v>10</v>
      </c>
      <c r="V113">
        <v>7</v>
      </c>
      <c r="Y113">
        <v>15</v>
      </c>
      <c r="AB113">
        <v>3</v>
      </c>
      <c r="AC113">
        <v>2</v>
      </c>
      <c r="AF113">
        <v>9</v>
      </c>
      <c r="AG113">
        <v>4</v>
      </c>
      <c r="AH113">
        <v>19</v>
      </c>
      <c r="AI113">
        <v>1</v>
      </c>
      <c r="AJ113">
        <v>3</v>
      </c>
      <c r="AK113">
        <v>1</v>
      </c>
      <c r="AP113">
        <v>2</v>
      </c>
      <c r="AR113">
        <v>3</v>
      </c>
      <c r="AS113">
        <v>1</v>
      </c>
      <c r="AT113">
        <v>2</v>
      </c>
      <c r="AX113">
        <v>2</v>
      </c>
      <c r="AZ113">
        <v>2</v>
      </c>
      <c r="BA113">
        <v>1</v>
      </c>
      <c r="BB113">
        <v>4</v>
      </c>
      <c r="BD113">
        <v>7</v>
      </c>
      <c r="BE113">
        <v>18</v>
      </c>
      <c r="BF113">
        <v>5</v>
      </c>
      <c r="BG113">
        <v>7</v>
      </c>
      <c r="BH113">
        <v>3</v>
      </c>
      <c r="BI113" s="28">
        <f t="shared" si="14"/>
        <v>145</v>
      </c>
    </row>
    <row r="114" spans="1:61" ht="12.75">
      <c r="A114" s="1" t="s">
        <v>161</v>
      </c>
      <c r="B114" s="60">
        <v>2.5</v>
      </c>
      <c r="C114" s="50">
        <v>1.02</v>
      </c>
      <c r="D114" s="55">
        <v>0.46</v>
      </c>
      <c r="E114" s="41">
        <v>0.13</v>
      </c>
      <c r="F114" s="55">
        <v>0.01</v>
      </c>
      <c r="G114" s="49">
        <f t="shared" si="13"/>
        <v>0.12142857142857143</v>
      </c>
      <c r="H114" s="63"/>
      <c r="I114" s="30">
        <v>0.44</v>
      </c>
      <c r="J114" s="54"/>
      <c r="K114" s="30">
        <v>0.04</v>
      </c>
      <c r="L114" s="52"/>
      <c r="M114" s="25">
        <v>0.37</v>
      </c>
      <c r="N114" s="54"/>
      <c r="O114" s="26">
        <f t="shared" si="12"/>
        <v>0.1142334932602239</v>
      </c>
      <c r="P114" s="18">
        <f t="shared" si="11"/>
        <v>2</v>
      </c>
      <c r="R114" s="98">
        <v>4</v>
      </c>
      <c r="AY114">
        <v>1</v>
      </c>
      <c r="BI114" s="28">
        <f t="shared" si="14"/>
        <v>5</v>
      </c>
    </row>
    <row r="115" spans="1:61" ht="12.75">
      <c r="A115" s="1" t="s">
        <v>162</v>
      </c>
      <c r="B115" s="59">
        <v>27.78</v>
      </c>
      <c r="C115" s="41">
        <v>43.99</v>
      </c>
      <c r="D115" s="56">
        <v>62.92</v>
      </c>
      <c r="E115" s="50">
        <v>37.8</v>
      </c>
      <c r="F115" s="56">
        <v>16.8</v>
      </c>
      <c r="G115" s="49">
        <f t="shared" si="13"/>
        <v>9.949561266604237</v>
      </c>
      <c r="H115" s="26">
        <v>14.5</v>
      </c>
      <c r="I115" s="30">
        <v>9.95</v>
      </c>
      <c r="J115" s="30">
        <v>8.57</v>
      </c>
      <c r="K115" s="30">
        <v>8.29</v>
      </c>
      <c r="L115" s="25">
        <v>10.24</v>
      </c>
      <c r="M115" s="25">
        <v>8.75</v>
      </c>
      <c r="N115" s="30">
        <v>9.346928866229666</v>
      </c>
      <c r="O115" s="26">
        <f t="shared" si="12"/>
        <v>8.3161983093443</v>
      </c>
      <c r="P115" s="18">
        <f t="shared" si="11"/>
        <v>24</v>
      </c>
      <c r="Q115">
        <v>4</v>
      </c>
      <c r="R115" s="31"/>
      <c r="T115">
        <v>20</v>
      </c>
      <c r="V115">
        <v>1</v>
      </c>
      <c r="W115">
        <v>9</v>
      </c>
      <c r="X115">
        <v>27</v>
      </c>
      <c r="Y115">
        <v>5</v>
      </c>
      <c r="Z115">
        <v>40</v>
      </c>
      <c r="AE115">
        <v>4</v>
      </c>
      <c r="AF115">
        <v>4</v>
      </c>
      <c r="AJ115">
        <v>7</v>
      </c>
      <c r="AK115">
        <v>2</v>
      </c>
      <c r="AL115">
        <v>45</v>
      </c>
      <c r="AM115">
        <v>24</v>
      </c>
      <c r="AN115">
        <v>31</v>
      </c>
      <c r="AO115">
        <v>12</v>
      </c>
      <c r="AP115">
        <v>18</v>
      </c>
      <c r="AQ115">
        <v>7</v>
      </c>
      <c r="AS115">
        <v>6</v>
      </c>
      <c r="AT115">
        <v>5</v>
      </c>
      <c r="AU115">
        <v>28</v>
      </c>
      <c r="AW115">
        <v>1</v>
      </c>
      <c r="AX115">
        <v>36</v>
      </c>
      <c r="AY115">
        <v>26</v>
      </c>
      <c r="BG115">
        <v>2</v>
      </c>
      <c r="BI115" s="28">
        <f t="shared" si="14"/>
        <v>364</v>
      </c>
    </row>
    <row r="116" spans="1:61" ht="12.75">
      <c r="A116" s="1" t="s">
        <v>163</v>
      </c>
      <c r="B116" s="59"/>
      <c r="C116" s="41">
        <v>0.02</v>
      </c>
      <c r="D116" s="55"/>
      <c r="E116" s="41">
        <v>0.14</v>
      </c>
      <c r="F116" s="55">
        <v>0.09</v>
      </c>
      <c r="G116" s="49">
        <f t="shared" si="13"/>
        <v>0.6895075087573267</v>
      </c>
      <c r="H116" s="27">
        <v>0.17</v>
      </c>
      <c r="I116" s="30">
        <v>0.32</v>
      </c>
      <c r="J116" s="30">
        <v>0.37</v>
      </c>
      <c r="K116" s="30">
        <v>0.4</v>
      </c>
      <c r="L116" s="25">
        <v>0.8</v>
      </c>
      <c r="M116" s="25">
        <v>0.97</v>
      </c>
      <c r="N116" s="30">
        <v>1.7965525613012865</v>
      </c>
      <c r="O116" s="26">
        <f t="shared" si="12"/>
        <v>4.135252456020106</v>
      </c>
      <c r="P116" s="18">
        <f t="shared" si="11"/>
        <v>11</v>
      </c>
      <c r="R116" s="31"/>
      <c r="T116">
        <v>3</v>
      </c>
      <c r="W116">
        <v>7</v>
      </c>
      <c r="X116">
        <v>7</v>
      </c>
      <c r="Z116">
        <v>103</v>
      </c>
      <c r="AA116">
        <v>6</v>
      </c>
      <c r="AE116">
        <v>6</v>
      </c>
      <c r="AL116">
        <v>2</v>
      </c>
      <c r="AN116">
        <v>12</v>
      </c>
      <c r="AO116">
        <v>23</v>
      </c>
      <c r="AU116">
        <v>11</v>
      </c>
      <c r="AY116">
        <v>1</v>
      </c>
      <c r="BI116" s="28">
        <f t="shared" si="14"/>
        <v>181</v>
      </c>
    </row>
    <row r="117" spans="1:61" ht="12.75">
      <c r="A117" s="1" t="s">
        <v>164</v>
      </c>
      <c r="B117" s="59">
        <v>0.56</v>
      </c>
      <c r="C117" s="41">
        <v>1.74</v>
      </c>
      <c r="D117" s="55">
        <v>0.97</v>
      </c>
      <c r="E117" s="41">
        <v>1.25</v>
      </c>
      <c r="F117" s="56">
        <v>0.44</v>
      </c>
      <c r="G117" s="49">
        <f t="shared" si="13"/>
        <v>0.2699680921166719</v>
      </c>
      <c r="H117" s="27">
        <v>0.04</v>
      </c>
      <c r="I117" s="30">
        <v>0.29</v>
      </c>
      <c r="J117" s="30">
        <v>0.15</v>
      </c>
      <c r="K117" s="30">
        <v>0.12</v>
      </c>
      <c r="L117" s="25">
        <v>0.22</v>
      </c>
      <c r="M117" s="25">
        <v>0.39</v>
      </c>
      <c r="N117" s="30">
        <v>0.6797766448167031</v>
      </c>
      <c r="O117" s="26">
        <f t="shared" si="12"/>
        <v>1.0737948366461048</v>
      </c>
      <c r="P117" s="18">
        <f t="shared" si="11"/>
        <v>16</v>
      </c>
      <c r="R117" s="98">
        <v>2</v>
      </c>
      <c r="T117">
        <v>1</v>
      </c>
      <c r="W117">
        <v>1</v>
      </c>
      <c r="X117">
        <v>3</v>
      </c>
      <c r="Y117">
        <v>1</v>
      </c>
      <c r="Z117">
        <v>1</v>
      </c>
      <c r="AD117">
        <v>2</v>
      </c>
      <c r="AE117">
        <v>1</v>
      </c>
      <c r="AN117">
        <v>1</v>
      </c>
      <c r="AO117">
        <v>1</v>
      </c>
      <c r="AP117">
        <v>15</v>
      </c>
      <c r="AR117">
        <v>4</v>
      </c>
      <c r="AU117">
        <v>10</v>
      </c>
      <c r="AX117">
        <v>1</v>
      </c>
      <c r="AY117">
        <v>2</v>
      </c>
      <c r="BG117">
        <v>1</v>
      </c>
      <c r="BI117" s="28">
        <f t="shared" si="14"/>
        <v>47</v>
      </c>
    </row>
    <row r="118" spans="1:61" ht="12.75">
      <c r="A118" s="1" t="s">
        <v>165</v>
      </c>
      <c r="B118" s="59">
        <v>0.53</v>
      </c>
      <c r="C118" s="41">
        <v>1.94</v>
      </c>
      <c r="D118" s="56">
        <v>1.7</v>
      </c>
      <c r="E118" s="41">
        <v>1.31</v>
      </c>
      <c r="F118" s="55">
        <v>0.75</v>
      </c>
      <c r="G118" s="49">
        <f t="shared" si="13"/>
        <v>0.37692851940484867</v>
      </c>
      <c r="H118" s="27">
        <v>0.11</v>
      </c>
      <c r="I118" s="30">
        <v>1.99</v>
      </c>
      <c r="J118" s="30">
        <v>0.22</v>
      </c>
      <c r="K118" s="30">
        <v>0.04</v>
      </c>
      <c r="L118" s="25">
        <v>0.02</v>
      </c>
      <c r="M118" s="25">
        <v>0.04</v>
      </c>
      <c r="N118" s="30">
        <v>0.21849963583394025</v>
      </c>
      <c r="O118" s="26">
        <f t="shared" si="12"/>
        <v>0.5026273703449852</v>
      </c>
      <c r="P118" s="18">
        <f t="shared" si="11"/>
        <v>5</v>
      </c>
      <c r="R118" s="31"/>
      <c r="Y118">
        <v>8</v>
      </c>
      <c r="Z118">
        <v>1</v>
      </c>
      <c r="AP118">
        <v>2</v>
      </c>
      <c r="AQ118">
        <v>1</v>
      </c>
      <c r="AX118">
        <v>10</v>
      </c>
      <c r="BI118" s="28">
        <f t="shared" si="14"/>
        <v>22</v>
      </c>
    </row>
    <row r="119" spans="1:61" ht="12.75">
      <c r="A119" s="1" t="s">
        <v>166</v>
      </c>
      <c r="B119" s="59">
        <v>0.11</v>
      </c>
      <c r="C119" s="41"/>
      <c r="D119" s="55"/>
      <c r="E119" s="41">
        <v>0.01</v>
      </c>
      <c r="F119" s="56">
        <v>0.03</v>
      </c>
      <c r="G119" s="49">
        <f t="shared" si="13"/>
        <v>0</v>
      </c>
      <c r="H119" s="27"/>
      <c r="I119" s="30"/>
      <c r="J119" s="30"/>
      <c r="K119" s="30"/>
      <c r="L119" s="25"/>
      <c r="M119" s="25"/>
      <c r="N119" s="30"/>
      <c r="O119" s="26">
        <f t="shared" si="12"/>
        <v>0.02284669865204478</v>
      </c>
      <c r="P119" s="18">
        <f t="shared" si="11"/>
        <v>1</v>
      </c>
      <c r="R119" s="31">
        <v>1</v>
      </c>
      <c r="BI119" s="28">
        <f t="shared" si="14"/>
        <v>1</v>
      </c>
    </row>
    <row r="120" spans="1:61" ht="12.75">
      <c r="A120" s="1" t="s">
        <v>167</v>
      </c>
      <c r="B120" s="59">
        <v>7.38</v>
      </c>
      <c r="C120" s="41">
        <v>3.47</v>
      </c>
      <c r="D120" s="55">
        <v>5.97</v>
      </c>
      <c r="E120" s="41">
        <v>17.45</v>
      </c>
      <c r="F120" s="55">
        <v>34.78</v>
      </c>
      <c r="G120" s="49">
        <f t="shared" si="13"/>
        <v>65.3491877362744</v>
      </c>
      <c r="H120" s="27">
        <v>47.88</v>
      </c>
      <c r="I120" s="30">
        <v>61.32</v>
      </c>
      <c r="J120" s="30">
        <v>62.29</v>
      </c>
      <c r="K120" s="30">
        <v>47.02</v>
      </c>
      <c r="L120" s="25">
        <v>76.54</v>
      </c>
      <c r="M120" s="25">
        <v>84.22</v>
      </c>
      <c r="N120" s="30">
        <v>78.17431415392085</v>
      </c>
      <c r="O120" s="26">
        <f t="shared" si="12"/>
        <v>104.36371944254056</v>
      </c>
      <c r="P120" s="18">
        <f t="shared" si="11"/>
        <v>42</v>
      </c>
      <c r="Q120">
        <v>117</v>
      </c>
      <c r="R120" s="98">
        <v>248</v>
      </c>
      <c r="T120">
        <v>157</v>
      </c>
      <c r="U120">
        <v>127</v>
      </c>
      <c r="V120">
        <v>90</v>
      </c>
      <c r="W120">
        <v>171</v>
      </c>
      <c r="X120">
        <v>175</v>
      </c>
      <c r="Y120">
        <v>95</v>
      </c>
      <c r="Z120">
        <v>91</v>
      </c>
      <c r="AA120">
        <v>138</v>
      </c>
      <c r="AB120">
        <v>24</v>
      </c>
      <c r="AC120">
        <v>50</v>
      </c>
      <c r="AD120">
        <v>34</v>
      </c>
      <c r="AE120">
        <v>126</v>
      </c>
      <c r="AF120">
        <v>45</v>
      </c>
      <c r="AG120">
        <v>60</v>
      </c>
      <c r="AH120">
        <v>24</v>
      </c>
      <c r="AI120">
        <v>96</v>
      </c>
      <c r="AJ120">
        <v>4</v>
      </c>
      <c r="AK120">
        <v>18</v>
      </c>
      <c r="AL120">
        <v>267</v>
      </c>
      <c r="AM120">
        <v>190</v>
      </c>
      <c r="AN120">
        <v>364</v>
      </c>
      <c r="AO120">
        <v>199</v>
      </c>
      <c r="AP120">
        <v>362</v>
      </c>
      <c r="AQ120">
        <v>197</v>
      </c>
      <c r="AR120">
        <v>39</v>
      </c>
      <c r="AS120">
        <v>32</v>
      </c>
      <c r="AT120">
        <v>105</v>
      </c>
      <c r="AU120">
        <v>176</v>
      </c>
      <c r="AV120">
        <v>30</v>
      </c>
      <c r="AW120">
        <v>2</v>
      </c>
      <c r="AX120">
        <v>163</v>
      </c>
      <c r="AY120">
        <v>188</v>
      </c>
      <c r="AZ120">
        <v>20</v>
      </c>
      <c r="BA120">
        <v>20</v>
      </c>
      <c r="BB120">
        <v>13</v>
      </c>
      <c r="BC120">
        <v>23</v>
      </c>
      <c r="BD120">
        <v>163</v>
      </c>
      <c r="BE120">
        <v>13</v>
      </c>
      <c r="BF120">
        <v>19</v>
      </c>
      <c r="BG120">
        <v>93</v>
      </c>
      <c r="BI120" s="28">
        <f t="shared" si="14"/>
        <v>4568</v>
      </c>
    </row>
    <row r="121" spans="1:61" ht="12.75">
      <c r="A121" s="1" t="s">
        <v>168</v>
      </c>
      <c r="B121" s="59">
        <v>1.01</v>
      </c>
      <c r="C121" s="41">
        <v>1.17</v>
      </c>
      <c r="D121" s="55">
        <v>0.42</v>
      </c>
      <c r="E121" s="50">
        <v>0.3</v>
      </c>
      <c r="F121" s="55">
        <v>0.74</v>
      </c>
      <c r="G121" s="49">
        <f t="shared" si="13"/>
        <v>0.6203967675926888</v>
      </c>
      <c r="H121" s="27">
        <v>0.09</v>
      </c>
      <c r="I121" s="30">
        <v>1.57</v>
      </c>
      <c r="J121" s="30">
        <v>0.37</v>
      </c>
      <c r="K121" s="30">
        <v>0.5</v>
      </c>
      <c r="L121" s="25">
        <v>0.55</v>
      </c>
      <c r="M121" s="25">
        <v>1.02</v>
      </c>
      <c r="N121" s="30">
        <v>0.2427773731488225</v>
      </c>
      <c r="O121" s="26">
        <f t="shared" si="12"/>
        <v>8.978752570253599</v>
      </c>
      <c r="P121" s="18">
        <f t="shared" si="11"/>
        <v>9</v>
      </c>
      <c r="R121">
        <v>164</v>
      </c>
      <c r="Y121">
        <v>11</v>
      </c>
      <c r="AA121">
        <v>1</v>
      </c>
      <c r="AD121">
        <v>2</v>
      </c>
      <c r="AL121">
        <v>50</v>
      </c>
      <c r="AN121">
        <v>3</v>
      </c>
      <c r="AP121">
        <v>115</v>
      </c>
      <c r="AY121">
        <v>39</v>
      </c>
      <c r="BD121">
        <v>8</v>
      </c>
      <c r="BI121" s="28">
        <f t="shared" si="14"/>
        <v>393</v>
      </c>
    </row>
    <row r="122" spans="1:61" ht="12.75">
      <c r="A122" s="1" t="s">
        <v>169</v>
      </c>
      <c r="B122" s="59">
        <v>27.38</v>
      </c>
      <c r="C122" s="41">
        <v>3.55</v>
      </c>
      <c r="D122" s="55">
        <v>4.02</v>
      </c>
      <c r="E122" s="41">
        <v>3.81</v>
      </c>
      <c r="F122" s="55">
        <v>7.25</v>
      </c>
      <c r="G122" s="49">
        <f t="shared" si="13"/>
        <v>11.580801512156212</v>
      </c>
      <c r="H122" s="27">
        <v>0.58</v>
      </c>
      <c r="I122" s="30">
        <v>52.13</v>
      </c>
      <c r="J122" s="30">
        <v>0.24</v>
      </c>
      <c r="K122" s="30">
        <v>16.09</v>
      </c>
      <c r="L122" s="25">
        <v>0.51</v>
      </c>
      <c r="M122" s="25">
        <v>11.2</v>
      </c>
      <c r="N122" s="30">
        <v>0.3156105850934693</v>
      </c>
      <c r="O122" s="26">
        <f t="shared" si="12"/>
        <v>14.507653644048435</v>
      </c>
      <c r="P122" s="18">
        <f t="shared" si="11"/>
        <v>32</v>
      </c>
      <c r="Q122">
        <v>1</v>
      </c>
      <c r="R122" s="98">
        <v>25</v>
      </c>
      <c r="T122">
        <v>57</v>
      </c>
      <c r="V122">
        <v>26</v>
      </c>
      <c r="W122">
        <v>16</v>
      </c>
      <c r="X122">
        <v>43</v>
      </c>
      <c r="Z122">
        <v>1</v>
      </c>
      <c r="AA122">
        <v>6</v>
      </c>
      <c r="AB122">
        <v>22</v>
      </c>
      <c r="AD122">
        <v>2</v>
      </c>
      <c r="AE122">
        <v>1</v>
      </c>
      <c r="AF122">
        <v>9</v>
      </c>
      <c r="AG122">
        <v>25</v>
      </c>
      <c r="AH122">
        <v>24</v>
      </c>
      <c r="AI122">
        <v>4</v>
      </c>
      <c r="AK122">
        <v>1</v>
      </c>
      <c r="AL122">
        <v>92</v>
      </c>
      <c r="AM122">
        <v>24</v>
      </c>
      <c r="AN122">
        <v>48</v>
      </c>
      <c r="AO122">
        <v>2</v>
      </c>
      <c r="AP122">
        <v>9</v>
      </c>
      <c r="AR122">
        <v>7</v>
      </c>
      <c r="AT122">
        <v>3</v>
      </c>
      <c r="AX122">
        <v>6</v>
      </c>
      <c r="AY122">
        <v>8</v>
      </c>
      <c r="AZ122">
        <v>10</v>
      </c>
      <c r="BA122">
        <v>2</v>
      </c>
      <c r="BB122">
        <v>4</v>
      </c>
      <c r="BC122">
        <v>35</v>
      </c>
      <c r="BE122">
        <v>111</v>
      </c>
      <c r="BF122">
        <v>10</v>
      </c>
      <c r="BH122">
        <v>1</v>
      </c>
      <c r="BI122" s="28">
        <f t="shared" si="14"/>
        <v>635</v>
      </c>
    </row>
    <row r="123" spans="1:61" ht="12.75">
      <c r="A123" s="1" t="s">
        <v>170</v>
      </c>
      <c r="B123" s="59">
        <v>0.25</v>
      </c>
      <c r="C123" s="41">
        <v>0.45</v>
      </c>
      <c r="D123" s="55">
        <v>0.11</v>
      </c>
      <c r="E123" s="41">
        <v>4.73</v>
      </c>
      <c r="F123" s="55">
        <v>0.36</v>
      </c>
      <c r="G123" s="49">
        <f t="shared" si="13"/>
        <v>0.039999999999999994</v>
      </c>
      <c r="H123" s="27">
        <v>0.02</v>
      </c>
      <c r="I123" s="30">
        <v>0.22</v>
      </c>
      <c r="J123" s="30">
        <v>0.04</v>
      </c>
      <c r="K123" s="54"/>
      <c r="L123" s="52"/>
      <c r="M123" s="52"/>
      <c r="N123" s="54"/>
      <c r="O123" s="26">
        <f t="shared" si="12"/>
        <v>0</v>
      </c>
      <c r="P123" s="18">
        <f t="shared" si="11"/>
        <v>0</v>
      </c>
      <c r="BI123" s="28">
        <f t="shared" si="14"/>
        <v>0</v>
      </c>
    </row>
    <row r="124" spans="1:61" ht="12.75">
      <c r="A124" s="1" t="s">
        <v>171</v>
      </c>
      <c r="B124" s="59">
        <v>0.16</v>
      </c>
      <c r="C124" s="41">
        <v>0.07</v>
      </c>
      <c r="D124" s="55">
        <v>0.07</v>
      </c>
      <c r="E124" s="41">
        <v>0.23</v>
      </c>
      <c r="F124" s="55">
        <v>0.06</v>
      </c>
      <c r="G124" s="49">
        <f t="shared" si="13"/>
        <v>0.08714285714285715</v>
      </c>
      <c r="H124" s="63"/>
      <c r="I124" s="30">
        <v>0.61</v>
      </c>
      <c r="J124" s="54"/>
      <c r="K124" s="54"/>
      <c r="L124" s="52"/>
      <c r="M124" s="52"/>
      <c r="N124" s="54"/>
      <c r="O124" s="26">
        <f t="shared" si="12"/>
        <v>0</v>
      </c>
      <c r="P124" s="18">
        <f t="shared" si="11"/>
        <v>0</v>
      </c>
      <c r="BI124" s="28">
        <f t="shared" si="14"/>
        <v>0</v>
      </c>
    </row>
    <row r="125" spans="1:61" ht="12.75">
      <c r="A125" s="1" t="s">
        <v>172</v>
      </c>
      <c r="B125" s="59">
        <v>55.41</v>
      </c>
      <c r="C125" s="41">
        <v>7.07</v>
      </c>
      <c r="D125" s="56">
        <v>16.46</v>
      </c>
      <c r="E125" s="41">
        <v>19.06</v>
      </c>
      <c r="F125" s="55">
        <v>10.91</v>
      </c>
      <c r="G125" s="49">
        <f t="shared" si="13"/>
        <v>13.374575659834218</v>
      </c>
      <c r="H125" s="27">
        <v>2.08</v>
      </c>
      <c r="I125" s="30">
        <v>30.83</v>
      </c>
      <c r="J125" s="30">
        <v>3.56</v>
      </c>
      <c r="K125" s="30">
        <v>18.08</v>
      </c>
      <c r="L125" s="25">
        <v>3.42</v>
      </c>
      <c r="M125" s="25">
        <v>20.09</v>
      </c>
      <c r="N125" s="30">
        <v>15.562029618839523</v>
      </c>
      <c r="O125" s="26">
        <f t="shared" si="12"/>
        <v>33.653187114461964</v>
      </c>
      <c r="P125" s="18">
        <f t="shared" si="11"/>
        <v>35</v>
      </c>
      <c r="Q125">
        <v>21</v>
      </c>
      <c r="T125">
        <v>36</v>
      </c>
      <c r="U125">
        <v>20</v>
      </c>
      <c r="V125">
        <v>29</v>
      </c>
      <c r="W125">
        <v>66</v>
      </c>
      <c r="X125">
        <v>52</v>
      </c>
      <c r="Y125">
        <v>81</v>
      </c>
      <c r="Z125">
        <v>2</v>
      </c>
      <c r="AA125">
        <v>18</v>
      </c>
      <c r="AC125">
        <v>30</v>
      </c>
      <c r="AD125">
        <v>12</v>
      </c>
      <c r="AF125">
        <v>21</v>
      </c>
      <c r="AG125">
        <v>25</v>
      </c>
      <c r="AH125">
        <v>1</v>
      </c>
      <c r="AI125">
        <v>235</v>
      </c>
      <c r="AJ125">
        <v>5</v>
      </c>
      <c r="AK125">
        <v>12</v>
      </c>
      <c r="AL125">
        <v>216</v>
      </c>
      <c r="AM125">
        <v>64</v>
      </c>
      <c r="AN125">
        <v>87</v>
      </c>
      <c r="AO125">
        <v>45</v>
      </c>
      <c r="AP125">
        <v>8</v>
      </c>
      <c r="AR125">
        <v>4</v>
      </c>
      <c r="AS125">
        <v>88</v>
      </c>
      <c r="AT125">
        <v>4</v>
      </c>
      <c r="AU125">
        <v>4</v>
      </c>
      <c r="AY125">
        <v>73</v>
      </c>
      <c r="AZ125">
        <v>1</v>
      </c>
      <c r="BA125">
        <v>35</v>
      </c>
      <c r="BB125">
        <v>6</v>
      </c>
      <c r="BC125">
        <v>40</v>
      </c>
      <c r="BD125">
        <v>44</v>
      </c>
      <c r="BE125">
        <v>11</v>
      </c>
      <c r="BF125">
        <v>6</v>
      </c>
      <c r="BG125">
        <v>71</v>
      </c>
      <c r="BI125" s="28">
        <f t="shared" si="14"/>
        <v>1473</v>
      </c>
    </row>
    <row r="126" spans="1:61" ht="12.75">
      <c r="A126" s="1" t="s">
        <v>173</v>
      </c>
      <c r="B126" s="59">
        <v>0.04</v>
      </c>
      <c r="C126" s="41">
        <v>0.01</v>
      </c>
      <c r="D126" s="55">
        <v>0.03</v>
      </c>
      <c r="E126" s="41">
        <v>0.05</v>
      </c>
      <c r="F126" s="55">
        <v>0.03</v>
      </c>
      <c r="G126" s="49">
        <f t="shared" si="13"/>
        <v>0.017753962473554607</v>
      </c>
      <c r="H126" s="27">
        <v>0.02</v>
      </c>
      <c r="I126" s="54"/>
      <c r="J126" s="54"/>
      <c r="K126" s="30">
        <v>0.06</v>
      </c>
      <c r="L126" s="52"/>
      <c r="M126" s="25">
        <v>0.02</v>
      </c>
      <c r="N126" s="30">
        <v>0.02427773731488225</v>
      </c>
      <c r="O126" s="26">
        <f t="shared" si="12"/>
        <v>0</v>
      </c>
      <c r="P126" s="18">
        <f t="shared" si="11"/>
        <v>0</v>
      </c>
      <c r="BI126" s="28">
        <f t="shared" si="14"/>
        <v>0</v>
      </c>
    </row>
    <row r="127" spans="1:61" ht="12.75">
      <c r="A127" s="1" t="s">
        <v>272</v>
      </c>
      <c r="B127" s="59">
        <v>0.04</v>
      </c>
      <c r="C127" s="41"/>
      <c r="D127" s="55"/>
      <c r="E127" s="41"/>
      <c r="F127" s="55"/>
      <c r="G127" s="49">
        <f t="shared" si="13"/>
        <v>0</v>
      </c>
      <c r="H127" s="27"/>
      <c r="J127" s="30"/>
      <c r="K127" s="30"/>
      <c r="L127" s="25"/>
      <c r="M127" s="25"/>
      <c r="N127" s="30"/>
      <c r="O127" s="26">
        <f t="shared" si="12"/>
        <v>0</v>
      </c>
      <c r="P127" s="18">
        <f t="shared" si="11"/>
        <v>0</v>
      </c>
      <c r="BI127" s="28">
        <f t="shared" si="14"/>
        <v>0</v>
      </c>
    </row>
    <row r="128" spans="1:61" ht="12.75">
      <c r="A128" s="1" t="s">
        <v>174</v>
      </c>
      <c r="B128" s="59">
        <v>2.07</v>
      </c>
      <c r="C128" s="41">
        <v>1.51</v>
      </c>
      <c r="D128" s="55">
        <v>0.99</v>
      </c>
      <c r="E128" s="41">
        <v>0.51</v>
      </c>
      <c r="F128" s="56">
        <v>1.2</v>
      </c>
      <c r="G128" s="49">
        <f t="shared" si="13"/>
        <v>0.8014285714285714</v>
      </c>
      <c r="H128" s="27">
        <v>0.15</v>
      </c>
      <c r="I128" s="30">
        <v>0.07</v>
      </c>
      <c r="J128" s="54"/>
      <c r="K128" s="30">
        <v>1.63</v>
      </c>
      <c r="L128" s="52"/>
      <c r="M128" s="25">
        <v>3.76</v>
      </c>
      <c r="N128" s="54"/>
      <c r="O128" s="26">
        <f t="shared" si="12"/>
        <v>8.293351610692255</v>
      </c>
      <c r="P128" s="18">
        <f t="shared" si="11"/>
        <v>23</v>
      </c>
      <c r="Q128">
        <v>9</v>
      </c>
      <c r="U128">
        <v>38</v>
      </c>
      <c r="V128">
        <v>28</v>
      </c>
      <c r="W128">
        <v>2</v>
      </c>
      <c r="Z128">
        <v>8</v>
      </c>
      <c r="AA128">
        <v>12</v>
      </c>
      <c r="AB128">
        <v>51</v>
      </c>
      <c r="AC128">
        <v>14</v>
      </c>
      <c r="AE128">
        <v>22</v>
      </c>
      <c r="AG128">
        <v>6</v>
      </c>
      <c r="AH128">
        <v>8</v>
      </c>
      <c r="AI128">
        <v>11</v>
      </c>
      <c r="AJ128">
        <v>10</v>
      </c>
      <c r="AK128">
        <v>27</v>
      </c>
      <c r="AO128">
        <v>9</v>
      </c>
      <c r="AP128">
        <v>1</v>
      </c>
      <c r="AR128">
        <v>43</v>
      </c>
      <c r="AT128">
        <v>2</v>
      </c>
      <c r="AV128">
        <v>5</v>
      </c>
      <c r="BB128">
        <v>1</v>
      </c>
      <c r="BF128">
        <v>17</v>
      </c>
      <c r="BG128">
        <v>30</v>
      </c>
      <c r="BH128">
        <v>9</v>
      </c>
      <c r="BI128" s="28">
        <f t="shared" si="14"/>
        <v>363</v>
      </c>
    </row>
    <row r="129" spans="1:61" ht="12.75">
      <c r="A129" s="1" t="s">
        <v>175</v>
      </c>
      <c r="B129" s="59">
        <v>2.24</v>
      </c>
      <c r="C129" s="41">
        <v>1.56</v>
      </c>
      <c r="D129" s="55">
        <v>1.05</v>
      </c>
      <c r="E129" s="41">
        <v>0.88</v>
      </c>
      <c r="F129" s="55">
        <v>2.62</v>
      </c>
      <c r="G129" s="49">
        <f t="shared" si="13"/>
        <v>1.3989761731349495</v>
      </c>
      <c r="H129" s="27">
        <v>0.35</v>
      </c>
      <c r="I129" s="30">
        <v>0.27</v>
      </c>
      <c r="J129" s="30">
        <v>0.04</v>
      </c>
      <c r="K129" s="30">
        <v>2.52</v>
      </c>
      <c r="L129" s="25">
        <v>0.09</v>
      </c>
      <c r="M129" s="25">
        <v>6.45</v>
      </c>
      <c r="N129" s="30">
        <v>0.07283321194464676</v>
      </c>
      <c r="O129" s="26">
        <f t="shared" si="12"/>
        <v>3.655471784327165</v>
      </c>
      <c r="P129" s="18">
        <f t="shared" si="11"/>
        <v>20</v>
      </c>
      <c r="Q129">
        <v>9</v>
      </c>
      <c r="T129">
        <v>1</v>
      </c>
      <c r="U129">
        <v>2</v>
      </c>
      <c r="V129">
        <v>6</v>
      </c>
      <c r="X129">
        <v>5</v>
      </c>
      <c r="Y129">
        <v>16</v>
      </c>
      <c r="Z129">
        <v>3</v>
      </c>
      <c r="AA129">
        <v>12</v>
      </c>
      <c r="AB129">
        <v>6</v>
      </c>
      <c r="AD129">
        <v>3</v>
      </c>
      <c r="AE129">
        <v>7</v>
      </c>
      <c r="AF129">
        <v>10</v>
      </c>
      <c r="AG129">
        <v>3</v>
      </c>
      <c r="AH129">
        <v>16</v>
      </c>
      <c r="AJ129">
        <v>15</v>
      </c>
      <c r="AS129">
        <v>5</v>
      </c>
      <c r="AU129">
        <v>10</v>
      </c>
      <c r="AZ129">
        <v>5</v>
      </c>
      <c r="BD129">
        <v>12</v>
      </c>
      <c r="BG129">
        <v>14</v>
      </c>
      <c r="BI129" s="28">
        <f t="shared" si="14"/>
        <v>160</v>
      </c>
    </row>
    <row r="130" spans="1:61" ht="12.75">
      <c r="A130" s="1" t="s">
        <v>176</v>
      </c>
      <c r="B130" s="59">
        <v>0.12</v>
      </c>
      <c r="C130" s="41"/>
      <c r="D130" s="55">
        <v>0.08</v>
      </c>
      <c r="E130" s="41">
        <v>0.14</v>
      </c>
      <c r="F130" s="55">
        <v>0.05</v>
      </c>
      <c r="G130" s="49">
        <f t="shared" si="13"/>
        <v>0.03142857142857143</v>
      </c>
      <c r="H130" s="63"/>
      <c r="I130" s="30">
        <v>0.05</v>
      </c>
      <c r="J130" s="54"/>
      <c r="K130" s="30">
        <v>0.06</v>
      </c>
      <c r="L130" s="25">
        <v>0.07</v>
      </c>
      <c r="M130" s="25">
        <v>0.04</v>
      </c>
      <c r="N130" s="54"/>
      <c r="O130" s="26">
        <f t="shared" si="12"/>
        <v>0</v>
      </c>
      <c r="P130" s="18">
        <f t="shared" si="11"/>
        <v>0</v>
      </c>
      <c r="BI130" s="28">
        <f t="shared" si="14"/>
        <v>0</v>
      </c>
    </row>
    <row r="131" spans="1:61" ht="12.75">
      <c r="A131" s="1" t="s">
        <v>177</v>
      </c>
      <c r="B131" s="60">
        <v>0.5</v>
      </c>
      <c r="C131" s="41">
        <v>0.13</v>
      </c>
      <c r="D131" s="55">
        <v>0.29</v>
      </c>
      <c r="E131" s="41">
        <v>0.12</v>
      </c>
      <c r="F131" s="55">
        <v>0.06</v>
      </c>
      <c r="G131" s="49">
        <f t="shared" si="13"/>
        <v>0.08</v>
      </c>
      <c r="H131" s="63"/>
      <c r="I131" s="30">
        <v>0.56</v>
      </c>
      <c r="J131" s="54"/>
      <c r="K131" s="54"/>
      <c r="L131" s="52"/>
      <c r="M131" s="52"/>
      <c r="N131" s="54"/>
      <c r="O131" s="26">
        <f t="shared" si="12"/>
        <v>0</v>
      </c>
      <c r="P131" s="18">
        <f t="shared" si="11"/>
        <v>0</v>
      </c>
      <c r="BI131" s="28">
        <f t="shared" si="14"/>
        <v>0</v>
      </c>
    </row>
    <row r="132" spans="1:61" ht="12.75">
      <c r="A132" s="1" t="s">
        <v>178</v>
      </c>
      <c r="B132" s="59">
        <v>16.38</v>
      </c>
      <c r="C132" s="50">
        <v>11.5</v>
      </c>
      <c r="D132" s="56">
        <v>16.05</v>
      </c>
      <c r="E132" s="41">
        <v>18.07</v>
      </c>
      <c r="F132" s="56">
        <v>15.9</v>
      </c>
      <c r="G132" s="49">
        <f t="shared" si="13"/>
        <v>12.577943328824611</v>
      </c>
      <c r="H132" s="27">
        <v>7.27</v>
      </c>
      <c r="I132" s="30">
        <v>17.25</v>
      </c>
      <c r="J132" s="30">
        <v>11.21</v>
      </c>
      <c r="K132" s="30">
        <v>22.16</v>
      </c>
      <c r="L132" s="25">
        <v>11.13</v>
      </c>
      <c r="M132" s="25">
        <v>14.34</v>
      </c>
      <c r="N132" s="30">
        <v>4.685603301772274</v>
      </c>
      <c r="O132" s="26">
        <f t="shared" si="12"/>
        <v>6.3742289239204935</v>
      </c>
      <c r="P132" s="18">
        <f>COUNTA(Q132:BH132)</f>
        <v>37</v>
      </c>
      <c r="Q132">
        <v>9</v>
      </c>
      <c r="R132" s="98">
        <v>19</v>
      </c>
      <c r="S132">
        <v>1</v>
      </c>
      <c r="T132">
        <v>5</v>
      </c>
      <c r="U132">
        <v>8</v>
      </c>
      <c r="V132">
        <v>4</v>
      </c>
      <c r="W132">
        <v>12</v>
      </c>
      <c r="X132">
        <v>14</v>
      </c>
      <c r="Y132">
        <v>9</v>
      </c>
      <c r="AA132">
        <v>3</v>
      </c>
      <c r="AB132">
        <v>6</v>
      </c>
      <c r="AC132">
        <v>8</v>
      </c>
      <c r="AD132">
        <v>3</v>
      </c>
      <c r="AE132">
        <v>6</v>
      </c>
      <c r="AG132">
        <v>7</v>
      </c>
      <c r="AI132">
        <v>7</v>
      </c>
      <c r="AJ132">
        <v>1</v>
      </c>
      <c r="AL132">
        <v>5</v>
      </c>
      <c r="AN132">
        <v>14</v>
      </c>
      <c r="AO132">
        <v>4</v>
      </c>
      <c r="AP132">
        <v>1</v>
      </c>
      <c r="AQ132">
        <v>2</v>
      </c>
      <c r="AR132">
        <v>5</v>
      </c>
      <c r="AS132">
        <v>1</v>
      </c>
      <c r="AT132">
        <v>4</v>
      </c>
      <c r="AU132">
        <v>7</v>
      </c>
      <c r="AV132">
        <v>6</v>
      </c>
      <c r="AX132">
        <v>6</v>
      </c>
      <c r="AY132">
        <v>12</v>
      </c>
      <c r="AZ132">
        <v>8</v>
      </c>
      <c r="BA132">
        <v>5</v>
      </c>
      <c r="BB132">
        <v>26</v>
      </c>
      <c r="BC132">
        <v>36</v>
      </c>
      <c r="BD132">
        <v>7</v>
      </c>
      <c r="BE132">
        <v>5</v>
      </c>
      <c r="BG132">
        <v>1</v>
      </c>
      <c r="BH132">
        <v>2</v>
      </c>
      <c r="BI132" s="28">
        <f t="shared" si="14"/>
        <v>279</v>
      </c>
    </row>
    <row r="133" spans="1:61" ht="12.75">
      <c r="A133" s="1" t="s">
        <v>179</v>
      </c>
      <c r="B133" s="59"/>
      <c r="C133" s="41">
        <v>0.11</v>
      </c>
      <c r="D133" s="55">
        <v>0.01</v>
      </c>
      <c r="E133" s="41">
        <v>0.13</v>
      </c>
      <c r="F133" s="55">
        <v>0.03</v>
      </c>
      <c r="G133" s="49">
        <f t="shared" si="13"/>
        <v>0.005714285714285714</v>
      </c>
      <c r="H133" s="63"/>
      <c r="I133" s="31"/>
      <c r="J133" s="30">
        <v>0.04</v>
      </c>
      <c r="K133" s="31"/>
      <c r="L133" s="53"/>
      <c r="M133" s="53"/>
      <c r="N133" s="31"/>
      <c r="O133" s="26">
        <f t="shared" si="12"/>
        <v>0</v>
      </c>
      <c r="P133" s="18">
        <f>COUNTA(Q133:BH133)</f>
        <v>0</v>
      </c>
      <c r="R133" s="31"/>
      <c r="BI133" s="28">
        <f t="shared" si="14"/>
        <v>0</v>
      </c>
    </row>
    <row r="134" spans="1:61" ht="12.75">
      <c r="A134" s="1" t="s">
        <v>180</v>
      </c>
      <c r="B134" s="59">
        <v>45.28</v>
      </c>
      <c r="C134" s="41">
        <v>65.21</v>
      </c>
      <c r="D134" s="56">
        <v>75.44</v>
      </c>
      <c r="E134" s="41">
        <v>78.62</v>
      </c>
      <c r="F134" s="55">
        <v>49.23</v>
      </c>
      <c r="G134" s="49">
        <f>(H134+I134+J134+K134+L134+M134+N134)/7</f>
        <v>53.05594388374431</v>
      </c>
      <c r="H134" s="27">
        <v>35.84</v>
      </c>
      <c r="I134" s="30">
        <v>34.19</v>
      </c>
      <c r="J134" s="30">
        <v>61.32</v>
      </c>
      <c r="K134" s="30">
        <v>67.3</v>
      </c>
      <c r="L134" s="25">
        <v>70.64</v>
      </c>
      <c r="M134" s="25">
        <v>33.08</v>
      </c>
      <c r="N134" s="30">
        <v>69.02160718621023</v>
      </c>
      <c r="O134" s="26">
        <f t="shared" si="12"/>
        <v>53.89536212017364</v>
      </c>
      <c r="P134" s="18">
        <f>COUNTA(Q134:BH134)</f>
        <v>43</v>
      </c>
      <c r="Q134">
        <v>100</v>
      </c>
      <c r="R134" s="98">
        <v>19</v>
      </c>
      <c r="S134">
        <v>17</v>
      </c>
      <c r="T134">
        <v>52</v>
      </c>
      <c r="U134">
        <v>9</v>
      </c>
      <c r="V134">
        <v>45</v>
      </c>
      <c r="W134">
        <v>23</v>
      </c>
      <c r="X134">
        <v>28</v>
      </c>
      <c r="Y134">
        <v>28</v>
      </c>
      <c r="Z134">
        <v>27</v>
      </c>
      <c r="AA134">
        <v>217</v>
      </c>
      <c r="AB134">
        <v>27</v>
      </c>
      <c r="AC134">
        <v>129</v>
      </c>
      <c r="AD134">
        <v>207</v>
      </c>
      <c r="AE134">
        <v>117</v>
      </c>
      <c r="AF134">
        <v>11</v>
      </c>
      <c r="AG134">
        <v>75</v>
      </c>
      <c r="AH134">
        <v>2</v>
      </c>
      <c r="AI134">
        <v>85</v>
      </c>
      <c r="AJ134">
        <v>17</v>
      </c>
      <c r="AK134">
        <v>14</v>
      </c>
      <c r="AL134">
        <v>30</v>
      </c>
      <c r="AM134">
        <v>25</v>
      </c>
      <c r="AN134">
        <v>57</v>
      </c>
      <c r="AO134">
        <v>128</v>
      </c>
      <c r="AP134">
        <v>243</v>
      </c>
      <c r="AQ134">
        <v>105</v>
      </c>
      <c r="AR134">
        <v>73</v>
      </c>
      <c r="AS134">
        <v>72</v>
      </c>
      <c r="AT134">
        <v>21</v>
      </c>
      <c r="AU134">
        <v>43</v>
      </c>
      <c r="AV134">
        <v>14</v>
      </c>
      <c r="AW134">
        <v>1</v>
      </c>
      <c r="AX134">
        <v>1</v>
      </c>
      <c r="AY134">
        <v>68</v>
      </c>
      <c r="AZ134">
        <v>7</v>
      </c>
      <c r="BA134">
        <v>10</v>
      </c>
      <c r="BB134">
        <v>8</v>
      </c>
      <c r="BD134">
        <v>8</v>
      </c>
      <c r="BE134">
        <v>1</v>
      </c>
      <c r="BF134">
        <v>134</v>
      </c>
      <c r="BG134">
        <v>45</v>
      </c>
      <c r="BH134">
        <v>16</v>
      </c>
      <c r="BI134" s="28">
        <f t="shared" si="14"/>
        <v>2359</v>
      </c>
    </row>
    <row r="135" spans="1:61" ht="13.5" thickBot="1">
      <c r="A135" s="1" t="s">
        <v>181</v>
      </c>
      <c r="B135" s="61">
        <v>0.01</v>
      </c>
      <c r="C135" s="51">
        <v>0.05</v>
      </c>
      <c r="D135" s="57">
        <v>0.01</v>
      </c>
      <c r="E135" s="51">
        <v>0.08</v>
      </c>
      <c r="F135" s="57">
        <v>0.16</v>
      </c>
      <c r="G135" s="65">
        <f>(H135+I135+J135+K135+L135+M135+N135)/7</f>
        <v>0.08754760170637811</v>
      </c>
      <c r="H135" s="27">
        <v>0.28</v>
      </c>
      <c r="I135" s="30">
        <v>0.05</v>
      </c>
      <c r="J135" s="31"/>
      <c r="K135" s="30">
        <v>0.14</v>
      </c>
      <c r="L135" s="25">
        <v>0.05</v>
      </c>
      <c r="M135" s="25">
        <v>0.02</v>
      </c>
      <c r="N135" s="30">
        <v>0.07283321194464676</v>
      </c>
      <c r="O135" s="26">
        <f t="shared" si="12"/>
        <v>0.13708019191226867</v>
      </c>
      <c r="P135" s="18">
        <f>COUNTA(Q135:BH135)</f>
        <v>3</v>
      </c>
      <c r="Q135" s="18"/>
      <c r="R135" s="18"/>
      <c r="S135" s="18"/>
      <c r="T135" s="31"/>
      <c r="W135" s="31"/>
      <c r="AN135">
        <v>2</v>
      </c>
      <c r="AW135">
        <v>3</v>
      </c>
      <c r="BF135">
        <v>1</v>
      </c>
      <c r="BI135" s="28">
        <f t="shared" si="14"/>
        <v>6</v>
      </c>
    </row>
    <row r="136" spans="1:61" ht="12.75">
      <c r="A136" s="1" t="s">
        <v>182</v>
      </c>
      <c r="B136" s="31">
        <f aca="true" t="shared" si="15" ref="B136:N136">SUM(B5:B135)</f>
        <v>535.26</v>
      </c>
      <c r="C136" s="31">
        <f t="shared" si="15"/>
        <v>397.12000000000006</v>
      </c>
      <c r="D136" s="31">
        <f t="shared" si="15"/>
        <v>387.50000000000006</v>
      </c>
      <c r="E136" s="31">
        <f t="shared" si="15"/>
        <v>462.73</v>
      </c>
      <c r="F136" s="31">
        <f t="shared" si="15"/>
        <v>454.55000000000007</v>
      </c>
      <c r="G136" s="31">
        <f t="shared" si="15"/>
        <v>507.28475181981685</v>
      </c>
      <c r="H136" s="44">
        <f t="shared" si="15"/>
        <v>425.58822510822506</v>
      </c>
      <c r="I136" s="31">
        <f t="shared" si="15"/>
        <v>601.81</v>
      </c>
      <c r="J136" s="31">
        <f t="shared" si="15"/>
        <v>437.85</v>
      </c>
      <c r="K136" s="31">
        <f t="shared" si="15"/>
        <v>580.1499999999999</v>
      </c>
      <c r="L136" s="31">
        <f t="shared" si="15"/>
        <v>491.15000000000003</v>
      </c>
      <c r="M136" s="31">
        <f t="shared" si="15"/>
        <v>503.68999999999994</v>
      </c>
      <c r="N136" s="18">
        <f t="shared" si="15"/>
        <v>510.75503763049284</v>
      </c>
      <c r="O136" s="18">
        <f t="shared" si="12"/>
        <v>854.9006168608636</v>
      </c>
      <c r="P136" s="26"/>
      <c r="Q136" s="31">
        <f aca="true" t="shared" si="16" ref="Q136:BH136">SUM(Q5:Q135)</f>
        <v>712</v>
      </c>
      <c r="R136" s="31">
        <f t="shared" si="16"/>
        <v>2706</v>
      </c>
      <c r="S136" s="31">
        <f t="shared" si="16"/>
        <v>114</v>
      </c>
      <c r="T136" s="31">
        <f t="shared" si="16"/>
        <v>802</v>
      </c>
      <c r="U136" s="31">
        <f t="shared" si="16"/>
        <v>355</v>
      </c>
      <c r="V136" s="31">
        <f t="shared" si="16"/>
        <v>351</v>
      </c>
      <c r="W136" s="31">
        <f t="shared" si="16"/>
        <v>720</v>
      </c>
      <c r="X136" s="31">
        <f t="shared" si="16"/>
        <v>801</v>
      </c>
      <c r="Y136" s="31">
        <f t="shared" si="16"/>
        <v>603</v>
      </c>
      <c r="Z136" s="31">
        <f t="shared" si="16"/>
        <v>684</v>
      </c>
      <c r="AA136" s="31">
        <f t="shared" si="16"/>
        <v>800</v>
      </c>
      <c r="AB136" s="31">
        <f t="shared" si="16"/>
        <v>283</v>
      </c>
      <c r="AC136" s="31">
        <f t="shared" si="16"/>
        <v>1583</v>
      </c>
      <c r="AD136" s="31">
        <f t="shared" si="16"/>
        <v>1465</v>
      </c>
      <c r="AE136" s="31">
        <f t="shared" si="16"/>
        <v>429</v>
      </c>
      <c r="AF136" s="31">
        <f t="shared" si="16"/>
        <v>367</v>
      </c>
      <c r="AG136" s="31">
        <f t="shared" si="16"/>
        <v>544</v>
      </c>
      <c r="AH136" s="31">
        <f t="shared" si="16"/>
        <v>205</v>
      </c>
      <c r="AI136" s="31">
        <f t="shared" si="16"/>
        <v>966</v>
      </c>
      <c r="AJ136" s="31">
        <f t="shared" si="16"/>
        <v>187</v>
      </c>
      <c r="AK136" s="31">
        <f t="shared" si="16"/>
        <v>195</v>
      </c>
      <c r="AL136" s="31">
        <f t="shared" si="16"/>
        <v>1696</v>
      </c>
      <c r="AM136" s="31">
        <f t="shared" si="16"/>
        <v>1035</v>
      </c>
      <c r="AN136" s="31">
        <f t="shared" si="16"/>
        <v>1415</v>
      </c>
      <c r="AO136" s="31">
        <f t="shared" si="16"/>
        <v>852</v>
      </c>
      <c r="AP136" s="31">
        <f t="shared" si="16"/>
        <v>2174</v>
      </c>
      <c r="AQ136" s="31">
        <f t="shared" si="16"/>
        <v>1131</v>
      </c>
      <c r="AR136" s="31">
        <f t="shared" si="16"/>
        <v>961</v>
      </c>
      <c r="AS136" s="31">
        <f t="shared" si="16"/>
        <v>599</v>
      </c>
      <c r="AT136" s="31">
        <f t="shared" si="16"/>
        <v>493</v>
      </c>
      <c r="AU136" s="31">
        <f t="shared" si="16"/>
        <v>547</v>
      </c>
      <c r="AV136" s="31">
        <f t="shared" si="16"/>
        <v>264</v>
      </c>
      <c r="AW136" s="31">
        <f t="shared" si="16"/>
        <v>1826</v>
      </c>
      <c r="AX136" s="31">
        <f t="shared" si="16"/>
        <v>563</v>
      </c>
      <c r="AY136" s="31">
        <f t="shared" si="16"/>
        <v>1760</v>
      </c>
      <c r="AZ136" s="31">
        <f t="shared" si="16"/>
        <v>863</v>
      </c>
      <c r="BA136" s="31">
        <f t="shared" si="16"/>
        <v>1224</v>
      </c>
      <c r="BB136" s="31">
        <f t="shared" si="16"/>
        <v>2108</v>
      </c>
      <c r="BC136" s="31">
        <f t="shared" si="16"/>
        <v>340</v>
      </c>
      <c r="BD136" s="31">
        <f t="shared" si="16"/>
        <v>914</v>
      </c>
      <c r="BE136" s="31">
        <f t="shared" si="16"/>
        <v>825</v>
      </c>
      <c r="BF136" s="31">
        <f t="shared" si="16"/>
        <v>462</v>
      </c>
      <c r="BG136" s="31">
        <f t="shared" si="16"/>
        <v>410</v>
      </c>
      <c r="BH136" s="31">
        <f t="shared" si="16"/>
        <v>85</v>
      </c>
      <c r="BI136" s="28">
        <f t="shared" si="14"/>
        <v>37419</v>
      </c>
    </row>
    <row r="137" spans="1:61" ht="12.75">
      <c r="A137" s="1" t="s">
        <v>183</v>
      </c>
      <c r="B137" s="34"/>
      <c r="C137" s="34"/>
      <c r="D137" s="34"/>
      <c r="E137" s="34"/>
      <c r="F137" s="34"/>
      <c r="G137" s="34"/>
      <c r="H137" s="45">
        <f aca="true" t="shared" si="17" ref="H137:N137">COUNT(H5:H135)</f>
        <v>66</v>
      </c>
      <c r="I137" s="34">
        <f t="shared" si="17"/>
        <v>75</v>
      </c>
      <c r="J137" s="34">
        <f t="shared" si="17"/>
        <v>73</v>
      </c>
      <c r="K137" s="34">
        <f t="shared" si="17"/>
        <v>68</v>
      </c>
      <c r="L137" s="34">
        <f t="shared" si="17"/>
        <v>72</v>
      </c>
      <c r="M137" s="34">
        <f t="shared" si="17"/>
        <v>74</v>
      </c>
      <c r="N137" s="34">
        <f t="shared" si="17"/>
        <v>64</v>
      </c>
      <c r="O137" s="34">
        <f>COUNTIF(O5:O135,"&gt;0")</f>
        <v>71</v>
      </c>
      <c r="Q137" s="34">
        <f aca="true" t="shared" si="18" ref="Q137:BH137">COUNTA(Q5:Q135)</f>
        <v>27</v>
      </c>
      <c r="R137" s="34">
        <f>COUNTA(R5:R135)</f>
        <v>35</v>
      </c>
      <c r="S137" s="34">
        <f t="shared" si="18"/>
        <v>9</v>
      </c>
      <c r="T137" s="34">
        <f t="shared" si="18"/>
        <v>33</v>
      </c>
      <c r="U137" s="34">
        <f t="shared" si="18"/>
        <v>22</v>
      </c>
      <c r="V137" s="34">
        <f t="shared" si="18"/>
        <v>24</v>
      </c>
      <c r="W137" s="34">
        <f t="shared" si="18"/>
        <v>32</v>
      </c>
      <c r="X137" s="34">
        <f t="shared" si="18"/>
        <v>34</v>
      </c>
      <c r="Y137" s="34">
        <f t="shared" si="18"/>
        <v>35</v>
      </c>
      <c r="Z137" s="34">
        <f t="shared" si="18"/>
        <v>27</v>
      </c>
      <c r="AA137" s="34">
        <f t="shared" si="18"/>
        <v>22</v>
      </c>
      <c r="AB137" s="34">
        <f t="shared" si="18"/>
        <v>22</v>
      </c>
      <c r="AC137" s="34">
        <f t="shared" si="18"/>
        <v>29</v>
      </c>
      <c r="AD137" s="34">
        <f>COUNTA(AD5:AD135)</f>
        <v>28</v>
      </c>
      <c r="AE137" s="34">
        <f t="shared" si="18"/>
        <v>25</v>
      </c>
      <c r="AF137" s="34">
        <f t="shared" si="18"/>
        <v>32</v>
      </c>
      <c r="AG137" s="34">
        <f t="shared" si="18"/>
        <v>28</v>
      </c>
      <c r="AH137" s="34">
        <f t="shared" si="18"/>
        <v>24</v>
      </c>
      <c r="AI137" s="34">
        <f t="shared" si="18"/>
        <v>35</v>
      </c>
      <c r="AJ137" s="34">
        <f t="shared" si="18"/>
        <v>24</v>
      </c>
      <c r="AK137" s="34">
        <f>COUNTA(AK5:AK135)</f>
        <v>19</v>
      </c>
      <c r="AL137" s="34">
        <f t="shared" si="18"/>
        <v>26</v>
      </c>
      <c r="AM137" s="34">
        <f t="shared" si="18"/>
        <v>21</v>
      </c>
      <c r="AN137" s="34">
        <f t="shared" si="18"/>
        <v>34</v>
      </c>
      <c r="AO137" s="34">
        <f t="shared" si="18"/>
        <v>27</v>
      </c>
      <c r="AP137" s="34">
        <f t="shared" si="18"/>
        <v>38</v>
      </c>
      <c r="AQ137" s="34">
        <f t="shared" si="18"/>
        <v>18</v>
      </c>
      <c r="AR137" s="34">
        <f t="shared" si="18"/>
        <v>35</v>
      </c>
      <c r="AS137" s="34">
        <f t="shared" si="18"/>
        <v>27</v>
      </c>
      <c r="AT137" s="34">
        <f>COUNTA(AT5:AT135)</f>
        <v>26</v>
      </c>
      <c r="AU137" s="34">
        <f t="shared" si="18"/>
        <v>23</v>
      </c>
      <c r="AV137" s="34">
        <f t="shared" si="18"/>
        <v>16</v>
      </c>
      <c r="AW137" s="34">
        <f t="shared" si="18"/>
        <v>21</v>
      </c>
      <c r="AX137" s="34">
        <f t="shared" si="18"/>
        <v>24</v>
      </c>
      <c r="AY137" s="34">
        <f t="shared" si="18"/>
        <v>41</v>
      </c>
      <c r="AZ137" s="34">
        <f t="shared" si="18"/>
        <v>28</v>
      </c>
      <c r="BA137" s="34">
        <f t="shared" si="18"/>
        <v>27</v>
      </c>
      <c r="BB137" s="34">
        <f t="shared" si="18"/>
        <v>29</v>
      </c>
      <c r="BC137" s="34">
        <f t="shared" si="18"/>
        <v>12</v>
      </c>
      <c r="BD137" s="34">
        <f t="shared" si="18"/>
        <v>33</v>
      </c>
      <c r="BE137" s="34">
        <f t="shared" si="18"/>
        <v>34</v>
      </c>
      <c r="BF137" s="34">
        <f t="shared" si="18"/>
        <v>30</v>
      </c>
      <c r="BG137" s="34">
        <f t="shared" si="18"/>
        <v>24</v>
      </c>
      <c r="BH137" s="34">
        <f t="shared" si="18"/>
        <v>20</v>
      </c>
      <c r="BI137" s="34"/>
    </row>
    <row r="138" ht="12.75">
      <c r="M138" s="53"/>
    </row>
  </sheetData>
  <mergeCells count="1">
    <mergeCell ref="H2:N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8" sqref="N18"/>
    </sheetView>
  </sheetViews>
  <sheetFormatPr defaultColWidth="9.140625" defaultRowHeight="12.75"/>
  <cols>
    <col min="1" max="1" width="18.57421875" style="1" customWidth="1"/>
    <col min="2" max="3" width="6.7109375" style="3" customWidth="1"/>
    <col min="4" max="7" width="6.57421875" style="3" customWidth="1"/>
    <col min="8" max="8" width="6.7109375" style="3" customWidth="1"/>
    <col min="9" max="9" width="5.7109375" style="0" customWidth="1"/>
    <col min="10" max="10" width="6.421875" style="0" customWidth="1"/>
    <col min="11" max="11" width="5.7109375" style="0" customWidth="1"/>
    <col min="12" max="12" width="5.8515625" style="0" customWidth="1"/>
    <col min="13" max="27" width="5.7109375" style="0" customWidth="1"/>
  </cols>
  <sheetData>
    <row r="1" spans="1:9" ht="12.75">
      <c r="A1" s="1" t="s">
        <v>0</v>
      </c>
      <c r="E1" s="76"/>
      <c r="I1" s="72"/>
    </row>
    <row r="2" spans="1:27" ht="135">
      <c r="A2" s="4"/>
      <c r="B2" s="7" t="s">
        <v>32</v>
      </c>
      <c r="C2" s="7" t="s">
        <v>32</v>
      </c>
      <c r="D2" s="7" t="s">
        <v>32</v>
      </c>
      <c r="E2" s="73" t="s">
        <v>316</v>
      </c>
      <c r="F2" s="7" t="s">
        <v>316</v>
      </c>
      <c r="G2" s="7" t="s">
        <v>316</v>
      </c>
      <c r="H2" s="69" t="s">
        <v>317</v>
      </c>
      <c r="I2" s="73" t="s">
        <v>32</v>
      </c>
      <c r="J2" s="69" t="s">
        <v>308</v>
      </c>
      <c r="K2" s="69" t="s">
        <v>3</v>
      </c>
      <c r="L2" s="68" t="s">
        <v>292</v>
      </c>
      <c r="M2" s="68" t="s">
        <v>293</v>
      </c>
      <c r="N2" s="68" t="s">
        <v>294</v>
      </c>
      <c r="O2" s="68" t="s">
        <v>319</v>
      </c>
      <c r="P2" s="68" t="s">
        <v>296</v>
      </c>
      <c r="Q2" s="68" t="s">
        <v>297</v>
      </c>
      <c r="R2" s="68" t="s">
        <v>298</v>
      </c>
      <c r="S2" s="68" t="s">
        <v>299</v>
      </c>
      <c r="T2" s="68" t="s">
        <v>300</v>
      </c>
      <c r="U2" s="68" t="s">
        <v>301</v>
      </c>
      <c r="V2" s="68" t="s">
        <v>302</v>
      </c>
      <c r="W2" s="68" t="s">
        <v>303</v>
      </c>
      <c r="X2" s="68" t="s">
        <v>304</v>
      </c>
      <c r="Y2" s="68" t="s">
        <v>305</v>
      </c>
      <c r="Z2" s="68" t="s">
        <v>320</v>
      </c>
      <c r="AA2" s="68" t="s">
        <v>321</v>
      </c>
    </row>
    <row r="3" spans="1:25" ht="12.75">
      <c r="A3" s="8" t="s">
        <v>33</v>
      </c>
      <c r="B3" s="14" t="s">
        <v>38</v>
      </c>
      <c r="C3" s="14" t="s">
        <v>39</v>
      </c>
      <c r="D3" s="14" t="s">
        <v>40</v>
      </c>
      <c r="E3" s="74" t="s">
        <v>38</v>
      </c>
      <c r="F3" s="14" t="s">
        <v>39</v>
      </c>
      <c r="G3" s="14" t="s">
        <v>40</v>
      </c>
      <c r="H3" s="14"/>
      <c r="I3" s="74" t="s">
        <v>41</v>
      </c>
      <c r="J3" s="14" t="s">
        <v>41</v>
      </c>
      <c r="K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7" ht="12.75">
      <c r="A4" s="71" t="s">
        <v>59</v>
      </c>
      <c r="B4" s="29">
        <v>189</v>
      </c>
      <c r="C4" s="29">
        <v>189</v>
      </c>
      <c r="D4" s="3">
        <v>189</v>
      </c>
      <c r="E4" s="76">
        <v>189</v>
      </c>
      <c r="F4" s="3">
        <v>189</v>
      </c>
      <c r="G4" s="3">
        <v>189</v>
      </c>
      <c r="I4" s="75">
        <v>189</v>
      </c>
      <c r="J4" s="32">
        <v>189</v>
      </c>
      <c r="K4" s="32">
        <f>COUNTA(L4:AA4)</f>
        <v>16</v>
      </c>
      <c r="L4">
        <v>11.2</v>
      </c>
      <c r="M4" s="54">
        <v>8</v>
      </c>
      <c r="N4" s="54">
        <v>17</v>
      </c>
      <c r="O4" s="54">
        <v>11</v>
      </c>
      <c r="P4" s="83">
        <v>11</v>
      </c>
      <c r="Q4" s="54">
        <v>11.1</v>
      </c>
      <c r="R4" s="54">
        <v>12.1</v>
      </c>
      <c r="S4" s="54">
        <v>10</v>
      </c>
      <c r="T4" s="54">
        <v>12</v>
      </c>
      <c r="U4" s="54">
        <v>12</v>
      </c>
      <c r="V4" s="54">
        <v>8</v>
      </c>
      <c r="W4" s="54">
        <v>9.1</v>
      </c>
      <c r="X4" s="54">
        <v>9.1</v>
      </c>
      <c r="Y4" s="54">
        <v>16</v>
      </c>
      <c r="Z4" s="54">
        <v>15.5</v>
      </c>
      <c r="AA4" s="54">
        <v>15.6</v>
      </c>
    </row>
    <row r="5" spans="1:20" ht="12.75">
      <c r="A5" s="24" t="s">
        <v>60</v>
      </c>
      <c r="B5" s="29"/>
      <c r="C5" s="29">
        <v>1</v>
      </c>
      <c r="D5" s="3">
        <v>9</v>
      </c>
      <c r="E5" s="77">
        <f>B5*10/$B$4</f>
        <v>0</v>
      </c>
      <c r="F5" s="38">
        <f>C5*10/$B$4</f>
        <v>0.05291005291005291</v>
      </c>
      <c r="G5" s="38">
        <f>D5*10/$B$4</f>
        <v>0.47619047619047616</v>
      </c>
      <c r="H5" s="37">
        <f>(E5+F5+G5)/3</f>
        <v>0.1763668430335097</v>
      </c>
      <c r="I5" s="75">
        <f>SUM(L5:AA5)</f>
        <v>6</v>
      </c>
      <c r="J5" s="38">
        <f aca="true" t="shared" si="0" ref="J5:J36">I5*10/$I$4</f>
        <v>0.31746031746031744</v>
      </c>
      <c r="K5" s="32">
        <f>COUNTA(L5:AA5)</f>
        <v>2</v>
      </c>
      <c r="N5">
        <v>5</v>
      </c>
      <c r="T5">
        <v>1</v>
      </c>
    </row>
    <row r="6" spans="1:11" ht="12.75">
      <c r="A6" s="24" t="s">
        <v>61</v>
      </c>
      <c r="B6" s="29"/>
      <c r="C6" s="29">
        <v>2</v>
      </c>
      <c r="D6" s="3">
        <v>2</v>
      </c>
      <c r="E6" s="77">
        <f aca="true" t="shared" si="1" ref="E6:E69">B6*10/$B$4</f>
        <v>0</v>
      </c>
      <c r="F6" s="38">
        <f aca="true" t="shared" si="2" ref="F6:F69">C6*10/$B$4</f>
        <v>0.10582010582010581</v>
      </c>
      <c r="G6" s="38">
        <f aca="true" t="shared" si="3" ref="G6:G69">D6*10/$B$4</f>
        <v>0.10582010582010581</v>
      </c>
      <c r="H6" s="37">
        <f aca="true" t="shared" si="4" ref="H6:H69">(E6+F6+G6)/3</f>
        <v>0.07054673721340388</v>
      </c>
      <c r="I6" s="75">
        <f aca="true" t="shared" si="5" ref="I6:I69">SUM(L6:AA6)</f>
        <v>0</v>
      </c>
      <c r="J6" s="38">
        <f t="shared" si="0"/>
        <v>0</v>
      </c>
      <c r="K6" s="32">
        <f aca="true" t="shared" si="6" ref="K6:K69">COUNTA(L6:AA6)</f>
        <v>0</v>
      </c>
    </row>
    <row r="7" spans="1:11" ht="12.75">
      <c r="A7" s="24" t="s">
        <v>62</v>
      </c>
      <c r="B7" s="29">
        <v>1</v>
      </c>
      <c r="C7" s="29"/>
      <c r="E7" s="77">
        <f t="shared" si="1"/>
        <v>0.05291005291005291</v>
      </c>
      <c r="F7" s="38">
        <f t="shared" si="2"/>
        <v>0</v>
      </c>
      <c r="G7" s="38">
        <f t="shared" si="3"/>
        <v>0</v>
      </c>
      <c r="H7" s="37">
        <f t="shared" si="4"/>
        <v>0.01763668430335097</v>
      </c>
      <c r="I7" s="75">
        <f t="shared" si="5"/>
        <v>0</v>
      </c>
      <c r="J7" s="38">
        <f t="shared" si="0"/>
        <v>0</v>
      </c>
      <c r="K7" s="32">
        <f t="shared" si="6"/>
        <v>0</v>
      </c>
    </row>
    <row r="8" spans="1:11" ht="12.75">
      <c r="A8" s="24" t="s">
        <v>63</v>
      </c>
      <c r="B8" s="29"/>
      <c r="C8" s="29"/>
      <c r="E8" s="77">
        <f t="shared" si="1"/>
        <v>0</v>
      </c>
      <c r="F8" s="38">
        <f t="shared" si="2"/>
        <v>0</v>
      </c>
      <c r="G8" s="38">
        <f t="shared" si="3"/>
        <v>0</v>
      </c>
      <c r="H8" s="37">
        <f t="shared" si="4"/>
        <v>0</v>
      </c>
      <c r="I8" s="75">
        <f t="shared" si="5"/>
        <v>0</v>
      </c>
      <c r="J8" s="38">
        <f t="shared" si="0"/>
        <v>0</v>
      </c>
      <c r="K8" s="32">
        <f t="shared" si="6"/>
        <v>0</v>
      </c>
    </row>
    <row r="9" spans="1:13" ht="12.75">
      <c r="A9" s="24" t="s">
        <v>64</v>
      </c>
      <c r="B9" s="29"/>
      <c r="C9" s="29"/>
      <c r="D9" s="3">
        <v>1</v>
      </c>
      <c r="E9" s="77">
        <f t="shared" si="1"/>
        <v>0</v>
      </c>
      <c r="F9" s="38">
        <f t="shared" si="2"/>
        <v>0</v>
      </c>
      <c r="G9" s="38">
        <f t="shared" si="3"/>
        <v>0.05291005291005291</v>
      </c>
      <c r="H9" s="37">
        <f t="shared" si="4"/>
        <v>0.01763668430335097</v>
      </c>
      <c r="I9" s="75">
        <f t="shared" si="5"/>
        <v>0</v>
      </c>
      <c r="J9" s="38">
        <f t="shared" si="0"/>
        <v>0</v>
      </c>
      <c r="K9" s="32">
        <f t="shared" si="6"/>
        <v>1</v>
      </c>
      <c r="M9" t="s">
        <v>322</v>
      </c>
    </row>
    <row r="10" spans="1:11" ht="12.75">
      <c r="A10" s="1" t="s">
        <v>65</v>
      </c>
      <c r="B10" s="32"/>
      <c r="C10" s="32"/>
      <c r="D10" s="3">
        <v>1</v>
      </c>
      <c r="E10" s="77">
        <f t="shared" si="1"/>
        <v>0</v>
      </c>
      <c r="F10" s="38">
        <f t="shared" si="2"/>
        <v>0</v>
      </c>
      <c r="G10" s="38">
        <f t="shared" si="3"/>
        <v>0.05291005291005291</v>
      </c>
      <c r="H10" s="37">
        <f t="shared" si="4"/>
        <v>0.01763668430335097</v>
      </c>
      <c r="I10" s="75">
        <f t="shared" si="5"/>
        <v>0</v>
      </c>
      <c r="J10" s="38">
        <f t="shared" si="0"/>
        <v>0</v>
      </c>
      <c r="K10" s="32">
        <f t="shared" si="6"/>
        <v>0</v>
      </c>
    </row>
    <row r="11" spans="1:11" ht="12.75">
      <c r="A11" s="1" t="s">
        <v>66</v>
      </c>
      <c r="B11" s="32"/>
      <c r="C11" s="32"/>
      <c r="D11" s="3">
        <v>1</v>
      </c>
      <c r="E11" s="77">
        <f t="shared" si="1"/>
        <v>0</v>
      </c>
      <c r="F11" s="38">
        <f t="shared" si="2"/>
        <v>0</v>
      </c>
      <c r="G11" s="38">
        <f t="shared" si="3"/>
        <v>0.05291005291005291</v>
      </c>
      <c r="H11" s="37">
        <f t="shared" si="4"/>
        <v>0.01763668430335097</v>
      </c>
      <c r="I11" s="75">
        <f t="shared" si="5"/>
        <v>0</v>
      </c>
      <c r="J11" s="38">
        <f t="shared" si="0"/>
        <v>0</v>
      </c>
      <c r="K11" s="32">
        <f t="shared" si="6"/>
        <v>0</v>
      </c>
    </row>
    <row r="12" spans="1:25" ht="12.75">
      <c r="A12" s="1" t="s">
        <v>67</v>
      </c>
      <c r="B12" s="32">
        <v>356</v>
      </c>
      <c r="C12" s="32">
        <v>485</v>
      </c>
      <c r="D12" s="3">
        <v>379</v>
      </c>
      <c r="E12" s="77">
        <f t="shared" si="1"/>
        <v>18.835978835978835</v>
      </c>
      <c r="F12" s="38">
        <f t="shared" si="2"/>
        <v>25.66137566137566</v>
      </c>
      <c r="G12" s="38">
        <f t="shared" si="3"/>
        <v>20.052910052910054</v>
      </c>
      <c r="H12" s="37">
        <f t="shared" si="4"/>
        <v>21.51675485008818</v>
      </c>
      <c r="I12" s="75">
        <f t="shared" si="5"/>
        <v>437</v>
      </c>
      <c r="J12" s="38">
        <f>I12*10/$I$4</f>
        <v>23.12169312169312</v>
      </c>
      <c r="K12" s="32">
        <f t="shared" si="6"/>
        <v>8</v>
      </c>
      <c r="L12">
        <v>200</v>
      </c>
      <c r="M12">
        <v>2</v>
      </c>
      <c r="N12">
        <v>176</v>
      </c>
      <c r="R12">
        <v>19</v>
      </c>
      <c r="T12">
        <v>11</v>
      </c>
      <c r="W12">
        <v>14</v>
      </c>
      <c r="X12">
        <v>13</v>
      </c>
      <c r="Y12">
        <v>2</v>
      </c>
    </row>
    <row r="13" spans="1:25" ht="12.75">
      <c r="A13" s="1" t="s">
        <v>68</v>
      </c>
      <c r="B13" s="32">
        <v>2</v>
      </c>
      <c r="C13" s="32">
        <v>2</v>
      </c>
      <c r="D13" s="3">
        <v>38</v>
      </c>
      <c r="E13" s="77">
        <f t="shared" si="1"/>
        <v>0.10582010582010581</v>
      </c>
      <c r="F13" s="38">
        <f t="shared" si="2"/>
        <v>0.10582010582010581</v>
      </c>
      <c r="G13" s="38">
        <f t="shared" si="3"/>
        <v>2.0105820105820107</v>
      </c>
      <c r="H13" s="37">
        <f t="shared" si="4"/>
        <v>0.7407407407407408</v>
      </c>
      <c r="I13" s="75">
        <f t="shared" si="5"/>
        <v>5</v>
      </c>
      <c r="J13" s="38">
        <f t="shared" si="0"/>
        <v>0.26455026455026454</v>
      </c>
      <c r="K13" s="32">
        <f t="shared" si="6"/>
        <v>2</v>
      </c>
      <c r="R13">
        <v>1</v>
      </c>
      <c r="Y13">
        <v>4</v>
      </c>
    </row>
    <row r="14" spans="1:27" ht="12.75">
      <c r="A14" s="1" t="s">
        <v>69</v>
      </c>
      <c r="B14" s="32">
        <v>667</v>
      </c>
      <c r="C14" s="32">
        <v>511</v>
      </c>
      <c r="D14" s="3">
        <v>643</v>
      </c>
      <c r="E14" s="77">
        <f t="shared" si="1"/>
        <v>35.29100529100529</v>
      </c>
      <c r="F14" s="38">
        <f t="shared" si="2"/>
        <v>27.037037037037038</v>
      </c>
      <c r="G14" s="38">
        <f t="shared" si="3"/>
        <v>34.02116402116402</v>
      </c>
      <c r="H14" s="37">
        <f t="shared" si="4"/>
        <v>32.11640211640212</v>
      </c>
      <c r="I14" s="75">
        <f t="shared" si="5"/>
        <v>470</v>
      </c>
      <c r="J14" s="38">
        <f t="shared" si="0"/>
        <v>24.867724867724867</v>
      </c>
      <c r="K14" s="32">
        <f t="shared" si="6"/>
        <v>14</v>
      </c>
      <c r="L14">
        <v>34</v>
      </c>
      <c r="M14">
        <v>18</v>
      </c>
      <c r="N14">
        <v>22</v>
      </c>
      <c r="O14">
        <v>24</v>
      </c>
      <c r="P14">
        <v>9</v>
      </c>
      <c r="R14">
        <v>62</v>
      </c>
      <c r="S14">
        <v>53</v>
      </c>
      <c r="T14">
        <v>31</v>
      </c>
      <c r="V14">
        <v>39</v>
      </c>
      <c r="W14">
        <v>41</v>
      </c>
      <c r="X14">
        <v>82</v>
      </c>
      <c r="Y14">
        <v>41</v>
      </c>
      <c r="Z14">
        <v>4</v>
      </c>
      <c r="AA14">
        <v>10</v>
      </c>
    </row>
    <row r="15" spans="1:27" ht="12.75">
      <c r="A15" s="1" t="s">
        <v>70</v>
      </c>
      <c r="B15" s="32">
        <v>147</v>
      </c>
      <c r="C15" s="32">
        <v>303</v>
      </c>
      <c r="D15" s="3">
        <v>246</v>
      </c>
      <c r="E15" s="77">
        <f t="shared" si="1"/>
        <v>7.777777777777778</v>
      </c>
      <c r="F15" s="38">
        <f t="shared" si="2"/>
        <v>16.03174603174603</v>
      </c>
      <c r="G15" s="38">
        <f t="shared" si="3"/>
        <v>13.015873015873016</v>
      </c>
      <c r="H15" s="37">
        <f t="shared" si="4"/>
        <v>12.275132275132274</v>
      </c>
      <c r="I15" s="75">
        <f t="shared" si="5"/>
        <v>388</v>
      </c>
      <c r="J15" s="38">
        <f t="shared" si="0"/>
        <v>20.52910052910053</v>
      </c>
      <c r="K15" s="32">
        <f t="shared" si="6"/>
        <v>14</v>
      </c>
      <c r="L15">
        <v>45</v>
      </c>
      <c r="M15">
        <v>3</v>
      </c>
      <c r="N15">
        <v>7</v>
      </c>
      <c r="O15">
        <v>162</v>
      </c>
      <c r="P15">
        <v>3</v>
      </c>
      <c r="Q15">
        <v>36</v>
      </c>
      <c r="R15">
        <v>9</v>
      </c>
      <c r="S15">
        <v>4</v>
      </c>
      <c r="T15">
        <v>71</v>
      </c>
      <c r="V15">
        <v>29</v>
      </c>
      <c r="W15">
        <v>2</v>
      </c>
      <c r="X15">
        <v>9</v>
      </c>
      <c r="Z15">
        <v>1</v>
      </c>
      <c r="AA15">
        <v>7</v>
      </c>
    </row>
    <row r="16" spans="1:11" ht="12.75">
      <c r="A16" s="1" t="s">
        <v>71</v>
      </c>
      <c r="B16" s="32"/>
      <c r="C16" s="32">
        <v>3</v>
      </c>
      <c r="E16" s="77">
        <f t="shared" si="1"/>
        <v>0</v>
      </c>
      <c r="F16" s="38">
        <f t="shared" si="2"/>
        <v>0.15873015873015872</v>
      </c>
      <c r="G16" s="38">
        <f t="shared" si="3"/>
        <v>0</v>
      </c>
      <c r="H16" s="37">
        <f t="shared" si="4"/>
        <v>0.05291005291005291</v>
      </c>
      <c r="I16" s="75">
        <f t="shared" si="5"/>
        <v>0</v>
      </c>
      <c r="J16" s="38">
        <f t="shared" si="0"/>
        <v>0</v>
      </c>
      <c r="K16" s="32">
        <f t="shared" si="6"/>
        <v>0</v>
      </c>
    </row>
    <row r="17" spans="1:11" ht="12.75">
      <c r="A17" s="1" t="s">
        <v>72</v>
      </c>
      <c r="B17" s="32"/>
      <c r="C17" s="32"/>
      <c r="D17" s="3">
        <v>1</v>
      </c>
      <c r="E17" s="77">
        <f t="shared" si="1"/>
        <v>0</v>
      </c>
      <c r="F17" s="38">
        <f t="shared" si="2"/>
        <v>0</v>
      </c>
      <c r="G17" s="38">
        <f t="shared" si="3"/>
        <v>0.05291005291005291</v>
      </c>
      <c r="H17" s="37">
        <f t="shared" si="4"/>
        <v>0.01763668430335097</v>
      </c>
      <c r="I17" s="75">
        <f t="shared" si="5"/>
        <v>0</v>
      </c>
      <c r="J17" s="38">
        <f t="shared" si="0"/>
        <v>0</v>
      </c>
      <c r="K17" s="32">
        <f t="shared" si="6"/>
        <v>0</v>
      </c>
    </row>
    <row r="18" spans="1:11" ht="12.75">
      <c r="A18" s="1" t="s">
        <v>73</v>
      </c>
      <c r="B18" s="32"/>
      <c r="C18" s="32"/>
      <c r="D18" s="3">
        <v>1</v>
      </c>
      <c r="E18" s="77">
        <f t="shared" si="1"/>
        <v>0</v>
      </c>
      <c r="F18" s="38">
        <f t="shared" si="2"/>
        <v>0</v>
      </c>
      <c r="G18" s="38">
        <f t="shared" si="3"/>
        <v>0.05291005291005291</v>
      </c>
      <c r="H18" s="37">
        <f t="shared" si="4"/>
        <v>0.01763668430335097</v>
      </c>
      <c r="I18" s="75">
        <f t="shared" si="5"/>
        <v>0</v>
      </c>
      <c r="J18" s="38">
        <f t="shared" si="0"/>
        <v>0</v>
      </c>
      <c r="K18" s="32">
        <f t="shared" si="6"/>
        <v>0</v>
      </c>
    </row>
    <row r="19" spans="1:11" ht="12.75">
      <c r="A19" s="1" t="s">
        <v>74</v>
      </c>
      <c r="B19" s="32"/>
      <c r="C19" s="32"/>
      <c r="D19" s="3">
        <v>1</v>
      </c>
      <c r="E19" s="77">
        <f t="shared" si="1"/>
        <v>0</v>
      </c>
      <c r="F19" s="38">
        <f t="shared" si="2"/>
        <v>0</v>
      </c>
      <c r="G19" s="38">
        <f t="shared" si="3"/>
        <v>0.05291005291005291</v>
      </c>
      <c r="H19" s="37">
        <f t="shared" si="4"/>
        <v>0.01763668430335097</v>
      </c>
      <c r="I19" s="75">
        <f t="shared" si="5"/>
        <v>0</v>
      </c>
      <c r="J19" s="38">
        <f t="shared" si="0"/>
        <v>0</v>
      </c>
      <c r="K19" s="32">
        <f t="shared" si="6"/>
        <v>0</v>
      </c>
    </row>
    <row r="20" spans="1:27" ht="12.75">
      <c r="A20" s="1" t="s">
        <v>75</v>
      </c>
      <c r="B20" s="32">
        <v>1137</v>
      </c>
      <c r="C20" s="32">
        <v>492</v>
      </c>
      <c r="D20" s="3">
        <v>1376</v>
      </c>
      <c r="E20" s="77">
        <f t="shared" si="1"/>
        <v>60.15873015873016</v>
      </c>
      <c r="F20" s="38">
        <f t="shared" si="2"/>
        <v>26.03174603174603</v>
      </c>
      <c r="G20" s="38">
        <f t="shared" si="3"/>
        <v>72.80423280423281</v>
      </c>
      <c r="H20" s="37">
        <f t="shared" si="4"/>
        <v>52.99823633156967</v>
      </c>
      <c r="I20" s="75">
        <f t="shared" si="5"/>
        <v>516</v>
      </c>
      <c r="J20" s="38">
        <f t="shared" si="0"/>
        <v>27.3015873015873</v>
      </c>
      <c r="K20" s="32">
        <f t="shared" si="6"/>
        <v>13</v>
      </c>
      <c r="L20">
        <v>96</v>
      </c>
      <c r="M20">
        <v>40</v>
      </c>
      <c r="O20">
        <v>2</v>
      </c>
      <c r="P20">
        <v>11</v>
      </c>
      <c r="Q20">
        <v>14</v>
      </c>
      <c r="R20">
        <v>13</v>
      </c>
      <c r="S20">
        <v>35</v>
      </c>
      <c r="T20">
        <v>52</v>
      </c>
      <c r="V20">
        <v>1</v>
      </c>
      <c r="W20">
        <v>2</v>
      </c>
      <c r="X20">
        <v>47</v>
      </c>
      <c r="Y20">
        <v>77</v>
      </c>
      <c r="AA20">
        <v>126</v>
      </c>
    </row>
    <row r="21" spans="1:11" ht="12.75">
      <c r="A21" s="1" t="s">
        <v>277</v>
      </c>
      <c r="B21" s="32"/>
      <c r="C21" s="32"/>
      <c r="E21" s="77">
        <f t="shared" si="1"/>
        <v>0</v>
      </c>
      <c r="F21" s="38">
        <f t="shared" si="2"/>
        <v>0</v>
      </c>
      <c r="G21" s="38">
        <f t="shared" si="3"/>
        <v>0</v>
      </c>
      <c r="H21" s="37">
        <f t="shared" si="4"/>
        <v>0</v>
      </c>
      <c r="I21" s="75">
        <f t="shared" si="5"/>
        <v>0</v>
      </c>
      <c r="J21" s="38">
        <f t="shared" si="0"/>
        <v>0</v>
      </c>
      <c r="K21" s="32">
        <f t="shared" si="6"/>
        <v>0</v>
      </c>
    </row>
    <row r="22" spans="1:11" ht="12.75">
      <c r="A22" s="1" t="s">
        <v>76</v>
      </c>
      <c r="B22" s="32"/>
      <c r="C22" s="32">
        <v>1</v>
      </c>
      <c r="E22" s="77">
        <f t="shared" si="1"/>
        <v>0</v>
      </c>
      <c r="F22" s="38">
        <f t="shared" si="2"/>
        <v>0.05291005291005291</v>
      </c>
      <c r="G22" s="38">
        <f t="shared" si="3"/>
        <v>0</v>
      </c>
      <c r="H22" s="37">
        <f t="shared" si="4"/>
        <v>0.01763668430335097</v>
      </c>
      <c r="I22" s="75">
        <f t="shared" si="5"/>
        <v>0</v>
      </c>
      <c r="J22" s="38">
        <f t="shared" si="0"/>
        <v>0</v>
      </c>
      <c r="K22" s="32">
        <f t="shared" si="6"/>
        <v>0</v>
      </c>
    </row>
    <row r="23" spans="1:27" ht="12.75">
      <c r="A23" s="1" t="s">
        <v>77</v>
      </c>
      <c r="B23" s="32">
        <v>6599</v>
      </c>
      <c r="C23" s="32">
        <v>2442</v>
      </c>
      <c r="D23" s="3">
        <v>9568</v>
      </c>
      <c r="E23" s="77">
        <f t="shared" si="1"/>
        <v>349.15343915343914</v>
      </c>
      <c r="F23" s="38">
        <f t="shared" si="2"/>
        <v>129.20634920634922</v>
      </c>
      <c r="G23" s="38">
        <f t="shared" si="3"/>
        <v>506.2433862433862</v>
      </c>
      <c r="H23" s="37">
        <f t="shared" si="4"/>
        <v>328.2010582010582</v>
      </c>
      <c r="I23" s="75">
        <f t="shared" si="5"/>
        <v>5574</v>
      </c>
      <c r="J23" s="38">
        <f t="shared" si="0"/>
        <v>294.92063492063494</v>
      </c>
      <c r="K23" s="32">
        <f t="shared" si="6"/>
        <v>13</v>
      </c>
      <c r="L23">
        <v>28</v>
      </c>
      <c r="M23">
        <v>75</v>
      </c>
      <c r="N23">
        <v>170</v>
      </c>
      <c r="O23">
        <v>900</v>
      </c>
      <c r="P23">
        <v>10</v>
      </c>
      <c r="R23">
        <v>800</v>
      </c>
      <c r="S23">
        <v>3122</v>
      </c>
      <c r="T23">
        <v>60</v>
      </c>
      <c r="V23">
        <v>150</v>
      </c>
      <c r="X23">
        <v>105</v>
      </c>
      <c r="Y23">
        <v>143</v>
      </c>
      <c r="Z23">
        <v>4</v>
      </c>
      <c r="AA23">
        <v>7</v>
      </c>
    </row>
    <row r="24" spans="1:22" ht="12.75">
      <c r="A24" s="1" t="s">
        <v>78</v>
      </c>
      <c r="B24" s="32">
        <v>3</v>
      </c>
      <c r="C24" s="32">
        <v>32</v>
      </c>
      <c r="D24" s="3">
        <v>18</v>
      </c>
      <c r="E24" s="77">
        <f t="shared" si="1"/>
        <v>0.15873015873015872</v>
      </c>
      <c r="F24" s="38">
        <f t="shared" si="2"/>
        <v>1.693121693121693</v>
      </c>
      <c r="G24" s="38">
        <f t="shared" si="3"/>
        <v>0.9523809523809523</v>
      </c>
      <c r="H24" s="37">
        <f t="shared" si="4"/>
        <v>0.9347442680776012</v>
      </c>
      <c r="I24" s="75">
        <f t="shared" si="5"/>
        <v>20</v>
      </c>
      <c r="J24" s="38">
        <f t="shared" si="0"/>
        <v>1.0582010582010581</v>
      </c>
      <c r="K24" s="32">
        <f t="shared" si="6"/>
        <v>4</v>
      </c>
      <c r="N24">
        <v>3</v>
      </c>
      <c r="O24">
        <v>2</v>
      </c>
      <c r="S24">
        <v>6</v>
      </c>
      <c r="V24">
        <v>9</v>
      </c>
    </row>
    <row r="25" spans="1:24" ht="12.75">
      <c r="A25" s="1" t="s">
        <v>79</v>
      </c>
      <c r="B25" s="32">
        <v>1</v>
      </c>
      <c r="C25" s="32"/>
      <c r="D25" s="3">
        <v>1</v>
      </c>
      <c r="E25" s="77">
        <f t="shared" si="1"/>
        <v>0.05291005291005291</v>
      </c>
      <c r="F25" s="38">
        <f t="shared" si="2"/>
        <v>0</v>
      </c>
      <c r="G25" s="38">
        <f t="shared" si="3"/>
        <v>0.05291005291005291</v>
      </c>
      <c r="H25" s="37">
        <f t="shared" si="4"/>
        <v>0.03527336860670194</v>
      </c>
      <c r="I25" s="75">
        <f t="shared" si="5"/>
        <v>4</v>
      </c>
      <c r="J25" s="38">
        <f t="shared" si="0"/>
        <v>0.21164021164021163</v>
      </c>
      <c r="K25" s="32">
        <f t="shared" si="6"/>
        <v>3</v>
      </c>
      <c r="N25">
        <v>2</v>
      </c>
      <c r="V25">
        <v>1</v>
      </c>
      <c r="X25">
        <v>1</v>
      </c>
    </row>
    <row r="26" spans="1:24" ht="12.75">
      <c r="A26" s="1" t="s">
        <v>80</v>
      </c>
      <c r="B26" s="32">
        <v>386</v>
      </c>
      <c r="C26" s="32">
        <v>1305</v>
      </c>
      <c r="D26" s="3">
        <v>1510</v>
      </c>
      <c r="E26" s="77">
        <f t="shared" si="1"/>
        <v>20.423280423280424</v>
      </c>
      <c r="F26" s="38">
        <f t="shared" si="2"/>
        <v>69.04761904761905</v>
      </c>
      <c r="G26" s="38">
        <f t="shared" si="3"/>
        <v>79.8941798941799</v>
      </c>
      <c r="H26" s="37">
        <f t="shared" si="4"/>
        <v>56.455026455026456</v>
      </c>
      <c r="I26" s="75">
        <f t="shared" si="5"/>
        <v>618</v>
      </c>
      <c r="J26" s="38">
        <f t="shared" si="0"/>
        <v>32.698412698412696</v>
      </c>
      <c r="K26" s="32">
        <f t="shared" si="6"/>
        <v>8</v>
      </c>
      <c r="L26">
        <v>175</v>
      </c>
      <c r="M26">
        <v>15</v>
      </c>
      <c r="N26">
        <v>322</v>
      </c>
      <c r="P26">
        <v>60</v>
      </c>
      <c r="R26">
        <v>13</v>
      </c>
      <c r="T26">
        <v>8</v>
      </c>
      <c r="W26">
        <v>15</v>
      </c>
      <c r="X26">
        <v>10</v>
      </c>
    </row>
    <row r="27" spans="1:11" ht="12.75">
      <c r="A27" s="1" t="s">
        <v>81</v>
      </c>
      <c r="B27" s="32"/>
      <c r="C27" s="32">
        <v>40</v>
      </c>
      <c r="E27" s="77">
        <f t="shared" si="1"/>
        <v>0</v>
      </c>
      <c r="F27" s="38">
        <f t="shared" si="2"/>
        <v>2.1164021164021163</v>
      </c>
      <c r="G27" s="38">
        <f t="shared" si="3"/>
        <v>0</v>
      </c>
      <c r="H27" s="37">
        <f t="shared" si="4"/>
        <v>0.7054673721340388</v>
      </c>
      <c r="I27" s="75">
        <f t="shared" si="5"/>
        <v>0</v>
      </c>
      <c r="J27" s="38">
        <f t="shared" si="0"/>
        <v>0</v>
      </c>
      <c r="K27" s="32">
        <f t="shared" si="6"/>
        <v>0</v>
      </c>
    </row>
    <row r="28" spans="1:23" ht="12.75">
      <c r="A28" s="1" t="s">
        <v>82</v>
      </c>
      <c r="B28" s="32">
        <v>1</v>
      </c>
      <c r="C28" s="32">
        <v>10</v>
      </c>
      <c r="D28" s="3">
        <v>25</v>
      </c>
      <c r="E28" s="77">
        <f t="shared" si="1"/>
        <v>0.05291005291005291</v>
      </c>
      <c r="F28" s="38">
        <f t="shared" si="2"/>
        <v>0.5291005291005291</v>
      </c>
      <c r="G28" s="38">
        <f t="shared" si="3"/>
        <v>1.3227513227513228</v>
      </c>
      <c r="H28" s="37">
        <f t="shared" si="4"/>
        <v>0.6349206349206349</v>
      </c>
      <c r="I28" s="75">
        <f t="shared" si="5"/>
        <v>25</v>
      </c>
      <c r="J28" s="38">
        <f t="shared" si="0"/>
        <v>1.3227513227513228</v>
      </c>
      <c r="K28" s="32">
        <f t="shared" si="6"/>
        <v>3</v>
      </c>
      <c r="R28">
        <v>4</v>
      </c>
      <c r="T28">
        <v>14</v>
      </c>
      <c r="W28">
        <v>7</v>
      </c>
    </row>
    <row r="29" spans="1:20" ht="12.75">
      <c r="A29" s="1" t="s">
        <v>83</v>
      </c>
      <c r="B29" s="32">
        <v>9</v>
      </c>
      <c r="C29" s="32">
        <v>16</v>
      </c>
      <c r="D29" s="3">
        <v>104</v>
      </c>
      <c r="E29" s="77">
        <f t="shared" si="1"/>
        <v>0.47619047619047616</v>
      </c>
      <c r="F29" s="38">
        <f t="shared" si="2"/>
        <v>0.8465608465608465</v>
      </c>
      <c r="G29" s="38">
        <f t="shared" si="3"/>
        <v>5.502645502645502</v>
      </c>
      <c r="H29" s="37">
        <f t="shared" si="4"/>
        <v>2.275132275132275</v>
      </c>
      <c r="I29" s="75">
        <f t="shared" si="5"/>
        <v>15</v>
      </c>
      <c r="J29" s="38">
        <f t="shared" si="0"/>
        <v>0.7936507936507936</v>
      </c>
      <c r="K29" s="32">
        <f t="shared" si="6"/>
        <v>4</v>
      </c>
      <c r="N29">
        <v>2</v>
      </c>
      <c r="P29">
        <v>1</v>
      </c>
      <c r="R29">
        <v>6</v>
      </c>
      <c r="T29">
        <v>6</v>
      </c>
    </row>
    <row r="30" spans="1:27" ht="12.75">
      <c r="A30" s="1" t="s">
        <v>84</v>
      </c>
      <c r="B30" s="32">
        <v>1898</v>
      </c>
      <c r="C30" s="32">
        <v>1773</v>
      </c>
      <c r="D30" s="3">
        <v>3394</v>
      </c>
      <c r="E30" s="77">
        <f t="shared" si="1"/>
        <v>100.42328042328042</v>
      </c>
      <c r="F30" s="38">
        <f t="shared" si="2"/>
        <v>93.80952380952381</v>
      </c>
      <c r="G30" s="38">
        <f t="shared" si="3"/>
        <v>179.57671957671957</v>
      </c>
      <c r="H30" s="37">
        <f t="shared" si="4"/>
        <v>124.6031746031746</v>
      </c>
      <c r="I30" s="75">
        <f t="shared" si="5"/>
        <v>2982</v>
      </c>
      <c r="J30" s="38">
        <f t="shared" si="0"/>
        <v>157.77777777777777</v>
      </c>
      <c r="K30" s="32">
        <f t="shared" si="6"/>
        <v>13</v>
      </c>
      <c r="L30">
        <v>281</v>
      </c>
      <c r="M30">
        <v>283</v>
      </c>
      <c r="N30">
        <v>179</v>
      </c>
      <c r="O30">
        <v>3</v>
      </c>
      <c r="P30">
        <v>206</v>
      </c>
      <c r="R30">
        <v>346</v>
      </c>
      <c r="S30">
        <v>105</v>
      </c>
      <c r="T30">
        <v>442</v>
      </c>
      <c r="V30">
        <v>366</v>
      </c>
      <c r="W30">
        <v>305</v>
      </c>
      <c r="X30">
        <v>362</v>
      </c>
      <c r="Y30">
        <v>102</v>
      </c>
      <c r="AA30">
        <v>2</v>
      </c>
    </row>
    <row r="31" spans="1:22" ht="12.75">
      <c r="A31" s="1" t="s">
        <v>85</v>
      </c>
      <c r="B31" s="32">
        <v>23</v>
      </c>
      <c r="C31" s="32">
        <v>19</v>
      </c>
      <c r="D31" s="3">
        <v>31</v>
      </c>
      <c r="E31" s="77">
        <f t="shared" si="1"/>
        <v>1.216931216931217</v>
      </c>
      <c r="F31" s="38">
        <f t="shared" si="2"/>
        <v>1.0052910052910053</v>
      </c>
      <c r="G31" s="38">
        <f t="shared" si="3"/>
        <v>1.6402116402116402</v>
      </c>
      <c r="H31" s="37">
        <f t="shared" si="4"/>
        <v>1.2874779541446209</v>
      </c>
      <c r="I31" s="75">
        <f t="shared" si="5"/>
        <v>22</v>
      </c>
      <c r="J31" s="38">
        <f t="shared" si="0"/>
        <v>1.164021164021164</v>
      </c>
      <c r="K31" s="32">
        <f t="shared" si="6"/>
        <v>6</v>
      </c>
      <c r="L31">
        <v>14</v>
      </c>
      <c r="M31">
        <v>1</v>
      </c>
      <c r="O31">
        <v>3</v>
      </c>
      <c r="R31">
        <v>1</v>
      </c>
      <c r="T31">
        <v>2</v>
      </c>
      <c r="V31">
        <v>1</v>
      </c>
    </row>
    <row r="32" spans="1:23" ht="12.75">
      <c r="A32" s="1" t="s">
        <v>86</v>
      </c>
      <c r="B32" s="32">
        <v>27</v>
      </c>
      <c r="C32" s="32">
        <v>59</v>
      </c>
      <c r="D32" s="3">
        <v>86</v>
      </c>
      <c r="E32" s="77">
        <f t="shared" si="1"/>
        <v>1.4285714285714286</v>
      </c>
      <c r="F32" s="38">
        <f t="shared" si="2"/>
        <v>3.121693121693122</v>
      </c>
      <c r="G32" s="38">
        <f t="shared" si="3"/>
        <v>4.550264550264551</v>
      </c>
      <c r="H32" s="37">
        <f t="shared" si="4"/>
        <v>3.033509700176367</v>
      </c>
      <c r="I32" s="75">
        <f t="shared" si="5"/>
        <v>69</v>
      </c>
      <c r="J32" s="38">
        <f t="shared" si="0"/>
        <v>3.6507936507936507</v>
      </c>
      <c r="K32" s="32">
        <f t="shared" si="6"/>
        <v>7</v>
      </c>
      <c r="L32">
        <v>1</v>
      </c>
      <c r="M32">
        <v>7</v>
      </c>
      <c r="N32">
        <v>13</v>
      </c>
      <c r="P32">
        <v>6</v>
      </c>
      <c r="R32">
        <v>4</v>
      </c>
      <c r="T32">
        <v>20</v>
      </c>
      <c r="W32">
        <v>18</v>
      </c>
    </row>
    <row r="33" spans="1:27" ht="12.75">
      <c r="A33" s="1" t="s">
        <v>87</v>
      </c>
      <c r="B33" s="32">
        <v>628</v>
      </c>
      <c r="C33" s="32">
        <v>401</v>
      </c>
      <c r="D33" s="3">
        <v>1077</v>
      </c>
      <c r="E33" s="77">
        <f t="shared" si="1"/>
        <v>33.22751322751323</v>
      </c>
      <c r="F33" s="38">
        <f t="shared" si="2"/>
        <v>21.21693121693122</v>
      </c>
      <c r="G33" s="38">
        <f t="shared" si="3"/>
        <v>56.98412698412698</v>
      </c>
      <c r="H33" s="37">
        <f t="shared" si="4"/>
        <v>37.14285714285714</v>
      </c>
      <c r="I33" s="75">
        <f t="shared" si="5"/>
        <v>406</v>
      </c>
      <c r="J33" s="38">
        <f t="shared" si="0"/>
        <v>21.48148148148148</v>
      </c>
      <c r="K33" s="32">
        <f t="shared" si="6"/>
        <v>14</v>
      </c>
      <c r="L33">
        <v>22</v>
      </c>
      <c r="M33">
        <v>24</v>
      </c>
      <c r="N33">
        <v>49</v>
      </c>
      <c r="O33">
        <v>2</v>
      </c>
      <c r="P33">
        <v>20</v>
      </c>
      <c r="R33">
        <v>37</v>
      </c>
      <c r="S33">
        <v>17</v>
      </c>
      <c r="T33">
        <v>70</v>
      </c>
      <c r="V33">
        <v>32</v>
      </c>
      <c r="W33">
        <v>11</v>
      </c>
      <c r="X33">
        <v>43</v>
      </c>
      <c r="Y33">
        <v>27</v>
      </c>
      <c r="Z33">
        <v>29</v>
      </c>
      <c r="AA33">
        <v>23</v>
      </c>
    </row>
    <row r="34" spans="1:27" ht="12.75">
      <c r="A34" s="1" t="s">
        <v>88</v>
      </c>
      <c r="B34" s="32">
        <v>78</v>
      </c>
      <c r="C34" s="32">
        <v>59</v>
      </c>
      <c r="D34" s="3">
        <v>46</v>
      </c>
      <c r="E34" s="77">
        <f t="shared" si="1"/>
        <v>4.126984126984127</v>
      </c>
      <c r="F34" s="38">
        <f t="shared" si="2"/>
        <v>3.121693121693122</v>
      </c>
      <c r="G34" s="38">
        <f t="shared" si="3"/>
        <v>2.433862433862434</v>
      </c>
      <c r="H34" s="37">
        <f t="shared" si="4"/>
        <v>3.227513227513228</v>
      </c>
      <c r="I34" s="75">
        <f t="shared" si="5"/>
        <v>29</v>
      </c>
      <c r="J34" s="38">
        <f t="shared" si="0"/>
        <v>1.5343915343915344</v>
      </c>
      <c r="K34" s="32">
        <f t="shared" si="6"/>
        <v>13</v>
      </c>
      <c r="L34">
        <v>7</v>
      </c>
      <c r="M34">
        <v>2</v>
      </c>
      <c r="N34">
        <v>4</v>
      </c>
      <c r="O34">
        <v>2</v>
      </c>
      <c r="P34">
        <v>2</v>
      </c>
      <c r="R34">
        <v>2</v>
      </c>
      <c r="S34">
        <v>1</v>
      </c>
      <c r="T34">
        <v>1</v>
      </c>
      <c r="V34">
        <v>2</v>
      </c>
      <c r="W34">
        <v>2</v>
      </c>
      <c r="Y34">
        <v>2</v>
      </c>
      <c r="Z34">
        <v>1</v>
      </c>
      <c r="AA34">
        <v>1</v>
      </c>
    </row>
    <row r="35" spans="1:23" ht="12.75">
      <c r="A35" s="1" t="s">
        <v>89</v>
      </c>
      <c r="B35" s="32">
        <v>2</v>
      </c>
      <c r="C35" s="32">
        <v>3</v>
      </c>
      <c r="D35" s="3">
        <v>2</v>
      </c>
      <c r="E35" s="77">
        <f t="shared" si="1"/>
        <v>0.10582010582010581</v>
      </c>
      <c r="F35" s="38">
        <f t="shared" si="2"/>
        <v>0.15873015873015872</v>
      </c>
      <c r="G35" s="38">
        <f t="shared" si="3"/>
        <v>0.10582010582010581</v>
      </c>
      <c r="H35" s="37">
        <f t="shared" si="4"/>
        <v>0.12345679012345678</v>
      </c>
      <c r="I35" s="75">
        <f t="shared" si="5"/>
        <v>3</v>
      </c>
      <c r="J35" s="38">
        <f t="shared" si="0"/>
        <v>0.15873015873015872</v>
      </c>
      <c r="K35" s="32">
        <f t="shared" si="6"/>
        <v>3</v>
      </c>
      <c r="Q35">
        <v>1</v>
      </c>
      <c r="U35">
        <v>1</v>
      </c>
      <c r="W35">
        <v>1</v>
      </c>
    </row>
    <row r="36" spans="1:27" ht="12.75">
      <c r="A36" s="1" t="s">
        <v>90</v>
      </c>
      <c r="B36" s="32">
        <v>17</v>
      </c>
      <c r="C36" s="32">
        <v>10</v>
      </c>
      <c r="D36" s="3">
        <v>19</v>
      </c>
      <c r="E36" s="77">
        <f t="shared" si="1"/>
        <v>0.8994708994708994</v>
      </c>
      <c r="F36" s="38">
        <f t="shared" si="2"/>
        <v>0.5291005291005291</v>
      </c>
      <c r="G36" s="38">
        <f t="shared" si="3"/>
        <v>1.0052910052910053</v>
      </c>
      <c r="H36" s="37">
        <f t="shared" si="4"/>
        <v>0.8112874779541445</v>
      </c>
      <c r="I36" s="75">
        <f t="shared" si="5"/>
        <v>6</v>
      </c>
      <c r="J36" s="38">
        <f t="shared" si="0"/>
        <v>0.31746031746031744</v>
      </c>
      <c r="K36" s="32">
        <f t="shared" si="6"/>
        <v>4</v>
      </c>
      <c r="R36">
        <v>1</v>
      </c>
      <c r="S36">
        <v>2</v>
      </c>
      <c r="Y36">
        <v>2</v>
      </c>
      <c r="AA36">
        <v>1</v>
      </c>
    </row>
    <row r="37" spans="1:11" ht="12.75">
      <c r="A37" s="1" t="s">
        <v>91</v>
      </c>
      <c r="B37" s="32">
        <v>2</v>
      </c>
      <c r="C37" s="32">
        <v>4</v>
      </c>
      <c r="D37" s="3">
        <v>2</v>
      </c>
      <c r="E37" s="77">
        <f t="shared" si="1"/>
        <v>0.10582010582010581</v>
      </c>
      <c r="F37" s="38">
        <f t="shared" si="2"/>
        <v>0.21164021164021163</v>
      </c>
      <c r="G37" s="38">
        <f t="shared" si="3"/>
        <v>0.10582010582010581</v>
      </c>
      <c r="H37" s="37">
        <f t="shared" si="4"/>
        <v>0.14109347442680775</v>
      </c>
      <c r="I37" s="75">
        <f t="shared" si="5"/>
        <v>0</v>
      </c>
      <c r="J37" s="38">
        <f aca="true" t="shared" si="7" ref="J37:J68">I37*10/$I$4</f>
        <v>0</v>
      </c>
      <c r="K37" s="32">
        <f t="shared" si="6"/>
        <v>0</v>
      </c>
    </row>
    <row r="38" spans="1:11" ht="12.75">
      <c r="A38" s="1" t="s">
        <v>92</v>
      </c>
      <c r="B38" s="32"/>
      <c r="C38" s="32"/>
      <c r="D38" s="3">
        <v>2</v>
      </c>
      <c r="E38" s="77">
        <f t="shared" si="1"/>
        <v>0</v>
      </c>
      <c r="F38" s="38">
        <f t="shared" si="2"/>
        <v>0</v>
      </c>
      <c r="G38" s="38">
        <f t="shared" si="3"/>
        <v>0.10582010582010581</v>
      </c>
      <c r="H38" s="37">
        <f t="shared" si="4"/>
        <v>0.03527336860670194</v>
      </c>
      <c r="I38" s="75">
        <f t="shared" si="5"/>
        <v>0</v>
      </c>
      <c r="J38" s="38">
        <f t="shared" si="7"/>
        <v>0</v>
      </c>
      <c r="K38" s="32">
        <f t="shared" si="6"/>
        <v>0</v>
      </c>
    </row>
    <row r="39" spans="1:11" ht="12.75">
      <c r="A39" s="1" t="s">
        <v>93</v>
      </c>
      <c r="B39" s="32">
        <v>4</v>
      </c>
      <c r="C39" s="32">
        <v>6</v>
      </c>
      <c r="D39" s="3">
        <v>3</v>
      </c>
      <c r="E39" s="77">
        <f t="shared" si="1"/>
        <v>0.21164021164021163</v>
      </c>
      <c r="F39" s="38">
        <f t="shared" si="2"/>
        <v>0.31746031746031744</v>
      </c>
      <c r="G39" s="38">
        <f t="shared" si="3"/>
        <v>0.15873015873015872</v>
      </c>
      <c r="H39" s="37">
        <f t="shared" si="4"/>
        <v>0.2292768959435626</v>
      </c>
      <c r="I39" s="75">
        <f t="shared" si="5"/>
        <v>0</v>
      </c>
      <c r="J39" s="38">
        <f t="shared" si="7"/>
        <v>0</v>
      </c>
      <c r="K39" s="32">
        <f t="shared" si="6"/>
        <v>0</v>
      </c>
    </row>
    <row r="40" spans="1:11" ht="12.75">
      <c r="A40" s="1" t="s">
        <v>94</v>
      </c>
      <c r="B40" s="32">
        <v>1</v>
      </c>
      <c r="C40" s="32"/>
      <c r="E40" s="77">
        <f t="shared" si="1"/>
        <v>0.05291005291005291</v>
      </c>
      <c r="F40" s="38">
        <f t="shared" si="2"/>
        <v>0</v>
      </c>
      <c r="G40" s="38">
        <f t="shared" si="3"/>
        <v>0</v>
      </c>
      <c r="H40" s="37">
        <f t="shared" si="4"/>
        <v>0.01763668430335097</v>
      </c>
      <c r="I40" s="75">
        <f t="shared" si="5"/>
        <v>0</v>
      </c>
      <c r="J40" s="38">
        <f t="shared" si="7"/>
        <v>0</v>
      </c>
      <c r="K40" s="32">
        <f t="shared" si="6"/>
        <v>0</v>
      </c>
    </row>
    <row r="41" spans="1:23" ht="12.75">
      <c r="A41" s="1" t="s">
        <v>95</v>
      </c>
      <c r="B41" s="32"/>
      <c r="C41" s="32"/>
      <c r="D41" s="3">
        <v>1</v>
      </c>
      <c r="E41" s="77">
        <f t="shared" si="1"/>
        <v>0</v>
      </c>
      <c r="F41" s="38">
        <f t="shared" si="2"/>
        <v>0</v>
      </c>
      <c r="G41" s="38">
        <f t="shared" si="3"/>
        <v>0.05291005291005291</v>
      </c>
      <c r="H41" s="37">
        <f t="shared" si="4"/>
        <v>0.01763668430335097</v>
      </c>
      <c r="I41" s="75">
        <f t="shared" si="5"/>
        <v>1</v>
      </c>
      <c r="J41" s="38">
        <f t="shared" si="7"/>
        <v>0.05291005291005291</v>
      </c>
      <c r="K41" s="32">
        <f t="shared" si="6"/>
        <v>1</v>
      </c>
      <c r="W41">
        <v>1</v>
      </c>
    </row>
    <row r="42" spans="1:11" ht="12.75">
      <c r="A42" s="1" t="s">
        <v>96</v>
      </c>
      <c r="B42" s="32">
        <v>1</v>
      </c>
      <c r="C42" s="32"/>
      <c r="D42" s="3">
        <v>1</v>
      </c>
      <c r="E42" s="77">
        <f t="shared" si="1"/>
        <v>0.05291005291005291</v>
      </c>
      <c r="F42" s="38">
        <f t="shared" si="2"/>
        <v>0</v>
      </c>
      <c r="G42" s="38">
        <f t="shared" si="3"/>
        <v>0.05291005291005291</v>
      </c>
      <c r="H42" s="37">
        <f t="shared" si="4"/>
        <v>0.03527336860670194</v>
      </c>
      <c r="I42" s="75">
        <f t="shared" si="5"/>
        <v>0</v>
      </c>
      <c r="J42" s="38">
        <f t="shared" si="7"/>
        <v>0</v>
      </c>
      <c r="K42" s="32">
        <f t="shared" si="6"/>
        <v>0</v>
      </c>
    </row>
    <row r="43" spans="1:11" ht="12.75">
      <c r="A43" s="1" t="s">
        <v>273</v>
      </c>
      <c r="B43" s="32"/>
      <c r="C43" s="32"/>
      <c r="E43" s="77">
        <f t="shared" si="1"/>
        <v>0</v>
      </c>
      <c r="F43" s="38">
        <f t="shared" si="2"/>
        <v>0</v>
      </c>
      <c r="G43" s="38">
        <f t="shared" si="3"/>
        <v>0</v>
      </c>
      <c r="H43" s="37">
        <f t="shared" si="4"/>
        <v>0</v>
      </c>
      <c r="I43" s="75">
        <f t="shared" si="5"/>
        <v>0</v>
      </c>
      <c r="J43" s="38">
        <f t="shared" si="7"/>
        <v>0</v>
      </c>
      <c r="K43" s="32">
        <f t="shared" si="6"/>
        <v>0</v>
      </c>
    </row>
    <row r="44" spans="1:11" ht="12.75">
      <c r="A44" s="1" t="s">
        <v>97</v>
      </c>
      <c r="B44" s="32"/>
      <c r="C44" s="32"/>
      <c r="E44" s="77">
        <f t="shared" si="1"/>
        <v>0</v>
      </c>
      <c r="F44" s="38">
        <f t="shared" si="2"/>
        <v>0</v>
      </c>
      <c r="G44" s="38">
        <f t="shared" si="3"/>
        <v>0</v>
      </c>
      <c r="H44" s="37">
        <f t="shared" si="4"/>
        <v>0</v>
      </c>
      <c r="I44" s="75">
        <f t="shared" si="5"/>
        <v>0</v>
      </c>
      <c r="J44" s="38">
        <f t="shared" si="7"/>
        <v>0</v>
      </c>
      <c r="K44" s="32">
        <f t="shared" si="6"/>
        <v>0</v>
      </c>
    </row>
    <row r="45" spans="1:11" ht="12.75">
      <c r="A45" s="1" t="s">
        <v>98</v>
      </c>
      <c r="B45" s="32"/>
      <c r="C45" s="32"/>
      <c r="E45" s="77">
        <f t="shared" si="1"/>
        <v>0</v>
      </c>
      <c r="F45" s="38">
        <f t="shared" si="2"/>
        <v>0</v>
      </c>
      <c r="G45" s="38">
        <f t="shared" si="3"/>
        <v>0</v>
      </c>
      <c r="H45" s="37">
        <f t="shared" si="4"/>
        <v>0</v>
      </c>
      <c r="I45" s="75">
        <f t="shared" si="5"/>
        <v>0</v>
      </c>
      <c r="J45" s="38">
        <f t="shared" si="7"/>
        <v>0</v>
      </c>
      <c r="K45" s="32">
        <f t="shared" si="6"/>
        <v>0</v>
      </c>
    </row>
    <row r="46" spans="1:11" ht="12.75">
      <c r="A46" s="1" t="s">
        <v>99</v>
      </c>
      <c r="B46" s="32"/>
      <c r="C46" s="32"/>
      <c r="E46" s="77">
        <f t="shared" si="1"/>
        <v>0</v>
      </c>
      <c r="F46" s="38">
        <f t="shared" si="2"/>
        <v>0</v>
      </c>
      <c r="G46" s="38">
        <f t="shared" si="3"/>
        <v>0</v>
      </c>
      <c r="H46" s="37">
        <f t="shared" si="4"/>
        <v>0</v>
      </c>
      <c r="I46" s="75">
        <f t="shared" si="5"/>
        <v>0</v>
      </c>
      <c r="J46" s="38">
        <f t="shared" si="7"/>
        <v>0</v>
      </c>
      <c r="K46" s="32">
        <f t="shared" si="6"/>
        <v>0</v>
      </c>
    </row>
    <row r="47" spans="1:23" ht="12.75">
      <c r="A47" s="1" t="s">
        <v>100</v>
      </c>
      <c r="B47" s="32"/>
      <c r="C47" s="32"/>
      <c r="D47" s="3">
        <v>8</v>
      </c>
      <c r="E47" s="77">
        <f t="shared" si="1"/>
        <v>0</v>
      </c>
      <c r="F47" s="38">
        <f t="shared" si="2"/>
        <v>0</v>
      </c>
      <c r="G47" s="38">
        <f t="shared" si="3"/>
        <v>0.42328042328042326</v>
      </c>
      <c r="H47" s="37">
        <f t="shared" si="4"/>
        <v>0.14109347442680775</v>
      </c>
      <c r="I47" s="75">
        <f t="shared" si="5"/>
        <v>5</v>
      </c>
      <c r="J47" s="38">
        <f t="shared" si="7"/>
        <v>0.26455026455026454</v>
      </c>
      <c r="K47" s="32">
        <f t="shared" si="6"/>
        <v>2</v>
      </c>
      <c r="U47">
        <v>4</v>
      </c>
      <c r="W47">
        <v>1</v>
      </c>
    </row>
    <row r="48" spans="1:27" ht="12.75">
      <c r="A48" s="1" t="s">
        <v>101</v>
      </c>
      <c r="B48" s="32">
        <v>25</v>
      </c>
      <c r="C48" s="32">
        <v>46</v>
      </c>
      <c r="D48" s="3">
        <v>57</v>
      </c>
      <c r="E48" s="77">
        <f t="shared" si="1"/>
        <v>1.3227513227513228</v>
      </c>
      <c r="F48" s="38">
        <f t="shared" si="2"/>
        <v>2.433862433862434</v>
      </c>
      <c r="G48" s="38">
        <f t="shared" si="3"/>
        <v>3.015873015873016</v>
      </c>
      <c r="H48" s="37">
        <f t="shared" si="4"/>
        <v>2.257495590828924</v>
      </c>
      <c r="I48" s="75">
        <f t="shared" si="5"/>
        <v>123</v>
      </c>
      <c r="J48" s="38">
        <f t="shared" si="7"/>
        <v>6.507936507936508</v>
      </c>
      <c r="K48" s="32">
        <f t="shared" si="6"/>
        <v>5</v>
      </c>
      <c r="R48">
        <v>1</v>
      </c>
      <c r="V48">
        <v>42</v>
      </c>
      <c r="X48">
        <v>6</v>
      </c>
      <c r="Y48">
        <v>73</v>
      </c>
      <c r="AA48">
        <v>1</v>
      </c>
    </row>
    <row r="49" spans="1:11" ht="12.75">
      <c r="A49" s="1" t="s">
        <v>102</v>
      </c>
      <c r="B49" s="32"/>
      <c r="C49" s="32"/>
      <c r="D49" s="3">
        <v>2</v>
      </c>
      <c r="E49" s="77">
        <f t="shared" si="1"/>
        <v>0</v>
      </c>
      <c r="F49" s="38">
        <f t="shared" si="2"/>
        <v>0</v>
      </c>
      <c r="G49" s="38">
        <f t="shared" si="3"/>
        <v>0.10582010582010581</v>
      </c>
      <c r="H49" s="37">
        <f t="shared" si="4"/>
        <v>0.03527336860670194</v>
      </c>
      <c r="I49" s="75">
        <f t="shared" si="5"/>
        <v>0</v>
      </c>
      <c r="J49" s="38">
        <f t="shared" si="7"/>
        <v>0</v>
      </c>
      <c r="K49" s="32">
        <f t="shared" si="6"/>
        <v>0</v>
      </c>
    </row>
    <row r="50" spans="1:14" ht="12.75">
      <c r="A50" s="1" t="s">
        <v>103</v>
      </c>
      <c r="B50" s="32">
        <v>1</v>
      </c>
      <c r="C50" s="32">
        <v>1</v>
      </c>
      <c r="D50" s="3">
        <v>5</v>
      </c>
      <c r="E50" s="77">
        <f t="shared" si="1"/>
        <v>0.05291005291005291</v>
      </c>
      <c r="F50" s="38">
        <f t="shared" si="2"/>
        <v>0.05291005291005291</v>
      </c>
      <c r="G50" s="38">
        <f t="shared" si="3"/>
        <v>0.26455026455026454</v>
      </c>
      <c r="H50" s="37">
        <f t="shared" si="4"/>
        <v>0.12345679012345678</v>
      </c>
      <c r="I50" s="75">
        <f t="shared" si="5"/>
        <v>1</v>
      </c>
      <c r="J50" s="38">
        <f t="shared" si="7"/>
        <v>0.05291005291005291</v>
      </c>
      <c r="K50" s="32">
        <f t="shared" si="6"/>
        <v>1</v>
      </c>
      <c r="N50">
        <v>1</v>
      </c>
    </row>
    <row r="51" spans="1:11" ht="12.75">
      <c r="A51" s="1" t="s">
        <v>104</v>
      </c>
      <c r="B51" s="32"/>
      <c r="C51" s="32"/>
      <c r="D51" s="3">
        <v>1</v>
      </c>
      <c r="E51" s="77">
        <f t="shared" si="1"/>
        <v>0</v>
      </c>
      <c r="F51" s="38">
        <f t="shared" si="2"/>
        <v>0</v>
      </c>
      <c r="G51" s="38">
        <f t="shared" si="3"/>
        <v>0.05291005291005291</v>
      </c>
      <c r="H51" s="37">
        <f t="shared" si="4"/>
        <v>0.01763668430335097</v>
      </c>
      <c r="I51" s="75">
        <f t="shared" si="5"/>
        <v>0</v>
      </c>
      <c r="J51" s="38">
        <f t="shared" si="7"/>
        <v>0</v>
      </c>
      <c r="K51" s="32">
        <f t="shared" si="6"/>
        <v>0</v>
      </c>
    </row>
    <row r="52" spans="1:22" ht="12.75">
      <c r="A52" s="1" t="s">
        <v>105</v>
      </c>
      <c r="B52" s="32"/>
      <c r="C52" s="32">
        <v>1</v>
      </c>
      <c r="D52" s="3">
        <v>4</v>
      </c>
      <c r="E52" s="77">
        <f t="shared" si="1"/>
        <v>0</v>
      </c>
      <c r="F52" s="38">
        <f t="shared" si="2"/>
        <v>0.05291005291005291</v>
      </c>
      <c r="G52" s="38">
        <f t="shared" si="3"/>
        <v>0.21164021164021163</v>
      </c>
      <c r="H52" s="37">
        <f t="shared" si="4"/>
        <v>0.08818342151675485</v>
      </c>
      <c r="I52" s="75">
        <f t="shared" si="5"/>
        <v>7</v>
      </c>
      <c r="J52" s="38">
        <f t="shared" si="7"/>
        <v>0.37037037037037035</v>
      </c>
      <c r="K52" s="32">
        <f t="shared" si="6"/>
        <v>3</v>
      </c>
      <c r="M52">
        <v>4</v>
      </c>
      <c r="N52">
        <v>1</v>
      </c>
      <c r="V52">
        <v>2</v>
      </c>
    </row>
    <row r="53" spans="1:14" ht="12.75">
      <c r="A53" s="1" t="s">
        <v>106</v>
      </c>
      <c r="B53" s="32">
        <v>1</v>
      </c>
      <c r="C53" s="32">
        <v>19</v>
      </c>
      <c r="D53" s="3">
        <v>40</v>
      </c>
      <c r="E53" s="77">
        <f t="shared" si="1"/>
        <v>0.05291005291005291</v>
      </c>
      <c r="F53" s="38">
        <f t="shared" si="2"/>
        <v>1.0052910052910053</v>
      </c>
      <c r="G53" s="38">
        <f t="shared" si="3"/>
        <v>2.1164021164021163</v>
      </c>
      <c r="H53" s="37">
        <f t="shared" si="4"/>
        <v>1.0582010582010581</v>
      </c>
      <c r="I53" s="75">
        <f t="shared" si="5"/>
        <v>30</v>
      </c>
      <c r="J53" s="38">
        <f t="shared" si="7"/>
        <v>1.5873015873015872</v>
      </c>
      <c r="K53" s="32">
        <f t="shared" si="6"/>
        <v>1</v>
      </c>
      <c r="N53">
        <v>30</v>
      </c>
    </row>
    <row r="54" spans="1:11" ht="12.75">
      <c r="A54" s="1" t="s">
        <v>107</v>
      </c>
      <c r="B54" s="32"/>
      <c r="C54" s="32"/>
      <c r="E54" s="77">
        <f t="shared" si="1"/>
        <v>0</v>
      </c>
      <c r="F54" s="38">
        <f t="shared" si="2"/>
        <v>0</v>
      </c>
      <c r="G54" s="38">
        <f t="shared" si="3"/>
        <v>0</v>
      </c>
      <c r="H54" s="37">
        <f t="shared" si="4"/>
        <v>0</v>
      </c>
      <c r="I54" s="75">
        <f t="shared" si="5"/>
        <v>0</v>
      </c>
      <c r="J54" s="38">
        <f t="shared" si="7"/>
        <v>0</v>
      </c>
      <c r="K54" s="32">
        <f t="shared" si="6"/>
        <v>0</v>
      </c>
    </row>
    <row r="55" spans="1:11" ht="12.75">
      <c r="A55" s="1" t="s">
        <v>108</v>
      </c>
      <c r="B55" s="32"/>
      <c r="C55" s="32"/>
      <c r="E55" s="77">
        <f t="shared" si="1"/>
        <v>0</v>
      </c>
      <c r="F55" s="38">
        <f t="shared" si="2"/>
        <v>0</v>
      </c>
      <c r="G55" s="38">
        <f t="shared" si="3"/>
        <v>0</v>
      </c>
      <c r="H55" s="37">
        <f t="shared" si="4"/>
        <v>0</v>
      </c>
      <c r="I55" s="75">
        <f t="shared" si="5"/>
        <v>0</v>
      </c>
      <c r="J55" s="38">
        <f t="shared" si="7"/>
        <v>0</v>
      </c>
      <c r="K55" s="32">
        <f t="shared" si="6"/>
        <v>0</v>
      </c>
    </row>
    <row r="56" spans="1:25" ht="12.75">
      <c r="A56" s="1" t="s">
        <v>109</v>
      </c>
      <c r="B56" s="32">
        <v>277</v>
      </c>
      <c r="C56" s="32">
        <v>444</v>
      </c>
      <c r="D56" s="3">
        <v>200</v>
      </c>
      <c r="E56" s="77">
        <f t="shared" si="1"/>
        <v>14.656084656084657</v>
      </c>
      <c r="F56" s="38">
        <f t="shared" si="2"/>
        <v>23.49206349206349</v>
      </c>
      <c r="G56" s="38">
        <f t="shared" si="3"/>
        <v>10.582010582010582</v>
      </c>
      <c r="H56" s="37">
        <f t="shared" si="4"/>
        <v>16.243386243386244</v>
      </c>
      <c r="I56" s="75">
        <f t="shared" si="5"/>
        <v>409</v>
      </c>
      <c r="J56" s="38">
        <f t="shared" si="7"/>
        <v>21.64021164021164</v>
      </c>
      <c r="K56" s="32">
        <f t="shared" si="6"/>
        <v>13</v>
      </c>
      <c r="L56">
        <v>34</v>
      </c>
      <c r="M56">
        <v>20</v>
      </c>
      <c r="N56">
        <v>110</v>
      </c>
      <c r="O56">
        <v>2</v>
      </c>
      <c r="P56">
        <v>117</v>
      </c>
      <c r="R56">
        <v>10</v>
      </c>
      <c r="S56">
        <v>4</v>
      </c>
      <c r="T56">
        <v>18</v>
      </c>
      <c r="U56">
        <v>8</v>
      </c>
      <c r="V56">
        <v>1</v>
      </c>
      <c r="W56">
        <v>44</v>
      </c>
      <c r="X56">
        <v>8</v>
      </c>
      <c r="Y56">
        <v>33</v>
      </c>
    </row>
    <row r="57" spans="1:11" ht="12.75">
      <c r="A57" s="1" t="s">
        <v>110</v>
      </c>
      <c r="B57" s="32"/>
      <c r="C57" s="32"/>
      <c r="E57" s="77">
        <f t="shared" si="1"/>
        <v>0</v>
      </c>
      <c r="F57" s="38">
        <f t="shared" si="2"/>
        <v>0</v>
      </c>
      <c r="G57" s="38">
        <f t="shared" si="3"/>
        <v>0</v>
      </c>
      <c r="H57" s="37">
        <f t="shared" si="4"/>
        <v>0</v>
      </c>
      <c r="I57" s="75">
        <f t="shared" si="5"/>
        <v>0</v>
      </c>
      <c r="J57" s="38">
        <f t="shared" si="7"/>
        <v>0</v>
      </c>
      <c r="K57" s="32">
        <f t="shared" si="6"/>
        <v>0</v>
      </c>
    </row>
    <row r="58" spans="1:27" ht="12.75">
      <c r="A58" s="1" t="s">
        <v>111</v>
      </c>
      <c r="B58" s="32">
        <v>865</v>
      </c>
      <c r="C58" s="32">
        <v>768</v>
      </c>
      <c r="D58" s="3">
        <v>322</v>
      </c>
      <c r="E58" s="77">
        <f t="shared" si="1"/>
        <v>45.767195767195766</v>
      </c>
      <c r="F58" s="38">
        <f t="shared" si="2"/>
        <v>40.63492063492063</v>
      </c>
      <c r="G58" s="38">
        <f t="shared" si="3"/>
        <v>17.037037037037038</v>
      </c>
      <c r="H58" s="37">
        <f t="shared" si="4"/>
        <v>34.479717813051145</v>
      </c>
      <c r="I58" s="75">
        <f t="shared" si="5"/>
        <v>291</v>
      </c>
      <c r="J58" s="38">
        <f t="shared" si="7"/>
        <v>15.396825396825397</v>
      </c>
      <c r="K58" s="32">
        <f t="shared" si="6"/>
        <v>15</v>
      </c>
      <c r="L58">
        <v>28</v>
      </c>
      <c r="M58">
        <v>8</v>
      </c>
      <c r="N58">
        <v>39</v>
      </c>
      <c r="P58">
        <v>39</v>
      </c>
      <c r="Q58">
        <v>1</v>
      </c>
      <c r="R58">
        <v>18</v>
      </c>
      <c r="S58">
        <v>15</v>
      </c>
      <c r="T58">
        <v>16</v>
      </c>
      <c r="U58">
        <v>49</v>
      </c>
      <c r="V58">
        <v>1</v>
      </c>
      <c r="W58">
        <v>2</v>
      </c>
      <c r="X58">
        <v>17</v>
      </c>
      <c r="Y58">
        <v>55</v>
      </c>
      <c r="Z58">
        <v>1</v>
      </c>
      <c r="AA58">
        <v>2</v>
      </c>
    </row>
    <row r="59" spans="1:25" ht="12.75">
      <c r="A59" s="1" t="s">
        <v>112</v>
      </c>
      <c r="B59" s="32">
        <v>109</v>
      </c>
      <c r="C59" s="32">
        <v>52</v>
      </c>
      <c r="D59" s="3">
        <v>124</v>
      </c>
      <c r="E59" s="77">
        <f t="shared" si="1"/>
        <v>5.767195767195767</v>
      </c>
      <c r="F59" s="38">
        <f t="shared" si="2"/>
        <v>2.751322751322751</v>
      </c>
      <c r="G59" s="38">
        <f t="shared" si="3"/>
        <v>6.560846560846561</v>
      </c>
      <c r="H59" s="37">
        <f t="shared" si="4"/>
        <v>5.026455026455026</v>
      </c>
      <c r="I59" s="75">
        <f t="shared" si="5"/>
        <v>54</v>
      </c>
      <c r="J59" s="38">
        <f t="shared" si="7"/>
        <v>2.857142857142857</v>
      </c>
      <c r="K59" s="32">
        <f t="shared" si="6"/>
        <v>10</v>
      </c>
      <c r="L59">
        <v>11</v>
      </c>
      <c r="M59">
        <v>6</v>
      </c>
      <c r="N59">
        <v>7</v>
      </c>
      <c r="R59">
        <v>5</v>
      </c>
      <c r="S59">
        <v>1</v>
      </c>
      <c r="T59">
        <v>6</v>
      </c>
      <c r="V59">
        <v>4</v>
      </c>
      <c r="W59">
        <v>1</v>
      </c>
      <c r="X59">
        <v>4</v>
      </c>
      <c r="Y59">
        <v>9</v>
      </c>
    </row>
    <row r="60" spans="1:11" ht="12.75">
      <c r="A60" s="1" t="s">
        <v>113</v>
      </c>
      <c r="B60" s="32"/>
      <c r="C60" s="32"/>
      <c r="E60" s="77">
        <f t="shared" si="1"/>
        <v>0</v>
      </c>
      <c r="F60" s="38">
        <f t="shared" si="2"/>
        <v>0</v>
      </c>
      <c r="G60" s="38">
        <f t="shared" si="3"/>
        <v>0</v>
      </c>
      <c r="H60" s="37">
        <f t="shared" si="4"/>
        <v>0</v>
      </c>
      <c r="I60" s="75">
        <f t="shared" si="5"/>
        <v>0</v>
      </c>
      <c r="J60" s="38">
        <f t="shared" si="7"/>
        <v>0</v>
      </c>
      <c r="K60" s="32">
        <f t="shared" si="6"/>
        <v>0</v>
      </c>
    </row>
    <row r="61" spans="1:14" ht="12.75">
      <c r="A61" s="1" t="s">
        <v>295</v>
      </c>
      <c r="B61" s="32"/>
      <c r="C61" s="32"/>
      <c r="E61" s="77">
        <f t="shared" si="1"/>
        <v>0</v>
      </c>
      <c r="F61" s="38">
        <f t="shared" si="2"/>
        <v>0</v>
      </c>
      <c r="G61" s="38">
        <f t="shared" si="3"/>
        <v>0</v>
      </c>
      <c r="H61" s="37">
        <f t="shared" si="4"/>
        <v>0</v>
      </c>
      <c r="I61" s="75">
        <f t="shared" si="5"/>
        <v>6</v>
      </c>
      <c r="J61" s="38">
        <f t="shared" si="7"/>
        <v>0.31746031746031744</v>
      </c>
      <c r="K61" s="32">
        <f t="shared" si="6"/>
        <v>1</v>
      </c>
      <c r="N61">
        <v>6</v>
      </c>
    </row>
    <row r="62" spans="1:20" ht="12.75">
      <c r="A62" s="1" t="s">
        <v>114</v>
      </c>
      <c r="B62" s="32">
        <v>17</v>
      </c>
      <c r="C62" s="32">
        <v>29</v>
      </c>
      <c r="D62" s="3">
        <v>60</v>
      </c>
      <c r="E62" s="77">
        <f t="shared" si="1"/>
        <v>0.8994708994708994</v>
      </c>
      <c r="F62" s="38">
        <f t="shared" si="2"/>
        <v>1.5343915343915344</v>
      </c>
      <c r="G62" s="38">
        <f t="shared" si="3"/>
        <v>3.1746031746031744</v>
      </c>
      <c r="H62" s="37">
        <f t="shared" si="4"/>
        <v>1.8694885361552027</v>
      </c>
      <c r="I62" s="75">
        <f t="shared" si="5"/>
        <v>24</v>
      </c>
      <c r="J62" s="38">
        <f t="shared" si="7"/>
        <v>1.2698412698412698</v>
      </c>
      <c r="K62" s="32">
        <f t="shared" si="6"/>
        <v>4</v>
      </c>
      <c r="N62">
        <v>13</v>
      </c>
      <c r="P62">
        <v>1</v>
      </c>
      <c r="R62">
        <v>4</v>
      </c>
      <c r="T62">
        <v>6</v>
      </c>
    </row>
    <row r="63" spans="1:12" ht="12.75">
      <c r="A63" s="1" t="s">
        <v>115</v>
      </c>
      <c r="B63" s="32">
        <v>6</v>
      </c>
      <c r="C63" s="32">
        <v>10</v>
      </c>
      <c r="E63" s="77">
        <f t="shared" si="1"/>
        <v>0.31746031746031744</v>
      </c>
      <c r="F63" s="38">
        <f t="shared" si="2"/>
        <v>0.5291005291005291</v>
      </c>
      <c r="G63" s="38">
        <f t="shared" si="3"/>
        <v>0</v>
      </c>
      <c r="H63" s="37">
        <f t="shared" si="4"/>
        <v>0.2821869488536155</v>
      </c>
      <c r="I63" s="75">
        <f t="shared" si="5"/>
        <v>4</v>
      </c>
      <c r="J63" s="38">
        <f t="shared" si="7"/>
        <v>0.21164021164021163</v>
      </c>
      <c r="K63" s="32">
        <f t="shared" si="6"/>
        <v>1</v>
      </c>
      <c r="L63">
        <v>4</v>
      </c>
    </row>
    <row r="64" spans="1:11" ht="12.75">
      <c r="A64" s="1" t="s">
        <v>116</v>
      </c>
      <c r="B64" s="32"/>
      <c r="C64" s="32"/>
      <c r="E64" s="77">
        <f t="shared" si="1"/>
        <v>0</v>
      </c>
      <c r="F64" s="38">
        <f t="shared" si="2"/>
        <v>0</v>
      </c>
      <c r="G64" s="38">
        <f t="shared" si="3"/>
        <v>0</v>
      </c>
      <c r="H64" s="37">
        <f t="shared" si="4"/>
        <v>0</v>
      </c>
      <c r="I64" s="75">
        <f t="shared" si="5"/>
        <v>0</v>
      </c>
      <c r="J64" s="38">
        <f t="shared" si="7"/>
        <v>0</v>
      </c>
      <c r="K64" s="32">
        <f t="shared" si="6"/>
        <v>0</v>
      </c>
    </row>
    <row r="65" spans="1:11" ht="12.75">
      <c r="A65" s="1" t="s">
        <v>117</v>
      </c>
      <c r="B65" s="32"/>
      <c r="C65" s="32"/>
      <c r="D65" s="3">
        <v>1</v>
      </c>
      <c r="E65" s="77">
        <f t="shared" si="1"/>
        <v>0</v>
      </c>
      <c r="F65" s="38">
        <f t="shared" si="2"/>
        <v>0</v>
      </c>
      <c r="G65" s="38">
        <f t="shared" si="3"/>
        <v>0.05291005291005291</v>
      </c>
      <c r="H65" s="37">
        <f t="shared" si="4"/>
        <v>0.01763668430335097</v>
      </c>
      <c r="I65" s="75">
        <f t="shared" si="5"/>
        <v>0</v>
      </c>
      <c r="J65" s="38">
        <f t="shared" si="7"/>
        <v>0</v>
      </c>
      <c r="K65" s="32">
        <f t="shared" si="6"/>
        <v>0</v>
      </c>
    </row>
    <row r="66" spans="1:25" ht="12.75">
      <c r="A66" s="1" t="s">
        <v>118</v>
      </c>
      <c r="B66" s="32">
        <v>11</v>
      </c>
      <c r="C66" s="32">
        <v>4</v>
      </c>
      <c r="D66" s="3">
        <v>2</v>
      </c>
      <c r="E66" s="77">
        <f t="shared" si="1"/>
        <v>0.582010582010582</v>
      </c>
      <c r="F66" s="38">
        <f t="shared" si="2"/>
        <v>0.21164021164021163</v>
      </c>
      <c r="G66" s="38">
        <f t="shared" si="3"/>
        <v>0.10582010582010581</v>
      </c>
      <c r="H66" s="37">
        <f t="shared" si="4"/>
        <v>0.2998236331569665</v>
      </c>
      <c r="I66" s="75">
        <f t="shared" si="5"/>
        <v>1</v>
      </c>
      <c r="J66" s="38">
        <f t="shared" si="7"/>
        <v>0.05291005291005291</v>
      </c>
      <c r="K66" s="32">
        <f t="shared" si="6"/>
        <v>1</v>
      </c>
      <c r="Y66">
        <v>1</v>
      </c>
    </row>
    <row r="67" spans="1:11" ht="12.75">
      <c r="A67" s="1" t="s">
        <v>119</v>
      </c>
      <c r="B67" s="32"/>
      <c r="C67" s="32"/>
      <c r="D67" s="3">
        <v>3</v>
      </c>
      <c r="E67" s="77">
        <f t="shared" si="1"/>
        <v>0</v>
      </c>
      <c r="F67" s="38">
        <f t="shared" si="2"/>
        <v>0</v>
      </c>
      <c r="G67" s="38">
        <f t="shared" si="3"/>
        <v>0.15873015873015872</v>
      </c>
      <c r="H67" s="37">
        <f t="shared" si="4"/>
        <v>0.05291005291005291</v>
      </c>
      <c r="I67" s="75">
        <f t="shared" si="5"/>
        <v>0</v>
      </c>
      <c r="J67" s="38">
        <f t="shared" si="7"/>
        <v>0</v>
      </c>
      <c r="K67" s="32">
        <f t="shared" si="6"/>
        <v>0</v>
      </c>
    </row>
    <row r="68" spans="1:11" ht="12.75">
      <c r="A68" s="1" t="s">
        <v>120</v>
      </c>
      <c r="B68" s="32">
        <v>1</v>
      </c>
      <c r="C68" s="32"/>
      <c r="E68" s="77">
        <f t="shared" si="1"/>
        <v>0.05291005291005291</v>
      </c>
      <c r="F68" s="38">
        <f t="shared" si="2"/>
        <v>0</v>
      </c>
      <c r="G68" s="38">
        <f t="shared" si="3"/>
        <v>0</v>
      </c>
      <c r="H68" s="37">
        <f t="shared" si="4"/>
        <v>0.01763668430335097</v>
      </c>
      <c r="I68" s="75">
        <f t="shared" si="5"/>
        <v>0</v>
      </c>
      <c r="J68" s="38">
        <f t="shared" si="7"/>
        <v>0</v>
      </c>
      <c r="K68" s="32">
        <f t="shared" si="6"/>
        <v>0</v>
      </c>
    </row>
    <row r="69" spans="1:11" ht="12.75">
      <c r="A69" s="1" t="s">
        <v>274</v>
      </c>
      <c r="B69" s="32"/>
      <c r="C69" s="32"/>
      <c r="E69" s="77">
        <f t="shared" si="1"/>
        <v>0</v>
      </c>
      <c r="F69" s="38">
        <f t="shared" si="2"/>
        <v>0</v>
      </c>
      <c r="G69" s="38">
        <f t="shared" si="3"/>
        <v>0</v>
      </c>
      <c r="H69" s="37">
        <f t="shared" si="4"/>
        <v>0</v>
      </c>
      <c r="I69" s="75">
        <f t="shared" si="5"/>
        <v>0</v>
      </c>
      <c r="J69" s="38">
        <f aca="true" t="shared" si="8" ref="J69:J100">I69*10/$I$4</f>
        <v>0</v>
      </c>
      <c r="K69" s="32">
        <f t="shared" si="6"/>
        <v>0</v>
      </c>
    </row>
    <row r="70" spans="1:11" ht="12.75">
      <c r="A70" s="1" t="s">
        <v>121</v>
      </c>
      <c r="B70" s="32">
        <v>6</v>
      </c>
      <c r="C70" s="32"/>
      <c r="D70" s="3">
        <v>1</v>
      </c>
      <c r="E70" s="77">
        <f aca="true" t="shared" si="9" ref="E70:E133">B70*10/$B$4</f>
        <v>0.31746031746031744</v>
      </c>
      <c r="F70" s="38">
        <f aca="true" t="shared" si="10" ref="F70:F133">C70*10/$B$4</f>
        <v>0</v>
      </c>
      <c r="G70" s="38">
        <f aca="true" t="shared" si="11" ref="G70:G133">D70*10/$B$4</f>
        <v>0.05291005291005291</v>
      </c>
      <c r="H70" s="37">
        <f aca="true" t="shared" si="12" ref="H70:H133">(E70+F70+G70)/3</f>
        <v>0.12345679012345678</v>
      </c>
      <c r="I70" s="75">
        <f aca="true" t="shared" si="13" ref="I70:I133">SUM(L70:AA70)</f>
        <v>0</v>
      </c>
      <c r="J70" s="38">
        <f t="shared" si="8"/>
        <v>0</v>
      </c>
      <c r="K70" s="32">
        <f aca="true" t="shared" si="14" ref="K70:K133">COUNTA(L70:AA70)</f>
        <v>0</v>
      </c>
    </row>
    <row r="71" spans="1:11" ht="12.75">
      <c r="A71" s="1" t="s">
        <v>122</v>
      </c>
      <c r="B71" s="32"/>
      <c r="C71" s="32"/>
      <c r="E71" s="77">
        <f t="shared" si="9"/>
        <v>0</v>
      </c>
      <c r="F71" s="38">
        <f t="shared" si="10"/>
        <v>0</v>
      </c>
      <c r="G71" s="38">
        <f t="shared" si="11"/>
        <v>0</v>
      </c>
      <c r="H71" s="37">
        <f t="shared" si="12"/>
        <v>0</v>
      </c>
      <c r="I71" s="75">
        <f t="shared" si="13"/>
        <v>0</v>
      </c>
      <c r="J71" s="38">
        <f t="shared" si="8"/>
        <v>0</v>
      </c>
      <c r="K71" s="32">
        <f t="shared" si="14"/>
        <v>0</v>
      </c>
    </row>
    <row r="72" spans="1:11" ht="12.75">
      <c r="A72" s="1" t="s">
        <v>123</v>
      </c>
      <c r="B72" s="32"/>
      <c r="C72" s="32"/>
      <c r="E72" s="77">
        <f t="shared" si="9"/>
        <v>0</v>
      </c>
      <c r="F72" s="38">
        <f t="shared" si="10"/>
        <v>0</v>
      </c>
      <c r="G72" s="38">
        <f t="shared" si="11"/>
        <v>0</v>
      </c>
      <c r="H72" s="37">
        <f t="shared" si="12"/>
        <v>0</v>
      </c>
      <c r="I72" s="75">
        <f t="shared" si="13"/>
        <v>0</v>
      </c>
      <c r="J72" s="38">
        <f t="shared" si="8"/>
        <v>0</v>
      </c>
      <c r="K72" s="32">
        <f t="shared" si="14"/>
        <v>0</v>
      </c>
    </row>
    <row r="73" spans="1:11" ht="12.75">
      <c r="A73" s="1" t="s">
        <v>283</v>
      </c>
      <c r="B73" s="32"/>
      <c r="C73" s="32"/>
      <c r="E73" s="77">
        <f t="shared" si="9"/>
        <v>0</v>
      </c>
      <c r="F73" s="38">
        <f t="shared" si="10"/>
        <v>0</v>
      </c>
      <c r="G73" s="38">
        <f t="shared" si="11"/>
        <v>0</v>
      </c>
      <c r="H73" s="37">
        <f t="shared" si="12"/>
        <v>0</v>
      </c>
      <c r="I73" s="75">
        <f t="shared" si="13"/>
        <v>0</v>
      </c>
      <c r="J73" s="38">
        <f t="shared" si="8"/>
        <v>0</v>
      </c>
      <c r="K73" s="32">
        <f t="shared" si="14"/>
        <v>0</v>
      </c>
    </row>
    <row r="74" spans="1:27" ht="12.75">
      <c r="A74" s="1" t="s">
        <v>124</v>
      </c>
      <c r="B74" s="32">
        <v>1</v>
      </c>
      <c r="C74" s="32">
        <v>2</v>
      </c>
      <c r="D74" s="3">
        <v>2</v>
      </c>
      <c r="E74" s="77">
        <f t="shared" si="9"/>
        <v>0.05291005291005291</v>
      </c>
      <c r="F74" s="38">
        <f t="shared" si="10"/>
        <v>0.10582010582010581</v>
      </c>
      <c r="G74" s="38">
        <f t="shared" si="11"/>
        <v>0.10582010582010581</v>
      </c>
      <c r="H74" s="37">
        <f t="shared" si="12"/>
        <v>0.08818342151675485</v>
      </c>
      <c r="I74" s="75">
        <f t="shared" si="13"/>
        <v>2</v>
      </c>
      <c r="J74" s="38">
        <f t="shared" si="8"/>
        <v>0.10582010582010581</v>
      </c>
      <c r="K74" s="32">
        <f t="shared" si="14"/>
        <v>2</v>
      </c>
      <c r="W74">
        <v>1</v>
      </c>
      <c r="AA74">
        <v>1</v>
      </c>
    </row>
    <row r="75" spans="1:27" ht="12.75">
      <c r="A75" s="1" t="s">
        <v>125</v>
      </c>
      <c r="B75" s="32">
        <v>18</v>
      </c>
      <c r="C75" s="32">
        <v>6</v>
      </c>
      <c r="D75" s="3">
        <v>17</v>
      </c>
      <c r="E75" s="77">
        <f t="shared" si="9"/>
        <v>0.9523809523809523</v>
      </c>
      <c r="F75" s="38">
        <f t="shared" si="10"/>
        <v>0.31746031746031744</v>
      </c>
      <c r="G75" s="38">
        <f t="shared" si="11"/>
        <v>0.8994708994708994</v>
      </c>
      <c r="H75" s="37">
        <f t="shared" si="12"/>
        <v>0.7231040564373897</v>
      </c>
      <c r="I75" s="75">
        <f t="shared" si="13"/>
        <v>15</v>
      </c>
      <c r="J75" s="38">
        <f t="shared" si="8"/>
        <v>0.7936507936507936</v>
      </c>
      <c r="K75" s="32">
        <f t="shared" si="14"/>
        <v>7</v>
      </c>
      <c r="M75">
        <v>4</v>
      </c>
      <c r="R75">
        <v>3</v>
      </c>
      <c r="T75">
        <v>3</v>
      </c>
      <c r="W75">
        <v>1</v>
      </c>
      <c r="X75">
        <v>2</v>
      </c>
      <c r="Z75">
        <v>1</v>
      </c>
      <c r="AA75">
        <v>1</v>
      </c>
    </row>
    <row r="76" spans="1:27" ht="12.75">
      <c r="A76" s="1" t="s">
        <v>126</v>
      </c>
      <c r="B76" s="32">
        <v>129</v>
      </c>
      <c r="C76" s="32">
        <v>181</v>
      </c>
      <c r="D76" s="3">
        <v>203</v>
      </c>
      <c r="E76" s="77">
        <f t="shared" si="9"/>
        <v>6.825396825396825</v>
      </c>
      <c r="F76" s="38">
        <f t="shared" si="10"/>
        <v>9.576719576719576</v>
      </c>
      <c r="G76" s="38">
        <f t="shared" si="11"/>
        <v>10.74074074074074</v>
      </c>
      <c r="H76" s="37">
        <f t="shared" si="12"/>
        <v>9.047619047619047</v>
      </c>
      <c r="I76" s="75">
        <f t="shared" si="13"/>
        <v>155</v>
      </c>
      <c r="J76" s="38">
        <f t="shared" si="8"/>
        <v>8.201058201058201</v>
      </c>
      <c r="K76" s="32">
        <f t="shared" si="14"/>
        <v>16</v>
      </c>
      <c r="L76">
        <v>13</v>
      </c>
      <c r="M76">
        <v>7</v>
      </c>
      <c r="N76">
        <v>6</v>
      </c>
      <c r="O76">
        <v>5</v>
      </c>
      <c r="P76">
        <v>5</v>
      </c>
      <c r="Q76">
        <v>1</v>
      </c>
      <c r="R76">
        <v>5</v>
      </c>
      <c r="S76">
        <v>2</v>
      </c>
      <c r="T76">
        <v>8</v>
      </c>
      <c r="U76">
        <v>3</v>
      </c>
      <c r="V76">
        <v>11</v>
      </c>
      <c r="W76">
        <v>15</v>
      </c>
      <c r="X76">
        <v>7</v>
      </c>
      <c r="Y76">
        <v>26</v>
      </c>
      <c r="Z76">
        <v>26</v>
      </c>
      <c r="AA76">
        <v>15</v>
      </c>
    </row>
    <row r="77" spans="1:11" ht="12.75">
      <c r="A77" s="1" t="s">
        <v>271</v>
      </c>
      <c r="B77" s="32"/>
      <c r="C77" s="32"/>
      <c r="E77" s="77">
        <f t="shared" si="9"/>
        <v>0</v>
      </c>
      <c r="F77" s="38">
        <f t="shared" si="10"/>
        <v>0</v>
      </c>
      <c r="G77" s="38">
        <f t="shared" si="11"/>
        <v>0</v>
      </c>
      <c r="H77" s="37">
        <f t="shared" si="12"/>
        <v>0</v>
      </c>
      <c r="I77" s="75">
        <f t="shared" si="13"/>
        <v>0</v>
      </c>
      <c r="J77" s="38">
        <f t="shared" si="8"/>
        <v>0</v>
      </c>
      <c r="K77" s="32">
        <f t="shared" si="14"/>
        <v>0</v>
      </c>
    </row>
    <row r="78" spans="1:27" ht="12.75">
      <c r="A78" s="1" t="s">
        <v>127</v>
      </c>
      <c r="B78" s="32">
        <v>1</v>
      </c>
      <c r="C78" s="32">
        <v>1</v>
      </c>
      <c r="D78" s="3">
        <v>2</v>
      </c>
      <c r="E78" s="77">
        <f t="shared" si="9"/>
        <v>0.05291005291005291</v>
      </c>
      <c r="F78" s="38">
        <f t="shared" si="10"/>
        <v>0.05291005291005291</v>
      </c>
      <c r="G78" s="38">
        <f t="shared" si="11"/>
        <v>0.10582010582010581</v>
      </c>
      <c r="H78" s="37">
        <f t="shared" si="12"/>
        <v>0.07054673721340388</v>
      </c>
      <c r="I78" s="75">
        <f t="shared" si="13"/>
        <v>7</v>
      </c>
      <c r="J78" s="38">
        <f t="shared" si="8"/>
        <v>0.37037037037037035</v>
      </c>
      <c r="K78" s="32">
        <f t="shared" si="14"/>
        <v>4</v>
      </c>
      <c r="R78">
        <v>1</v>
      </c>
      <c r="W78">
        <v>4</v>
      </c>
      <c r="Y78">
        <v>1</v>
      </c>
      <c r="AA78">
        <v>1</v>
      </c>
    </row>
    <row r="79" spans="1:11" ht="12.75">
      <c r="A79" s="1" t="s">
        <v>128</v>
      </c>
      <c r="B79" s="32"/>
      <c r="C79" s="32"/>
      <c r="E79" s="77">
        <f t="shared" si="9"/>
        <v>0</v>
      </c>
      <c r="F79" s="38">
        <f t="shared" si="10"/>
        <v>0</v>
      </c>
      <c r="G79" s="38">
        <f t="shared" si="11"/>
        <v>0</v>
      </c>
      <c r="H79" s="37">
        <f t="shared" si="12"/>
        <v>0</v>
      </c>
      <c r="I79" s="75">
        <f t="shared" si="13"/>
        <v>0</v>
      </c>
      <c r="J79" s="38">
        <f t="shared" si="8"/>
        <v>0</v>
      </c>
      <c r="K79" s="32">
        <f t="shared" si="14"/>
        <v>0</v>
      </c>
    </row>
    <row r="80" spans="1:11" ht="12.75">
      <c r="A80" s="1" t="s">
        <v>275</v>
      </c>
      <c r="B80" s="32"/>
      <c r="C80" s="32"/>
      <c r="E80" s="77">
        <f t="shared" si="9"/>
        <v>0</v>
      </c>
      <c r="F80" s="38">
        <f t="shared" si="10"/>
        <v>0</v>
      </c>
      <c r="G80" s="38">
        <f t="shared" si="11"/>
        <v>0</v>
      </c>
      <c r="H80" s="37">
        <f t="shared" si="12"/>
        <v>0</v>
      </c>
      <c r="I80" s="75">
        <f t="shared" si="13"/>
        <v>0</v>
      </c>
      <c r="J80" s="38">
        <f t="shared" si="8"/>
        <v>0</v>
      </c>
      <c r="K80" s="32">
        <f t="shared" si="14"/>
        <v>0</v>
      </c>
    </row>
    <row r="81" spans="1:11" ht="12.75">
      <c r="A81" s="1" t="s">
        <v>129</v>
      </c>
      <c r="B81" s="32"/>
      <c r="C81" s="32"/>
      <c r="D81" s="3">
        <v>1</v>
      </c>
      <c r="E81" s="77">
        <f t="shared" si="9"/>
        <v>0</v>
      </c>
      <c r="F81" s="38">
        <f t="shared" si="10"/>
        <v>0</v>
      </c>
      <c r="G81" s="38">
        <f t="shared" si="11"/>
        <v>0.05291005291005291</v>
      </c>
      <c r="H81" s="37">
        <f t="shared" si="12"/>
        <v>0.01763668430335097</v>
      </c>
      <c r="I81" s="75">
        <f t="shared" si="13"/>
        <v>0</v>
      </c>
      <c r="J81" s="38">
        <f t="shared" si="8"/>
        <v>0</v>
      </c>
      <c r="K81" s="32">
        <f t="shared" si="14"/>
        <v>0</v>
      </c>
    </row>
    <row r="82" spans="1:11" ht="12.75">
      <c r="A82" s="1" t="s">
        <v>130</v>
      </c>
      <c r="B82" s="32"/>
      <c r="C82" s="32"/>
      <c r="E82" s="77">
        <f t="shared" si="9"/>
        <v>0</v>
      </c>
      <c r="F82" s="38">
        <f t="shared" si="10"/>
        <v>0</v>
      </c>
      <c r="G82" s="38">
        <f t="shared" si="11"/>
        <v>0</v>
      </c>
      <c r="H82" s="37">
        <f t="shared" si="12"/>
        <v>0</v>
      </c>
      <c r="I82" s="75">
        <f t="shared" si="13"/>
        <v>0</v>
      </c>
      <c r="J82" s="38">
        <f t="shared" si="8"/>
        <v>0</v>
      </c>
      <c r="K82" s="32">
        <f t="shared" si="14"/>
        <v>0</v>
      </c>
    </row>
    <row r="83" spans="1:11" ht="12.75">
      <c r="A83" s="1" t="s">
        <v>131</v>
      </c>
      <c r="B83" s="32"/>
      <c r="C83" s="32"/>
      <c r="E83" s="77">
        <f t="shared" si="9"/>
        <v>0</v>
      </c>
      <c r="F83" s="38">
        <f t="shared" si="10"/>
        <v>0</v>
      </c>
      <c r="G83" s="38">
        <f t="shared" si="11"/>
        <v>0</v>
      </c>
      <c r="H83" s="37">
        <f t="shared" si="12"/>
        <v>0</v>
      </c>
      <c r="I83" s="75">
        <f t="shared" si="13"/>
        <v>0</v>
      </c>
      <c r="J83" s="38">
        <f t="shared" si="8"/>
        <v>0</v>
      </c>
      <c r="K83" s="32">
        <f t="shared" si="14"/>
        <v>0</v>
      </c>
    </row>
    <row r="84" spans="1:27" ht="12.75">
      <c r="A84" s="1" t="s">
        <v>132</v>
      </c>
      <c r="B84" s="32">
        <v>8</v>
      </c>
      <c r="C84" s="32">
        <v>363</v>
      </c>
      <c r="D84" s="3">
        <v>599</v>
      </c>
      <c r="E84" s="77">
        <f t="shared" si="9"/>
        <v>0.42328042328042326</v>
      </c>
      <c r="F84" s="38">
        <f t="shared" si="10"/>
        <v>19.206349206349206</v>
      </c>
      <c r="G84" s="38">
        <f t="shared" si="11"/>
        <v>31.693121693121693</v>
      </c>
      <c r="H84" s="37">
        <f t="shared" si="12"/>
        <v>17.10758377425044</v>
      </c>
      <c r="I84" s="75">
        <f t="shared" si="13"/>
        <v>264</v>
      </c>
      <c r="J84" s="38">
        <f t="shared" si="8"/>
        <v>13.968253968253968</v>
      </c>
      <c r="K84" s="32">
        <f t="shared" si="14"/>
        <v>14</v>
      </c>
      <c r="L84">
        <v>4</v>
      </c>
      <c r="M84">
        <v>7</v>
      </c>
      <c r="N84">
        <v>33</v>
      </c>
      <c r="O84">
        <v>21</v>
      </c>
      <c r="P84">
        <v>10</v>
      </c>
      <c r="Q84">
        <v>1</v>
      </c>
      <c r="S84">
        <v>1</v>
      </c>
      <c r="U84">
        <v>54</v>
      </c>
      <c r="V84">
        <v>14</v>
      </c>
      <c r="W84">
        <v>2</v>
      </c>
      <c r="X84">
        <v>46</v>
      </c>
      <c r="Y84">
        <v>20</v>
      </c>
      <c r="Z84">
        <v>49</v>
      </c>
      <c r="AA84">
        <v>2</v>
      </c>
    </row>
    <row r="85" spans="1:17" ht="12.75">
      <c r="A85" s="1" t="s">
        <v>133</v>
      </c>
      <c r="B85" s="32"/>
      <c r="C85" s="32">
        <v>1</v>
      </c>
      <c r="D85" s="3">
        <v>2</v>
      </c>
      <c r="E85" s="77">
        <f t="shared" si="9"/>
        <v>0</v>
      </c>
      <c r="F85" s="38">
        <f t="shared" si="10"/>
        <v>0.05291005291005291</v>
      </c>
      <c r="G85" s="38">
        <f t="shared" si="11"/>
        <v>0.10582010582010581</v>
      </c>
      <c r="H85" s="37">
        <f t="shared" si="12"/>
        <v>0.05291005291005291</v>
      </c>
      <c r="I85" s="75">
        <f t="shared" si="13"/>
        <v>3</v>
      </c>
      <c r="J85" s="38">
        <f t="shared" si="8"/>
        <v>0.15873015873015872</v>
      </c>
      <c r="K85" s="32">
        <f t="shared" si="14"/>
        <v>1</v>
      </c>
      <c r="Q85">
        <v>3</v>
      </c>
    </row>
    <row r="86" spans="1:25" ht="12.75">
      <c r="A86" s="1" t="s">
        <v>134</v>
      </c>
      <c r="B86" s="32">
        <v>11</v>
      </c>
      <c r="C86" s="32">
        <v>20</v>
      </c>
      <c r="D86" s="3">
        <v>31</v>
      </c>
      <c r="E86" s="77">
        <f t="shared" si="9"/>
        <v>0.582010582010582</v>
      </c>
      <c r="F86" s="38">
        <f t="shared" si="10"/>
        <v>1.0582010582010581</v>
      </c>
      <c r="G86" s="38">
        <f t="shared" si="11"/>
        <v>1.6402116402116402</v>
      </c>
      <c r="H86" s="37">
        <f t="shared" si="12"/>
        <v>1.09347442680776</v>
      </c>
      <c r="I86" s="75">
        <f t="shared" si="13"/>
        <v>29</v>
      </c>
      <c r="J86" s="38">
        <f t="shared" si="8"/>
        <v>1.5343915343915344</v>
      </c>
      <c r="K86" s="32">
        <f t="shared" si="14"/>
        <v>10</v>
      </c>
      <c r="L86">
        <v>3</v>
      </c>
      <c r="M86">
        <v>1</v>
      </c>
      <c r="N86">
        <v>9</v>
      </c>
      <c r="P86">
        <v>6</v>
      </c>
      <c r="R86">
        <v>2</v>
      </c>
      <c r="S86">
        <v>1</v>
      </c>
      <c r="T86">
        <v>2</v>
      </c>
      <c r="V86">
        <v>1</v>
      </c>
      <c r="W86">
        <v>3</v>
      </c>
      <c r="Y86">
        <v>1</v>
      </c>
    </row>
    <row r="87" spans="1:25" ht="12.75">
      <c r="A87" s="1" t="s">
        <v>135</v>
      </c>
      <c r="B87" s="32"/>
      <c r="C87" s="32">
        <v>1</v>
      </c>
      <c r="D87" s="3">
        <v>2</v>
      </c>
      <c r="E87" s="77">
        <f t="shared" si="9"/>
        <v>0</v>
      </c>
      <c r="F87" s="38">
        <f t="shared" si="10"/>
        <v>0.05291005291005291</v>
      </c>
      <c r="G87" s="38">
        <f t="shared" si="11"/>
        <v>0.10582010582010581</v>
      </c>
      <c r="H87" s="37">
        <f t="shared" si="12"/>
        <v>0.05291005291005291</v>
      </c>
      <c r="I87" s="75">
        <f t="shared" si="13"/>
        <v>3</v>
      </c>
      <c r="J87" s="38">
        <f t="shared" si="8"/>
        <v>0.15873015873015872</v>
      </c>
      <c r="K87" s="32">
        <f t="shared" si="14"/>
        <v>2</v>
      </c>
      <c r="N87">
        <v>2</v>
      </c>
      <c r="Y87">
        <v>1</v>
      </c>
    </row>
    <row r="88" spans="1:27" ht="12.75">
      <c r="A88" s="1" t="s">
        <v>136</v>
      </c>
      <c r="B88" s="32">
        <v>1</v>
      </c>
      <c r="C88" s="32">
        <v>4</v>
      </c>
      <c r="D88" s="3">
        <v>4</v>
      </c>
      <c r="E88" s="77">
        <f t="shared" si="9"/>
        <v>0.05291005291005291</v>
      </c>
      <c r="F88" s="38">
        <f t="shared" si="10"/>
        <v>0.21164021164021163</v>
      </c>
      <c r="G88" s="38">
        <f t="shared" si="11"/>
        <v>0.21164021164021163</v>
      </c>
      <c r="H88" s="37">
        <f t="shared" si="12"/>
        <v>0.15873015873015872</v>
      </c>
      <c r="I88" s="75">
        <f t="shared" si="13"/>
        <v>42</v>
      </c>
      <c r="J88" s="38">
        <f t="shared" si="8"/>
        <v>2.2222222222222223</v>
      </c>
      <c r="K88" s="32">
        <f t="shared" si="14"/>
        <v>9</v>
      </c>
      <c r="L88">
        <v>2</v>
      </c>
      <c r="M88">
        <v>3</v>
      </c>
      <c r="N88">
        <v>18</v>
      </c>
      <c r="P88">
        <v>4</v>
      </c>
      <c r="S88">
        <v>4</v>
      </c>
      <c r="W88">
        <v>2</v>
      </c>
      <c r="X88">
        <v>3</v>
      </c>
      <c r="Y88">
        <v>5</v>
      </c>
      <c r="AA88">
        <v>1</v>
      </c>
    </row>
    <row r="89" spans="1:27" ht="12.75">
      <c r="A89" s="1" t="s">
        <v>137</v>
      </c>
      <c r="B89" s="32">
        <v>183</v>
      </c>
      <c r="C89" s="32">
        <v>167</v>
      </c>
      <c r="D89" s="3">
        <v>337</v>
      </c>
      <c r="E89" s="77">
        <f t="shared" si="9"/>
        <v>9.682539682539682</v>
      </c>
      <c r="F89" s="38">
        <f t="shared" si="10"/>
        <v>8.835978835978835</v>
      </c>
      <c r="G89" s="38">
        <f t="shared" si="11"/>
        <v>17.83068783068783</v>
      </c>
      <c r="H89" s="37">
        <f t="shared" si="12"/>
        <v>12.116402116402115</v>
      </c>
      <c r="I89" s="75">
        <f t="shared" si="13"/>
        <v>149</v>
      </c>
      <c r="J89" s="38">
        <f t="shared" si="8"/>
        <v>7.883597883597884</v>
      </c>
      <c r="K89" s="32">
        <f t="shared" si="14"/>
        <v>14</v>
      </c>
      <c r="L89">
        <v>4</v>
      </c>
      <c r="M89">
        <v>1</v>
      </c>
      <c r="N89">
        <v>6</v>
      </c>
      <c r="P89">
        <v>1</v>
      </c>
      <c r="R89">
        <v>5</v>
      </c>
      <c r="S89">
        <v>7</v>
      </c>
      <c r="T89">
        <v>1</v>
      </c>
      <c r="U89">
        <v>6</v>
      </c>
      <c r="V89">
        <v>19</v>
      </c>
      <c r="W89">
        <v>5</v>
      </c>
      <c r="X89">
        <v>31</v>
      </c>
      <c r="Y89">
        <v>54</v>
      </c>
      <c r="Z89">
        <v>1</v>
      </c>
      <c r="AA89">
        <v>8</v>
      </c>
    </row>
    <row r="90" spans="1:27" ht="12.75">
      <c r="A90" s="1" t="s">
        <v>138</v>
      </c>
      <c r="B90" s="32">
        <v>40</v>
      </c>
      <c r="C90" s="32">
        <v>136</v>
      </c>
      <c r="D90" s="3">
        <v>1496</v>
      </c>
      <c r="E90" s="77">
        <f t="shared" si="9"/>
        <v>2.1164021164021163</v>
      </c>
      <c r="F90" s="38">
        <f t="shared" si="10"/>
        <v>7.195767195767195</v>
      </c>
      <c r="G90" s="38">
        <f t="shared" si="11"/>
        <v>79.15343915343915</v>
      </c>
      <c r="H90" s="37">
        <f t="shared" si="12"/>
        <v>29.488536155202823</v>
      </c>
      <c r="I90" s="75">
        <f t="shared" si="13"/>
        <v>1887</v>
      </c>
      <c r="J90" s="38">
        <f t="shared" si="8"/>
        <v>99.84126984126983</v>
      </c>
      <c r="K90" s="32">
        <f t="shared" si="14"/>
        <v>16</v>
      </c>
      <c r="L90">
        <v>42</v>
      </c>
      <c r="M90">
        <v>19</v>
      </c>
      <c r="N90">
        <v>306</v>
      </c>
      <c r="O90">
        <v>14</v>
      </c>
      <c r="P90">
        <v>2</v>
      </c>
      <c r="Q90">
        <v>56</v>
      </c>
      <c r="R90">
        <v>31</v>
      </c>
      <c r="S90">
        <v>204</v>
      </c>
      <c r="T90">
        <v>336</v>
      </c>
      <c r="U90">
        <v>58</v>
      </c>
      <c r="V90">
        <v>233</v>
      </c>
      <c r="W90">
        <v>214</v>
      </c>
      <c r="X90">
        <v>67</v>
      </c>
      <c r="Y90">
        <v>220</v>
      </c>
      <c r="Z90">
        <v>79</v>
      </c>
      <c r="AA90">
        <v>6</v>
      </c>
    </row>
    <row r="91" spans="1:14" ht="12.75">
      <c r="A91" s="1" t="s">
        <v>139</v>
      </c>
      <c r="B91" s="32"/>
      <c r="C91" s="32">
        <v>2</v>
      </c>
      <c r="D91" s="3">
        <v>1</v>
      </c>
      <c r="E91" s="77">
        <f t="shared" si="9"/>
        <v>0</v>
      </c>
      <c r="F91" s="38">
        <f t="shared" si="10"/>
        <v>0.10582010582010581</v>
      </c>
      <c r="G91" s="38">
        <f t="shared" si="11"/>
        <v>0.05291005291005291</v>
      </c>
      <c r="H91" s="37">
        <f t="shared" si="12"/>
        <v>0.05291005291005291</v>
      </c>
      <c r="I91" s="75">
        <f t="shared" si="13"/>
        <v>3</v>
      </c>
      <c r="J91" s="38">
        <f t="shared" si="8"/>
        <v>0.15873015873015872</v>
      </c>
      <c r="K91" s="32">
        <f t="shared" si="14"/>
        <v>2</v>
      </c>
      <c r="M91">
        <v>1</v>
      </c>
      <c r="N91">
        <v>2</v>
      </c>
    </row>
    <row r="92" spans="1:24" ht="12.75">
      <c r="A92" s="1" t="s">
        <v>140</v>
      </c>
      <c r="B92" s="32"/>
      <c r="C92" s="32"/>
      <c r="D92" s="3">
        <v>1</v>
      </c>
      <c r="E92" s="77">
        <f t="shared" si="9"/>
        <v>0</v>
      </c>
      <c r="F92" s="38">
        <f t="shared" si="10"/>
        <v>0</v>
      </c>
      <c r="G92" s="38">
        <f t="shared" si="11"/>
        <v>0.05291005291005291</v>
      </c>
      <c r="H92" s="37">
        <f t="shared" si="12"/>
        <v>0.01763668430335097</v>
      </c>
      <c r="I92" s="75">
        <f t="shared" si="13"/>
        <v>8</v>
      </c>
      <c r="J92" s="38">
        <f t="shared" si="8"/>
        <v>0.42328042328042326</v>
      </c>
      <c r="K92" s="32">
        <f t="shared" si="14"/>
        <v>3</v>
      </c>
      <c r="N92">
        <v>1</v>
      </c>
      <c r="S92">
        <v>5</v>
      </c>
      <c r="X92">
        <v>2</v>
      </c>
    </row>
    <row r="93" spans="1:11" ht="12.75">
      <c r="A93" s="1" t="s">
        <v>141</v>
      </c>
      <c r="B93" s="32"/>
      <c r="C93" s="32">
        <v>1</v>
      </c>
      <c r="D93" s="3">
        <v>1</v>
      </c>
      <c r="E93" s="77">
        <f t="shared" si="9"/>
        <v>0</v>
      </c>
      <c r="F93" s="38">
        <f t="shared" si="10"/>
        <v>0.05291005291005291</v>
      </c>
      <c r="G93" s="38">
        <f t="shared" si="11"/>
        <v>0.05291005291005291</v>
      </c>
      <c r="H93" s="37">
        <f t="shared" si="12"/>
        <v>0.03527336860670194</v>
      </c>
      <c r="I93" s="75">
        <f t="shared" si="13"/>
        <v>0</v>
      </c>
      <c r="J93" s="38">
        <f t="shared" si="8"/>
        <v>0</v>
      </c>
      <c r="K93" s="32">
        <f t="shared" si="14"/>
        <v>0</v>
      </c>
    </row>
    <row r="94" spans="1:20" ht="12.75">
      <c r="A94" s="1" t="s">
        <v>142</v>
      </c>
      <c r="B94" s="32"/>
      <c r="C94" s="32">
        <v>1</v>
      </c>
      <c r="D94" s="3">
        <v>2</v>
      </c>
      <c r="E94" s="77">
        <f t="shared" si="9"/>
        <v>0</v>
      </c>
      <c r="F94" s="38">
        <f t="shared" si="10"/>
        <v>0.05291005291005291</v>
      </c>
      <c r="G94" s="38">
        <f t="shared" si="11"/>
        <v>0.10582010582010581</v>
      </c>
      <c r="H94" s="37">
        <f t="shared" si="12"/>
        <v>0.05291005291005291</v>
      </c>
      <c r="I94" s="75">
        <f t="shared" si="13"/>
        <v>1</v>
      </c>
      <c r="J94" s="38">
        <f t="shared" si="8"/>
        <v>0.05291005291005291</v>
      </c>
      <c r="K94" s="32">
        <f t="shared" si="14"/>
        <v>1</v>
      </c>
      <c r="T94">
        <v>1</v>
      </c>
    </row>
    <row r="95" spans="1:27" ht="12.75">
      <c r="A95" s="1" t="s">
        <v>143</v>
      </c>
      <c r="B95" s="32">
        <v>270</v>
      </c>
      <c r="C95" s="32">
        <v>319</v>
      </c>
      <c r="D95" s="3">
        <v>320</v>
      </c>
      <c r="E95" s="77">
        <f t="shared" si="9"/>
        <v>14.285714285714286</v>
      </c>
      <c r="F95" s="38">
        <f t="shared" si="10"/>
        <v>16.87830687830688</v>
      </c>
      <c r="G95" s="38">
        <f t="shared" si="11"/>
        <v>16.93121693121693</v>
      </c>
      <c r="H95" s="37">
        <f t="shared" si="12"/>
        <v>16.03174603174603</v>
      </c>
      <c r="I95" s="75">
        <f t="shared" si="13"/>
        <v>247</v>
      </c>
      <c r="J95" s="38">
        <f t="shared" si="8"/>
        <v>13.068783068783068</v>
      </c>
      <c r="K95" s="32">
        <f t="shared" si="14"/>
        <v>16</v>
      </c>
      <c r="L95">
        <v>11</v>
      </c>
      <c r="M95">
        <v>12</v>
      </c>
      <c r="N95">
        <v>32</v>
      </c>
      <c r="O95">
        <v>1</v>
      </c>
      <c r="P95">
        <v>28</v>
      </c>
      <c r="Q95">
        <v>11</v>
      </c>
      <c r="R95">
        <v>10</v>
      </c>
      <c r="S95">
        <v>11</v>
      </c>
      <c r="T95">
        <v>32</v>
      </c>
      <c r="U95">
        <v>3</v>
      </c>
      <c r="V95">
        <v>18</v>
      </c>
      <c r="W95">
        <v>6</v>
      </c>
      <c r="X95">
        <v>3</v>
      </c>
      <c r="Y95">
        <v>19</v>
      </c>
      <c r="Z95">
        <v>27</v>
      </c>
      <c r="AA95">
        <v>23</v>
      </c>
    </row>
    <row r="96" spans="1:11" ht="12.75">
      <c r="A96" s="1" t="s">
        <v>144</v>
      </c>
      <c r="B96" s="32">
        <v>4</v>
      </c>
      <c r="C96" s="32">
        <v>7</v>
      </c>
      <c r="D96" s="3">
        <v>27</v>
      </c>
      <c r="E96" s="77">
        <f t="shared" si="9"/>
        <v>0.21164021164021163</v>
      </c>
      <c r="F96" s="38">
        <f t="shared" si="10"/>
        <v>0.37037037037037035</v>
      </c>
      <c r="G96" s="38">
        <f t="shared" si="11"/>
        <v>1.4285714285714286</v>
      </c>
      <c r="H96" s="37">
        <f t="shared" si="12"/>
        <v>0.6701940035273369</v>
      </c>
      <c r="I96" s="75">
        <f t="shared" si="13"/>
        <v>0</v>
      </c>
      <c r="J96" s="38">
        <f t="shared" si="8"/>
        <v>0</v>
      </c>
      <c r="K96" s="32">
        <f t="shared" si="14"/>
        <v>0</v>
      </c>
    </row>
    <row r="97" spans="1:27" ht="12.75">
      <c r="A97" s="1" t="s">
        <v>145</v>
      </c>
      <c r="B97" s="32">
        <v>25</v>
      </c>
      <c r="C97" s="32">
        <v>89</v>
      </c>
      <c r="D97" s="3">
        <v>55</v>
      </c>
      <c r="E97" s="77">
        <f t="shared" si="9"/>
        <v>1.3227513227513228</v>
      </c>
      <c r="F97" s="38">
        <f t="shared" si="10"/>
        <v>4.708994708994709</v>
      </c>
      <c r="G97" s="38">
        <f t="shared" si="11"/>
        <v>2.9100529100529102</v>
      </c>
      <c r="H97" s="37">
        <f t="shared" si="12"/>
        <v>2.9805996472663137</v>
      </c>
      <c r="I97" s="75">
        <f t="shared" si="13"/>
        <v>39</v>
      </c>
      <c r="J97" s="38">
        <f t="shared" si="8"/>
        <v>2.0634920634920637</v>
      </c>
      <c r="K97" s="32">
        <f t="shared" si="14"/>
        <v>7</v>
      </c>
      <c r="M97">
        <v>2</v>
      </c>
      <c r="O97">
        <v>3</v>
      </c>
      <c r="T97">
        <v>12</v>
      </c>
      <c r="V97">
        <v>3</v>
      </c>
      <c r="W97">
        <v>10</v>
      </c>
      <c r="X97">
        <v>4</v>
      </c>
      <c r="AA97">
        <v>5</v>
      </c>
    </row>
    <row r="98" spans="1:27" ht="12.75">
      <c r="A98" s="1" t="s">
        <v>146</v>
      </c>
      <c r="B98" s="32">
        <v>94</v>
      </c>
      <c r="C98" s="32">
        <v>63</v>
      </c>
      <c r="D98" s="3">
        <v>84</v>
      </c>
      <c r="E98" s="77">
        <f t="shared" si="9"/>
        <v>4.973544973544974</v>
      </c>
      <c r="F98" s="38">
        <f t="shared" si="10"/>
        <v>3.3333333333333335</v>
      </c>
      <c r="G98" s="38">
        <f t="shared" si="11"/>
        <v>4.444444444444445</v>
      </c>
      <c r="H98" s="37">
        <f t="shared" si="12"/>
        <v>4.250440917107584</v>
      </c>
      <c r="I98" s="75">
        <f t="shared" si="13"/>
        <v>68</v>
      </c>
      <c r="J98" s="38">
        <f t="shared" si="8"/>
        <v>3.5978835978835977</v>
      </c>
      <c r="K98" s="32">
        <f t="shared" si="14"/>
        <v>14</v>
      </c>
      <c r="L98">
        <v>8</v>
      </c>
      <c r="M98">
        <v>2</v>
      </c>
      <c r="N98">
        <v>5</v>
      </c>
      <c r="O98">
        <v>3</v>
      </c>
      <c r="P98">
        <v>14</v>
      </c>
      <c r="Q98">
        <v>11</v>
      </c>
      <c r="R98">
        <v>4</v>
      </c>
      <c r="S98">
        <v>1</v>
      </c>
      <c r="T98">
        <v>2</v>
      </c>
      <c r="U98">
        <v>1</v>
      </c>
      <c r="V98">
        <v>4</v>
      </c>
      <c r="W98">
        <v>2</v>
      </c>
      <c r="Z98">
        <v>2</v>
      </c>
      <c r="AA98">
        <v>9</v>
      </c>
    </row>
    <row r="99" spans="1:11" ht="12.75">
      <c r="A99" s="1" t="s">
        <v>276</v>
      </c>
      <c r="B99" s="32"/>
      <c r="C99" s="32"/>
      <c r="E99" s="77">
        <f t="shared" si="9"/>
        <v>0</v>
      </c>
      <c r="F99" s="38">
        <f t="shared" si="10"/>
        <v>0</v>
      </c>
      <c r="G99" s="38">
        <f t="shared" si="11"/>
        <v>0</v>
      </c>
      <c r="H99" s="37">
        <f t="shared" si="12"/>
        <v>0</v>
      </c>
      <c r="I99" s="75">
        <f t="shared" si="13"/>
        <v>0</v>
      </c>
      <c r="J99" s="38">
        <f t="shared" si="8"/>
        <v>0</v>
      </c>
      <c r="K99" s="32">
        <f t="shared" si="14"/>
        <v>0</v>
      </c>
    </row>
    <row r="100" spans="1:27" ht="12.75">
      <c r="A100" s="1" t="s">
        <v>147</v>
      </c>
      <c r="B100" s="32">
        <v>23</v>
      </c>
      <c r="C100" s="32">
        <v>18</v>
      </c>
      <c r="D100" s="3">
        <v>35</v>
      </c>
      <c r="E100" s="77">
        <f t="shared" si="9"/>
        <v>1.216931216931217</v>
      </c>
      <c r="F100" s="38">
        <f t="shared" si="10"/>
        <v>0.9523809523809523</v>
      </c>
      <c r="G100" s="38">
        <f t="shared" si="11"/>
        <v>1.8518518518518519</v>
      </c>
      <c r="H100" s="37">
        <f t="shared" si="12"/>
        <v>1.3403880070546739</v>
      </c>
      <c r="I100" s="75">
        <f t="shared" si="13"/>
        <v>19</v>
      </c>
      <c r="J100" s="38">
        <f t="shared" si="8"/>
        <v>1.0052910052910053</v>
      </c>
      <c r="K100" s="32">
        <f t="shared" si="14"/>
        <v>9</v>
      </c>
      <c r="N100">
        <v>6</v>
      </c>
      <c r="P100">
        <v>1</v>
      </c>
      <c r="Q100">
        <v>1</v>
      </c>
      <c r="R100">
        <v>2</v>
      </c>
      <c r="S100">
        <v>1</v>
      </c>
      <c r="T100">
        <v>2</v>
      </c>
      <c r="Y100">
        <v>3</v>
      </c>
      <c r="Z100">
        <v>1</v>
      </c>
      <c r="AA100">
        <v>2</v>
      </c>
    </row>
    <row r="101" spans="1:27" ht="12.75">
      <c r="A101" s="1" t="s">
        <v>148</v>
      </c>
      <c r="B101" s="32">
        <v>111</v>
      </c>
      <c r="C101" s="32">
        <v>123</v>
      </c>
      <c r="D101" s="3">
        <v>131</v>
      </c>
      <c r="E101" s="77">
        <f t="shared" si="9"/>
        <v>5.873015873015873</v>
      </c>
      <c r="F101" s="38">
        <f t="shared" si="10"/>
        <v>6.507936507936508</v>
      </c>
      <c r="G101" s="38">
        <f t="shared" si="11"/>
        <v>6.931216931216931</v>
      </c>
      <c r="H101" s="37">
        <f t="shared" si="12"/>
        <v>6.437389770723104</v>
      </c>
      <c r="I101" s="75">
        <f t="shared" si="13"/>
        <v>104</v>
      </c>
      <c r="J101" s="38">
        <f aca="true" t="shared" si="15" ref="J101:J132">I101*10/$I$4</f>
        <v>5.502645502645502</v>
      </c>
      <c r="K101" s="32">
        <f t="shared" si="14"/>
        <v>16</v>
      </c>
      <c r="L101">
        <v>4</v>
      </c>
      <c r="M101">
        <v>14</v>
      </c>
      <c r="N101">
        <v>8</v>
      </c>
      <c r="O101">
        <v>2</v>
      </c>
      <c r="P101">
        <v>4</v>
      </c>
      <c r="Q101">
        <v>2</v>
      </c>
      <c r="R101">
        <v>6</v>
      </c>
      <c r="S101">
        <v>4</v>
      </c>
      <c r="T101">
        <v>6</v>
      </c>
      <c r="U101">
        <v>3</v>
      </c>
      <c r="V101">
        <v>9</v>
      </c>
      <c r="W101">
        <v>3</v>
      </c>
      <c r="X101">
        <v>3</v>
      </c>
      <c r="Y101">
        <v>7</v>
      </c>
      <c r="Z101">
        <v>13</v>
      </c>
      <c r="AA101">
        <v>16</v>
      </c>
    </row>
    <row r="102" spans="1:27" ht="12.75">
      <c r="A102" s="1" t="s">
        <v>149</v>
      </c>
      <c r="B102" s="32">
        <v>1678</v>
      </c>
      <c r="C102" s="32">
        <v>2069</v>
      </c>
      <c r="D102" s="3">
        <v>1934</v>
      </c>
      <c r="E102" s="77">
        <f t="shared" si="9"/>
        <v>88.78306878306879</v>
      </c>
      <c r="F102" s="38">
        <f t="shared" si="10"/>
        <v>109.47089947089947</v>
      </c>
      <c r="G102" s="38">
        <f t="shared" si="11"/>
        <v>102.32804232804233</v>
      </c>
      <c r="H102" s="37">
        <f t="shared" si="12"/>
        <v>100.19400352733686</v>
      </c>
      <c r="I102" s="75">
        <f t="shared" si="13"/>
        <v>1990</v>
      </c>
      <c r="J102" s="38">
        <f t="shared" si="15"/>
        <v>105.29100529100529</v>
      </c>
      <c r="K102" s="32">
        <f t="shared" si="14"/>
        <v>16</v>
      </c>
      <c r="L102">
        <v>150</v>
      </c>
      <c r="M102">
        <v>111</v>
      </c>
      <c r="N102">
        <v>187</v>
      </c>
      <c r="O102">
        <v>128</v>
      </c>
      <c r="P102">
        <v>108</v>
      </c>
      <c r="Q102">
        <v>61</v>
      </c>
      <c r="R102">
        <v>57</v>
      </c>
      <c r="S102">
        <v>99</v>
      </c>
      <c r="T102">
        <v>54</v>
      </c>
      <c r="U102">
        <v>102</v>
      </c>
      <c r="V102">
        <v>147</v>
      </c>
      <c r="W102">
        <v>226</v>
      </c>
      <c r="X102">
        <v>98</v>
      </c>
      <c r="Y102">
        <v>210</v>
      </c>
      <c r="Z102">
        <v>157</v>
      </c>
      <c r="AA102">
        <v>95</v>
      </c>
    </row>
    <row r="103" spans="1:27" ht="12.75">
      <c r="A103" s="1" t="s">
        <v>150</v>
      </c>
      <c r="B103" s="32">
        <v>2795</v>
      </c>
      <c r="C103" s="32">
        <v>2938</v>
      </c>
      <c r="D103" s="3">
        <v>3124</v>
      </c>
      <c r="E103" s="77">
        <f t="shared" si="9"/>
        <v>147.88359788359787</v>
      </c>
      <c r="F103" s="38">
        <f t="shared" si="10"/>
        <v>155.44973544973544</v>
      </c>
      <c r="G103" s="38">
        <f t="shared" si="11"/>
        <v>165.2910052910053</v>
      </c>
      <c r="H103" s="37">
        <f t="shared" si="12"/>
        <v>156.20811287477954</v>
      </c>
      <c r="I103" s="75">
        <f t="shared" si="13"/>
        <v>3211</v>
      </c>
      <c r="J103" s="38">
        <f t="shared" si="15"/>
        <v>169.8941798941799</v>
      </c>
      <c r="K103" s="32">
        <f t="shared" si="14"/>
        <v>16</v>
      </c>
      <c r="L103">
        <v>323</v>
      </c>
      <c r="M103">
        <v>72</v>
      </c>
      <c r="N103">
        <v>188</v>
      </c>
      <c r="O103">
        <v>256</v>
      </c>
      <c r="P103">
        <v>95</v>
      </c>
      <c r="Q103">
        <v>107</v>
      </c>
      <c r="R103">
        <v>42</v>
      </c>
      <c r="S103">
        <v>191</v>
      </c>
      <c r="T103">
        <v>111</v>
      </c>
      <c r="U103">
        <v>292</v>
      </c>
      <c r="V103">
        <v>198</v>
      </c>
      <c r="W103">
        <v>162</v>
      </c>
      <c r="X103">
        <v>181</v>
      </c>
      <c r="Y103">
        <v>598</v>
      </c>
      <c r="Z103">
        <v>165</v>
      </c>
      <c r="AA103">
        <v>230</v>
      </c>
    </row>
    <row r="104" spans="1:11" ht="12.75">
      <c r="A104" s="1" t="s">
        <v>151</v>
      </c>
      <c r="B104" s="32"/>
      <c r="C104" s="32"/>
      <c r="E104" s="77">
        <f t="shared" si="9"/>
        <v>0</v>
      </c>
      <c r="F104" s="38">
        <f t="shared" si="10"/>
        <v>0</v>
      </c>
      <c r="G104" s="38">
        <f t="shared" si="11"/>
        <v>0</v>
      </c>
      <c r="H104" s="37">
        <f t="shared" si="12"/>
        <v>0</v>
      </c>
      <c r="I104" s="75">
        <f t="shared" si="13"/>
        <v>0</v>
      </c>
      <c r="J104" s="38">
        <f t="shared" si="15"/>
        <v>0</v>
      </c>
      <c r="K104" s="32">
        <f t="shared" si="14"/>
        <v>0</v>
      </c>
    </row>
    <row r="105" spans="1:27" ht="12.75">
      <c r="A105" s="1" t="s">
        <v>152</v>
      </c>
      <c r="B105" s="32">
        <v>9</v>
      </c>
      <c r="C105" s="32">
        <v>84</v>
      </c>
      <c r="D105" s="3">
        <v>68</v>
      </c>
      <c r="E105" s="77">
        <f t="shared" si="9"/>
        <v>0.47619047619047616</v>
      </c>
      <c r="F105" s="38">
        <f t="shared" si="10"/>
        <v>4.444444444444445</v>
      </c>
      <c r="G105" s="38">
        <f t="shared" si="11"/>
        <v>3.5978835978835977</v>
      </c>
      <c r="H105" s="37">
        <f t="shared" si="12"/>
        <v>2.8395061728395063</v>
      </c>
      <c r="I105" s="75">
        <f t="shared" si="13"/>
        <v>53</v>
      </c>
      <c r="J105" s="38">
        <f t="shared" si="15"/>
        <v>2.804232804232804</v>
      </c>
      <c r="K105" s="32">
        <f t="shared" si="14"/>
        <v>14</v>
      </c>
      <c r="M105">
        <v>4</v>
      </c>
      <c r="N105">
        <v>8</v>
      </c>
      <c r="O105">
        <v>1</v>
      </c>
      <c r="P105">
        <v>5</v>
      </c>
      <c r="Q105">
        <v>4</v>
      </c>
      <c r="R105">
        <v>2</v>
      </c>
      <c r="S105">
        <v>5</v>
      </c>
      <c r="T105">
        <v>3</v>
      </c>
      <c r="V105">
        <v>3</v>
      </c>
      <c r="W105">
        <v>4</v>
      </c>
      <c r="X105">
        <v>1</v>
      </c>
      <c r="Y105">
        <v>4</v>
      </c>
      <c r="Z105">
        <v>3</v>
      </c>
      <c r="AA105">
        <v>6</v>
      </c>
    </row>
    <row r="106" spans="1:26" ht="12.75">
      <c r="A106" s="1" t="s">
        <v>153</v>
      </c>
      <c r="B106" s="32"/>
      <c r="C106" s="32">
        <v>3</v>
      </c>
      <c r="E106" s="77">
        <f t="shared" si="9"/>
        <v>0</v>
      </c>
      <c r="F106" s="38">
        <f t="shared" si="10"/>
        <v>0.15873015873015872</v>
      </c>
      <c r="G106" s="38">
        <f t="shared" si="11"/>
        <v>0</v>
      </c>
      <c r="H106" s="37">
        <f t="shared" si="12"/>
        <v>0.05291005291005291</v>
      </c>
      <c r="I106" s="75">
        <f t="shared" si="13"/>
        <v>1</v>
      </c>
      <c r="J106" s="38">
        <f t="shared" si="15"/>
        <v>0.05291005291005291</v>
      </c>
      <c r="K106" s="32">
        <f t="shared" si="14"/>
        <v>1</v>
      </c>
      <c r="Z106">
        <v>1</v>
      </c>
    </row>
    <row r="107" spans="1:26" ht="12.75">
      <c r="A107" s="1" t="s">
        <v>154</v>
      </c>
      <c r="B107" s="32">
        <v>26</v>
      </c>
      <c r="C107" s="32">
        <v>12</v>
      </c>
      <c r="D107" s="3">
        <v>33</v>
      </c>
      <c r="E107" s="77">
        <f t="shared" si="9"/>
        <v>1.3756613756613756</v>
      </c>
      <c r="F107" s="38">
        <f t="shared" si="10"/>
        <v>0.6349206349206349</v>
      </c>
      <c r="G107" s="38">
        <f t="shared" si="11"/>
        <v>1.746031746031746</v>
      </c>
      <c r="H107" s="37">
        <f t="shared" si="12"/>
        <v>1.2522045855379187</v>
      </c>
      <c r="I107" s="75">
        <f t="shared" si="13"/>
        <v>28</v>
      </c>
      <c r="J107" s="38">
        <f t="shared" si="15"/>
        <v>1.4814814814814814</v>
      </c>
      <c r="K107" s="32">
        <f t="shared" si="14"/>
        <v>9</v>
      </c>
      <c r="M107">
        <v>4</v>
      </c>
      <c r="O107">
        <v>1</v>
      </c>
      <c r="P107">
        <v>2</v>
      </c>
      <c r="T107">
        <v>1</v>
      </c>
      <c r="U107">
        <v>1</v>
      </c>
      <c r="V107">
        <v>2</v>
      </c>
      <c r="W107">
        <v>15</v>
      </c>
      <c r="Y107">
        <v>1</v>
      </c>
      <c r="Z107">
        <v>1</v>
      </c>
    </row>
    <row r="108" spans="1:27" ht="12.75">
      <c r="A108" s="1" t="s">
        <v>155</v>
      </c>
      <c r="B108" s="32">
        <v>565</v>
      </c>
      <c r="C108" s="32">
        <v>432</v>
      </c>
      <c r="D108" s="3">
        <v>606</v>
      </c>
      <c r="E108" s="77">
        <f t="shared" si="9"/>
        <v>29.894179894179896</v>
      </c>
      <c r="F108" s="38">
        <f t="shared" si="10"/>
        <v>22.857142857142858</v>
      </c>
      <c r="G108" s="38">
        <f t="shared" si="11"/>
        <v>32.06349206349206</v>
      </c>
      <c r="H108" s="37">
        <f t="shared" si="12"/>
        <v>28.271604938271604</v>
      </c>
      <c r="I108" s="75">
        <f t="shared" si="13"/>
        <v>498</v>
      </c>
      <c r="J108" s="38">
        <f t="shared" si="15"/>
        <v>26.349206349206348</v>
      </c>
      <c r="K108" s="32">
        <f t="shared" si="14"/>
        <v>16</v>
      </c>
      <c r="L108">
        <v>41</v>
      </c>
      <c r="M108">
        <v>5</v>
      </c>
      <c r="N108">
        <v>9</v>
      </c>
      <c r="O108">
        <v>33</v>
      </c>
      <c r="P108">
        <v>17</v>
      </c>
      <c r="Q108">
        <v>18</v>
      </c>
      <c r="R108">
        <v>8</v>
      </c>
      <c r="S108">
        <v>8</v>
      </c>
      <c r="T108">
        <v>35</v>
      </c>
      <c r="U108">
        <v>52</v>
      </c>
      <c r="V108">
        <v>25</v>
      </c>
      <c r="W108">
        <v>30</v>
      </c>
      <c r="X108">
        <v>18</v>
      </c>
      <c r="Y108">
        <v>133</v>
      </c>
      <c r="Z108">
        <v>26</v>
      </c>
      <c r="AA108">
        <v>40</v>
      </c>
    </row>
    <row r="109" spans="1:24" ht="12.75">
      <c r="A109" s="1" t="s">
        <v>156</v>
      </c>
      <c r="B109" s="32">
        <v>2</v>
      </c>
      <c r="C109" s="32">
        <v>4</v>
      </c>
      <c r="D109" s="3">
        <v>16</v>
      </c>
      <c r="E109" s="77">
        <f t="shared" si="9"/>
        <v>0.10582010582010581</v>
      </c>
      <c r="F109" s="38">
        <f t="shared" si="10"/>
        <v>0.21164021164021163</v>
      </c>
      <c r="G109" s="38">
        <f t="shared" si="11"/>
        <v>0.8465608465608465</v>
      </c>
      <c r="H109" s="37">
        <f t="shared" si="12"/>
        <v>0.3880070546737213</v>
      </c>
      <c r="I109" s="75">
        <f t="shared" si="13"/>
        <v>8</v>
      </c>
      <c r="J109" s="38">
        <f t="shared" si="15"/>
        <v>0.42328042328042326</v>
      </c>
      <c r="K109" s="32">
        <f t="shared" si="14"/>
        <v>3</v>
      </c>
      <c r="T109">
        <v>1</v>
      </c>
      <c r="W109">
        <v>6</v>
      </c>
      <c r="X109">
        <v>1</v>
      </c>
    </row>
    <row r="110" spans="1:27" ht="12.75">
      <c r="A110" s="1" t="s">
        <v>157</v>
      </c>
      <c r="B110" s="32">
        <v>280</v>
      </c>
      <c r="C110" s="32">
        <v>337</v>
      </c>
      <c r="D110" s="3">
        <v>411</v>
      </c>
      <c r="E110" s="77">
        <f t="shared" si="9"/>
        <v>14.814814814814815</v>
      </c>
      <c r="F110" s="38">
        <f t="shared" si="10"/>
        <v>17.83068783068783</v>
      </c>
      <c r="G110" s="38">
        <f t="shared" si="11"/>
        <v>21.746031746031747</v>
      </c>
      <c r="H110" s="37">
        <f t="shared" si="12"/>
        <v>18.130511463844798</v>
      </c>
      <c r="I110" s="75">
        <f t="shared" si="13"/>
        <v>452</v>
      </c>
      <c r="J110" s="38">
        <f t="shared" si="15"/>
        <v>23.915343915343914</v>
      </c>
      <c r="K110" s="32">
        <f t="shared" si="14"/>
        <v>9</v>
      </c>
      <c r="L110">
        <v>5</v>
      </c>
      <c r="O110">
        <v>76</v>
      </c>
      <c r="Q110">
        <v>5</v>
      </c>
      <c r="T110">
        <v>70</v>
      </c>
      <c r="U110">
        <v>100</v>
      </c>
      <c r="V110">
        <v>16</v>
      </c>
      <c r="Y110">
        <v>63</v>
      </c>
      <c r="Z110">
        <v>34</v>
      </c>
      <c r="AA110">
        <v>83</v>
      </c>
    </row>
    <row r="111" spans="1:11" ht="12.75">
      <c r="A111" s="1" t="s">
        <v>158</v>
      </c>
      <c r="B111" s="32"/>
      <c r="C111" s="32">
        <v>1</v>
      </c>
      <c r="E111" s="77">
        <f t="shared" si="9"/>
        <v>0</v>
      </c>
      <c r="F111" s="38">
        <f t="shared" si="10"/>
        <v>0.05291005291005291</v>
      </c>
      <c r="G111" s="38">
        <f t="shared" si="11"/>
        <v>0</v>
      </c>
      <c r="H111" s="37">
        <f t="shared" si="12"/>
        <v>0.01763668430335097</v>
      </c>
      <c r="I111" s="75">
        <f t="shared" si="13"/>
        <v>0</v>
      </c>
      <c r="J111" s="38">
        <f t="shared" si="15"/>
        <v>0</v>
      </c>
      <c r="K111" s="32">
        <f t="shared" si="14"/>
        <v>0</v>
      </c>
    </row>
    <row r="112" spans="1:27" ht="12.75">
      <c r="A112" s="1" t="s">
        <v>159</v>
      </c>
      <c r="B112" s="32">
        <v>800</v>
      </c>
      <c r="C112" s="32">
        <v>787</v>
      </c>
      <c r="D112" s="3">
        <v>687</v>
      </c>
      <c r="E112" s="77">
        <f t="shared" si="9"/>
        <v>42.32804232804233</v>
      </c>
      <c r="F112" s="38">
        <f t="shared" si="10"/>
        <v>41.64021164021164</v>
      </c>
      <c r="G112" s="38">
        <f t="shared" si="11"/>
        <v>36.34920634920635</v>
      </c>
      <c r="H112" s="37">
        <f t="shared" si="12"/>
        <v>40.10582010582011</v>
      </c>
      <c r="I112" s="75">
        <f t="shared" si="13"/>
        <v>784</v>
      </c>
      <c r="J112" s="38">
        <f t="shared" si="15"/>
        <v>41.48148148148148</v>
      </c>
      <c r="K112" s="32">
        <f t="shared" si="14"/>
        <v>16</v>
      </c>
      <c r="L112">
        <v>73</v>
      </c>
      <c r="M112">
        <v>2</v>
      </c>
      <c r="N112">
        <v>24</v>
      </c>
      <c r="O112">
        <v>96</v>
      </c>
      <c r="P112">
        <v>10</v>
      </c>
      <c r="Q112">
        <v>11</v>
      </c>
      <c r="R112">
        <v>7</v>
      </c>
      <c r="S112">
        <v>29</v>
      </c>
      <c r="T112">
        <v>42</v>
      </c>
      <c r="U112">
        <v>151</v>
      </c>
      <c r="V112">
        <v>27</v>
      </c>
      <c r="W112">
        <v>22</v>
      </c>
      <c r="X112">
        <v>12</v>
      </c>
      <c r="Y112">
        <v>147</v>
      </c>
      <c r="Z112">
        <v>29</v>
      </c>
      <c r="AA112">
        <v>102</v>
      </c>
    </row>
    <row r="113" spans="1:27" ht="12.75">
      <c r="A113" s="1" t="s">
        <v>160</v>
      </c>
      <c r="B113" s="32">
        <v>144</v>
      </c>
      <c r="C113" s="32">
        <v>94</v>
      </c>
      <c r="D113" s="3">
        <v>81</v>
      </c>
      <c r="E113" s="77">
        <f t="shared" si="9"/>
        <v>7.619047619047619</v>
      </c>
      <c r="F113" s="38">
        <f t="shared" si="10"/>
        <v>4.973544973544974</v>
      </c>
      <c r="G113" s="38">
        <f t="shared" si="11"/>
        <v>4.285714285714286</v>
      </c>
      <c r="H113" s="37">
        <f t="shared" si="12"/>
        <v>5.626102292768959</v>
      </c>
      <c r="I113" s="75">
        <f t="shared" si="13"/>
        <v>90</v>
      </c>
      <c r="J113" s="38">
        <f t="shared" si="15"/>
        <v>4.761904761904762</v>
      </c>
      <c r="K113" s="32">
        <f t="shared" si="14"/>
        <v>12</v>
      </c>
      <c r="L113">
        <v>5</v>
      </c>
      <c r="M113">
        <v>6</v>
      </c>
      <c r="N113">
        <v>7</v>
      </c>
      <c r="O113">
        <v>5</v>
      </c>
      <c r="P113">
        <v>7</v>
      </c>
      <c r="Q113">
        <v>6</v>
      </c>
      <c r="R113">
        <v>5</v>
      </c>
      <c r="T113">
        <v>1</v>
      </c>
      <c r="V113">
        <v>3</v>
      </c>
      <c r="W113">
        <v>3</v>
      </c>
      <c r="Z113">
        <v>21</v>
      </c>
      <c r="AA113">
        <v>21</v>
      </c>
    </row>
    <row r="114" spans="1:25" ht="12.75">
      <c r="A114" s="1" t="s">
        <v>161</v>
      </c>
      <c r="B114" s="32">
        <v>7</v>
      </c>
      <c r="C114" s="32">
        <v>1</v>
      </c>
      <c r="D114" s="3">
        <v>10</v>
      </c>
      <c r="E114" s="77">
        <f t="shared" si="9"/>
        <v>0.37037037037037035</v>
      </c>
      <c r="F114" s="38">
        <f t="shared" si="10"/>
        <v>0.05291005291005291</v>
      </c>
      <c r="G114" s="38">
        <f t="shared" si="11"/>
        <v>0.5291005291005291</v>
      </c>
      <c r="H114" s="37">
        <f t="shared" si="12"/>
        <v>0.31746031746031744</v>
      </c>
      <c r="I114" s="75">
        <f t="shared" si="13"/>
        <v>67</v>
      </c>
      <c r="J114" s="38">
        <f t="shared" si="15"/>
        <v>3.544973544973545</v>
      </c>
      <c r="K114" s="32">
        <f t="shared" si="14"/>
        <v>4</v>
      </c>
      <c r="O114">
        <v>60</v>
      </c>
      <c r="S114">
        <v>1</v>
      </c>
      <c r="U114">
        <v>3</v>
      </c>
      <c r="Y114">
        <v>3</v>
      </c>
    </row>
    <row r="115" spans="1:27" ht="12.75">
      <c r="A115" s="1" t="s">
        <v>162</v>
      </c>
      <c r="B115" s="32">
        <v>167</v>
      </c>
      <c r="C115" s="32">
        <v>141</v>
      </c>
      <c r="D115" s="3">
        <v>220</v>
      </c>
      <c r="E115" s="77">
        <f t="shared" si="9"/>
        <v>8.835978835978835</v>
      </c>
      <c r="F115" s="38">
        <f t="shared" si="10"/>
        <v>7.4603174603174605</v>
      </c>
      <c r="G115" s="38">
        <f t="shared" si="11"/>
        <v>11.640211640211641</v>
      </c>
      <c r="H115" s="37">
        <f t="shared" si="12"/>
        <v>9.312169312169312</v>
      </c>
      <c r="I115" s="75">
        <f t="shared" si="13"/>
        <v>148</v>
      </c>
      <c r="J115" s="38">
        <f t="shared" si="15"/>
        <v>7.830687830687831</v>
      </c>
      <c r="K115" s="32">
        <f t="shared" si="14"/>
        <v>11</v>
      </c>
      <c r="L115">
        <v>12</v>
      </c>
      <c r="N115">
        <v>9</v>
      </c>
      <c r="P115">
        <v>5</v>
      </c>
      <c r="Q115">
        <v>8</v>
      </c>
      <c r="S115">
        <v>3</v>
      </c>
      <c r="T115">
        <v>3</v>
      </c>
      <c r="U115">
        <v>1</v>
      </c>
      <c r="V115">
        <v>2</v>
      </c>
      <c r="Y115">
        <v>66</v>
      </c>
      <c r="Z115">
        <v>7</v>
      </c>
      <c r="AA115">
        <v>32</v>
      </c>
    </row>
    <row r="116" spans="1:27" ht="12.75">
      <c r="A116" s="1" t="s">
        <v>163</v>
      </c>
      <c r="B116" s="32">
        <v>765</v>
      </c>
      <c r="C116" s="32">
        <v>541</v>
      </c>
      <c r="D116" s="3">
        <v>814</v>
      </c>
      <c r="E116" s="77">
        <f t="shared" si="9"/>
        <v>40.476190476190474</v>
      </c>
      <c r="F116" s="38">
        <f t="shared" si="10"/>
        <v>28.624338624338623</v>
      </c>
      <c r="G116" s="38">
        <f t="shared" si="11"/>
        <v>43.06878306878307</v>
      </c>
      <c r="H116" s="37">
        <f t="shared" si="12"/>
        <v>37.38977072310406</v>
      </c>
      <c r="I116" s="75">
        <f t="shared" si="13"/>
        <v>802</v>
      </c>
      <c r="J116" s="38">
        <f t="shared" si="15"/>
        <v>42.43386243386244</v>
      </c>
      <c r="K116" s="32">
        <f t="shared" si="14"/>
        <v>13</v>
      </c>
      <c r="L116">
        <v>16</v>
      </c>
      <c r="N116">
        <v>3</v>
      </c>
      <c r="O116">
        <v>54</v>
      </c>
      <c r="Q116">
        <v>30</v>
      </c>
      <c r="S116">
        <v>25</v>
      </c>
      <c r="T116">
        <v>26</v>
      </c>
      <c r="U116">
        <v>145</v>
      </c>
      <c r="V116">
        <v>74</v>
      </c>
      <c r="W116">
        <v>16</v>
      </c>
      <c r="X116">
        <v>5</v>
      </c>
      <c r="Y116">
        <v>269</v>
      </c>
      <c r="Z116">
        <v>95</v>
      </c>
      <c r="AA116">
        <v>44</v>
      </c>
    </row>
    <row r="117" spans="1:27" ht="12.75">
      <c r="A117" s="1" t="s">
        <v>164</v>
      </c>
      <c r="B117" s="32">
        <v>77</v>
      </c>
      <c r="C117" s="32">
        <v>42</v>
      </c>
      <c r="D117" s="3">
        <v>236</v>
      </c>
      <c r="E117" s="77">
        <f t="shared" si="9"/>
        <v>4.074074074074074</v>
      </c>
      <c r="F117" s="38">
        <f t="shared" si="10"/>
        <v>2.2222222222222223</v>
      </c>
      <c r="G117" s="38">
        <f t="shared" si="11"/>
        <v>12.486772486772487</v>
      </c>
      <c r="H117" s="37">
        <f t="shared" si="12"/>
        <v>6.261022927689595</v>
      </c>
      <c r="I117" s="75">
        <f t="shared" si="13"/>
        <v>55</v>
      </c>
      <c r="J117" s="38">
        <f t="shared" si="15"/>
        <v>2.9100529100529102</v>
      </c>
      <c r="K117" s="32">
        <f t="shared" si="14"/>
        <v>11</v>
      </c>
      <c r="L117">
        <v>7</v>
      </c>
      <c r="N117">
        <v>1</v>
      </c>
      <c r="Q117">
        <v>4</v>
      </c>
      <c r="S117">
        <v>3</v>
      </c>
      <c r="U117">
        <v>2</v>
      </c>
      <c r="V117">
        <v>2</v>
      </c>
      <c r="W117">
        <v>3</v>
      </c>
      <c r="X117">
        <v>4</v>
      </c>
      <c r="Y117">
        <v>18</v>
      </c>
      <c r="Z117">
        <v>6</v>
      </c>
      <c r="AA117">
        <v>5</v>
      </c>
    </row>
    <row r="118" spans="1:26" ht="12.75">
      <c r="A118" s="1" t="s">
        <v>165</v>
      </c>
      <c r="B118" s="32">
        <v>8</v>
      </c>
      <c r="C118" s="32">
        <v>17</v>
      </c>
      <c r="D118" s="3">
        <v>52</v>
      </c>
      <c r="E118" s="77">
        <f t="shared" si="9"/>
        <v>0.42328042328042326</v>
      </c>
      <c r="F118" s="38">
        <f t="shared" si="10"/>
        <v>0.8994708994708994</v>
      </c>
      <c r="G118" s="38">
        <f t="shared" si="11"/>
        <v>2.751322751322751</v>
      </c>
      <c r="H118" s="37">
        <f t="shared" si="12"/>
        <v>1.3580246913580247</v>
      </c>
      <c r="I118" s="75">
        <f t="shared" si="13"/>
        <v>29</v>
      </c>
      <c r="J118" s="38">
        <f t="shared" si="15"/>
        <v>1.5343915343915344</v>
      </c>
      <c r="K118" s="32">
        <f t="shared" si="14"/>
        <v>5</v>
      </c>
      <c r="L118">
        <v>1</v>
      </c>
      <c r="N118">
        <v>4</v>
      </c>
      <c r="Q118">
        <v>2</v>
      </c>
      <c r="Y118">
        <v>20</v>
      </c>
      <c r="Z118">
        <v>2</v>
      </c>
    </row>
    <row r="119" spans="1:11" ht="12.75">
      <c r="A119" s="1" t="s">
        <v>166</v>
      </c>
      <c r="B119" s="32"/>
      <c r="C119" s="32">
        <v>7</v>
      </c>
      <c r="D119" s="3">
        <v>3</v>
      </c>
      <c r="E119" s="77">
        <f t="shared" si="9"/>
        <v>0</v>
      </c>
      <c r="F119" s="38">
        <f t="shared" si="10"/>
        <v>0.37037037037037035</v>
      </c>
      <c r="G119" s="38">
        <f t="shared" si="11"/>
        <v>0.15873015873015872</v>
      </c>
      <c r="H119" s="37">
        <f t="shared" si="12"/>
        <v>0.1763668430335097</v>
      </c>
      <c r="I119" s="75">
        <f t="shared" si="13"/>
        <v>0</v>
      </c>
      <c r="J119" s="38">
        <f t="shared" si="15"/>
        <v>0</v>
      </c>
      <c r="K119" s="32">
        <f t="shared" si="14"/>
        <v>0</v>
      </c>
    </row>
    <row r="120" spans="1:27" ht="12.75">
      <c r="A120" s="1" t="s">
        <v>167</v>
      </c>
      <c r="B120" s="32">
        <v>2032</v>
      </c>
      <c r="C120" s="32">
        <v>1713</v>
      </c>
      <c r="D120" s="3">
        <v>3942</v>
      </c>
      <c r="E120" s="77">
        <f t="shared" si="9"/>
        <v>107.51322751322752</v>
      </c>
      <c r="F120" s="38">
        <f t="shared" si="10"/>
        <v>90.63492063492063</v>
      </c>
      <c r="G120" s="38">
        <f t="shared" si="11"/>
        <v>208.57142857142858</v>
      </c>
      <c r="H120" s="37">
        <f t="shared" si="12"/>
        <v>135.5731922398589</v>
      </c>
      <c r="I120" s="75">
        <f t="shared" si="13"/>
        <v>2900</v>
      </c>
      <c r="J120" s="38">
        <f t="shared" si="15"/>
        <v>153.43915343915344</v>
      </c>
      <c r="K120" s="32">
        <f t="shared" si="14"/>
        <v>16</v>
      </c>
      <c r="L120">
        <v>273</v>
      </c>
      <c r="M120">
        <v>39</v>
      </c>
      <c r="N120">
        <v>87</v>
      </c>
      <c r="O120">
        <v>61</v>
      </c>
      <c r="P120">
        <v>16</v>
      </c>
      <c r="Q120">
        <v>143</v>
      </c>
      <c r="R120">
        <v>8</v>
      </c>
      <c r="S120">
        <v>173</v>
      </c>
      <c r="T120">
        <v>39</v>
      </c>
      <c r="U120">
        <v>365</v>
      </c>
      <c r="V120">
        <v>215</v>
      </c>
      <c r="W120">
        <v>205</v>
      </c>
      <c r="X120">
        <v>384</v>
      </c>
      <c r="Y120">
        <v>410</v>
      </c>
      <c r="Z120">
        <v>246</v>
      </c>
      <c r="AA120">
        <v>236</v>
      </c>
    </row>
    <row r="121" spans="1:26" ht="12.75">
      <c r="A121" s="1" t="s">
        <v>168</v>
      </c>
      <c r="B121" s="32">
        <v>37</v>
      </c>
      <c r="C121" s="32">
        <v>38</v>
      </c>
      <c r="D121" s="3">
        <v>19</v>
      </c>
      <c r="E121" s="77">
        <f t="shared" si="9"/>
        <v>1.9576719576719577</v>
      </c>
      <c r="F121" s="38">
        <f t="shared" si="10"/>
        <v>2.0105820105820107</v>
      </c>
      <c r="G121" s="38">
        <f t="shared" si="11"/>
        <v>1.0052910052910053</v>
      </c>
      <c r="H121" s="37">
        <f t="shared" si="12"/>
        <v>1.6578483245149913</v>
      </c>
      <c r="I121" s="75">
        <f t="shared" si="13"/>
        <v>18</v>
      </c>
      <c r="J121" s="38">
        <f t="shared" si="15"/>
        <v>0.9523809523809523</v>
      </c>
      <c r="K121" s="32">
        <f t="shared" si="14"/>
        <v>4</v>
      </c>
      <c r="N121">
        <v>4</v>
      </c>
      <c r="U121">
        <v>2</v>
      </c>
      <c r="X121">
        <v>5</v>
      </c>
      <c r="Z121">
        <v>7</v>
      </c>
    </row>
    <row r="122" spans="1:27" ht="12.75">
      <c r="A122" s="1" t="s">
        <v>169</v>
      </c>
      <c r="B122" s="32">
        <v>22</v>
      </c>
      <c r="C122" s="32">
        <v>1252</v>
      </c>
      <c r="D122" s="3">
        <v>57</v>
      </c>
      <c r="E122" s="77">
        <f t="shared" si="9"/>
        <v>1.164021164021164</v>
      </c>
      <c r="F122" s="38">
        <f t="shared" si="10"/>
        <v>66.24338624338624</v>
      </c>
      <c r="G122" s="38">
        <f t="shared" si="11"/>
        <v>3.015873015873016</v>
      </c>
      <c r="H122" s="37">
        <f t="shared" si="12"/>
        <v>23.47442680776014</v>
      </c>
      <c r="I122" s="75">
        <f t="shared" si="13"/>
        <v>838</v>
      </c>
      <c r="J122" s="38">
        <f t="shared" si="15"/>
        <v>44.33862433862434</v>
      </c>
      <c r="K122" s="32">
        <f t="shared" si="14"/>
        <v>16</v>
      </c>
      <c r="L122">
        <v>30</v>
      </c>
      <c r="M122">
        <v>1</v>
      </c>
      <c r="N122">
        <v>12</v>
      </c>
      <c r="O122">
        <v>37</v>
      </c>
      <c r="P122">
        <v>3</v>
      </c>
      <c r="Q122">
        <v>12</v>
      </c>
      <c r="R122">
        <v>29</v>
      </c>
      <c r="S122">
        <v>44</v>
      </c>
      <c r="T122">
        <v>91</v>
      </c>
      <c r="U122">
        <v>251</v>
      </c>
      <c r="V122">
        <v>69</v>
      </c>
      <c r="W122">
        <v>55</v>
      </c>
      <c r="X122">
        <v>51</v>
      </c>
      <c r="Y122">
        <v>34</v>
      </c>
      <c r="Z122">
        <v>54</v>
      </c>
      <c r="AA122">
        <v>65</v>
      </c>
    </row>
    <row r="123" spans="1:11" ht="12.75">
      <c r="A123" s="1" t="s">
        <v>170</v>
      </c>
      <c r="B123" s="32">
        <v>1</v>
      </c>
      <c r="C123" s="32"/>
      <c r="E123" s="77">
        <f t="shared" si="9"/>
        <v>0.05291005291005291</v>
      </c>
      <c r="F123" s="38">
        <f t="shared" si="10"/>
        <v>0</v>
      </c>
      <c r="G123" s="38">
        <f t="shared" si="11"/>
        <v>0</v>
      </c>
      <c r="H123" s="37">
        <f t="shared" si="12"/>
        <v>0.01763668430335097</v>
      </c>
      <c r="I123" s="75">
        <f t="shared" si="13"/>
        <v>0</v>
      </c>
      <c r="J123" s="38">
        <f t="shared" si="15"/>
        <v>0</v>
      </c>
      <c r="K123" s="32">
        <f t="shared" si="14"/>
        <v>0</v>
      </c>
    </row>
    <row r="124" spans="1:11" ht="12.75">
      <c r="A124" s="1" t="s">
        <v>171</v>
      </c>
      <c r="B124" s="32"/>
      <c r="C124" s="32"/>
      <c r="E124" s="77">
        <f t="shared" si="9"/>
        <v>0</v>
      </c>
      <c r="F124" s="38">
        <f t="shared" si="10"/>
        <v>0</v>
      </c>
      <c r="G124" s="38">
        <f t="shared" si="11"/>
        <v>0</v>
      </c>
      <c r="H124" s="37">
        <f t="shared" si="12"/>
        <v>0</v>
      </c>
      <c r="I124" s="75">
        <f t="shared" si="13"/>
        <v>0</v>
      </c>
      <c r="J124" s="38">
        <f t="shared" si="15"/>
        <v>0</v>
      </c>
      <c r="K124" s="32">
        <f t="shared" si="14"/>
        <v>0</v>
      </c>
    </row>
    <row r="125" spans="1:27" ht="12.75">
      <c r="A125" s="1" t="s">
        <v>172</v>
      </c>
      <c r="B125" s="32">
        <v>110</v>
      </c>
      <c r="C125" s="32">
        <v>326</v>
      </c>
      <c r="D125" s="3">
        <v>647</v>
      </c>
      <c r="E125" s="77">
        <f t="shared" si="9"/>
        <v>5.8201058201058204</v>
      </c>
      <c r="F125" s="38">
        <f t="shared" si="10"/>
        <v>17.24867724867725</v>
      </c>
      <c r="G125" s="38">
        <f t="shared" si="11"/>
        <v>34.232804232804234</v>
      </c>
      <c r="H125" s="37">
        <f t="shared" si="12"/>
        <v>19.1005291005291</v>
      </c>
      <c r="I125" s="75">
        <f t="shared" si="13"/>
        <v>801</v>
      </c>
      <c r="J125" s="38">
        <f t="shared" si="15"/>
        <v>42.38095238095238</v>
      </c>
      <c r="K125" s="32">
        <f t="shared" si="14"/>
        <v>15</v>
      </c>
      <c r="L125">
        <v>141</v>
      </c>
      <c r="M125">
        <v>46</v>
      </c>
      <c r="N125">
        <v>43</v>
      </c>
      <c r="P125">
        <v>32</v>
      </c>
      <c r="Q125">
        <v>34</v>
      </c>
      <c r="R125">
        <v>143</v>
      </c>
      <c r="S125">
        <v>21</v>
      </c>
      <c r="T125">
        <v>10</v>
      </c>
      <c r="U125">
        <v>12</v>
      </c>
      <c r="V125">
        <v>39</v>
      </c>
      <c r="W125">
        <v>32</v>
      </c>
      <c r="X125">
        <v>110</v>
      </c>
      <c r="Y125">
        <v>80</v>
      </c>
      <c r="Z125">
        <v>19</v>
      </c>
      <c r="AA125">
        <v>39</v>
      </c>
    </row>
    <row r="126" spans="1:11" ht="12.75">
      <c r="A126" s="1" t="s">
        <v>173</v>
      </c>
      <c r="B126" s="32"/>
      <c r="C126" s="32">
        <v>7</v>
      </c>
      <c r="E126" s="77">
        <f t="shared" si="9"/>
        <v>0</v>
      </c>
      <c r="F126" s="38">
        <f t="shared" si="10"/>
        <v>0.37037037037037035</v>
      </c>
      <c r="G126" s="38">
        <f t="shared" si="11"/>
        <v>0</v>
      </c>
      <c r="H126" s="37">
        <f t="shared" si="12"/>
        <v>0.12345679012345678</v>
      </c>
      <c r="I126" s="75">
        <f t="shared" si="13"/>
        <v>0</v>
      </c>
      <c r="J126" s="38">
        <f t="shared" si="15"/>
        <v>0</v>
      </c>
      <c r="K126" s="32">
        <f t="shared" si="14"/>
        <v>0</v>
      </c>
    </row>
    <row r="127" spans="1:11" ht="12.75">
      <c r="A127" s="1" t="s">
        <v>272</v>
      </c>
      <c r="B127" s="32"/>
      <c r="C127" s="32"/>
      <c r="E127" s="77">
        <f t="shared" si="9"/>
        <v>0</v>
      </c>
      <c r="F127" s="38">
        <f t="shared" si="10"/>
        <v>0</v>
      </c>
      <c r="G127" s="38">
        <f t="shared" si="11"/>
        <v>0</v>
      </c>
      <c r="H127" s="37">
        <f t="shared" si="12"/>
        <v>0</v>
      </c>
      <c r="I127" s="75">
        <f t="shared" si="13"/>
        <v>0</v>
      </c>
      <c r="J127" s="38">
        <f t="shared" si="15"/>
        <v>0</v>
      </c>
      <c r="K127" s="32">
        <f t="shared" si="14"/>
        <v>0</v>
      </c>
    </row>
    <row r="128" spans="1:27" ht="12.75">
      <c r="A128" s="1" t="s">
        <v>174</v>
      </c>
      <c r="B128" s="32">
        <v>12</v>
      </c>
      <c r="C128" s="32">
        <v>599</v>
      </c>
      <c r="D128" s="3">
        <v>14</v>
      </c>
      <c r="E128" s="77">
        <f t="shared" si="9"/>
        <v>0.6349206349206349</v>
      </c>
      <c r="F128" s="38">
        <f t="shared" si="10"/>
        <v>31.693121693121693</v>
      </c>
      <c r="G128" s="38">
        <f t="shared" si="11"/>
        <v>0.7407407407407407</v>
      </c>
      <c r="H128" s="37">
        <f t="shared" si="12"/>
        <v>11.022927689594356</v>
      </c>
      <c r="I128" s="75">
        <f t="shared" si="13"/>
        <v>118</v>
      </c>
      <c r="J128" s="38">
        <f t="shared" si="15"/>
        <v>6.243386243386244</v>
      </c>
      <c r="K128" s="32">
        <f t="shared" si="14"/>
        <v>12</v>
      </c>
      <c r="L128">
        <v>10</v>
      </c>
      <c r="M128">
        <v>25</v>
      </c>
      <c r="N128">
        <v>4</v>
      </c>
      <c r="O128">
        <v>19</v>
      </c>
      <c r="P128">
        <v>4</v>
      </c>
      <c r="Q128">
        <v>2</v>
      </c>
      <c r="R128">
        <v>1</v>
      </c>
      <c r="S128">
        <v>4</v>
      </c>
      <c r="T128">
        <v>10</v>
      </c>
      <c r="U128">
        <v>14</v>
      </c>
      <c r="V128">
        <v>7</v>
      </c>
      <c r="AA128">
        <v>18</v>
      </c>
    </row>
    <row r="129" spans="1:26" ht="12.75">
      <c r="A129" s="1" t="s">
        <v>175</v>
      </c>
      <c r="B129" s="32">
        <v>4</v>
      </c>
      <c r="C129" s="32">
        <v>20</v>
      </c>
      <c r="D129" s="3">
        <v>49</v>
      </c>
      <c r="E129" s="77">
        <f t="shared" si="9"/>
        <v>0.21164021164021163</v>
      </c>
      <c r="F129" s="38">
        <f t="shared" si="10"/>
        <v>1.0582010582010581</v>
      </c>
      <c r="G129" s="38">
        <f t="shared" si="11"/>
        <v>2.5925925925925926</v>
      </c>
      <c r="H129" s="37">
        <f t="shared" si="12"/>
        <v>1.2874779541446209</v>
      </c>
      <c r="I129" s="75">
        <f t="shared" si="13"/>
        <v>43</v>
      </c>
      <c r="J129" s="38">
        <f t="shared" si="15"/>
        <v>2.2751322751322753</v>
      </c>
      <c r="K129" s="32">
        <f t="shared" si="14"/>
        <v>6</v>
      </c>
      <c r="N129">
        <v>1</v>
      </c>
      <c r="R129">
        <v>5</v>
      </c>
      <c r="T129">
        <v>15</v>
      </c>
      <c r="X129">
        <v>1</v>
      </c>
      <c r="Y129">
        <v>2</v>
      </c>
      <c r="Z129">
        <v>19</v>
      </c>
    </row>
    <row r="130" spans="1:27" ht="12.75">
      <c r="A130" s="1" t="s">
        <v>176</v>
      </c>
      <c r="B130" s="32">
        <v>18</v>
      </c>
      <c r="C130" s="32">
        <v>29</v>
      </c>
      <c r="D130" s="3">
        <v>16</v>
      </c>
      <c r="E130" s="77">
        <f t="shared" si="9"/>
        <v>0.9523809523809523</v>
      </c>
      <c r="F130" s="38">
        <f t="shared" si="10"/>
        <v>1.5343915343915344</v>
      </c>
      <c r="G130" s="38">
        <f t="shared" si="11"/>
        <v>0.8465608465608465</v>
      </c>
      <c r="H130" s="37">
        <f t="shared" si="12"/>
        <v>1.111111111111111</v>
      </c>
      <c r="I130" s="75">
        <f t="shared" si="13"/>
        <v>28</v>
      </c>
      <c r="J130" s="38">
        <f t="shared" si="15"/>
        <v>1.4814814814814814</v>
      </c>
      <c r="K130" s="32">
        <f t="shared" si="14"/>
        <v>6</v>
      </c>
      <c r="L130">
        <v>4</v>
      </c>
      <c r="M130">
        <v>1</v>
      </c>
      <c r="N130">
        <v>2</v>
      </c>
      <c r="Q130">
        <v>2</v>
      </c>
      <c r="V130">
        <v>4</v>
      </c>
      <c r="AA130">
        <v>15</v>
      </c>
    </row>
    <row r="131" spans="1:11" ht="12.75">
      <c r="A131" s="1" t="s">
        <v>177</v>
      </c>
      <c r="B131" s="32"/>
      <c r="C131" s="32"/>
      <c r="E131" s="77">
        <f t="shared" si="9"/>
        <v>0</v>
      </c>
      <c r="F131" s="38">
        <f t="shared" si="10"/>
        <v>0</v>
      </c>
      <c r="G131" s="38">
        <f t="shared" si="11"/>
        <v>0</v>
      </c>
      <c r="H131" s="37">
        <f t="shared" si="12"/>
        <v>0</v>
      </c>
      <c r="I131" s="75">
        <f t="shared" si="13"/>
        <v>0</v>
      </c>
      <c r="J131" s="38">
        <f t="shared" si="15"/>
        <v>0</v>
      </c>
      <c r="K131" s="32">
        <f t="shared" si="14"/>
        <v>0</v>
      </c>
    </row>
    <row r="132" spans="1:27" ht="12.75">
      <c r="A132" s="1" t="s">
        <v>178</v>
      </c>
      <c r="B132" s="32">
        <v>262</v>
      </c>
      <c r="C132" s="32">
        <v>359</v>
      </c>
      <c r="D132" s="3">
        <v>440</v>
      </c>
      <c r="E132" s="77">
        <f t="shared" si="9"/>
        <v>13.862433862433862</v>
      </c>
      <c r="F132" s="38">
        <f t="shared" si="10"/>
        <v>18.994708994708994</v>
      </c>
      <c r="G132" s="38">
        <f t="shared" si="11"/>
        <v>23.280423280423282</v>
      </c>
      <c r="H132" s="37">
        <f t="shared" si="12"/>
        <v>18.71252204585538</v>
      </c>
      <c r="I132" s="75">
        <f t="shared" si="13"/>
        <v>243</v>
      </c>
      <c r="J132" s="38">
        <f t="shared" si="15"/>
        <v>12.857142857142858</v>
      </c>
      <c r="K132" s="32">
        <f t="shared" si="14"/>
        <v>16</v>
      </c>
      <c r="L132">
        <v>26</v>
      </c>
      <c r="M132">
        <v>17</v>
      </c>
      <c r="N132">
        <v>25</v>
      </c>
      <c r="O132">
        <v>9</v>
      </c>
      <c r="P132">
        <v>4</v>
      </c>
      <c r="Q132">
        <v>10</v>
      </c>
      <c r="R132">
        <v>8</v>
      </c>
      <c r="S132">
        <v>20</v>
      </c>
      <c r="T132">
        <v>3</v>
      </c>
      <c r="U132">
        <v>32</v>
      </c>
      <c r="V132">
        <v>2</v>
      </c>
      <c r="W132">
        <v>13</v>
      </c>
      <c r="X132">
        <v>4</v>
      </c>
      <c r="Y132">
        <v>48</v>
      </c>
      <c r="Z132">
        <v>13</v>
      </c>
      <c r="AA132">
        <v>9</v>
      </c>
    </row>
    <row r="133" spans="1:11" ht="12.75">
      <c r="A133" s="1" t="s">
        <v>179</v>
      </c>
      <c r="B133" s="32"/>
      <c r="C133" s="32"/>
      <c r="E133" s="77">
        <f t="shared" si="9"/>
        <v>0</v>
      </c>
      <c r="F133" s="38">
        <f t="shared" si="10"/>
        <v>0</v>
      </c>
      <c r="G133" s="38">
        <f t="shared" si="11"/>
        <v>0</v>
      </c>
      <c r="H133" s="37">
        <f t="shared" si="12"/>
        <v>0</v>
      </c>
      <c r="I133" s="75">
        <f t="shared" si="13"/>
        <v>0</v>
      </c>
      <c r="J133" s="38">
        <f>I133*10/$I$4</f>
        <v>0</v>
      </c>
      <c r="K133" s="32">
        <f t="shared" si="14"/>
        <v>0</v>
      </c>
    </row>
    <row r="134" spans="1:27" ht="12.75">
      <c r="A134" s="1" t="s">
        <v>180</v>
      </c>
      <c r="B134" s="32">
        <v>3568</v>
      </c>
      <c r="C134" s="32">
        <v>1499</v>
      </c>
      <c r="D134" s="3">
        <v>3681</v>
      </c>
      <c r="E134" s="77">
        <f aca="true" t="shared" si="16" ref="E134:G136">B134*10/$B$4</f>
        <v>188.78306878306879</v>
      </c>
      <c r="F134" s="38">
        <f t="shared" si="16"/>
        <v>79.31216931216932</v>
      </c>
      <c r="G134" s="38">
        <f t="shared" si="16"/>
        <v>194.76190476190476</v>
      </c>
      <c r="H134" s="37">
        <f>(E134+F134+G134)/3</f>
        <v>154.28571428571428</v>
      </c>
      <c r="I134" s="75">
        <f>SUM(L134:AA134)</f>
        <v>1953</v>
      </c>
      <c r="J134" s="38">
        <f>I134*10/$I$4</f>
        <v>103.33333333333333</v>
      </c>
      <c r="K134" s="32">
        <f>COUNTA(L134:AA134)</f>
        <v>16</v>
      </c>
      <c r="L134">
        <v>18</v>
      </c>
      <c r="M134">
        <v>2</v>
      </c>
      <c r="N134">
        <v>23</v>
      </c>
      <c r="O134">
        <v>128</v>
      </c>
      <c r="P134">
        <v>98</v>
      </c>
      <c r="Q134">
        <v>98</v>
      </c>
      <c r="R134">
        <v>11</v>
      </c>
      <c r="S134">
        <v>150</v>
      </c>
      <c r="T134">
        <v>370</v>
      </c>
      <c r="U134">
        <v>155</v>
      </c>
      <c r="V134">
        <v>350</v>
      </c>
      <c r="W134">
        <v>40</v>
      </c>
      <c r="X134">
        <v>43</v>
      </c>
      <c r="Y134">
        <v>245</v>
      </c>
      <c r="Z134">
        <v>65</v>
      </c>
      <c r="AA134">
        <v>157</v>
      </c>
    </row>
    <row r="135" spans="1:27" ht="12.75">
      <c r="A135" s="1" t="s">
        <v>181</v>
      </c>
      <c r="B135" s="32">
        <v>6</v>
      </c>
      <c r="C135" s="32">
        <v>1</v>
      </c>
      <c r="D135" s="3">
        <v>1</v>
      </c>
      <c r="E135" s="77">
        <f t="shared" si="16"/>
        <v>0.31746031746031744</v>
      </c>
      <c r="F135" s="38">
        <f t="shared" si="16"/>
        <v>0.05291005291005291</v>
      </c>
      <c r="G135" s="38">
        <f t="shared" si="16"/>
        <v>0.05291005291005291</v>
      </c>
      <c r="H135" s="37">
        <f>(E135+F135+G135)/3</f>
        <v>0.14109347442680775</v>
      </c>
      <c r="I135" s="75">
        <f>SUM(L135:AA135)</f>
        <v>2</v>
      </c>
      <c r="J135" s="38">
        <f>I135*10/$I$4</f>
        <v>0.10582010582010581</v>
      </c>
      <c r="K135" s="32">
        <f>COUNTA(L135:AA135)</f>
        <v>2</v>
      </c>
      <c r="M135">
        <v>1</v>
      </c>
      <c r="AA135">
        <v>1</v>
      </c>
    </row>
    <row r="136" spans="1:27" ht="12.75">
      <c r="A136" s="1" t="s">
        <v>182</v>
      </c>
      <c r="B136" s="78">
        <f>SUM(B5:B135)</f>
        <v>27623</v>
      </c>
      <c r="C136" s="78">
        <f>SUM(C5:C135)</f>
        <v>24211</v>
      </c>
      <c r="D136" s="78">
        <f>SUM(D5:D135)</f>
        <v>39933</v>
      </c>
      <c r="E136" s="79">
        <f t="shared" si="16"/>
        <v>1461.5343915343915</v>
      </c>
      <c r="F136" s="80">
        <f t="shared" si="16"/>
        <v>1281.005291005291</v>
      </c>
      <c r="G136" s="80">
        <f t="shared" si="16"/>
        <v>2112.8571428571427</v>
      </c>
      <c r="H136" s="82">
        <f>(E136+F136+G136)/3</f>
        <v>1618.4656084656083</v>
      </c>
      <c r="I136" s="75">
        <f>SUM(L136:AA136)</f>
        <v>30756</v>
      </c>
      <c r="J136" s="78">
        <f>I136*10/$I$4</f>
        <v>1627.3015873015872</v>
      </c>
      <c r="K136" s="78"/>
      <c r="L136" s="81">
        <f aca="true" t="shared" si="17" ref="L136:Y136">SUM(L5:L135)</f>
        <v>2206</v>
      </c>
      <c r="M136" s="81">
        <f t="shared" si="17"/>
        <v>917</v>
      </c>
      <c r="N136" s="81">
        <f t="shared" si="17"/>
        <v>2236</v>
      </c>
      <c r="O136" s="81">
        <f t="shared" si="17"/>
        <v>2115</v>
      </c>
      <c r="P136" s="81">
        <f t="shared" si="17"/>
        <v>966</v>
      </c>
      <c r="Q136" s="81">
        <f t="shared" si="17"/>
        <v>695</v>
      </c>
      <c r="R136" s="81">
        <f t="shared" si="17"/>
        <v>1751</v>
      </c>
      <c r="S136" s="81">
        <f t="shared" si="17"/>
        <v>4382</v>
      </c>
      <c r="T136" s="81">
        <f t="shared" si="17"/>
        <v>2125</v>
      </c>
      <c r="U136" s="81">
        <f t="shared" si="17"/>
        <v>1870</v>
      </c>
      <c r="V136" s="81">
        <f t="shared" si="17"/>
        <v>2177</v>
      </c>
      <c r="W136" s="81">
        <f t="shared" si="17"/>
        <v>1567</v>
      </c>
      <c r="X136" s="81">
        <f t="shared" si="17"/>
        <v>1793</v>
      </c>
      <c r="Y136" s="81">
        <f t="shared" si="17"/>
        <v>3279</v>
      </c>
      <c r="Z136" s="81">
        <f>SUM(Z5:Z135)</f>
        <v>1209</v>
      </c>
      <c r="AA136" s="81">
        <f>SUM(AA5:AA135)</f>
        <v>1468</v>
      </c>
    </row>
    <row r="137" spans="1:27" ht="12.75">
      <c r="A137" s="1" t="s">
        <v>183</v>
      </c>
      <c r="B137" s="34">
        <f>COUNTA(B5:B135)</f>
        <v>74</v>
      </c>
      <c r="C137" s="34">
        <f>COUNTA(C5:C135)</f>
        <v>82</v>
      </c>
      <c r="D137" s="34">
        <f>COUNTA(D5:D135)</f>
        <v>93</v>
      </c>
      <c r="E137" s="45"/>
      <c r="F137" s="34"/>
      <c r="G137" s="34"/>
      <c r="H137" s="34"/>
      <c r="I137" s="45">
        <f>COUNTIF(I5:I135,"&gt;0")</f>
        <v>76</v>
      </c>
      <c r="J137" s="34"/>
      <c r="K137" s="34"/>
      <c r="L137" s="34">
        <f aca="true" t="shared" si="18" ref="L137:Y137">COUNTA(L5:L135)</f>
        <v>41</v>
      </c>
      <c r="M137" s="34">
        <f t="shared" si="18"/>
        <v>43</v>
      </c>
      <c r="N137" s="34">
        <f t="shared" si="18"/>
        <v>53</v>
      </c>
      <c r="O137" s="34">
        <f>COUNTA(O5:O135)</f>
        <v>32</v>
      </c>
      <c r="P137" s="34">
        <f t="shared" si="18"/>
        <v>37</v>
      </c>
      <c r="Q137" s="34">
        <f t="shared" si="18"/>
        <v>30</v>
      </c>
      <c r="R137" s="34">
        <f t="shared" si="18"/>
        <v>43</v>
      </c>
      <c r="S137" s="34">
        <f t="shared" si="18"/>
        <v>38</v>
      </c>
      <c r="T137" s="34">
        <f t="shared" si="18"/>
        <v>47</v>
      </c>
      <c r="U137" s="34">
        <f t="shared" si="18"/>
        <v>28</v>
      </c>
      <c r="V137" s="34">
        <f t="shared" si="18"/>
        <v>42</v>
      </c>
      <c r="W137" s="34">
        <f t="shared" si="18"/>
        <v>44</v>
      </c>
      <c r="X137" s="34">
        <f t="shared" si="18"/>
        <v>38</v>
      </c>
      <c r="Y137" s="34">
        <f t="shared" si="18"/>
        <v>43</v>
      </c>
      <c r="Z137" s="34">
        <f>COUNTA(Z5:Z135)</f>
        <v>35</v>
      </c>
      <c r="AA137" s="34">
        <f>COUNTA(AA5:AA135)</f>
        <v>41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" sqref="O3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7" width="6.8515625" style="2" customWidth="1"/>
    <col min="8" max="11" width="6.7109375" style="0" customWidth="1"/>
    <col min="12" max="13" width="6.57421875" style="2" customWidth="1"/>
    <col min="14" max="15" width="6.7109375" style="0" customWidth="1"/>
    <col min="16" max="16" width="6.7109375" style="3" customWidth="1"/>
    <col min="17" max="17" width="7.8515625" style="3" customWidth="1"/>
  </cols>
  <sheetData>
    <row r="1" spans="1:17" ht="161.25">
      <c r="A1" s="4"/>
      <c r="B1" s="40" t="s">
        <v>266</v>
      </c>
      <c r="C1" s="40" t="s">
        <v>267</v>
      </c>
      <c r="D1" s="40" t="s">
        <v>268</v>
      </c>
      <c r="E1" s="40" t="s">
        <v>269</v>
      </c>
      <c r="F1" s="40" t="s">
        <v>270</v>
      </c>
      <c r="G1" s="40" t="s">
        <v>314</v>
      </c>
      <c r="H1" s="100" t="s">
        <v>1</v>
      </c>
      <c r="I1" s="101"/>
      <c r="J1" s="101"/>
      <c r="K1" s="101"/>
      <c r="L1" s="101"/>
      <c r="M1" s="101"/>
      <c r="N1" s="101"/>
      <c r="O1" s="5" t="s">
        <v>2</v>
      </c>
      <c r="P1" s="7" t="s">
        <v>308</v>
      </c>
      <c r="Q1" s="90" t="s">
        <v>318</v>
      </c>
    </row>
    <row r="2" spans="1:17" ht="12.75">
      <c r="A2" s="8" t="s">
        <v>33</v>
      </c>
      <c r="B2" s="39" t="s">
        <v>278</v>
      </c>
      <c r="C2" s="42" t="s">
        <v>279</v>
      </c>
      <c r="D2" s="42" t="s">
        <v>280</v>
      </c>
      <c r="E2" s="42" t="s">
        <v>281</v>
      </c>
      <c r="F2" s="42" t="s">
        <v>282</v>
      </c>
      <c r="G2" s="39" t="s">
        <v>284</v>
      </c>
      <c r="H2" s="10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0" t="s">
        <v>40</v>
      </c>
      <c r="O2" s="10" t="s">
        <v>41</v>
      </c>
      <c r="P2" s="86" t="s">
        <v>41</v>
      </c>
      <c r="Q2" s="91"/>
    </row>
    <row r="3" spans="1:17" ht="13.5" thickBot="1">
      <c r="A3" s="15" t="s">
        <v>59</v>
      </c>
      <c r="B3" s="66"/>
      <c r="C3" s="66"/>
      <c r="D3" s="67"/>
      <c r="E3" s="66"/>
      <c r="F3" s="67"/>
      <c r="G3" s="67"/>
      <c r="H3" s="16">
        <v>462</v>
      </c>
      <c r="I3" s="16">
        <v>408</v>
      </c>
      <c r="J3" s="16">
        <v>463</v>
      </c>
      <c r="K3" s="16">
        <v>496</v>
      </c>
      <c r="L3" s="84">
        <v>547</v>
      </c>
      <c r="M3" s="84">
        <v>569</v>
      </c>
      <c r="N3" s="85">
        <v>412</v>
      </c>
      <c r="O3" s="83">
        <v>437.7</v>
      </c>
      <c r="P3" s="89">
        <v>189</v>
      </c>
      <c r="Q3" s="91"/>
    </row>
    <row r="4" spans="1:17" ht="12.75">
      <c r="A4" s="24" t="s">
        <v>60</v>
      </c>
      <c r="B4" s="58"/>
      <c r="C4" s="47"/>
      <c r="D4" s="55"/>
      <c r="E4" s="47"/>
      <c r="F4" s="55"/>
      <c r="G4" s="48"/>
      <c r="H4" s="46"/>
      <c r="I4" s="18"/>
      <c r="J4" s="18"/>
      <c r="K4" s="18"/>
      <c r="L4" s="17"/>
      <c r="M4" s="25"/>
      <c r="N4" s="30"/>
      <c r="O4" s="26">
        <v>0</v>
      </c>
      <c r="P4" s="87">
        <v>0.31746031746031744</v>
      </c>
      <c r="Q4" s="87">
        <v>0.1763668430335097</v>
      </c>
    </row>
    <row r="5" spans="1:17" ht="12.75">
      <c r="A5" s="24" t="s">
        <v>61</v>
      </c>
      <c r="B5" s="59"/>
      <c r="C5" s="41"/>
      <c r="D5" s="55"/>
      <c r="E5" s="41"/>
      <c r="F5" s="55"/>
      <c r="G5" s="49">
        <f>(H5+I5+J5+K5+L5+M5+N5)/7</f>
        <v>0.003468248187840321</v>
      </c>
      <c r="H5" s="18"/>
      <c r="I5" s="18"/>
      <c r="J5" s="18"/>
      <c r="K5" s="18"/>
      <c r="L5" s="17"/>
      <c r="M5" s="53"/>
      <c r="N5" s="30">
        <v>0.02427773731488225</v>
      </c>
      <c r="O5" s="26">
        <v>0</v>
      </c>
      <c r="P5" s="87">
        <v>0</v>
      </c>
      <c r="Q5" s="87">
        <v>0.07054673721340388</v>
      </c>
    </row>
    <row r="6" spans="1:17" ht="12.75">
      <c r="A6" s="24" t="s">
        <v>62</v>
      </c>
      <c r="B6" s="59"/>
      <c r="C6" s="41"/>
      <c r="D6" s="55"/>
      <c r="E6" s="41"/>
      <c r="F6" s="55"/>
      <c r="G6" s="49"/>
      <c r="H6" s="18"/>
      <c r="I6" s="18"/>
      <c r="J6" s="18"/>
      <c r="K6" s="18"/>
      <c r="L6" s="25"/>
      <c r="M6" s="25"/>
      <c r="N6" s="30"/>
      <c r="O6" s="26">
        <v>0</v>
      </c>
      <c r="P6" s="87">
        <v>0</v>
      </c>
      <c r="Q6" s="87">
        <v>0.01763668430335097</v>
      </c>
    </row>
    <row r="7" spans="1:17" ht="12.75">
      <c r="A7" s="24" t="s">
        <v>63</v>
      </c>
      <c r="B7" s="59"/>
      <c r="C7" s="41"/>
      <c r="D7" s="55"/>
      <c r="E7" s="41"/>
      <c r="F7" s="55"/>
      <c r="G7" s="49">
        <f>(H7+I7+J7+K7+L7+M7+N7)/7</f>
        <v>0.002857142857142857</v>
      </c>
      <c r="H7" s="18"/>
      <c r="I7" s="18"/>
      <c r="J7" s="18"/>
      <c r="K7" s="18"/>
      <c r="L7" s="53"/>
      <c r="M7" s="25">
        <v>0.02</v>
      </c>
      <c r="N7" s="31"/>
      <c r="O7" s="26">
        <v>0</v>
      </c>
      <c r="P7" s="87">
        <v>0</v>
      </c>
      <c r="Q7" s="87">
        <v>0</v>
      </c>
    </row>
    <row r="8" spans="1:17" ht="12.75">
      <c r="A8" s="24" t="s">
        <v>64</v>
      </c>
      <c r="B8" s="59"/>
      <c r="C8" s="41"/>
      <c r="D8" s="55"/>
      <c r="E8" s="41"/>
      <c r="F8" s="55"/>
      <c r="G8" s="49"/>
      <c r="H8" s="18"/>
      <c r="I8" s="18"/>
      <c r="J8" s="18"/>
      <c r="K8" s="18"/>
      <c r="L8" s="25"/>
      <c r="M8" s="25"/>
      <c r="N8" s="30"/>
      <c r="O8" s="26">
        <v>0</v>
      </c>
      <c r="P8" s="87">
        <v>0</v>
      </c>
      <c r="Q8" s="87">
        <v>0.01763668430335097</v>
      </c>
    </row>
    <row r="9" spans="1:17" ht="12.75">
      <c r="A9" s="1" t="s">
        <v>65</v>
      </c>
      <c r="B9" s="59"/>
      <c r="C9" s="41"/>
      <c r="D9" s="55">
        <v>0.01</v>
      </c>
      <c r="E9" s="41"/>
      <c r="F9" s="55">
        <v>0.01</v>
      </c>
      <c r="G9" s="49">
        <f>(H9+I9+J9+K9+L9+M9+N9)/7</f>
        <v>0.005714285714285714</v>
      </c>
      <c r="H9" s="27">
        <v>0.02</v>
      </c>
      <c r="I9" s="30">
        <v>0.02</v>
      </c>
      <c r="J9" s="31"/>
      <c r="K9" s="31"/>
      <c r="L9" s="53"/>
      <c r="M9" s="53"/>
      <c r="N9" s="31"/>
      <c r="O9" s="26">
        <v>0</v>
      </c>
      <c r="P9" s="87">
        <v>0</v>
      </c>
      <c r="Q9" s="87">
        <v>0.01763668430335097</v>
      </c>
    </row>
    <row r="10" spans="1:17" ht="12.75">
      <c r="A10" s="1" t="s">
        <v>66</v>
      </c>
      <c r="B10" s="59"/>
      <c r="C10" s="41"/>
      <c r="D10" s="55"/>
      <c r="E10" s="41"/>
      <c r="F10" s="55"/>
      <c r="G10" s="49"/>
      <c r="H10" s="27"/>
      <c r="I10" s="30"/>
      <c r="J10" s="30"/>
      <c r="K10" s="30"/>
      <c r="L10" s="25"/>
      <c r="M10" s="25"/>
      <c r="N10" s="30"/>
      <c r="O10" s="26">
        <v>0</v>
      </c>
      <c r="P10" s="87">
        <v>0</v>
      </c>
      <c r="Q10" s="87">
        <v>0.01763668430335097</v>
      </c>
    </row>
    <row r="11" spans="1:17" ht="12.75">
      <c r="A11" s="1" t="s">
        <v>67</v>
      </c>
      <c r="B11" s="59"/>
      <c r="C11" s="41"/>
      <c r="D11" s="55"/>
      <c r="E11" s="41">
        <v>0.02</v>
      </c>
      <c r="F11" s="55">
        <v>0.19</v>
      </c>
      <c r="G11" s="49">
        <f>(H11+I11+J11+K11+L11+M11+N11)/7</f>
        <v>0.09285714285714287</v>
      </c>
      <c r="H11" s="27"/>
      <c r="I11">
        <v>0.05</v>
      </c>
      <c r="J11" s="30">
        <v>0.54</v>
      </c>
      <c r="K11" s="31"/>
      <c r="L11" s="25">
        <v>0.02</v>
      </c>
      <c r="M11" s="25">
        <v>0.04</v>
      </c>
      <c r="N11" s="31"/>
      <c r="O11" s="26">
        <v>0.06854009595613433</v>
      </c>
      <c r="P11" s="87">
        <v>23.12169312169312</v>
      </c>
      <c r="Q11" s="87">
        <v>21.51675485008818</v>
      </c>
    </row>
    <row r="12" spans="1:17" ht="12.75">
      <c r="A12" s="1" t="s">
        <v>68</v>
      </c>
      <c r="B12" s="59"/>
      <c r="C12" s="41"/>
      <c r="D12" s="55"/>
      <c r="E12" s="41"/>
      <c r="F12" s="55"/>
      <c r="G12" s="49">
        <f>(H12+I12+J12+K12+L12+M12+N12)/7</f>
        <v>0.07571428571428572</v>
      </c>
      <c r="H12" s="43"/>
      <c r="I12">
        <v>0.22</v>
      </c>
      <c r="J12" s="30">
        <v>0.22</v>
      </c>
      <c r="K12" s="31"/>
      <c r="L12" s="25">
        <v>0.04</v>
      </c>
      <c r="M12" s="25">
        <v>0.05</v>
      </c>
      <c r="N12" s="31"/>
      <c r="O12" s="26">
        <v>0.06854009595613433</v>
      </c>
      <c r="P12" s="87">
        <v>0.26455026455026454</v>
      </c>
      <c r="Q12" s="87">
        <v>0.7407407407407408</v>
      </c>
    </row>
    <row r="13" spans="1:17" ht="12.75">
      <c r="A13" s="1" t="s">
        <v>69</v>
      </c>
      <c r="B13" s="59"/>
      <c r="C13" s="41">
        <v>0.02</v>
      </c>
      <c r="D13" s="55">
        <v>0.15</v>
      </c>
      <c r="E13" s="41">
        <v>0.55</v>
      </c>
      <c r="F13" s="55">
        <v>2.91</v>
      </c>
      <c r="G13" s="49">
        <f>(H13+I13+J13+K13+L13+M13+N13)/7</f>
        <v>1.3299282072625118</v>
      </c>
      <c r="H13" s="26">
        <v>1.26</v>
      </c>
      <c r="I13" s="30">
        <v>1.99</v>
      </c>
      <c r="J13" s="30">
        <v>0.93</v>
      </c>
      <c r="K13" s="30">
        <v>0.54</v>
      </c>
      <c r="L13" s="25">
        <v>1.74</v>
      </c>
      <c r="M13" s="25">
        <v>1.32</v>
      </c>
      <c r="N13" s="30">
        <v>1.5294974508375818</v>
      </c>
      <c r="O13" s="26">
        <v>2.2389764679003883</v>
      </c>
      <c r="P13" s="87">
        <v>24.867724867724867</v>
      </c>
      <c r="Q13" s="87">
        <v>32.11640211640212</v>
      </c>
    </row>
    <row r="14" spans="1:17" ht="12.75">
      <c r="A14" s="1" t="s">
        <v>70</v>
      </c>
      <c r="B14" s="59">
        <v>0.03</v>
      </c>
      <c r="C14" s="41">
        <v>0.04</v>
      </c>
      <c r="D14" s="55">
        <v>0.06</v>
      </c>
      <c r="E14" s="41">
        <v>0.04</v>
      </c>
      <c r="F14" s="56">
        <v>0.1</v>
      </c>
      <c r="G14" s="49">
        <f>(H14+I14+J14+K14+L14+M14+N14)/7</f>
        <v>0.24672215863767213</v>
      </c>
      <c r="H14" s="62"/>
      <c r="I14">
        <v>1.25</v>
      </c>
      <c r="J14" s="30">
        <v>0.06</v>
      </c>
      <c r="K14" s="31"/>
      <c r="L14" s="25">
        <v>0.15</v>
      </c>
      <c r="M14" s="53"/>
      <c r="N14" s="30">
        <v>0.2670551104637048</v>
      </c>
      <c r="O14" s="26">
        <v>3.4041580991546723</v>
      </c>
      <c r="P14" s="87">
        <v>20.52910052910053</v>
      </c>
      <c r="Q14" s="87">
        <v>12.275132275132274</v>
      </c>
    </row>
    <row r="15" spans="1:17" ht="12.75">
      <c r="A15" s="1" t="s">
        <v>71</v>
      </c>
      <c r="B15" s="59"/>
      <c r="C15" s="41"/>
      <c r="D15" s="55"/>
      <c r="E15" s="41"/>
      <c r="F15" s="55"/>
      <c r="G15" s="49"/>
      <c r="H15" s="27"/>
      <c r="J15" s="30"/>
      <c r="K15" s="30"/>
      <c r="L15" s="25"/>
      <c r="M15" s="25"/>
      <c r="N15" s="30"/>
      <c r="O15" s="26">
        <v>0</v>
      </c>
      <c r="P15" s="87">
        <v>0</v>
      </c>
      <c r="Q15" s="87">
        <v>0.05291005291005291</v>
      </c>
    </row>
    <row r="16" spans="1:17" ht="12.75">
      <c r="A16" s="1" t="s">
        <v>72</v>
      </c>
      <c r="B16" s="59"/>
      <c r="C16" s="41"/>
      <c r="D16" s="55"/>
      <c r="E16" s="41">
        <v>0.42</v>
      </c>
      <c r="F16" s="55">
        <v>0.25</v>
      </c>
      <c r="G16" s="49">
        <f>(H16+I16+J16+K16+L16+M16+N16)/7</f>
        <v>0.13</v>
      </c>
      <c r="H16" s="27">
        <v>0.52</v>
      </c>
      <c r="I16">
        <v>0.39</v>
      </c>
      <c r="J16" s="31"/>
      <c r="K16" s="31"/>
      <c r="L16" s="53"/>
      <c r="M16" s="53"/>
      <c r="N16" s="31"/>
      <c r="O16" s="26">
        <v>0</v>
      </c>
      <c r="P16" s="87">
        <v>0</v>
      </c>
      <c r="Q16" s="87">
        <v>0.01763668430335097</v>
      </c>
    </row>
    <row r="17" spans="1:17" ht="12.75">
      <c r="A17" s="1" t="s">
        <v>73</v>
      </c>
      <c r="B17" s="59"/>
      <c r="C17" s="41"/>
      <c r="D17" s="55"/>
      <c r="E17" s="41"/>
      <c r="F17" s="55"/>
      <c r="G17" s="49"/>
      <c r="H17" s="27"/>
      <c r="J17" s="30"/>
      <c r="K17" s="30"/>
      <c r="L17" s="25"/>
      <c r="M17" s="25"/>
      <c r="N17" s="30"/>
      <c r="O17" s="26">
        <v>0</v>
      </c>
      <c r="P17" s="87">
        <v>0</v>
      </c>
      <c r="Q17" s="87">
        <v>0.01763668430335097</v>
      </c>
    </row>
    <row r="18" spans="1:17" ht="12.75">
      <c r="A18" s="1" t="s">
        <v>74</v>
      </c>
      <c r="B18" s="59"/>
      <c r="C18" s="41">
        <v>0.01</v>
      </c>
      <c r="D18" s="55"/>
      <c r="E18" s="41">
        <v>0.01</v>
      </c>
      <c r="F18" s="55"/>
      <c r="G18" s="49">
        <f>(H18+I18+J18+K18+L18+M18+N18)/7</f>
        <v>0.002857142857142857</v>
      </c>
      <c r="H18" s="43"/>
      <c r="I18">
        <v>0.02</v>
      </c>
      <c r="J18" s="31"/>
      <c r="K18" s="31"/>
      <c r="L18" s="53"/>
      <c r="M18" s="53"/>
      <c r="N18" s="31"/>
      <c r="O18" s="26">
        <v>0.06854009595613433</v>
      </c>
      <c r="P18" s="87">
        <v>0</v>
      </c>
      <c r="Q18" s="87">
        <v>0.01763668430335097</v>
      </c>
    </row>
    <row r="19" spans="1:17" ht="12.75">
      <c r="A19" s="1" t="s">
        <v>75</v>
      </c>
      <c r="B19" s="59">
        <v>28.83</v>
      </c>
      <c r="C19" s="41">
        <v>15.08</v>
      </c>
      <c r="D19" s="55">
        <v>6.53</v>
      </c>
      <c r="E19" s="41">
        <v>22.83</v>
      </c>
      <c r="F19" s="55">
        <v>25.21</v>
      </c>
      <c r="G19" s="49">
        <f>(H19+I19+J19+K19+L19+M19+N19)/7</f>
        <v>45.78812541185447</v>
      </c>
      <c r="H19" s="27">
        <v>52.68</v>
      </c>
      <c r="I19">
        <v>26.23</v>
      </c>
      <c r="J19" s="30">
        <v>50.76</v>
      </c>
      <c r="K19" s="30">
        <v>68.35</v>
      </c>
      <c r="L19" s="25">
        <v>43.47</v>
      </c>
      <c r="M19" s="25">
        <v>39.09</v>
      </c>
      <c r="N19" s="30">
        <v>39.9368778829813</v>
      </c>
      <c r="O19" s="26">
        <v>46.26456477039068</v>
      </c>
      <c r="P19" s="87">
        <v>27.3015873015873</v>
      </c>
      <c r="Q19" s="87">
        <v>52.99823633156967</v>
      </c>
    </row>
    <row r="20" spans="1:17" ht="12.75">
      <c r="A20" s="1" t="s">
        <v>277</v>
      </c>
      <c r="B20" s="59"/>
      <c r="C20" s="41"/>
      <c r="D20" s="55"/>
      <c r="E20" s="41">
        <v>0.01</v>
      </c>
      <c r="F20" s="55"/>
      <c r="G20" s="49"/>
      <c r="H20" s="27"/>
      <c r="J20" s="30"/>
      <c r="K20" s="30"/>
      <c r="L20" s="25"/>
      <c r="M20" s="25"/>
      <c r="N20" s="30"/>
      <c r="O20" s="26">
        <v>0.02284669865204478</v>
      </c>
      <c r="P20" s="87">
        <v>0</v>
      </c>
      <c r="Q20" s="87">
        <v>0</v>
      </c>
    </row>
    <row r="21" spans="1:17" ht="12.75">
      <c r="A21" s="1" t="s">
        <v>76</v>
      </c>
      <c r="B21" s="59"/>
      <c r="C21" s="41"/>
      <c r="D21" s="55"/>
      <c r="E21" s="41"/>
      <c r="F21" s="55"/>
      <c r="G21" s="49"/>
      <c r="H21" s="27"/>
      <c r="J21" s="30"/>
      <c r="K21" s="30"/>
      <c r="L21" s="25"/>
      <c r="M21" s="25"/>
      <c r="N21" s="30"/>
      <c r="O21" s="26">
        <v>0</v>
      </c>
      <c r="P21" s="87">
        <v>0</v>
      </c>
      <c r="Q21" s="87">
        <v>0.01763668430335097</v>
      </c>
    </row>
    <row r="22" spans="1:17" ht="12.75">
      <c r="A22" s="1" t="s">
        <v>77</v>
      </c>
      <c r="B22" s="59"/>
      <c r="C22" s="41">
        <v>0.09</v>
      </c>
      <c r="D22" s="55">
        <v>0.05</v>
      </c>
      <c r="E22" s="41">
        <v>0.21</v>
      </c>
      <c r="F22" s="55">
        <v>0.43</v>
      </c>
      <c r="G22" s="49">
        <f>(H22+I22+J22+K22+L22+M22+N22)/7</f>
        <v>1.527213609405889</v>
      </c>
      <c r="H22" s="27">
        <v>1.45</v>
      </c>
      <c r="I22">
        <v>2.28</v>
      </c>
      <c r="J22" s="30">
        <v>0.86</v>
      </c>
      <c r="K22" s="31"/>
      <c r="L22" s="25">
        <v>0.9</v>
      </c>
      <c r="M22" s="25">
        <v>2.36</v>
      </c>
      <c r="N22" s="30">
        <v>2.8404952658412235</v>
      </c>
      <c r="O22" s="26">
        <v>5.73452136166324</v>
      </c>
      <c r="P22" s="87">
        <v>294.92063492063494</v>
      </c>
      <c r="Q22" s="87">
        <v>328.2010582010582</v>
      </c>
    </row>
    <row r="23" spans="1:17" ht="12.75">
      <c r="A23" s="1" t="s">
        <v>78</v>
      </c>
      <c r="B23" s="59"/>
      <c r="C23" s="41">
        <v>0.02</v>
      </c>
      <c r="D23" s="55"/>
      <c r="E23" s="41"/>
      <c r="F23" s="55">
        <v>0.01</v>
      </c>
      <c r="G23" s="49">
        <f>(H23+I23+J23+K23+L23+M23+N23)/7</f>
        <v>0.025714285714285714</v>
      </c>
      <c r="H23" s="43"/>
      <c r="I23">
        <v>0.07</v>
      </c>
      <c r="J23" s="30">
        <v>0.09</v>
      </c>
      <c r="K23" s="31"/>
      <c r="L23" s="25">
        <v>0.02</v>
      </c>
      <c r="M23" s="53"/>
      <c r="N23" s="31"/>
      <c r="O23" s="26">
        <v>0</v>
      </c>
      <c r="P23" s="87">
        <v>1.0582010582010581</v>
      </c>
      <c r="Q23" s="87">
        <v>0.9347442680776012</v>
      </c>
    </row>
    <row r="24" spans="1:17" ht="12.75">
      <c r="A24" s="1" t="s">
        <v>79</v>
      </c>
      <c r="B24" s="59"/>
      <c r="C24" s="41">
        <v>0.06</v>
      </c>
      <c r="D24" s="55">
        <v>0.02</v>
      </c>
      <c r="E24" s="41">
        <v>0.11</v>
      </c>
      <c r="F24" s="55">
        <v>0.09</v>
      </c>
      <c r="G24" s="49">
        <f>(H24+I24+J24+K24+L24+M24+N24)/7</f>
        <v>0.047753962473554616</v>
      </c>
      <c r="H24" s="27">
        <v>0.11</v>
      </c>
      <c r="I24">
        <v>0.05</v>
      </c>
      <c r="J24" s="30">
        <v>0.13</v>
      </c>
      <c r="K24" s="31"/>
      <c r="L24" s="53"/>
      <c r="M24" s="25">
        <v>0.02</v>
      </c>
      <c r="N24" s="30">
        <v>0.02427773731488225</v>
      </c>
      <c r="O24" s="26">
        <v>0</v>
      </c>
      <c r="P24" s="87">
        <v>0.21164021164021163</v>
      </c>
      <c r="Q24" s="87">
        <v>0.03527336860670194</v>
      </c>
    </row>
    <row r="25" spans="1:17" ht="12.75">
      <c r="A25" s="1" t="s">
        <v>80</v>
      </c>
      <c r="B25" s="59"/>
      <c r="C25" s="41">
        <v>0.39</v>
      </c>
      <c r="D25" s="55">
        <v>0.04</v>
      </c>
      <c r="E25" s="41">
        <v>0.08</v>
      </c>
      <c r="F25" s="55">
        <v>0.08</v>
      </c>
      <c r="G25" s="49">
        <f>(H25+I25+J25+K25+L25+M25+N25)/7</f>
        <v>0.055714285714285716</v>
      </c>
      <c r="H25" s="63"/>
      <c r="I25" s="62"/>
      <c r="J25" s="30">
        <v>0.28</v>
      </c>
      <c r="K25" s="31"/>
      <c r="L25" s="25">
        <v>0.02</v>
      </c>
      <c r="M25" s="25">
        <v>0.09</v>
      </c>
      <c r="N25" s="31"/>
      <c r="O25" s="26">
        <v>0</v>
      </c>
      <c r="P25" s="87">
        <v>32.698412698412696</v>
      </c>
      <c r="Q25" s="87">
        <v>56.455026455026456</v>
      </c>
    </row>
    <row r="26" spans="1:17" ht="12.75">
      <c r="A26" s="1" t="s">
        <v>81</v>
      </c>
      <c r="B26" s="59"/>
      <c r="C26" s="41"/>
      <c r="D26" s="55"/>
      <c r="E26" s="41"/>
      <c r="F26" s="55"/>
      <c r="G26" s="49"/>
      <c r="H26" s="27"/>
      <c r="J26" s="30"/>
      <c r="K26" s="30"/>
      <c r="L26" s="25"/>
      <c r="M26" s="25"/>
      <c r="N26" s="30"/>
      <c r="O26" s="26">
        <v>0</v>
      </c>
      <c r="P26" s="87">
        <v>0</v>
      </c>
      <c r="Q26" s="87">
        <v>0.7054673721340388</v>
      </c>
    </row>
    <row r="27" spans="1:17" ht="12.75">
      <c r="A27" s="1" t="s">
        <v>82</v>
      </c>
      <c r="B27" s="59"/>
      <c r="C27" s="41">
        <v>0.01</v>
      </c>
      <c r="D27" s="55">
        <v>0.13</v>
      </c>
      <c r="E27" s="41"/>
      <c r="F27" s="55"/>
      <c r="G27" s="49">
        <f aca="true" t="shared" si="0" ref="G27:G67">(H27+I27+J27+K27+L27+M27+N27)/7</f>
        <v>0.005714285714285714</v>
      </c>
      <c r="H27" s="43"/>
      <c r="J27" s="31"/>
      <c r="K27" s="31"/>
      <c r="L27" s="25">
        <v>0.04</v>
      </c>
      <c r="M27" s="53"/>
      <c r="N27" s="31"/>
      <c r="O27" s="26">
        <v>0.1142334932602239</v>
      </c>
      <c r="P27" s="87">
        <v>1.3227513227513228</v>
      </c>
      <c r="Q27" s="87">
        <v>0.6349206349206349</v>
      </c>
    </row>
    <row r="28" spans="1:17" ht="12.75">
      <c r="A28" s="1" t="s">
        <v>83</v>
      </c>
      <c r="B28" s="59"/>
      <c r="C28" s="41">
        <v>0.07</v>
      </c>
      <c r="D28" s="55"/>
      <c r="E28" s="41">
        <v>0.01</v>
      </c>
      <c r="F28" s="55"/>
      <c r="G28" s="49">
        <f t="shared" si="0"/>
        <v>0.02857142857142857</v>
      </c>
      <c r="H28" s="43"/>
      <c r="I28">
        <v>0.02</v>
      </c>
      <c r="J28" s="30">
        <v>0.09</v>
      </c>
      <c r="K28" s="31"/>
      <c r="L28" s="25">
        <v>0.07</v>
      </c>
      <c r="M28" s="25">
        <v>0.02</v>
      </c>
      <c r="N28" s="31"/>
      <c r="O28" s="26">
        <v>0</v>
      </c>
      <c r="P28" s="87">
        <v>0.7936507936507936</v>
      </c>
      <c r="Q28" s="87">
        <v>2.275132275132275</v>
      </c>
    </row>
    <row r="29" spans="1:17" ht="12.75">
      <c r="A29" s="1" t="s">
        <v>84</v>
      </c>
      <c r="B29" s="59"/>
      <c r="C29" s="41">
        <v>0.15</v>
      </c>
      <c r="D29" s="55">
        <v>0.39</v>
      </c>
      <c r="E29" s="41">
        <v>0.22</v>
      </c>
      <c r="F29" s="55">
        <v>1.18</v>
      </c>
      <c r="G29" s="49">
        <f t="shared" si="0"/>
        <v>1.9179911906496028</v>
      </c>
      <c r="H29" s="27">
        <v>0.97</v>
      </c>
      <c r="I29">
        <v>1.72</v>
      </c>
      <c r="J29" s="30">
        <v>1.06</v>
      </c>
      <c r="K29" s="30">
        <v>0.18</v>
      </c>
      <c r="L29" s="25">
        <v>1.28</v>
      </c>
      <c r="M29" s="25">
        <v>4.55</v>
      </c>
      <c r="N29" s="30">
        <v>3.66593833454722</v>
      </c>
      <c r="O29" s="26">
        <v>4.615033127713046</v>
      </c>
      <c r="P29" s="87">
        <v>157.77777777777777</v>
      </c>
      <c r="Q29" s="87">
        <v>124.6031746031746</v>
      </c>
    </row>
    <row r="30" spans="1:17" ht="12.75">
      <c r="A30" s="1" t="s">
        <v>85</v>
      </c>
      <c r="B30" s="59"/>
      <c r="C30" s="41"/>
      <c r="D30" s="55">
        <v>0.03</v>
      </c>
      <c r="E30" s="41"/>
      <c r="F30" s="55"/>
      <c r="G30" s="49">
        <f t="shared" si="0"/>
        <v>0.015714285714285715</v>
      </c>
      <c r="H30" s="43"/>
      <c r="J30" s="30">
        <v>0.11</v>
      </c>
      <c r="K30" s="31"/>
      <c r="L30" s="53"/>
      <c r="M30" s="53"/>
      <c r="N30" s="31"/>
      <c r="O30" s="26">
        <v>0.2284669865204478</v>
      </c>
      <c r="P30" s="87">
        <v>1.164021164021164</v>
      </c>
      <c r="Q30" s="87">
        <v>1.2874779541446209</v>
      </c>
    </row>
    <row r="31" spans="1:17" ht="12.75">
      <c r="A31" s="1" t="s">
        <v>86</v>
      </c>
      <c r="B31" s="59"/>
      <c r="C31" s="41"/>
      <c r="D31" s="55">
        <v>0.02</v>
      </c>
      <c r="E31" s="41">
        <v>0.16</v>
      </c>
      <c r="F31" s="56">
        <v>0.1</v>
      </c>
      <c r="G31" s="49">
        <f t="shared" si="0"/>
        <v>0.005714285714285714</v>
      </c>
      <c r="H31" s="62"/>
      <c r="I31">
        <v>0.02</v>
      </c>
      <c r="J31" s="30">
        <v>0.02</v>
      </c>
      <c r="K31" s="31"/>
      <c r="L31" s="53"/>
      <c r="M31" s="53"/>
      <c r="N31" s="31"/>
      <c r="O31" s="26">
        <v>0.02284669865204478</v>
      </c>
      <c r="P31" s="87">
        <v>3.6507936507936507</v>
      </c>
      <c r="Q31" s="87">
        <v>3.033509700176367</v>
      </c>
    </row>
    <row r="32" spans="1:17" ht="12.75">
      <c r="A32" s="1" t="s">
        <v>87</v>
      </c>
      <c r="B32" s="59">
        <v>1.93</v>
      </c>
      <c r="C32" s="41">
        <v>0.56</v>
      </c>
      <c r="D32" s="55">
        <v>3.11</v>
      </c>
      <c r="E32" s="41">
        <v>7.42</v>
      </c>
      <c r="F32" s="55">
        <v>13.01</v>
      </c>
      <c r="G32" s="49">
        <f t="shared" si="0"/>
        <v>9.64977456386779</v>
      </c>
      <c r="H32" s="27">
        <v>7.49</v>
      </c>
      <c r="I32">
        <v>25.12</v>
      </c>
      <c r="J32" s="30">
        <v>8.32</v>
      </c>
      <c r="K32" s="30">
        <v>0.48</v>
      </c>
      <c r="L32" s="25">
        <v>4.22</v>
      </c>
      <c r="M32" s="25">
        <v>8.42</v>
      </c>
      <c r="N32" s="33">
        <v>13.498421947074531</v>
      </c>
      <c r="O32" s="26">
        <v>18.30020562028787</v>
      </c>
      <c r="P32" s="87">
        <v>21.48148148148148</v>
      </c>
      <c r="Q32" s="87">
        <v>37.14285714285714</v>
      </c>
    </row>
    <row r="33" spans="1:17" ht="12.75">
      <c r="A33" s="1" t="s">
        <v>88</v>
      </c>
      <c r="B33" s="59"/>
      <c r="C33" s="41">
        <v>0.01</v>
      </c>
      <c r="D33" s="55"/>
      <c r="E33" s="41"/>
      <c r="F33" s="55">
        <v>0.15</v>
      </c>
      <c r="G33" s="49">
        <f t="shared" si="0"/>
        <v>0.3507935351853778</v>
      </c>
      <c r="H33" s="27">
        <v>0.09</v>
      </c>
      <c r="I33">
        <v>0.34</v>
      </c>
      <c r="J33" s="30">
        <v>0.26</v>
      </c>
      <c r="K33" s="30">
        <v>0.42</v>
      </c>
      <c r="L33" s="25">
        <v>0.44</v>
      </c>
      <c r="M33" s="25">
        <v>0.42</v>
      </c>
      <c r="N33" s="30">
        <v>0.485554746297645</v>
      </c>
      <c r="O33" s="26">
        <v>0.8224811514736121</v>
      </c>
      <c r="P33" s="87">
        <v>1.5343915343915344</v>
      </c>
      <c r="Q33" s="87">
        <v>3.227513227513228</v>
      </c>
    </row>
    <row r="34" spans="1:17" ht="12.75">
      <c r="A34" s="1" t="s">
        <v>89</v>
      </c>
      <c r="B34" s="59">
        <v>0.09</v>
      </c>
      <c r="C34" s="41">
        <v>0.11</v>
      </c>
      <c r="D34" s="55">
        <v>0.17</v>
      </c>
      <c r="E34" s="41">
        <v>0.18</v>
      </c>
      <c r="F34" s="55">
        <v>0.12</v>
      </c>
      <c r="G34" s="49">
        <f t="shared" si="0"/>
        <v>0.1471348801720251</v>
      </c>
      <c r="H34" s="27">
        <v>0.13</v>
      </c>
      <c r="I34">
        <v>0.07</v>
      </c>
      <c r="J34" s="30">
        <v>0.15</v>
      </c>
      <c r="K34" s="30">
        <v>0.24</v>
      </c>
      <c r="L34" s="25">
        <v>0.15</v>
      </c>
      <c r="M34" s="25">
        <v>0.12</v>
      </c>
      <c r="N34" s="30">
        <v>0.16994416120417577</v>
      </c>
      <c r="O34" s="26">
        <v>0.15992689056431347</v>
      </c>
      <c r="P34" s="87">
        <v>0.15873015873015872</v>
      </c>
      <c r="Q34" s="87">
        <v>0.12345679012345678</v>
      </c>
    </row>
    <row r="35" spans="1:17" ht="12.75">
      <c r="A35" s="1" t="s">
        <v>90</v>
      </c>
      <c r="B35" s="59">
        <v>0.17</v>
      </c>
      <c r="C35" s="41">
        <v>0.24</v>
      </c>
      <c r="D35" s="55">
        <v>0.21</v>
      </c>
      <c r="E35" s="41">
        <v>0.24</v>
      </c>
      <c r="F35" s="56">
        <v>0.2</v>
      </c>
      <c r="G35" s="49">
        <f t="shared" si="0"/>
        <v>0.2538650157805292</v>
      </c>
      <c r="H35" s="27">
        <v>0.28</v>
      </c>
      <c r="I35">
        <v>0.27</v>
      </c>
      <c r="J35" s="30">
        <v>0.3</v>
      </c>
      <c r="K35" s="30">
        <v>0.18</v>
      </c>
      <c r="L35" s="25">
        <v>0.18</v>
      </c>
      <c r="M35" s="25">
        <v>0.3</v>
      </c>
      <c r="N35" s="30">
        <v>0.2670551104637048</v>
      </c>
      <c r="O35" s="26">
        <v>0.20562028786840303</v>
      </c>
      <c r="P35" s="87">
        <v>0.31746031746031744</v>
      </c>
      <c r="Q35" s="87">
        <v>0.8112874779541445</v>
      </c>
    </row>
    <row r="36" spans="1:17" ht="12.75">
      <c r="A36" s="1" t="s">
        <v>91</v>
      </c>
      <c r="B36" s="59"/>
      <c r="C36" s="41">
        <v>0.01</v>
      </c>
      <c r="D36" s="55"/>
      <c r="E36" s="41">
        <v>0.01</v>
      </c>
      <c r="F36" s="55"/>
      <c r="G36" s="49">
        <f t="shared" si="0"/>
        <v>0.04999202302916796</v>
      </c>
      <c r="H36" s="27">
        <v>0.02</v>
      </c>
      <c r="J36" s="30">
        <v>0.06</v>
      </c>
      <c r="K36" s="30">
        <v>0.08</v>
      </c>
      <c r="L36" s="25">
        <v>0.02</v>
      </c>
      <c r="M36" s="53"/>
      <c r="N36" s="30">
        <v>0.16994416120417577</v>
      </c>
      <c r="O36" s="26">
        <v>0.04569339730408956</v>
      </c>
      <c r="P36" s="87">
        <v>0</v>
      </c>
      <c r="Q36" s="87">
        <v>0.14109347442680775</v>
      </c>
    </row>
    <row r="37" spans="1:17" ht="12.75">
      <c r="A37" s="1" t="s">
        <v>92</v>
      </c>
      <c r="B37" s="59">
        <v>0.01</v>
      </c>
      <c r="C37" s="41"/>
      <c r="D37" s="55"/>
      <c r="E37" s="41">
        <v>0.01</v>
      </c>
      <c r="F37" s="55"/>
      <c r="G37" s="49">
        <f t="shared" si="0"/>
        <v>0.006325391044983178</v>
      </c>
      <c r="H37" s="43"/>
      <c r="J37" s="30">
        <v>0.02</v>
      </c>
      <c r="K37" s="31"/>
      <c r="L37" s="53"/>
      <c r="M37" s="53"/>
      <c r="N37" s="30">
        <v>0.02427773731488225</v>
      </c>
      <c r="O37" s="26">
        <v>0</v>
      </c>
      <c r="P37" s="87">
        <v>0</v>
      </c>
      <c r="Q37" s="87">
        <v>0.03527336860670194</v>
      </c>
    </row>
    <row r="38" spans="1:17" ht="12.75">
      <c r="A38" s="1" t="s">
        <v>93</v>
      </c>
      <c r="B38" s="59"/>
      <c r="C38" s="41"/>
      <c r="D38" s="55">
        <v>0.01</v>
      </c>
      <c r="E38" s="41">
        <v>0.01</v>
      </c>
      <c r="F38" s="55">
        <v>0.02</v>
      </c>
      <c r="G38" s="49">
        <f t="shared" si="0"/>
        <v>0.026936496375680647</v>
      </c>
      <c r="H38" s="27">
        <v>0.02</v>
      </c>
      <c r="I38" s="43"/>
      <c r="J38" s="31"/>
      <c r="K38" s="30">
        <v>0.1</v>
      </c>
      <c r="L38" s="25">
        <v>0.02</v>
      </c>
      <c r="M38" s="53"/>
      <c r="N38" s="30">
        <v>0.0485554746297645</v>
      </c>
      <c r="O38" s="26">
        <v>0</v>
      </c>
      <c r="P38" s="87">
        <v>0</v>
      </c>
      <c r="Q38" s="87">
        <v>0.2292768959435626</v>
      </c>
    </row>
    <row r="39" spans="1:17" ht="12.75">
      <c r="A39" s="1" t="s">
        <v>94</v>
      </c>
      <c r="B39" s="59">
        <v>0.04</v>
      </c>
      <c r="C39" s="41">
        <v>0.03</v>
      </c>
      <c r="D39" s="55">
        <v>0.01</v>
      </c>
      <c r="E39" s="41"/>
      <c r="F39" s="55"/>
      <c r="G39" s="49">
        <f t="shared" si="0"/>
        <v>0.006325391044983178</v>
      </c>
      <c r="H39" s="43"/>
      <c r="I39" s="43"/>
      <c r="J39" s="30">
        <v>0.02</v>
      </c>
      <c r="K39" s="31"/>
      <c r="L39" s="53"/>
      <c r="M39" s="53"/>
      <c r="N39" s="30">
        <v>0.02427773731488225</v>
      </c>
      <c r="O39" s="26">
        <v>0</v>
      </c>
      <c r="P39" s="87">
        <v>0</v>
      </c>
      <c r="Q39" s="87">
        <v>0.01763668430335097</v>
      </c>
    </row>
    <row r="40" spans="1:17" ht="12.75">
      <c r="A40" s="1" t="s">
        <v>95</v>
      </c>
      <c r="B40" s="59">
        <v>0.03</v>
      </c>
      <c r="C40" s="41">
        <v>0.03</v>
      </c>
      <c r="D40" s="55">
        <v>0.01</v>
      </c>
      <c r="E40" s="41">
        <v>0.03</v>
      </c>
      <c r="F40" s="55"/>
      <c r="G40" s="49">
        <f t="shared" si="0"/>
        <v>0.01836506780425207</v>
      </c>
      <c r="H40" s="27">
        <v>0.04</v>
      </c>
      <c r="I40" s="43"/>
      <c r="J40" s="31"/>
      <c r="K40" s="30">
        <v>0.02</v>
      </c>
      <c r="L40" s="25">
        <v>0.02</v>
      </c>
      <c r="M40" s="53"/>
      <c r="N40" s="30">
        <v>0.0485554746297645</v>
      </c>
      <c r="O40" s="26">
        <v>0</v>
      </c>
      <c r="P40" s="87">
        <v>0.05291005291005291</v>
      </c>
      <c r="Q40" s="87">
        <v>0.01763668430335097</v>
      </c>
    </row>
    <row r="41" spans="1:17" ht="12.75">
      <c r="A41" s="1" t="s">
        <v>96</v>
      </c>
      <c r="B41" s="59">
        <v>0.19</v>
      </c>
      <c r="C41" s="41">
        <v>0.85</v>
      </c>
      <c r="D41" s="55">
        <v>0.54</v>
      </c>
      <c r="E41" s="41">
        <v>0.33</v>
      </c>
      <c r="F41" s="55">
        <v>0.23</v>
      </c>
      <c r="G41" s="49">
        <f t="shared" si="0"/>
        <v>0.2710078729233864</v>
      </c>
      <c r="H41" s="27">
        <v>0.11</v>
      </c>
      <c r="I41">
        <v>0.61</v>
      </c>
      <c r="J41" s="30">
        <v>0.19</v>
      </c>
      <c r="K41" s="30">
        <v>0.38</v>
      </c>
      <c r="L41" s="25">
        <v>0.15</v>
      </c>
      <c r="M41" s="25">
        <v>0.19</v>
      </c>
      <c r="N41" s="30">
        <v>0.2670551104637048</v>
      </c>
      <c r="O41" s="26">
        <v>0.6625542609092986</v>
      </c>
      <c r="P41" s="87">
        <v>0</v>
      </c>
      <c r="Q41" s="87">
        <v>0.03527336860670194</v>
      </c>
    </row>
    <row r="42" spans="1:17" ht="12.75">
      <c r="A42" s="1" t="s">
        <v>273</v>
      </c>
      <c r="B42" s="59"/>
      <c r="C42" s="41">
        <v>0.03</v>
      </c>
      <c r="D42" s="55"/>
      <c r="E42" s="41"/>
      <c r="F42" s="55"/>
      <c r="G42" s="49">
        <f t="shared" si="0"/>
        <v>0</v>
      </c>
      <c r="H42" s="27"/>
      <c r="J42" s="30"/>
      <c r="K42" s="30"/>
      <c r="L42" s="25"/>
      <c r="M42" s="25"/>
      <c r="N42" s="30"/>
      <c r="O42" s="26">
        <v>0</v>
      </c>
      <c r="P42" s="87">
        <v>0</v>
      </c>
      <c r="Q42" s="87">
        <v>0</v>
      </c>
    </row>
    <row r="43" spans="1:17" ht="12.75">
      <c r="A43" s="1" t="s">
        <v>97</v>
      </c>
      <c r="B43" s="59">
        <v>3.89</v>
      </c>
      <c r="C43" s="41">
        <v>7.47</v>
      </c>
      <c r="D43" s="55">
        <v>2.84</v>
      </c>
      <c r="E43" s="41">
        <v>1.94</v>
      </c>
      <c r="F43" s="55">
        <v>0.64</v>
      </c>
      <c r="G43" s="49">
        <f t="shared" si="0"/>
        <v>0.26753164776471405</v>
      </c>
      <c r="H43" s="26">
        <v>0.3</v>
      </c>
      <c r="I43">
        <v>0.27</v>
      </c>
      <c r="J43" s="30">
        <v>0.41</v>
      </c>
      <c r="K43" s="30"/>
      <c r="L43" s="25">
        <v>0.37</v>
      </c>
      <c r="M43" s="25">
        <v>0.11</v>
      </c>
      <c r="N43" s="30">
        <v>0.41272153435299824</v>
      </c>
      <c r="O43" s="26">
        <v>0.2513136851724926</v>
      </c>
      <c r="P43" s="87">
        <v>0</v>
      </c>
      <c r="Q43" s="87">
        <v>0</v>
      </c>
    </row>
    <row r="44" spans="1:17" ht="12.75">
      <c r="A44" s="1" t="s">
        <v>98</v>
      </c>
      <c r="B44" s="59">
        <v>0.72</v>
      </c>
      <c r="C44" s="41">
        <v>2.07</v>
      </c>
      <c r="D44" s="55">
        <v>0.49</v>
      </c>
      <c r="E44" s="41">
        <v>0.13</v>
      </c>
      <c r="F44" s="55">
        <v>0.04</v>
      </c>
      <c r="G44" s="49">
        <f t="shared" si="0"/>
        <v>0.02</v>
      </c>
      <c r="H44" s="18"/>
      <c r="I44" s="62"/>
      <c r="J44" s="31"/>
      <c r="K44" s="31"/>
      <c r="L44" s="53"/>
      <c r="M44" s="25">
        <v>0.14</v>
      </c>
      <c r="N44" s="31"/>
      <c r="O44" s="26">
        <v>0</v>
      </c>
      <c r="P44" s="87">
        <v>0</v>
      </c>
      <c r="Q44" s="87">
        <v>0</v>
      </c>
    </row>
    <row r="45" spans="1:17" ht="12.75">
      <c r="A45" s="1" t="s">
        <v>99</v>
      </c>
      <c r="B45" s="59">
        <v>0.03</v>
      </c>
      <c r="C45" s="41">
        <v>0.33</v>
      </c>
      <c r="D45" s="55">
        <v>0.05</v>
      </c>
      <c r="E45" s="41">
        <v>0.01</v>
      </c>
      <c r="F45" s="55">
        <v>0.02</v>
      </c>
      <c r="G45" s="49">
        <f t="shared" si="0"/>
        <v>0.008571428571428572</v>
      </c>
      <c r="H45" s="27">
        <v>0.02</v>
      </c>
      <c r="I45" s="64"/>
      <c r="J45" s="31"/>
      <c r="K45" s="30">
        <v>0.02</v>
      </c>
      <c r="L45" s="53"/>
      <c r="M45" s="25">
        <v>0.02</v>
      </c>
      <c r="N45" s="31"/>
      <c r="O45" s="26">
        <v>0</v>
      </c>
      <c r="P45" s="87">
        <v>0</v>
      </c>
      <c r="Q45" s="87">
        <v>0</v>
      </c>
    </row>
    <row r="46" spans="1:17" ht="12.75">
      <c r="A46" s="1" t="s">
        <v>100</v>
      </c>
      <c r="B46" s="59">
        <v>0.28</v>
      </c>
      <c r="C46" s="41">
        <v>1.69</v>
      </c>
      <c r="D46" s="55">
        <v>2.49</v>
      </c>
      <c r="E46" s="41">
        <v>2.98</v>
      </c>
      <c r="F46" s="55">
        <v>0.75</v>
      </c>
      <c r="G46" s="49">
        <f t="shared" si="0"/>
        <v>1.2285554746297644</v>
      </c>
      <c r="H46" s="27">
        <v>0.82</v>
      </c>
      <c r="I46" s="30">
        <v>0.74</v>
      </c>
      <c r="J46" s="30">
        <v>0.95</v>
      </c>
      <c r="K46" s="30">
        <v>1.03</v>
      </c>
      <c r="L46" s="25">
        <v>2.03</v>
      </c>
      <c r="M46" s="25">
        <v>2.69</v>
      </c>
      <c r="N46" s="30">
        <v>0.33988832240835154</v>
      </c>
      <c r="O46" s="26">
        <v>0.20562028786840303</v>
      </c>
      <c r="P46" s="87">
        <v>0.26455026455026454</v>
      </c>
      <c r="Q46" s="87">
        <v>0.14109347442680775</v>
      </c>
    </row>
    <row r="47" spans="1:17" ht="12.75">
      <c r="A47" s="1" t="s">
        <v>101</v>
      </c>
      <c r="B47" s="59"/>
      <c r="C47" s="41"/>
      <c r="D47" s="56">
        <v>3.2</v>
      </c>
      <c r="E47" s="41">
        <v>0.33</v>
      </c>
      <c r="F47" s="55">
        <v>0.48</v>
      </c>
      <c r="G47" s="49">
        <f t="shared" si="0"/>
        <v>0.42815870703707565</v>
      </c>
      <c r="H47" s="27">
        <v>1.13</v>
      </c>
      <c r="I47" s="30">
        <v>0.37</v>
      </c>
      <c r="J47" s="30">
        <v>1.02</v>
      </c>
      <c r="K47" s="30">
        <v>0.22</v>
      </c>
      <c r="L47" s="25">
        <v>0.02</v>
      </c>
      <c r="M47" s="25">
        <v>0.14</v>
      </c>
      <c r="N47" s="30">
        <v>0.097110949259529</v>
      </c>
      <c r="O47" s="26">
        <v>0.31985378112862695</v>
      </c>
      <c r="P47" s="87">
        <v>6.507936507936508</v>
      </c>
      <c r="Q47" s="87">
        <v>2.257495590828924</v>
      </c>
    </row>
    <row r="48" spans="1:17" ht="12.75">
      <c r="A48" s="1" t="s">
        <v>102</v>
      </c>
      <c r="B48" s="59"/>
      <c r="C48" s="41"/>
      <c r="D48" s="55"/>
      <c r="E48" s="41"/>
      <c r="F48" s="55"/>
      <c r="G48" s="49">
        <f t="shared" si="0"/>
        <v>0</v>
      </c>
      <c r="H48" s="27"/>
      <c r="I48" s="30"/>
      <c r="J48" s="30"/>
      <c r="K48" s="30"/>
      <c r="L48" s="25"/>
      <c r="M48" s="25"/>
      <c r="N48" s="30"/>
      <c r="O48" s="26">
        <v>0.02284669865204478</v>
      </c>
      <c r="P48" s="87">
        <v>0</v>
      </c>
      <c r="Q48" s="87">
        <v>0.03527336860670194</v>
      </c>
    </row>
    <row r="49" spans="1:17" ht="12.75">
      <c r="A49" s="1" t="s">
        <v>103</v>
      </c>
      <c r="B49" s="59"/>
      <c r="C49" s="41"/>
      <c r="D49" s="55"/>
      <c r="E49" s="41"/>
      <c r="F49" s="55"/>
      <c r="G49" s="49">
        <f t="shared" si="0"/>
        <v>0.0071428571428571435</v>
      </c>
      <c r="H49" s="43"/>
      <c r="I49" s="30">
        <v>0.05</v>
      </c>
      <c r="J49" s="31"/>
      <c r="K49" s="31"/>
      <c r="L49" s="53"/>
      <c r="M49" s="53"/>
      <c r="N49" s="31"/>
      <c r="O49" s="26">
        <v>0</v>
      </c>
      <c r="P49" s="87">
        <v>0.05291005291005291</v>
      </c>
      <c r="Q49" s="87">
        <v>0.12345679012345678</v>
      </c>
    </row>
    <row r="50" spans="1:17" ht="12.75">
      <c r="A50" s="1" t="s">
        <v>104</v>
      </c>
      <c r="B50" s="59"/>
      <c r="C50" s="41"/>
      <c r="D50" s="55"/>
      <c r="E50" s="41"/>
      <c r="F50" s="55"/>
      <c r="G50" s="49">
        <f t="shared" si="0"/>
        <v>0</v>
      </c>
      <c r="H50" s="27"/>
      <c r="I50" s="30"/>
      <c r="J50" s="30"/>
      <c r="K50" s="30"/>
      <c r="L50" s="25"/>
      <c r="M50" s="25"/>
      <c r="N50" s="30"/>
      <c r="O50" s="26">
        <v>0</v>
      </c>
      <c r="P50" s="87">
        <v>0</v>
      </c>
      <c r="Q50" s="87">
        <v>0.01763668430335097</v>
      </c>
    </row>
    <row r="51" spans="1:17" ht="12.75">
      <c r="A51" s="1" t="s">
        <v>105</v>
      </c>
      <c r="B51" s="59"/>
      <c r="C51" s="41"/>
      <c r="D51" s="55"/>
      <c r="E51" s="41"/>
      <c r="F51" s="55"/>
      <c r="G51" s="49">
        <f t="shared" si="0"/>
        <v>0</v>
      </c>
      <c r="H51" s="27"/>
      <c r="I51" s="30"/>
      <c r="J51" s="30"/>
      <c r="K51" s="30"/>
      <c r="L51" s="25"/>
      <c r="M51" s="25"/>
      <c r="N51" s="30"/>
      <c r="O51" s="26">
        <v>0</v>
      </c>
      <c r="P51" s="87">
        <v>0.37037037037037035</v>
      </c>
      <c r="Q51" s="87">
        <v>0.08818342151675485</v>
      </c>
    </row>
    <row r="52" spans="1:17" ht="12.75">
      <c r="A52" s="1" t="s">
        <v>106</v>
      </c>
      <c r="B52" s="59"/>
      <c r="C52" s="41"/>
      <c r="D52" s="55"/>
      <c r="E52" s="41"/>
      <c r="F52" s="55"/>
      <c r="G52" s="49">
        <f t="shared" si="0"/>
        <v>0.04</v>
      </c>
      <c r="H52" s="27"/>
      <c r="I52" s="31"/>
      <c r="J52" s="30">
        <v>0.28</v>
      </c>
      <c r="K52" s="31"/>
      <c r="L52" s="53"/>
      <c r="M52" s="53"/>
      <c r="N52" s="31"/>
      <c r="O52" s="26">
        <v>0</v>
      </c>
      <c r="P52" s="87">
        <v>1.5873015873015872</v>
      </c>
      <c r="Q52" s="87">
        <v>1.0582010582010581</v>
      </c>
    </row>
    <row r="53" spans="1:17" ht="12.75">
      <c r="A53" s="1" t="s">
        <v>107</v>
      </c>
      <c r="B53" s="59"/>
      <c r="C53" s="41"/>
      <c r="D53" s="55"/>
      <c r="E53" s="41"/>
      <c r="F53" s="55"/>
      <c r="G53" s="49">
        <f t="shared" si="0"/>
        <v>0.002857142857142857</v>
      </c>
      <c r="H53" s="27"/>
      <c r="I53" s="31"/>
      <c r="J53" s="30">
        <v>0.02</v>
      </c>
      <c r="K53" s="31"/>
      <c r="L53" s="53"/>
      <c r="M53" s="53"/>
      <c r="N53" s="31"/>
      <c r="O53" s="26">
        <v>0</v>
      </c>
      <c r="P53" s="87">
        <v>0</v>
      </c>
      <c r="Q53" s="87">
        <v>0</v>
      </c>
    </row>
    <row r="54" spans="1:17" ht="12.75">
      <c r="A54" s="1" t="s">
        <v>108</v>
      </c>
      <c r="B54" s="60">
        <v>0.1</v>
      </c>
      <c r="C54" s="50">
        <v>0.02</v>
      </c>
      <c r="D54" s="55">
        <v>0.15</v>
      </c>
      <c r="E54" s="41">
        <v>0.12</v>
      </c>
      <c r="F54" s="55">
        <v>0.19</v>
      </c>
      <c r="G54" s="49">
        <f t="shared" si="0"/>
        <v>0.028571428571428574</v>
      </c>
      <c r="H54" s="27">
        <v>0.04</v>
      </c>
      <c r="I54" s="30">
        <v>0.02</v>
      </c>
      <c r="J54" s="30">
        <v>0.02</v>
      </c>
      <c r="K54" s="31"/>
      <c r="L54" s="25">
        <v>0.05</v>
      </c>
      <c r="M54" s="25">
        <v>0.07</v>
      </c>
      <c r="N54" s="31"/>
      <c r="O54" s="26">
        <v>0.02284669865204478</v>
      </c>
      <c r="P54" s="87">
        <v>0</v>
      </c>
      <c r="Q54" s="87">
        <v>0</v>
      </c>
    </row>
    <row r="55" spans="1:17" ht="12.75">
      <c r="A55" s="1" t="s">
        <v>109</v>
      </c>
      <c r="B55" s="59">
        <v>2.42</v>
      </c>
      <c r="C55" s="41">
        <v>0.48</v>
      </c>
      <c r="D55" s="55">
        <v>0.32</v>
      </c>
      <c r="E55" s="41">
        <v>2.13</v>
      </c>
      <c r="F55" s="55">
        <v>1.95</v>
      </c>
      <c r="G55" s="49">
        <f t="shared" si="0"/>
        <v>0.6742777373148822</v>
      </c>
      <c r="H55" s="27">
        <v>1.41</v>
      </c>
      <c r="I55" s="30">
        <v>0.07</v>
      </c>
      <c r="J55" s="30">
        <v>0.71</v>
      </c>
      <c r="K55" s="30">
        <v>0.24</v>
      </c>
      <c r="L55" s="25">
        <v>1.28</v>
      </c>
      <c r="M55" s="25">
        <v>0.84</v>
      </c>
      <c r="N55" s="30">
        <v>0.16994416120417577</v>
      </c>
      <c r="O55" s="26">
        <v>0.7767877541695225</v>
      </c>
      <c r="P55" s="87">
        <v>21.64021164021164</v>
      </c>
      <c r="Q55" s="87">
        <v>16.243386243386244</v>
      </c>
    </row>
    <row r="56" spans="1:17" ht="12.75">
      <c r="A56" s="1" t="s">
        <v>110</v>
      </c>
      <c r="B56" s="59"/>
      <c r="C56" s="41"/>
      <c r="D56" s="55"/>
      <c r="E56" s="41"/>
      <c r="F56" s="55"/>
      <c r="G56" s="49">
        <f t="shared" si="0"/>
        <v>0.002857142857142857</v>
      </c>
      <c r="H56" s="43"/>
      <c r="I56" s="31"/>
      <c r="J56" s="31"/>
      <c r="K56" s="31"/>
      <c r="L56" s="53"/>
      <c r="M56" s="25">
        <v>0.02</v>
      </c>
      <c r="N56" s="31"/>
      <c r="O56" s="26">
        <v>0</v>
      </c>
      <c r="P56" s="87">
        <v>0</v>
      </c>
      <c r="Q56" s="87">
        <v>0</v>
      </c>
    </row>
    <row r="57" spans="1:17" ht="12.75">
      <c r="A57" s="1" t="s">
        <v>111</v>
      </c>
      <c r="B57" s="59">
        <v>18.31</v>
      </c>
      <c r="C57" s="41">
        <v>8.32</v>
      </c>
      <c r="D57" s="55">
        <v>2.59</v>
      </c>
      <c r="E57" s="41">
        <v>10.81</v>
      </c>
      <c r="F57" s="55">
        <v>33.27</v>
      </c>
      <c r="G57" s="49">
        <f t="shared" si="0"/>
        <v>31.18621232615406</v>
      </c>
      <c r="H57" s="27">
        <v>46.19</v>
      </c>
      <c r="I57" s="30">
        <v>26.18</v>
      </c>
      <c r="J57" s="30">
        <v>10.95</v>
      </c>
      <c r="K57" s="30">
        <v>4.74</v>
      </c>
      <c r="L57" s="25">
        <v>43.93</v>
      </c>
      <c r="M57" s="25">
        <v>44.75</v>
      </c>
      <c r="N57" s="30">
        <v>41.56348628307841</v>
      </c>
      <c r="O57" s="26">
        <v>60.520904729266626</v>
      </c>
      <c r="P57" s="87">
        <v>15.396825396825397</v>
      </c>
      <c r="Q57" s="87">
        <v>34.479717813051145</v>
      </c>
    </row>
    <row r="58" spans="1:17" ht="12.75">
      <c r="A58" s="1" t="s">
        <v>112</v>
      </c>
      <c r="B58" s="59">
        <v>0.48</v>
      </c>
      <c r="C58" s="41">
        <v>0.15</v>
      </c>
      <c r="D58" s="55">
        <v>0.12</v>
      </c>
      <c r="E58" s="50">
        <v>0.4</v>
      </c>
      <c r="F58" s="56">
        <v>2.6</v>
      </c>
      <c r="G58" s="49">
        <f t="shared" si="0"/>
        <v>3.204713349287275</v>
      </c>
      <c r="H58" s="27">
        <v>3.96</v>
      </c>
      <c r="I58" s="30">
        <v>3.48</v>
      </c>
      <c r="J58" s="30">
        <v>2.76</v>
      </c>
      <c r="K58" s="30">
        <v>2.36</v>
      </c>
      <c r="L58" s="25">
        <v>2.78</v>
      </c>
      <c r="M58" s="25">
        <v>3.16</v>
      </c>
      <c r="N58" s="30">
        <v>3.9329934450109247</v>
      </c>
      <c r="O58" s="26">
        <v>4.63787982636509</v>
      </c>
      <c r="P58" s="87">
        <v>2.857142857142857</v>
      </c>
      <c r="Q58" s="87">
        <v>5.026455026455026</v>
      </c>
    </row>
    <row r="59" spans="1:17" ht="12.75">
      <c r="A59" s="1" t="s">
        <v>113</v>
      </c>
      <c r="B59" s="59"/>
      <c r="C59" s="41"/>
      <c r="D59" s="55"/>
      <c r="E59" s="41"/>
      <c r="F59" s="55"/>
      <c r="G59" s="49">
        <f t="shared" si="0"/>
        <v>0.003468248187840321</v>
      </c>
      <c r="H59" s="43"/>
      <c r="I59" s="31"/>
      <c r="J59" s="31"/>
      <c r="K59" s="31"/>
      <c r="L59" s="53"/>
      <c r="M59" s="53"/>
      <c r="N59" s="30">
        <v>0.02427773731488225</v>
      </c>
      <c r="O59" s="26">
        <v>0</v>
      </c>
      <c r="P59" s="87">
        <v>0</v>
      </c>
      <c r="Q59" s="87">
        <v>0</v>
      </c>
    </row>
    <row r="60" spans="1:17" ht="12.75">
      <c r="A60" s="1" t="s">
        <v>295</v>
      </c>
      <c r="B60" s="59"/>
      <c r="C60" s="41"/>
      <c r="D60" s="55"/>
      <c r="E60" s="41"/>
      <c r="F60" s="55"/>
      <c r="G60" s="49">
        <f t="shared" si="0"/>
        <v>0</v>
      </c>
      <c r="H60" s="43"/>
      <c r="I60" s="31"/>
      <c r="J60" s="31"/>
      <c r="K60" s="31"/>
      <c r="L60" s="53"/>
      <c r="M60" s="53"/>
      <c r="N60" s="30"/>
      <c r="O60" s="26">
        <v>0</v>
      </c>
      <c r="P60" s="87">
        <v>0.31746031746031744</v>
      </c>
      <c r="Q60" s="87">
        <v>0</v>
      </c>
    </row>
    <row r="61" spans="1:17" ht="12.75">
      <c r="A61" s="1" t="s">
        <v>114</v>
      </c>
      <c r="B61" s="59"/>
      <c r="C61" s="41"/>
      <c r="D61" s="55">
        <v>0.14</v>
      </c>
      <c r="E61" s="41">
        <v>0.15</v>
      </c>
      <c r="F61" s="55">
        <v>0.02</v>
      </c>
      <c r="G61" s="49">
        <f t="shared" si="0"/>
        <v>0.03571428571428571</v>
      </c>
      <c r="H61" s="63"/>
      <c r="I61" s="31"/>
      <c r="J61" s="30">
        <v>0.09</v>
      </c>
      <c r="K61" s="31"/>
      <c r="L61" s="25">
        <v>0.07</v>
      </c>
      <c r="M61" s="25">
        <v>0.09</v>
      </c>
      <c r="N61" s="31"/>
      <c r="O61" s="26">
        <v>0</v>
      </c>
      <c r="P61" s="87">
        <v>1.2698412698412698</v>
      </c>
      <c r="Q61" s="87">
        <v>1.8694885361552027</v>
      </c>
    </row>
    <row r="62" spans="1:17" ht="12.75">
      <c r="A62" s="1" t="s">
        <v>115</v>
      </c>
      <c r="B62" s="59">
        <v>15.51</v>
      </c>
      <c r="C62" s="41">
        <v>17.35</v>
      </c>
      <c r="D62" s="56">
        <v>14.22</v>
      </c>
      <c r="E62" s="41">
        <v>17.72</v>
      </c>
      <c r="F62" s="55">
        <v>15.77</v>
      </c>
      <c r="G62" s="49">
        <f t="shared" si="0"/>
        <v>13.363688481947767</v>
      </c>
      <c r="H62" s="26">
        <v>15.5</v>
      </c>
      <c r="I62" s="30">
        <v>15.37</v>
      </c>
      <c r="J62" s="30">
        <v>14.56</v>
      </c>
      <c r="K62" s="30">
        <v>13.55</v>
      </c>
      <c r="L62" s="25">
        <v>12.52</v>
      </c>
      <c r="M62" s="25">
        <v>13.67</v>
      </c>
      <c r="N62" s="30">
        <v>8.375819373634377</v>
      </c>
      <c r="O62" s="26">
        <v>10.600868174548777</v>
      </c>
      <c r="P62" s="87">
        <v>0.21164021164021163</v>
      </c>
      <c r="Q62" s="87">
        <v>0.2821869488536155</v>
      </c>
    </row>
    <row r="63" spans="1:17" ht="12.75">
      <c r="A63" s="1" t="s">
        <v>116</v>
      </c>
      <c r="B63" s="59"/>
      <c r="C63" s="41"/>
      <c r="D63" s="55">
        <v>0.02</v>
      </c>
      <c r="E63" s="41">
        <v>0.02</v>
      </c>
      <c r="F63" s="55">
        <v>0.01</v>
      </c>
      <c r="G63" s="49">
        <f t="shared" si="0"/>
        <v>0.01</v>
      </c>
      <c r="H63" s="63"/>
      <c r="I63" s="31"/>
      <c r="J63" s="31"/>
      <c r="K63" s="30">
        <v>0.02</v>
      </c>
      <c r="L63" s="53"/>
      <c r="M63" s="25">
        <v>0.05</v>
      </c>
      <c r="N63" s="31"/>
      <c r="O63" s="26">
        <v>0</v>
      </c>
      <c r="P63" s="87">
        <v>0</v>
      </c>
      <c r="Q63" s="87">
        <v>0</v>
      </c>
    </row>
    <row r="64" spans="1:17" ht="12.75">
      <c r="A64" s="1" t="s">
        <v>117</v>
      </c>
      <c r="B64" s="59"/>
      <c r="C64" s="41"/>
      <c r="D64" s="55"/>
      <c r="E64" s="41"/>
      <c r="F64" s="55">
        <v>0.02</v>
      </c>
      <c r="G64" s="49">
        <f t="shared" si="0"/>
        <v>0.008571428571428572</v>
      </c>
      <c r="H64" s="27">
        <v>0.02</v>
      </c>
      <c r="I64" s="31"/>
      <c r="J64" s="31"/>
      <c r="K64" s="30">
        <v>0.02</v>
      </c>
      <c r="L64" s="25">
        <v>0.02</v>
      </c>
      <c r="M64" s="53"/>
      <c r="N64" s="31"/>
      <c r="O64" s="26">
        <v>0</v>
      </c>
      <c r="P64" s="87">
        <v>0</v>
      </c>
      <c r="Q64" s="87">
        <v>0.01763668430335097</v>
      </c>
    </row>
    <row r="65" spans="1:17" ht="12.75">
      <c r="A65" s="1" t="s">
        <v>118</v>
      </c>
      <c r="B65" s="59"/>
      <c r="C65" s="41"/>
      <c r="D65" s="55">
        <v>0.18</v>
      </c>
      <c r="E65" s="41">
        <v>0.24</v>
      </c>
      <c r="F65" s="56">
        <v>0.2</v>
      </c>
      <c r="G65" s="49">
        <f t="shared" si="0"/>
        <v>0.12285714285714286</v>
      </c>
      <c r="H65" s="27">
        <v>0.06</v>
      </c>
      <c r="I65" s="31"/>
      <c r="J65" s="30">
        <v>0.28</v>
      </c>
      <c r="K65" s="30">
        <v>0.16</v>
      </c>
      <c r="L65" s="25">
        <v>0.11</v>
      </c>
      <c r="M65" s="25">
        <v>0.25</v>
      </c>
      <c r="N65" s="31"/>
      <c r="O65" s="26">
        <v>0</v>
      </c>
      <c r="P65" s="87">
        <v>0.05291005291005291</v>
      </c>
      <c r="Q65" s="87">
        <v>0.2998236331569665</v>
      </c>
    </row>
    <row r="66" spans="1:17" ht="12.75">
      <c r="A66" s="1" t="s">
        <v>119</v>
      </c>
      <c r="B66" s="59"/>
      <c r="C66" s="41"/>
      <c r="D66" s="55">
        <v>0.01</v>
      </c>
      <c r="E66" s="41">
        <v>0.02</v>
      </c>
      <c r="F66" s="55">
        <v>0.02</v>
      </c>
      <c r="G66" s="49">
        <f t="shared" si="0"/>
        <v>0.012039676759268893</v>
      </c>
      <c r="H66" s="63"/>
      <c r="I66" s="31"/>
      <c r="J66" s="31"/>
      <c r="K66" s="30">
        <v>0.02</v>
      </c>
      <c r="L66" s="25">
        <v>0.04</v>
      </c>
      <c r="M66" s="53"/>
      <c r="N66" s="30">
        <v>0.02427773731488225</v>
      </c>
      <c r="O66" s="26">
        <v>0.02284669865204478</v>
      </c>
      <c r="P66" s="87">
        <v>0</v>
      </c>
      <c r="Q66" s="87">
        <v>0.05291005291005291</v>
      </c>
    </row>
    <row r="67" spans="1:17" ht="12.75">
      <c r="A67" s="1" t="s">
        <v>120</v>
      </c>
      <c r="B67" s="59"/>
      <c r="C67" s="41"/>
      <c r="D67" s="55"/>
      <c r="E67" s="41"/>
      <c r="F67" s="55"/>
      <c r="G67" s="49">
        <f t="shared" si="0"/>
        <v>0.002857142857142857</v>
      </c>
      <c r="H67" s="63"/>
      <c r="I67" s="31"/>
      <c r="J67" s="30">
        <v>0.02</v>
      </c>
      <c r="K67" s="31"/>
      <c r="L67" s="53"/>
      <c r="M67" s="53"/>
      <c r="N67" s="31"/>
      <c r="O67" s="26">
        <v>0</v>
      </c>
      <c r="P67" s="87">
        <v>0</v>
      </c>
      <c r="Q67" s="87">
        <v>0.01763668430335097</v>
      </c>
    </row>
    <row r="68" spans="1:17" ht="12.75">
      <c r="A68" s="1" t="s">
        <v>274</v>
      </c>
      <c r="B68" s="59"/>
      <c r="C68" s="41">
        <v>0.01</v>
      </c>
      <c r="D68" s="55">
        <v>0.01</v>
      </c>
      <c r="E68" s="41">
        <v>0.01</v>
      </c>
      <c r="F68" s="55">
        <v>0.01</v>
      </c>
      <c r="G68" s="49"/>
      <c r="H68" s="27"/>
      <c r="I68" s="30"/>
      <c r="J68" s="30"/>
      <c r="K68" s="30"/>
      <c r="L68" s="25"/>
      <c r="M68" s="25"/>
      <c r="N68" s="31"/>
      <c r="O68" s="26">
        <v>0</v>
      </c>
      <c r="P68" s="87">
        <v>0</v>
      </c>
      <c r="Q68" s="87">
        <v>0</v>
      </c>
    </row>
    <row r="69" spans="1:17" ht="12.75">
      <c r="A69" s="1" t="s">
        <v>121</v>
      </c>
      <c r="B69" s="59"/>
      <c r="C69" s="41">
        <v>0.02</v>
      </c>
      <c r="D69" s="55">
        <v>0.02</v>
      </c>
      <c r="E69" s="41">
        <v>0.01</v>
      </c>
      <c r="F69" s="55">
        <v>0.04</v>
      </c>
      <c r="G69" s="49">
        <f aca="true" t="shared" si="1" ref="G69:G100">(H69+I69+J69+K69+L69+M69+N69)/7</f>
        <v>0.0642857142857143</v>
      </c>
      <c r="H69" s="27">
        <v>0.04</v>
      </c>
      <c r="I69" s="54"/>
      <c r="J69" s="30">
        <v>0.02</v>
      </c>
      <c r="K69" s="30">
        <v>0.06</v>
      </c>
      <c r="L69" s="25">
        <v>0.33</v>
      </c>
      <c r="M69" s="52"/>
      <c r="N69" s="54"/>
      <c r="O69" s="26">
        <v>0.09138679460817913</v>
      </c>
      <c r="P69" s="87">
        <v>0</v>
      </c>
      <c r="Q69" s="87">
        <v>0.12345679012345678</v>
      </c>
    </row>
    <row r="70" spans="1:17" ht="12.75">
      <c r="A70" s="1" t="s">
        <v>122</v>
      </c>
      <c r="B70" s="59">
        <v>0.02</v>
      </c>
      <c r="C70" s="41"/>
      <c r="D70" s="55"/>
      <c r="E70" s="41"/>
      <c r="F70" s="55">
        <v>0.01</v>
      </c>
      <c r="G70" s="49">
        <f t="shared" si="1"/>
        <v>0.005714285714285714</v>
      </c>
      <c r="H70" s="27">
        <v>0.02</v>
      </c>
      <c r="I70" s="54"/>
      <c r="J70" s="30">
        <v>0.02</v>
      </c>
      <c r="K70" s="54"/>
      <c r="L70" s="52"/>
      <c r="M70" s="52"/>
      <c r="N70" s="54"/>
      <c r="O70" s="26">
        <v>0</v>
      </c>
      <c r="P70" s="87">
        <v>0</v>
      </c>
      <c r="Q70" s="87">
        <v>0</v>
      </c>
    </row>
    <row r="71" spans="1:17" ht="12.75">
      <c r="A71" s="1" t="s">
        <v>123</v>
      </c>
      <c r="B71" s="59"/>
      <c r="C71" s="41"/>
      <c r="D71" s="55"/>
      <c r="E71" s="41"/>
      <c r="F71" s="55"/>
      <c r="G71" s="49">
        <f t="shared" si="1"/>
        <v>0.002857142857142857</v>
      </c>
      <c r="H71" s="43"/>
      <c r="I71" s="54"/>
      <c r="J71" s="54"/>
      <c r="K71" s="54"/>
      <c r="L71" s="25">
        <v>0.02</v>
      </c>
      <c r="M71" s="52"/>
      <c r="N71" s="54"/>
      <c r="O71" s="26">
        <v>0</v>
      </c>
      <c r="P71" s="87">
        <v>0</v>
      </c>
      <c r="Q71" s="87">
        <v>0</v>
      </c>
    </row>
    <row r="72" spans="1:17" ht="12.75">
      <c r="A72" s="1" t="s">
        <v>283</v>
      </c>
      <c r="B72" s="59"/>
      <c r="C72" s="41"/>
      <c r="D72" s="55">
        <v>0.01</v>
      </c>
      <c r="E72" s="41"/>
      <c r="F72" s="55"/>
      <c r="G72" s="49">
        <f t="shared" si="1"/>
        <v>0</v>
      </c>
      <c r="H72" s="27"/>
      <c r="I72" s="30"/>
      <c r="J72" s="30"/>
      <c r="K72" s="30"/>
      <c r="L72" s="25"/>
      <c r="M72" s="25"/>
      <c r="N72" s="30"/>
      <c r="O72" s="26">
        <v>0</v>
      </c>
      <c r="P72" s="87">
        <v>0</v>
      </c>
      <c r="Q72" s="87">
        <v>0</v>
      </c>
    </row>
    <row r="73" spans="1:17" ht="12.75">
      <c r="A73" s="1" t="s">
        <v>124</v>
      </c>
      <c r="B73" s="59">
        <v>0.17</v>
      </c>
      <c r="C73" s="41">
        <v>0.14</v>
      </c>
      <c r="D73" s="55">
        <v>0.13</v>
      </c>
      <c r="E73" s="41">
        <v>0.21</v>
      </c>
      <c r="F73" s="55">
        <v>0.19</v>
      </c>
      <c r="G73" s="49">
        <f t="shared" si="1"/>
        <v>0.22386501578052925</v>
      </c>
      <c r="H73" s="27">
        <v>0.11</v>
      </c>
      <c r="I73" s="30">
        <v>0.2</v>
      </c>
      <c r="J73" s="30">
        <v>0.17</v>
      </c>
      <c r="K73" s="30">
        <v>0.36</v>
      </c>
      <c r="L73" s="25">
        <v>0.27</v>
      </c>
      <c r="M73" s="25">
        <v>0.19</v>
      </c>
      <c r="N73" s="30">
        <v>0.2670551104637048</v>
      </c>
      <c r="O73" s="26">
        <v>0.20562028786840303</v>
      </c>
      <c r="P73" s="87">
        <v>0.10582010582010581</v>
      </c>
      <c r="Q73" s="87">
        <v>0.08818342151675485</v>
      </c>
    </row>
    <row r="74" spans="1:17" ht="12.75">
      <c r="A74" s="1" t="s">
        <v>125</v>
      </c>
      <c r="B74" s="59">
        <v>0.64</v>
      </c>
      <c r="C74" s="41">
        <v>0.42</v>
      </c>
      <c r="D74" s="55">
        <v>0.29</v>
      </c>
      <c r="E74" s="41">
        <v>0.19</v>
      </c>
      <c r="F74" s="55">
        <v>0.29</v>
      </c>
      <c r="G74" s="49">
        <f t="shared" si="1"/>
        <v>0.48853952068810047</v>
      </c>
      <c r="H74" s="27">
        <v>0.39</v>
      </c>
      <c r="I74" s="30">
        <v>0.66</v>
      </c>
      <c r="J74" s="30">
        <v>0.48</v>
      </c>
      <c r="K74" s="30">
        <v>0.22</v>
      </c>
      <c r="L74" s="25">
        <v>0.53</v>
      </c>
      <c r="M74" s="25">
        <v>0.46</v>
      </c>
      <c r="N74" s="30">
        <v>0.6797766448167031</v>
      </c>
      <c r="O74" s="26">
        <v>0.7996344528215673</v>
      </c>
      <c r="P74" s="87">
        <v>0.7936507936507936</v>
      </c>
      <c r="Q74" s="87">
        <v>0.7231040564373897</v>
      </c>
    </row>
    <row r="75" spans="1:17" ht="12.75">
      <c r="A75" s="1" t="s">
        <v>126</v>
      </c>
      <c r="B75" s="59">
        <v>7.03</v>
      </c>
      <c r="C75" s="41">
        <v>1.21</v>
      </c>
      <c r="D75" s="55">
        <v>1.98</v>
      </c>
      <c r="E75" s="41">
        <v>1.85</v>
      </c>
      <c r="F75" s="55">
        <v>2.46</v>
      </c>
      <c r="G75" s="49">
        <f t="shared" si="1"/>
        <v>3.7396340998161834</v>
      </c>
      <c r="H75" s="27">
        <v>1.77</v>
      </c>
      <c r="I75" s="30">
        <v>2.57</v>
      </c>
      <c r="J75" s="30">
        <v>2.51</v>
      </c>
      <c r="K75" s="30">
        <v>4.11</v>
      </c>
      <c r="L75" s="25">
        <v>4.44</v>
      </c>
      <c r="M75" s="25">
        <v>7.33</v>
      </c>
      <c r="N75" s="30">
        <v>3.4474386987132797</v>
      </c>
      <c r="O75" s="26">
        <v>4.8663468128855385</v>
      </c>
      <c r="P75" s="87">
        <v>8.201058201058201</v>
      </c>
      <c r="Q75" s="87">
        <v>9.047619047619047</v>
      </c>
    </row>
    <row r="76" spans="1:17" ht="12.75">
      <c r="A76" s="1" t="s">
        <v>271</v>
      </c>
      <c r="B76" s="59">
        <v>0.07</v>
      </c>
      <c r="C76" s="41"/>
      <c r="D76" s="55"/>
      <c r="E76" s="41"/>
      <c r="F76" s="55"/>
      <c r="G76" s="49">
        <f t="shared" si="1"/>
        <v>0</v>
      </c>
      <c r="H76" s="27"/>
      <c r="I76" s="30"/>
      <c r="J76" s="30"/>
      <c r="K76" s="30"/>
      <c r="L76" s="25"/>
      <c r="M76" s="25"/>
      <c r="N76" s="30"/>
      <c r="O76" s="26">
        <v>0</v>
      </c>
      <c r="P76" s="87">
        <v>0</v>
      </c>
      <c r="Q76" s="87">
        <v>0</v>
      </c>
    </row>
    <row r="77" spans="1:17" ht="12.75">
      <c r="A77" s="1" t="s">
        <v>127</v>
      </c>
      <c r="B77" s="59">
        <v>0.22</v>
      </c>
      <c r="C77" s="41">
        <v>0.06</v>
      </c>
      <c r="D77" s="55">
        <v>0.06</v>
      </c>
      <c r="E77" s="41">
        <v>0.04</v>
      </c>
      <c r="F77" s="55">
        <v>0.02</v>
      </c>
      <c r="G77" s="49">
        <f t="shared" si="1"/>
        <v>0.0518333159920924</v>
      </c>
      <c r="H77" s="27">
        <v>0.06</v>
      </c>
      <c r="I77" s="30">
        <v>0.02</v>
      </c>
      <c r="J77" s="30">
        <v>0.02</v>
      </c>
      <c r="K77" s="30">
        <v>0.08</v>
      </c>
      <c r="L77" s="25">
        <v>0.04</v>
      </c>
      <c r="M77" s="25">
        <v>0.07</v>
      </c>
      <c r="N77" s="30">
        <v>0.07283321194464676</v>
      </c>
      <c r="O77" s="26">
        <v>0.04569339730408956</v>
      </c>
      <c r="P77" s="87">
        <v>0.37037037037037035</v>
      </c>
      <c r="Q77" s="87">
        <v>0.07054673721340388</v>
      </c>
    </row>
    <row r="78" spans="1:17" ht="12.75">
      <c r="A78" s="1" t="s">
        <v>128</v>
      </c>
      <c r="B78" s="59">
        <v>0.03</v>
      </c>
      <c r="C78" s="41">
        <v>0.03</v>
      </c>
      <c r="D78" s="55">
        <v>0.04</v>
      </c>
      <c r="E78" s="41">
        <v>0.01</v>
      </c>
      <c r="F78" s="55">
        <v>0.03</v>
      </c>
      <c r="G78" s="49">
        <f t="shared" si="1"/>
        <v>0.022857142857142857</v>
      </c>
      <c r="H78" s="63"/>
      <c r="I78" s="54"/>
      <c r="J78" s="54"/>
      <c r="K78" s="54"/>
      <c r="L78" s="25">
        <v>0.07</v>
      </c>
      <c r="M78" s="25">
        <v>0.09</v>
      </c>
      <c r="N78" s="54"/>
      <c r="O78" s="26">
        <v>0</v>
      </c>
      <c r="P78" s="87">
        <v>0</v>
      </c>
      <c r="Q78" s="87">
        <v>0</v>
      </c>
    </row>
    <row r="79" spans="1:17" ht="12.75">
      <c r="A79" s="1" t="s">
        <v>275</v>
      </c>
      <c r="B79" s="59"/>
      <c r="C79" s="41">
        <v>0.03</v>
      </c>
      <c r="D79" s="55">
        <v>0.01</v>
      </c>
      <c r="E79" s="41">
        <v>0.01</v>
      </c>
      <c r="F79" s="55">
        <v>0.01</v>
      </c>
      <c r="G79" s="49">
        <f t="shared" si="1"/>
        <v>0</v>
      </c>
      <c r="H79" s="27"/>
      <c r="I79" s="30"/>
      <c r="J79" s="30"/>
      <c r="K79" s="30"/>
      <c r="L79" s="25"/>
      <c r="M79" s="25"/>
      <c r="N79" s="30"/>
      <c r="O79" s="26">
        <v>0</v>
      </c>
      <c r="P79" s="87">
        <v>0</v>
      </c>
      <c r="Q79" s="87">
        <v>0</v>
      </c>
    </row>
    <row r="80" spans="1:17" ht="12.75">
      <c r="A80" s="1" t="s">
        <v>129</v>
      </c>
      <c r="B80" s="59"/>
      <c r="C80" s="41"/>
      <c r="D80" s="55"/>
      <c r="E80" s="41"/>
      <c r="F80" s="55"/>
      <c r="G80" s="49">
        <f t="shared" si="1"/>
        <v>0.002857142857142857</v>
      </c>
      <c r="H80" s="43"/>
      <c r="I80" s="54"/>
      <c r="J80" s="54"/>
      <c r="K80" s="54"/>
      <c r="L80" s="52"/>
      <c r="M80" s="25">
        <v>0.02</v>
      </c>
      <c r="N80" s="54"/>
      <c r="O80" s="26">
        <v>0</v>
      </c>
      <c r="P80" s="87">
        <v>0</v>
      </c>
      <c r="Q80" s="87">
        <v>0.01763668430335097</v>
      </c>
    </row>
    <row r="81" spans="1:17" ht="12.75">
      <c r="A81" s="1" t="s">
        <v>130</v>
      </c>
      <c r="B81" s="59"/>
      <c r="C81" s="41"/>
      <c r="D81" s="55"/>
      <c r="E81" s="41"/>
      <c r="F81" s="55"/>
      <c r="G81" s="49">
        <f t="shared" si="1"/>
        <v>0.012857142857142857</v>
      </c>
      <c r="H81" s="43"/>
      <c r="I81" s="30">
        <v>0.05</v>
      </c>
      <c r="J81" s="54"/>
      <c r="K81" s="54"/>
      <c r="L81" s="52"/>
      <c r="M81" s="25">
        <v>0.04</v>
      </c>
      <c r="N81" s="54"/>
      <c r="O81" s="26">
        <v>0</v>
      </c>
      <c r="P81" s="87">
        <v>0</v>
      </c>
      <c r="Q81" s="87">
        <v>0</v>
      </c>
    </row>
    <row r="82" spans="1:17" ht="12.75">
      <c r="A82" s="1" t="s">
        <v>131</v>
      </c>
      <c r="B82" s="59"/>
      <c r="C82" s="41"/>
      <c r="D82" s="55"/>
      <c r="E82" s="41"/>
      <c r="F82" s="55"/>
      <c r="G82" s="49">
        <f t="shared" si="1"/>
        <v>0.005714285714285714</v>
      </c>
      <c r="H82" s="43"/>
      <c r="I82" s="30">
        <v>0.02</v>
      </c>
      <c r="J82" s="54"/>
      <c r="K82" s="54"/>
      <c r="L82" s="52"/>
      <c r="M82" s="25">
        <v>0.02</v>
      </c>
      <c r="N82" s="54"/>
      <c r="O82" s="26">
        <v>0</v>
      </c>
      <c r="P82" s="87">
        <v>0</v>
      </c>
      <c r="Q82" s="87">
        <v>0</v>
      </c>
    </row>
    <row r="83" spans="1:17" ht="12.75">
      <c r="A83" s="1" t="s">
        <v>132</v>
      </c>
      <c r="B83" s="59">
        <v>1.01</v>
      </c>
      <c r="C83" s="41">
        <v>0.89</v>
      </c>
      <c r="D83" s="55">
        <v>3.36</v>
      </c>
      <c r="E83" s="41">
        <v>1.54</v>
      </c>
      <c r="F83" s="55">
        <v>16.77</v>
      </c>
      <c r="G83" s="49">
        <f t="shared" si="1"/>
        <v>9.348427843096454</v>
      </c>
      <c r="H83" s="27">
        <v>0.09</v>
      </c>
      <c r="I83" s="30">
        <v>48.5</v>
      </c>
      <c r="J83" s="30">
        <v>0.19</v>
      </c>
      <c r="K83" s="30">
        <v>9.42</v>
      </c>
      <c r="L83" s="25">
        <v>3.69</v>
      </c>
      <c r="M83" s="25">
        <v>0.49</v>
      </c>
      <c r="N83" s="30">
        <v>3.0589949016751636</v>
      </c>
      <c r="O83" s="26">
        <v>31.16289696138908</v>
      </c>
      <c r="P83" s="87">
        <v>13.968253968253968</v>
      </c>
      <c r="Q83" s="87">
        <v>17.10758377425044</v>
      </c>
    </row>
    <row r="84" spans="1:17" ht="12.75">
      <c r="A84" s="1" t="s">
        <v>133</v>
      </c>
      <c r="B84" s="59"/>
      <c r="C84" s="41">
        <v>0.03</v>
      </c>
      <c r="D84" s="55">
        <v>0.05</v>
      </c>
      <c r="E84" s="41">
        <v>0.05</v>
      </c>
      <c r="F84" s="55">
        <v>0.13</v>
      </c>
      <c r="G84" s="49">
        <f t="shared" si="1"/>
        <v>0.089587278465647</v>
      </c>
      <c r="H84" s="27">
        <v>0.09</v>
      </c>
      <c r="I84" s="54"/>
      <c r="J84" s="30">
        <v>0.32</v>
      </c>
      <c r="K84" s="30">
        <v>0.04</v>
      </c>
      <c r="L84" s="25">
        <v>0.04</v>
      </c>
      <c r="M84" s="25">
        <v>0.04</v>
      </c>
      <c r="N84" s="30">
        <v>0.097110949259529</v>
      </c>
      <c r="O84" s="26">
        <v>0.02284669865204478</v>
      </c>
      <c r="P84" s="87">
        <v>0.15873015873015872</v>
      </c>
      <c r="Q84" s="87">
        <v>0.05291005291005291</v>
      </c>
    </row>
    <row r="85" spans="1:17" ht="12.75">
      <c r="A85" s="1" t="s">
        <v>134</v>
      </c>
      <c r="B85" s="59">
        <v>0.12</v>
      </c>
      <c r="C85" s="41">
        <v>0.01</v>
      </c>
      <c r="D85" s="55"/>
      <c r="E85" s="41"/>
      <c r="F85" s="55">
        <v>0.01</v>
      </c>
      <c r="G85" s="49">
        <f t="shared" si="1"/>
        <v>0.017142857142857144</v>
      </c>
      <c r="H85" s="27">
        <v>0.02</v>
      </c>
      <c r="I85" s="30">
        <v>0.1</v>
      </c>
      <c r="J85" s="54"/>
      <c r="K85" s="54"/>
      <c r="L85" s="52"/>
      <c r="M85" s="52"/>
      <c r="N85" s="54"/>
      <c r="O85" s="26">
        <v>0.1142334932602239</v>
      </c>
      <c r="P85" s="87">
        <v>1.5343915343915344</v>
      </c>
      <c r="Q85" s="87">
        <v>1.09347442680776</v>
      </c>
    </row>
    <row r="86" spans="1:17" ht="12.75">
      <c r="A86" s="1" t="s">
        <v>135</v>
      </c>
      <c r="B86" s="59"/>
      <c r="C86" s="41"/>
      <c r="D86" s="55">
        <v>0.01</v>
      </c>
      <c r="E86" s="41">
        <v>0.02</v>
      </c>
      <c r="F86" s="55">
        <v>0.01</v>
      </c>
      <c r="G86" s="49">
        <f t="shared" si="1"/>
        <v>0.009182533902126035</v>
      </c>
      <c r="H86" s="63"/>
      <c r="I86" s="54"/>
      <c r="J86" s="54"/>
      <c r="K86" s="30">
        <v>0.02</v>
      </c>
      <c r="L86" s="52"/>
      <c r="M86" s="25">
        <v>0.02</v>
      </c>
      <c r="N86" s="30">
        <v>0.02427773731488225</v>
      </c>
      <c r="O86" s="26">
        <v>0</v>
      </c>
      <c r="P86" s="87">
        <v>0.15873015873015872</v>
      </c>
      <c r="Q86" s="87">
        <v>0.05291005291005291</v>
      </c>
    </row>
    <row r="87" spans="1:17" ht="12.75">
      <c r="A87" s="1" t="s">
        <v>136</v>
      </c>
      <c r="B87" s="59"/>
      <c r="C87" s="41"/>
      <c r="D87" s="55"/>
      <c r="E87" s="41"/>
      <c r="F87" s="55">
        <v>0.02</v>
      </c>
      <c r="G87" s="49">
        <f t="shared" si="1"/>
        <v>0.025714285714285714</v>
      </c>
      <c r="H87" s="63"/>
      <c r="I87" s="30">
        <v>0.02</v>
      </c>
      <c r="J87" s="54"/>
      <c r="K87" s="30">
        <v>0.16</v>
      </c>
      <c r="L87" s="52"/>
      <c r="M87" s="52"/>
      <c r="N87" s="54"/>
      <c r="O87" s="26">
        <v>0.02284669865204478</v>
      </c>
      <c r="P87" s="87">
        <v>2.2222222222222223</v>
      </c>
      <c r="Q87" s="87">
        <v>0.15873015873015872</v>
      </c>
    </row>
    <row r="88" spans="1:17" ht="12.75">
      <c r="A88" s="1" t="s">
        <v>137</v>
      </c>
      <c r="B88" s="59">
        <v>0.47</v>
      </c>
      <c r="C88" s="41">
        <v>0.83</v>
      </c>
      <c r="D88" s="55">
        <v>0.49</v>
      </c>
      <c r="E88" s="41">
        <v>0.64</v>
      </c>
      <c r="F88" s="55">
        <v>1.35</v>
      </c>
      <c r="G88" s="49">
        <f t="shared" si="1"/>
        <v>2.6878167377657545</v>
      </c>
      <c r="H88" s="27">
        <v>0.26</v>
      </c>
      <c r="I88" s="30">
        <v>6.5</v>
      </c>
      <c r="J88" s="30">
        <v>1.6</v>
      </c>
      <c r="K88" s="30">
        <v>4.76</v>
      </c>
      <c r="L88" s="25">
        <v>1.01</v>
      </c>
      <c r="M88" s="25">
        <v>1.65</v>
      </c>
      <c r="N88" s="30">
        <v>3.0347171643602815</v>
      </c>
      <c r="O88" s="26">
        <v>6.7626228010052545</v>
      </c>
      <c r="P88" s="87">
        <v>7.883597883597884</v>
      </c>
      <c r="Q88" s="87">
        <v>12.116402116402115</v>
      </c>
    </row>
    <row r="89" spans="1:17" ht="12.75">
      <c r="A89" s="1" t="s">
        <v>138</v>
      </c>
      <c r="B89" s="59">
        <v>52.09</v>
      </c>
      <c r="C89" s="41">
        <v>25.73</v>
      </c>
      <c r="D89" s="55">
        <v>5.86</v>
      </c>
      <c r="E89" s="41">
        <v>57.54</v>
      </c>
      <c r="F89" s="55">
        <v>45.23</v>
      </c>
      <c r="G89" s="49">
        <f t="shared" si="1"/>
        <v>21.382483265702493</v>
      </c>
      <c r="H89" s="63"/>
      <c r="I89" s="30">
        <v>40.59</v>
      </c>
      <c r="J89" s="30">
        <v>0.15</v>
      </c>
      <c r="K89" s="30">
        <v>104.33</v>
      </c>
      <c r="L89" s="25">
        <v>0.15</v>
      </c>
      <c r="M89" s="25">
        <v>0.84</v>
      </c>
      <c r="N89" s="30">
        <v>3.6173828599174556</v>
      </c>
      <c r="O89" s="26">
        <v>181.33424720127942</v>
      </c>
      <c r="P89" s="87">
        <v>99.84126984126983</v>
      </c>
      <c r="Q89" s="87">
        <v>29.488536155202823</v>
      </c>
    </row>
    <row r="90" spans="1:17" ht="12.75">
      <c r="A90" s="1" t="s">
        <v>139</v>
      </c>
      <c r="B90" s="59"/>
      <c r="C90" s="41"/>
      <c r="D90" s="55"/>
      <c r="E90" s="41"/>
      <c r="F90" s="55"/>
      <c r="G90" s="49">
        <f t="shared" si="1"/>
        <v>0.002857142857142857</v>
      </c>
      <c r="H90" s="43"/>
      <c r="I90" s="30">
        <v>0.02</v>
      </c>
      <c r="J90" s="54"/>
      <c r="K90" s="54"/>
      <c r="L90" s="52"/>
      <c r="M90" s="52"/>
      <c r="N90" s="54"/>
      <c r="O90" s="26">
        <v>0</v>
      </c>
      <c r="P90" s="87">
        <v>0.15873015873015872</v>
      </c>
      <c r="Q90" s="87">
        <v>0.05291005291005291</v>
      </c>
    </row>
    <row r="91" spans="1:17" ht="12.75">
      <c r="A91" s="1" t="s">
        <v>140</v>
      </c>
      <c r="B91" s="59">
        <v>0.06</v>
      </c>
      <c r="C91" s="41">
        <v>0.01</v>
      </c>
      <c r="D91" s="55">
        <v>0.01</v>
      </c>
      <c r="E91" s="41">
        <v>0.01</v>
      </c>
      <c r="F91" s="55">
        <v>0.01</v>
      </c>
      <c r="G91" s="49">
        <f t="shared" si="1"/>
        <v>0.005714285714285714</v>
      </c>
      <c r="H91" s="63"/>
      <c r="I91" s="54"/>
      <c r="J91" s="54"/>
      <c r="K91" s="30">
        <v>0.04</v>
      </c>
      <c r="L91" s="52"/>
      <c r="M91" s="52"/>
      <c r="N91" s="54"/>
      <c r="O91" s="26">
        <v>0.02284669865204478</v>
      </c>
      <c r="P91" s="87">
        <v>0.42328042328042326</v>
      </c>
      <c r="Q91" s="87">
        <v>0.01763668430335097</v>
      </c>
    </row>
    <row r="92" spans="1:17" ht="12.75">
      <c r="A92" s="1" t="s">
        <v>141</v>
      </c>
      <c r="B92" s="59"/>
      <c r="C92" s="41"/>
      <c r="D92" s="55"/>
      <c r="E92" s="41"/>
      <c r="F92" s="55"/>
      <c r="G92" s="49">
        <f t="shared" si="1"/>
        <v>0.002857142857142857</v>
      </c>
      <c r="H92" s="63"/>
      <c r="I92" s="30">
        <v>0.02</v>
      </c>
      <c r="J92" s="54"/>
      <c r="K92" s="54"/>
      <c r="L92" s="52"/>
      <c r="M92" s="52"/>
      <c r="N92" s="54"/>
      <c r="O92" s="26">
        <v>0</v>
      </c>
      <c r="P92" s="87">
        <v>0</v>
      </c>
      <c r="Q92" s="87">
        <v>0.03527336860670194</v>
      </c>
    </row>
    <row r="93" spans="1:17" ht="12.75">
      <c r="A93" s="1" t="s">
        <v>142</v>
      </c>
      <c r="B93" s="59"/>
      <c r="C93" s="41"/>
      <c r="D93" s="55"/>
      <c r="E93" s="41"/>
      <c r="F93" s="55"/>
      <c r="G93" s="49">
        <f t="shared" si="1"/>
        <v>0.005714285714285714</v>
      </c>
      <c r="H93" s="63"/>
      <c r="I93" s="54"/>
      <c r="J93" s="54"/>
      <c r="K93" s="30">
        <v>0.04</v>
      </c>
      <c r="L93" s="52"/>
      <c r="M93" s="52"/>
      <c r="N93" s="54"/>
      <c r="O93" s="26">
        <v>0</v>
      </c>
      <c r="P93" s="87">
        <v>0.05291005291005291</v>
      </c>
      <c r="Q93" s="87">
        <v>0.05291005291005291</v>
      </c>
    </row>
    <row r="94" spans="1:17" ht="12.75">
      <c r="A94" s="1" t="s">
        <v>143</v>
      </c>
      <c r="B94" s="60">
        <v>7.2</v>
      </c>
      <c r="C94" s="41">
        <v>8.25</v>
      </c>
      <c r="D94" s="56">
        <v>11.19</v>
      </c>
      <c r="E94" s="41">
        <v>9.69</v>
      </c>
      <c r="F94" s="55">
        <v>11.59</v>
      </c>
      <c r="G94" s="49">
        <f t="shared" si="1"/>
        <v>6.92749869940693</v>
      </c>
      <c r="H94" s="27">
        <v>8.27</v>
      </c>
      <c r="I94" s="30">
        <v>9.31</v>
      </c>
      <c r="J94" s="30">
        <v>4.71</v>
      </c>
      <c r="K94" s="30">
        <v>8.02</v>
      </c>
      <c r="L94" s="25">
        <v>6.31</v>
      </c>
      <c r="M94" s="25">
        <v>6.41</v>
      </c>
      <c r="N94" s="30">
        <v>5.462490895848506</v>
      </c>
      <c r="O94" s="26">
        <v>4.523646333104867</v>
      </c>
      <c r="P94" s="87">
        <v>13.068783068783068</v>
      </c>
      <c r="Q94" s="87">
        <v>16.03174603174603</v>
      </c>
    </row>
    <row r="95" spans="1:17" ht="12.75">
      <c r="A95" s="1" t="s">
        <v>144</v>
      </c>
      <c r="B95" s="59"/>
      <c r="C95" s="41"/>
      <c r="D95" s="55"/>
      <c r="E95" s="41"/>
      <c r="F95" s="55"/>
      <c r="G95" s="49">
        <f t="shared" si="1"/>
        <v>0.10218288838411614</v>
      </c>
      <c r="H95" s="26">
        <f>5/46.2</f>
        <v>0.10822510822510822</v>
      </c>
      <c r="I95" s="30">
        <v>0.02</v>
      </c>
      <c r="J95" s="30">
        <v>0.02</v>
      </c>
      <c r="K95" s="30">
        <v>0.06</v>
      </c>
      <c r="L95" s="25">
        <v>0.2</v>
      </c>
      <c r="M95" s="25">
        <v>0.04</v>
      </c>
      <c r="N95" s="30">
        <v>0.2670551104637048</v>
      </c>
      <c r="O95" s="26">
        <v>0.06854009595613433</v>
      </c>
      <c r="P95" s="87">
        <v>0</v>
      </c>
      <c r="Q95" s="87">
        <v>0.6701940035273369</v>
      </c>
    </row>
    <row r="96" spans="1:17" ht="12.75">
      <c r="A96" s="1" t="s">
        <v>145</v>
      </c>
      <c r="B96" s="59">
        <v>0.79</v>
      </c>
      <c r="C96" s="41">
        <v>1.29</v>
      </c>
      <c r="D96" s="55">
        <v>2.29</v>
      </c>
      <c r="E96" s="41">
        <v>0.52</v>
      </c>
      <c r="F96" s="55">
        <v>0.97</v>
      </c>
      <c r="G96" s="49">
        <f t="shared" si="1"/>
        <v>1.8031980716540075</v>
      </c>
      <c r="H96" s="27">
        <v>0.28</v>
      </c>
      <c r="I96" s="30">
        <v>2.06</v>
      </c>
      <c r="J96" s="30">
        <v>5.1</v>
      </c>
      <c r="K96" s="30">
        <v>0.26</v>
      </c>
      <c r="L96" s="25">
        <v>1.33</v>
      </c>
      <c r="M96" s="25">
        <v>2.16</v>
      </c>
      <c r="N96" s="30">
        <v>1.4323865015780528</v>
      </c>
      <c r="O96" s="26">
        <v>0.9595613433858807</v>
      </c>
      <c r="P96" s="87">
        <v>2.0634920634920637</v>
      </c>
      <c r="Q96" s="87">
        <v>2.9805996472663137</v>
      </c>
    </row>
    <row r="97" spans="1:17" ht="12.75">
      <c r="A97" s="1" t="s">
        <v>146</v>
      </c>
      <c r="B97" s="59">
        <v>10.23</v>
      </c>
      <c r="C97" s="41">
        <v>8.59</v>
      </c>
      <c r="D97" s="56">
        <v>8.7</v>
      </c>
      <c r="E97" s="41">
        <v>7.61</v>
      </c>
      <c r="F97" s="55">
        <v>4.68</v>
      </c>
      <c r="G97" s="49">
        <f t="shared" si="1"/>
        <v>3.967736968057434</v>
      </c>
      <c r="H97" s="27">
        <v>3.25</v>
      </c>
      <c r="I97" s="30">
        <v>2.57</v>
      </c>
      <c r="J97" s="30">
        <v>3.41</v>
      </c>
      <c r="K97" s="30">
        <v>4.21</v>
      </c>
      <c r="L97" s="25">
        <v>4.66</v>
      </c>
      <c r="M97" s="25">
        <v>4.94</v>
      </c>
      <c r="N97" s="30">
        <v>4.7341587764020385</v>
      </c>
      <c r="O97" s="26">
        <v>5.643134567055061</v>
      </c>
      <c r="P97" s="87">
        <v>3.5978835978835977</v>
      </c>
      <c r="Q97" s="87">
        <v>4.250440917107584</v>
      </c>
    </row>
    <row r="98" spans="1:17" ht="12.75">
      <c r="A98" s="1" t="s">
        <v>276</v>
      </c>
      <c r="B98" s="59"/>
      <c r="C98" s="41">
        <v>0.01</v>
      </c>
      <c r="D98" s="55"/>
      <c r="E98" s="41"/>
      <c r="F98" s="55"/>
      <c r="G98" s="49">
        <f t="shared" si="1"/>
        <v>0</v>
      </c>
      <c r="H98" s="27"/>
      <c r="I98" s="30"/>
      <c r="J98" s="30"/>
      <c r="K98" s="30"/>
      <c r="L98" s="25"/>
      <c r="M98" s="25"/>
      <c r="N98" s="30"/>
      <c r="O98" s="26">
        <v>0</v>
      </c>
      <c r="P98" s="87">
        <v>0</v>
      </c>
      <c r="Q98" s="87">
        <v>0</v>
      </c>
    </row>
    <row r="99" spans="1:17" ht="12.75">
      <c r="A99" s="1" t="s">
        <v>147</v>
      </c>
      <c r="B99" s="59">
        <v>7.16</v>
      </c>
      <c r="C99" s="41">
        <v>3.98</v>
      </c>
      <c r="D99" s="55">
        <v>5.02</v>
      </c>
      <c r="E99" s="41">
        <v>4.32</v>
      </c>
      <c r="F99" s="56">
        <v>3.6</v>
      </c>
      <c r="G99" s="49">
        <f t="shared" si="1"/>
        <v>3.602657718586342</v>
      </c>
      <c r="H99" s="27">
        <v>3.01</v>
      </c>
      <c r="I99" s="30">
        <v>2.97</v>
      </c>
      <c r="J99" s="30">
        <v>2.92</v>
      </c>
      <c r="K99" s="30">
        <v>3.25</v>
      </c>
      <c r="L99" s="25">
        <v>4.5</v>
      </c>
      <c r="M99" s="25">
        <v>4.32</v>
      </c>
      <c r="N99" s="30">
        <v>4.248604030104394</v>
      </c>
      <c r="O99" s="26">
        <v>3.861092072195568</v>
      </c>
      <c r="P99" s="87">
        <v>1.0052910052910053</v>
      </c>
      <c r="Q99" s="87">
        <v>1.3403880070546739</v>
      </c>
    </row>
    <row r="100" spans="1:17" ht="12.75">
      <c r="A100" s="1" t="s">
        <v>148</v>
      </c>
      <c r="B100" s="59">
        <v>2.11</v>
      </c>
      <c r="C100" s="50">
        <v>1.9</v>
      </c>
      <c r="D100" s="55">
        <v>2.39</v>
      </c>
      <c r="E100" s="50">
        <v>1.8</v>
      </c>
      <c r="F100" s="56">
        <v>2.3</v>
      </c>
      <c r="G100" s="49">
        <f t="shared" si="1"/>
        <v>2.0610866021572503</v>
      </c>
      <c r="H100" s="27">
        <v>1.28</v>
      </c>
      <c r="I100" s="30">
        <v>1.79</v>
      </c>
      <c r="J100" s="30">
        <v>1.23</v>
      </c>
      <c r="K100" s="30">
        <v>3.04</v>
      </c>
      <c r="L100" s="25">
        <v>1.46</v>
      </c>
      <c r="M100" s="25">
        <v>2.69</v>
      </c>
      <c r="N100" s="30">
        <v>2.9376062151007525</v>
      </c>
      <c r="O100" s="26">
        <v>3.7011651816312545</v>
      </c>
      <c r="P100" s="87">
        <v>5.502645502645502</v>
      </c>
      <c r="Q100" s="87">
        <v>6.437389770723104</v>
      </c>
    </row>
    <row r="101" spans="1:17" ht="12.75">
      <c r="A101" s="1" t="s">
        <v>149</v>
      </c>
      <c r="B101" s="59">
        <v>2.85</v>
      </c>
      <c r="C101" s="41">
        <v>2.54</v>
      </c>
      <c r="D101" s="56">
        <v>5</v>
      </c>
      <c r="E101" s="41">
        <v>10.74</v>
      </c>
      <c r="F101" s="55">
        <v>23.02</v>
      </c>
      <c r="G101" s="49">
        <f aca="true" t="shared" si="2" ref="G101:G132">(H101+I101+J101+K101+L101+M101+N101)/7</f>
        <v>37.6811171227413</v>
      </c>
      <c r="H101" s="27">
        <v>30.17</v>
      </c>
      <c r="I101" s="30">
        <v>37.25</v>
      </c>
      <c r="J101" s="30">
        <v>39.55</v>
      </c>
      <c r="K101" s="30">
        <v>36.17</v>
      </c>
      <c r="L101" s="25">
        <v>40.46</v>
      </c>
      <c r="M101" s="25">
        <v>38.75</v>
      </c>
      <c r="N101" s="30">
        <v>41.41781985918912</v>
      </c>
      <c r="O101" s="26">
        <v>55.06054375142792</v>
      </c>
      <c r="P101" s="87">
        <v>105.29100529100529</v>
      </c>
      <c r="Q101" s="87">
        <v>100.19400352733686</v>
      </c>
    </row>
    <row r="102" spans="1:17" ht="12.75">
      <c r="A102" s="1" t="s">
        <v>150</v>
      </c>
      <c r="B102" s="59">
        <v>33.08</v>
      </c>
      <c r="C102" s="41">
        <v>33.74</v>
      </c>
      <c r="D102" s="56">
        <v>49.43</v>
      </c>
      <c r="E102" s="41">
        <v>40.04</v>
      </c>
      <c r="F102" s="55">
        <v>44.77</v>
      </c>
      <c r="G102" s="49">
        <f t="shared" si="2"/>
        <v>51.643966982277256</v>
      </c>
      <c r="H102" s="27">
        <v>49.05</v>
      </c>
      <c r="I102" s="30">
        <v>42.99</v>
      </c>
      <c r="J102" s="30">
        <v>43.97</v>
      </c>
      <c r="K102" s="30">
        <v>49.38</v>
      </c>
      <c r="L102" s="25">
        <v>49.87</v>
      </c>
      <c r="M102" s="25">
        <v>54.24</v>
      </c>
      <c r="N102" s="30">
        <v>72.00776887594076</v>
      </c>
      <c r="O102" s="26">
        <v>80.53461274845785</v>
      </c>
      <c r="P102" s="87">
        <v>169.8941798941799</v>
      </c>
      <c r="Q102" s="87">
        <v>156.20811287477954</v>
      </c>
    </row>
    <row r="103" spans="1:17" ht="12.75">
      <c r="A103" s="1" t="s">
        <v>151</v>
      </c>
      <c r="B103" s="59"/>
      <c r="C103" s="41"/>
      <c r="D103" s="55">
        <v>0.02</v>
      </c>
      <c r="E103" s="41"/>
      <c r="F103" s="55">
        <v>0.04</v>
      </c>
      <c r="G103" s="49">
        <f t="shared" si="2"/>
        <v>0.025714285714285714</v>
      </c>
      <c r="H103" s="43"/>
      <c r="I103" s="54"/>
      <c r="J103" s="30">
        <v>0.04</v>
      </c>
      <c r="K103" s="30">
        <v>0.08</v>
      </c>
      <c r="L103" s="25">
        <v>0.02</v>
      </c>
      <c r="M103" s="25">
        <v>0.04</v>
      </c>
      <c r="N103" s="54"/>
      <c r="O103" s="26">
        <v>0.04569339730408956</v>
      </c>
      <c r="P103" s="87">
        <v>0</v>
      </c>
      <c r="Q103" s="87">
        <v>0</v>
      </c>
    </row>
    <row r="104" spans="1:17" ht="12.75">
      <c r="A104" s="1" t="s">
        <v>152</v>
      </c>
      <c r="B104" s="59">
        <v>1.48</v>
      </c>
      <c r="C104" s="41">
        <v>1.13</v>
      </c>
      <c r="D104" s="55">
        <v>0.87</v>
      </c>
      <c r="E104" s="41">
        <v>0.96</v>
      </c>
      <c r="F104" s="55">
        <v>1.04</v>
      </c>
      <c r="G104" s="49">
        <f t="shared" si="2"/>
        <v>1.2266583428710156</v>
      </c>
      <c r="H104" s="27">
        <v>1.23</v>
      </c>
      <c r="I104" s="30">
        <v>1.25</v>
      </c>
      <c r="J104" s="30">
        <v>0.86</v>
      </c>
      <c r="K104" s="30">
        <v>0.89</v>
      </c>
      <c r="L104" s="25">
        <v>1.04</v>
      </c>
      <c r="M104" s="25">
        <v>1.69</v>
      </c>
      <c r="N104" s="30">
        <v>1.6266084000971108</v>
      </c>
      <c r="O104" s="26">
        <v>1.8962759881197166</v>
      </c>
      <c r="P104" s="87">
        <v>2.804232804232804</v>
      </c>
      <c r="Q104" s="87">
        <v>2.8395061728395063</v>
      </c>
    </row>
    <row r="105" spans="1:17" ht="12.75">
      <c r="A105" s="1" t="s">
        <v>153</v>
      </c>
      <c r="B105" s="59">
        <v>0.09</v>
      </c>
      <c r="C105" s="41">
        <v>0.04</v>
      </c>
      <c r="D105" s="55">
        <v>0.11</v>
      </c>
      <c r="E105" s="41">
        <v>0.09</v>
      </c>
      <c r="F105" s="56">
        <v>0.1</v>
      </c>
      <c r="G105" s="49">
        <f t="shared" si="2"/>
        <v>0.19182533902126037</v>
      </c>
      <c r="H105" s="27">
        <v>0.19</v>
      </c>
      <c r="I105" s="30">
        <v>0.32</v>
      </c>
      <c r="J105" s="30">
        <v>0.22</v>
      </c>
      <c r="K105" s="30">
        <v>0.06</v>
      </c>
      <c r="L105" s="25">
        <v>0.05</v>
      </c>
      <c r="M105" s="25">
        <v>0.26</v>
      </c>
      <c r="N105" s="30">
        <v>0.2427773731488225</v>
      </c>
      <c r="O105" s="26">
        <v>0.2284669865204478</v>
      </c>
      <c r="P105" s="87">
        <v>0.05291005291005291</v>
      </c>
      <c r="Q105" s="87">
        <v>0.05291005291005291</v>
      </c>
    </row>
    <row r="106" spans="1:17" ht="12.75">
      <c r="A106" s="1" t="s">
        <v>154</v>
      </c>
      <c r="B106" s="59">
        <v>2.66</v>
      </c>
      <c r="C106" s="41">
        <v>1.93</v>
      </c>
      <c r="D106" s="55">
        <v>1.99</v>
      </c>
      <c r="E106" s="41">
        <v>2.07</v>
      </c>
      <c r="F106" s="56">
        <v>1.7</v>
      </c>
      <c r="G106" s="49">
        <f t="shared" si="2"/>
        <v>2.2433725245378557</v>
      </c>
      <c r="H106" s="27">
        <v>1.77</v>
      </c>
      <c r="I106" s="30">
        <v>1.62</v>
      </c>
      <c r="J106" s="30">
        <v>3.28</v>
      </c>
      <c r="K106" s="30">
        <v>3.37</v>
      </c>
      <c r="L106" s="25">
        <v>2.16</v>
      </c>
      <c r="M106" s="25">
        <v>1.44</v>
      </c>
      <c r="N106" s="30">
        <v>2.0636076717649914</v>
      </c>
      <c r="O106" s="26">
        <v>1.9419693854238063</v>
      </c>
      <c r="P106" s="87">
        <v>1.4814814814814814</v>
      </c>
      <c r="Q106" s="87">
        <v>1.2522045855379187</v>
      </c>
    </row>
    <row r="107" spans="1:17" ht="12.75">
      <c r="A107" s="1" t="s">
        <v>155</v>
      </c>
      <c r="B107" s="59">
        <v>4.56</v>
      </c>
      <c r="C107" s="41">
        <v>5.73</v>
      </c>
      <c r="D107" s="55">
        <v>7.09</v>
      </c>
      <c r="E107" s="41">
        <v>12.12</v>
      </c>
      <c r="F107" s="55">
        <v>10.94</v>
      </c>
      <c r="G107" s="49">
        <f t="shared" si="2"/>
        <v>10.728307148059514</v>
      </c>
      <c r="H107" s="27">
        <v>12.51</v>
      </c>
      <c r="I107" s="30">
        <v>12.08</v>
      </c>
      <c r="J107" s="30">
        <v>11.56</v>
      </c>
      <c r="K107" s="30">
        <v>9.33</v>
      </c>
      <c r="L107" s="25">
        <v>10.62</v>
      </c>
      <c r="M107" s="25">
        <v>9.02</v>
      </c>
      <c r="N107" s="30">
        <v>9.978150036416606</v>
      </c>
      <c r="O107" s="26">
        <v>15.62714187799863</v>
      </c>
      <c r="P107" s="87">
        <v>26.349206349206348</v>
      </c>
      <c r="Q107" s="87">
        <v>28.271604938271604</v>
      </c>
    </row>
    <row r="108" spans="1:17" ht="12.75">
      <c r="A108" s="1" t="s">
        <v>156</v>
      </c>
      <c r="B108" s="59">
        <v>0.01</v>
      </c>
      <c r="C108" s="41">
        <v>0.02</v>
      </c>
      <c r="D108" s="55"/>
      <c r="E108" s="41">
        <v>0.03</v>
      </c>
      <c r="F108" s="55">
        <v>0.04</v>
      </c>
      <c r="G108" s="49">
        <f t="shared" si="2"/>
        <v>0.012039676759268893</v>
      </c>
      <c r="H108" s="63"/>
      <c r="I108" s="54"/>
      <c r="J108" s="54"/>
      <c r="K108" s="30">
        <v>0.04</v>
      </c>
      <c r="L108" s="25">
        <v>0.02</v>
      </c>
      <c r="M108" s="52"/>
      <c r="N108" s="30">
        <v>0.02427773731488225</v>
      </c>
      <c r="O108" s="26">
        <v>0</v>
      </c>
      <c r="P108" s="87">
        <v>0.42328042328042326</v>
      </c>
      <c r="Q108" s="87">
        <v>0.3880070546737213</v>
      </c>
    </row>
    <row r="109" spans="1:17" ht="12.75">
      <c r="A109" s="1" t="s">
        <v>157</v>
      </c>
      <c r="B109" s="60">
        <v>90.6</v>
      </c>
      <c r="C109" s="41">
        <v>44.43</v>
      </c>
      <c r="D109" s="56">
        <v>15.29</v>
      </c>
      <c r="E109" s="41">
        <v>13.13</v>
      </c>
      <c r="F109" s="55">
        <v>15.94</v>
      </c>
      <c r="G109" s="49">
        <f t="shared" si="2"/>
        <v>39.47939756528977</v>
      </c>
      <c r="H109" s="27">
        <v>43.92</v>
      </c>
      <c r="I109" s="30">
        <v>48.82</v>
      </c>
      <c r="J109" s="30">
        <v>39.16</v>
      </c>
      <c r="K109" s="30">
        <v>31.13</v>
      </c>
      <c r="L109" s="25">
        <v>44</v>
      </c>
      <c r="M109" s="25">
        <v>39.1</v>
      </c>
      <c r="N109" s="30">
        <v>30.225782957028404</v>
      </c>
      <c r="O109" s="26">
        <v>25.062828421293123</v>
      </c>
      <c r="P109" s="87">
        <v>23.915343915343914</v>
      </c>
      <c r="Q109" s="87">
        <v>18.130511463844798</v>
      </c>
    </row>
    <row r="110" spans="1:17" ht="12.75">
      <c r="A110" s="1" t="s">
        <v>158</v>
      </c>
      <c r="B110" s="59">
        <v>0.25</v>
      </c>
      <c r="C110" s="41">
        <v>0.05</v>
      </c>
      <c r="D110" s="55">
        <v>0.03</v>
      </c>
      <c r="E110" s="41">
        <v>0.02</v>
      </c>
      <c r="F110" s="55"/>
      <c r="G110" s="49">
        <f t="shared" si="2"/>
        <v>0.002857142857142857</v>
      </c>
      <c r="H110" s="63"/>
      <c r="I110" s="30">
        <v>0.02</v>
      </c>
      <c r="J110" s="54"/>
      <c r="K110" s="54"/>
      <c r="L110" s="52"/>
      <c r="M110" s="52"/>
      <c r="N110" s="54"/>
      <c r="O110" s="26">
        <v>0</v>
      </c>
      <c r="P110" s="87">
        <v>0</v>
      </c>
      <c r="Q110" s="87">
        <v>0.01763668430335097</v>
      </c>
    </row>
    <row r="111" spans="1:17" ht="12.75">
      <c r="A111" s="1" t="s">
        <v>159</v>
      </c>
      <c r="B111" s="59">
        <v>47.42</v>
      </c>
      <c r="C111" s="41">
        <v>53.63</v>
      </c>
      <c r="D111" s="56">
        <v>40.11</v>
      </c>
      <c r="E111" s="41">
        <v>41.99</v>
      </c>
      <c r="F111" s="55">
        <v>24.56</v>
      </c>
      <c r="G111" s="49">
        <f t="shared" si="2"/>
        <v>22.049304963063157</v>
      </c>
      <c r="H111" s="27">
        <v>22.49</v>
      </c>
      <c r="I111" s="30">
        <v>18.65</v>
      </c>
      <c r="J111" s="30">
        <v>29.18</v>
      </c>
      <c r="K111" s="30">
        <v>27.04</v>
      </c>
      <c r="L111" s="25">
        <v>20.59</v>
      </c>
      <c r="M111" s="25">
        <v>17.24</v>
      </c>
      <c r="N111" s="30">
        <v>19.155134741442097</v>
      </c>
      <c r="O111" s="26">
        <v>23.075165638565228</v>
      </c>
      <c r="P111" s="87">
        <v>41.48148148148148</v>
      </c>
      <c r="Q111" s="87">
        <v>40.10582010582011</v>
      </c>
    </row>
    <row r="112" spans="1:17" ht="12.75">
      <c r="A112" s="1" t="s">
        <v>160</v>
      </c>
      <c r="B112" s="59">
        <v>0.03</v>
      </c>
      <c r="C112" s="41">
        <v>0.18</v>
      </c>
      <c r="D112" s="55">
        <v>0.28</v>
      </c>
      <c r="E112" s="41">
        <v>0.75</v>
      </c>
      <c r="F112" s="56">
        <v>0.9</v>
      </c>
      <c r="G112" s="49">
        <f t="shared" si="2"/>
        <v>2.0735709083342004</v>
      </c>
      <c r="H112" s="27">
        <v>1.19</v>
      </c>
      <c r="I112" s="30">
        <v>1.42</v>
      </c>
      <c r="J112" s="30">
        <v>2.2</v>
      </c>
      <c r="K112" s="30">
        <v>2.38</v>
      </c>
      <c r="L112" s="25">
        <v>2.82</v>
      </c>
      <c r="M112" s="25">
        <v>2.32</v>
      </c>
      <c r="N112" s="30">
        <v>2.1849963583394025</v>
      </c>
      <c r="O112" s="26">
        <v>3.312771304546493</v>
      </c>
      <c r="P112" s="87">
        <v>4.761904761904762</v>
      </c>
      <c r="Q112" s="87">
        <v>5.626102292768959</v>
      </c>
    </row>
    <row r="113" spans="1:17" ht="12.75">
      <c r="A113" s="1" t="s">
        <v>161</v>
      </c>
      <c r="B113" s="60">
        <v>2.5</v>
      </c>
      <c r="C113" s="50">
        <v>1.02</v>
      </c>
      <c r="D113" s="55">
        <v>0.46</v>
      </c>
      <c r="E113" s="41">
        <v>0.13</v>
      </c>
      <c r="F113" s="55">
        <v>0.01</v>
      </c>
      <c r="G113" s="49">
        <f t="shared" si="2"/>
        <v>0.12142857142857143</v>
      </c>
      <c r="H113" s="63"/>
      <c r="I113" s="30">
        <v>0.44</v>
      </c>
      <c r="J113" s="54"/>
      <c r="K113" s="30">
        <v>0.04</v>
      </c>
      <c r="L113" s="52"/>
      <c r="M113" s="25">
        <v>0.37</v>
      </c>
      <c r="N113" s="54"/>
      <c r="O113" s="26">
        <v>0.1142334932602239</v>
      </c>
      <c r="P113" s="87">
        <v>3.544973544973545</v>
      </c>
      <c r="Q113" s="87">
        <v>0.31746031746031744</v>
      </c>
    </row>
    <row r="114" spans="1:17" ht="12.75">
      <c r="A114" s="1" t="s">
        <v>162</v>
      </c>
      <c r="B114" s="59">
        <v>27.78</v>
      </c>
      <c r="C114" s="41">
        <v>43.99</v>
      </c>
      <c r="D114" s="56">
        <v>62.92</v>
      </c>
      <c r="E114" s="50">
        <v>37.8</v>
      </c>
      <c r="F114" s="56">
        <v>16.8</v>
      </c>
      <c r="G114" s="49">
        <f t="shared" si="2"/>
        <v>9.949561266604237</v>
      </c>
      <c r="H114" s="26">
        <v>14.5</v>
      </c>
      <c r="I114" s="30">
        <v>9.95</v>
      </c>
      <c r="J114" s="30">
        <v>8.57</v>
      </c>
      <c r="K114" s="30">
        <v>8.29</v>
      </c>
      <c r="L114" s="25">
        <v>10.24</v>
      </c>
      <c r="M114" s="25">
        <v>8.75</v>
      </c>
      <c r="N114" s="30">
        <v>9.346928866229666</v>
      </c>
      <c r="O114" s="26">
        <v>8.3161983093443</v>
      </c>
      <c r="P114" s="87">
        <v>7.830687830687831</v>
      </c>
      <c r="Q114" s="87">
        <v>9.312169312169312</v>
      </c>
    </row>
    <row r="115" spans="1:17" ht="12.75">
      <c r="A115" s="1" t="s">
        <v>163</v>
      </c>
      <c r="B115" s="59"/>
      <c r="C115" s="41">
        <v>0.02</v>
      </c>
      <c r="D115" s="55"/>
      <c r="E115" s="41">
        <v>0.14</v>
      </c>
      <c r="F115" s="55">
        <v>0.09</v>
      </c>
      <c r="G115" s="49">
        <f t="shared" si="2"/>
        <v>0.6895075087573267</v>
      </c>
      <c r="H115" s="27">
        <v>0.17</v>
      </c>
      <c r="I115" s="30">
        <v>0.32</v>
      </c>
      <c r="J115" s="30">
        <v>0.37</v>
      </c>
      <c r="K115" s="30">
        <v>0.4</v>
      </c>
      <c r="L115" s="25">
        <v>0.8</v>
      </c>
      <c r="M115" s="25">
        <v>0.97</v>
      </c>
      <c r="N115" s="30">
        <v>1.7965525613012865</v>
      </c>
      <c r="O115" s="26">
        <v>4.135252456020106</v>
      </c>
      <c r="P115" s="87">
        <v>42.43386243386244</v>
      </c>
      <c r="Q115" s="87">
        <v>37.38977072310406</v>
      </c>
    </row>
    <row r="116" spans="1:17" ht="12.75">
      <c r="A116" s="1" t="s">
        <v>164</v>
      </c>
      <c r="B116" s="59">
        <v>0.56</v>
      </c>
      <c r="C116" s="41">
        <v>1.74</v>
      </c>
      <c r="D116" s="55">
        <v>0.97</v>
      </c>
      <c r="E116" s="41">
        <v>1.25</v>
      </c>
      <c r="F116" s="56">
        <v>0.44</v>
      </c>
      <c r="G116" s="49">
        <f t="shared" si="2"/>
        <v>0.2699680921166719</v>
      </c>
      <c r="H116" s="27">
        <v>0.04</v>
      </c>
      <c r="I116" s="30">
        <v>0.29</v>
      </c>
      <c r="J116" s="30">
        <v>0.15</v>
      </c>
      <c r="K116" s="30">
        <v>0.12</v>
      </c>
      <c r="L116" s="25">
        <v>0.22</v>
      </c>
      <c r="M116" s="25">
        <v>0.39</v>
      </c>
      <c r="N116" s="30">
        <v>0.6797766448167031</v>
      </c>
      <c r="O116" s="26">
        <v>1.0737948366461048</v>
      </c>
      <c r="P116" s="87">
        <v>2.9100529100529102</v>
      </c>
      <c r="Q116" s="87">
        <v>6.261022927689595</v>
      </c>
    </row>
    <row r="117" spans="1:17" ht="12.75">
      <c r="A117" s="1" t="s">
        <v>165</v>
      </c>
      <c r="B117" s="59">
        <v>0.53</v>
      </c>
      <c r="C117" s="41">
        <v>1.94</v>
      </c>
      <c r="D117" s="56">
        <v>1.7</v>
      </c>
      <c r="E117" s="41">
        <v>1.31</v>
      </c>
      <c r="F117" s="55">
        <v>0.75</v>
      </c>
      <c r="G117" s="49">
        <f t="shared" si="2"/>
        <v>0.37692851940484867</v>
      </c>
      <c r="H117" s="27">
        <v>0.11</v>
      </c>
      <c r="I117" s="30">
        <v>1.99</v>
      </c>
      <c r="J117" s="30">
        <v>0.22</v>
      </c>
      <c r="K117" s="30">
        <v>0.04</v>
      </c>
      <c r="L117" s="25">
        <v>0.02</v>
      </c>
      <c r="M117" s="25">
        <v>0.04</v>
      </c>
      <c r="N117" s="30">
        <v>0.21849963583394025</v>
      </c>
      <c r="O117" s="26">
        <v>0.5026273703449852</v>
      </c>
      <c r="P117" s="87">
        <v>1.5343915343915344</v>
      </c>
      <c r="Q117" s="87">
        <v>1.3580246913580247</v>
      </c>
    </row>
    <row r="118" spans="1:17" ht="12.75">
      <c r="A118" s="1" t="s">
        <v>166</v>
      </c>
      <c r="B118" s="59">
        <v>0.11</v>
      </c>
      <c r="C118" s="41"/>
      <c r="D118" s="55"/>
      <c r="E118" s="41">
        <v>0.01</v>
      </c>
      <c r="F118" s="56">
        <v>0.03</v>
      </c>
      <c r="G118" s="49">
        <f t="shared" si="2"/>
        <v>0</v>
      </c>
      <c r="H118" s="27"/>
      <c r="I118" s="30"/>
      <c r="J118" s="30"/>
      <c r="K118" s="30"/>
      <c r="L118" s="25"/>
      <c r="M118" s="25"/>
      <c r="N118" s="30"/>
      <c r="O118" s="26">
        <v>0.02284669865204478</v>
      </c>
      <c r="P118" s="87">
        <v>0</v>
      </c>
      <c r="Q118" s="87">
        <v>0.1763668430335097</v>
      </c>
    </row>
    <row r="119" spans="1:17" ht="12.75">
      <c r="A119" s="1" t="s">
        <v>167</v>
      </c>
      <c r="B119" s="59">
        <v>7.38</v>
      </c>
      <c r="C119" s="41">
        <v>3.47</v>
      </c>
      <c r="D119" s="55">
        <v>5.97</v>
      </c>
      <c r="E119" s="41">
        <v>17.45</v>
      </c>
      <c r="F119" s="55">
        <v>34.78</v>
      </c>
      <c r="G119" s="49">
        <f t="shared" si="2"/>
        <v>65.3491877362744</v>
      </c>
      <c r="H119" s="27">
        <v>47.88</v>
      </c>
      <c r="I119" s="30">
        <v>61.32</v>
      </c>
      <c r="J119" s="30">
        <v>62.29</v>
      </c>
      <c r="K119" s="30">
        <v>47.02</v>
      </c>
      <c r="L119" s="25">
        <v>76.54</v>
      </c>
      <c r="M119" s="25">
        <v>84.22</v>
      </c>
      <c r="N119" s="30">
        <v>78.17431415392085</v>
      </c>
      <c r="O119" s="26">
        <v>104.36371944254056</v>
      </c>
      <c r="P119" s="87">
        <v>153.43915343915344</v>
      </c>
      <c r="Q119" s="87">
        <v>135.5731922398589</v>
      </c>
    </row>
    <row r="120" spans="1:17" ht="12.75">
      <c r="A120" s="1" t="s">
        <v>168</v>
      </c>
      <c r="B120" s="59">
        <v>1.01</v>
      </c>
      <c r="C120" s="41">
        <v>1.17</v>
      </c>
      <c r="D120" s="55">
        <v>0.42</v>
      </c>
      <c r="E120" s="50">
        <v>0.3</v>
      </c>
      <c r="F120" s="55">
        <v>0.74</v>
      </c>
      <c r="G120" s="49">
        <f t="shared" si="2"/>
        <v>0.6203967675926888</v>
      </c>
      <c r="H120" s="27">
        <v>0.09</v>
      </c>
      <c r="I120" s="30">
        <v>1.57</v>
      </c>
      <c r="J120" s="30">
        <v>0.37</v>
      </c>
      <c r="K120" s="30">
        <v>0.5</v>
      </c>
      <c r="L120" s="25">
        <v>0.55</v>
      </c>
      <c r="M120" s="25">
        <v>1.02</v>
      </c>
      <c r="N120" s="30">
        <v>0.2427773731488225</v>
      </c>
      <c r="O120" s="26">
        <v>8.978752570253599</v>
      </c>
      <c r="P120" s="87">
        <v>0.9523809523809523</v>
      </c>
      <c r="Q120" s="87">
        <v>1.6578483245149913</v>
      </c>
    </row>
    <row r="121" spans="1:17" ht="12.75">
      <c r="A121" s="1" t="s">
        <v>169</v>
      </c>
      <c r="B121" s="59">
        <v>27.38</v>
      </c>
      <c r="C121" s="41">
        <v>3.55</v>
      </c>
      <c r="D121" s="55">
        <v>4.02</v>
      </c>
      <c r="E121" s="41">
        <v>3.81</v>
      </c>
      <c r="F121" s="55">
        <v>7.25</v>
      </c>
      <c r="G121" s="49">
        <f t="shared" si="2"/>
        <v>11.580801512156212</v>
      </c>
      <c r="H121" s="27">
        <v>0.58</v>
      </c>
      <c r="I121" s="30">
        <v>52.13</v>
      </c>
      <c r="J121" s="30">
        <v>0.24</v>
      </c>
      <c r="K121" s="30">
        <v>16.09</v>
      </c>
      <c r="L121" s="25">
        <v>0.51</v>
      </c>
      <c r="M121" s="25">
        <v>11.2</v>
      </c>
      <c r="N121" s="30">
        <v>0.3156105850934693</v>
      </c>
      <c r="O121" s="26">
        <v>14.507653644048435</v>
      </c>
      <c r="P121" s="87">
        <v>44.33862433862434</v>
      </c>
      <c r="Q121" s="87">
        <v>23.47442680776014</v>
      </c>
    </row>
    <row r="122" spans="1:17" ht="12.75">
      <c r="A122" s="1" t="s">
        <v>170</v>
      </c>
      <c r="B122" s="59">
        <v>0.25</v>
      </c>
      <c r="C122" s="41">
        <v>0.45</v>
      </c>
      <c r="D122" s="55">
        <v>0.11</v>
      </c>
      <c r="E122" s="41">
        <v>4.73</v>
      </c>
      <c r="F122" s="55">
        <v>0.36</v>
      </c>
      <c r="G122" s="49">
        <f t="shared" si="2"/>
        <v>0.039999999999999994</v>
      </c>
      <c r="H122" s="27">
        <v>0.02</v>
      </c>
      <c r="I122" s="30">
        <v>0.22</v>
      </c>
      <c r="J122" s="30">
        <v>0.04</v>
      </c>
      <c r="K122" s="54"/>
      <c r="L122" s="52"/>
      <c r="M122" s="52"/>
      <c r="N122" s="54"/>
      <c r="O122" s="26">
        <v>0</v>
      </c>
      <c r="P122" s="87">
        <v>0</v>
      </c>
      <c r="Q122" s="87">
        <v>0.01763668430335097</v>
      </c>
    </row>
    <row r="123" spans="1:17" ht="12.75">
      <c r="A123" s="1" t="s">
        <v>171</v>
      </c>
      <c r="B123" s="59">
        <v>0.16</v>
      </c>
      <c r="C123" s="41">
        <v>0.07</v>
      </c>
      <c r="D123" s="55">
        <v>0.07</v>
      </c>
      <c r="E123" s="41">
        <v>0.23</v>
      </c>
      <c r="F123" s="55">
        <v>0.06</v>
      </c>
      <c r="G123" s="49">
        <f t="shared" si="2"/>
        <v>0.08714285714285715</v>
      </c>
      <c r="H123" s="63"/>
      <c r="I123" s="30">
        <v>0.61</v>
      </c>
      <c r="J123" s="54"/>
      <c r="K123" s="54"/>
      <c r="L123" s="52"/>
      <c r="M123" s="52"/>
      <c r="N123" s="54"/>
      <c r="O123" s="26">
        <v>0</v>
      </c>
      <c r="P123" s="87">
        <v>0</v>
      </c>
      <c r="Q123" s="87">
        <v>0</v>
      </c>
    </row>
    <row r="124" spans="1:17" ht="12.75">
      <c r="A124" s="1" t="s">
        <v>172</v>
      </c>
      <c r="B124" s="59">
        <v>55.41</v>
      </c>
      <c r="C124" s="41">
        <v>7.07</v>
      </c>
      <c r="D124" s="56">
        <v>16.46</v>
      </c>
      <c r="E124" s="41">
        <v>19.06</v>
      </c>
      <c r="F124" s="55">
        <v>10.91</v>
      </c>
      <c r="G124" s="49">
        <f t="shared" si="2"/>
        <v>13.374575659834218</v>
      </c>
      <c r="H124" s="27">
        <v>2.08</v>
      </c>
      <c r="I124" s="30">
        <v>30.83</v>
      </c>
      <c r="J124" s="30">
        <v>3.56</v>
      </c>
      <c r="K124" s="30">
        <v>18.08</v>
      </c>
      <c r="L124" s="25">
        <v>3.42</v>
      </c>
      <c r="M124" s="25">
        <v>20.09</v>
      </c>
      <c r="N124" s="30">
        <v>15.562029618839523</v>
      </c>
      <c r="O124" s="26">
        <v>33.653187114461964</v>
      </c>
      <c r="P124" s="87">
        <v>42.38095238095238</v>
      </c>
      <c r="Q124" s="87">
        <v>19.1005291005291</v>
      </c>
    </row>
    <row r="125" spans="1:17" ht="12.75">
      <c r="A125" s="1" t="s">
        <v>173</v>
      </c>
      <c r="B125" s="59">
        <v>0.04</v>
      </c>
      <c r="C125" s="41">
        <v>0.01</v>
      </c>
      <c r="D125" s="55">
        <v>0.03</v>
      </c>
      <c r="E125" s="41">
        <v>0.05</v>
      </c>
      <c r="F125" s="55">
        <v>0.03</v>
      </c>
      <c r="G125" s="49">
        <f t="shared" si="2"/>
        <v>0.017753962473554607</v>
      </c>
      <c r="H125" s="27">
        <v>0.02</v>
      </c>
      <c r="I125" s="54"/>
      <c r="J125" s="54"/>
      <c r="K125" s="30">
        <v>0.06</v>
      </c>
      <c r="L125" s="52"/>
      <c r="M125" s="25">
        <v>0.02</v>
      </c>
      <c r="N125" s="30">
        <v>0.02427773731488225</v>
      </c>
      <c r="O125" s="26">
        <v>0</v>
      </c>
      <c r="P125" s="87">
        <v>0</v>
      </c>
      <c r="Q125" s="87">
        <v>0.12345679012345678</v>
      </c>
    </row>
    <row r="126" spans="1:17" ht="12.75">
      <c r="A126" s="1" t="s">
        <v>272</v>
      </c>
      <c r="B126" s="59">
        <v>0.04</v>
      </c>
      <c r="C126" s="41"/>
      <c r="D126" s="55"/>
      <c r="E126" s="41"/>
      <c r="F126" s="55"/>
      <c r="G126" s="49">
        <f t="shared" si="2"/>
        <v>0</v>
      </c>
      <c r="H126" s="27"/>
      <c r="J126" s="30"/>
      <c r="K126" s="30"/>
      <c r="L126" s="25"/>
      <c r="M126" s="25"/>
      <c r="N126" s="30"/>
      <c r="O126" s="26">
        <v>0</v>
      </c>
      <c r="P126" s="87">
        <v>0</v>
      </c>
      <c r="Q126" s="87">
        <v>0</v>
      </c>
    </row>
    <row r="127" spans="1:17" ht="12.75">
      <c r="A127" s="1" t="s">
        <v>174</v>
      </c>
      <c r="B127" s="59">
        <v>2.07</v>
      </c>
      <c r="C127" s="41">
        <v>1.51</v>
      </c>
      <c r="D127" s="55">
        <v>0.99</v>
      </c>
      <c r="E127" s="41">
        <v>0.51</v>
      </c>
      <c r="F127" s="56">
        <v>1.2</v>
      </c>
      <c r="G127" s="49">
        <f t="shared" si="2"/>
        <v>0.8014285714285714</v>
      </c>
      <c r="H127" s="27">
        <v>0.15</v>
      </c>
      <c r="I127" s="30">
        <v>0.07</v>
      </c>
      <c r="J127" s="54"/>
      <c r="K127" s="30">
        <v>1.63</v>
      </c>
      <c r="L127" s="52"/>
      <c r="M127" s="25">
        <v>3.76</v>
      </c>
      <c r="N127" s="54"/>
      <c r="O127" s="26">
        <v>8.293351610692255</v>
      </c>
      <c r="P127" s="87">
        <v>6.243386243386244</v>
      </c>
      <c r="Q127" s="87">
        <v>11.022927689594356</v>
      </c>
    </row>
    <row r="128" spans="1:17" ht="12.75">
      <c r="A128" s="1" t="s">
        <v>175</v>
      </c>
      <c r="B128" s="59">
        <v>2.24</v>
      </c>
      <c r="C128" s="41">
        <v>1.56</v>
      </c>
      <c r="D128" s="55">
        <v>1.05</v>
      </c>
      <c r="E128" s="41">
        <v>0.88</v>
      </c>
      <c r="F128" s="55">
        <v>2.62</v>
      </c>
      <c r="G128" s="49">
        <f t="shared" si="2"/>
        <v>1.3989761731349495</v>
      </c>
      <c r="H128" s="27">
        <v>0.35</v>
      </c>
      <c r="I128" s="30">
        <v>0.27</v>
      </c>
      <c r="J128" s="30">
        <v>0.04</v>
      </c>
      <c r="K128" s="30">
        <v>2.52</v>
      </c>
      <c r="L128" s="25">
        <v>0.09</v>
      </c>
      <c r="M128" s="25">
        <v>6.45</v>
      </c>
      <c r="N128" s="30">
        <v>0.07283321194464676</v>
      </c>
      <c r="O128" s="26">
        <v>3.655471784327165</v>
      </c>
      <c r="P128" s="87">
        <v>2.2751322751322753</v>
      </c>
      <c r="Q128" s="87">
        <v>1.2874779541446209</v>
      </c>
    </row>
    <row r="129" spans="1:17" ht="12.75">
      <c r="A129" s="1" t="s">
        <v>176</v>
      </c>
      <c r="B129" s="59">
        <v>0.12</v>
      </c>
      <c r="C129" s="41"/>
      <c r="D129" s="55">
        <v>0.08</v>
      </c>
      <c r="E129" s="41">
        <v>0.14</v>
      </c>
      <c r="F129" s="55">
        <v>0.05</v>
      </c>
      <c r="G129" s="49">
        <f t="shared" si="2"/>
        <v>0.03142857142857143</v>
      </c>
      <c r="H129" s="63"/>
      <c r="I129" s="30">
        <v>0.05</v>
      </c>
      <c r="J129" s="54"/>
      <c r="K129" s="30">
        <v>0.06</v>
      </c>
      <c r="L129" s="25">
        <v>0.07</v>
      </c>
      <c r="M129" s="25">
        <v>0.04</v>
      </c>
      <c r="N129" s="54"/>
      <c r="O129" s="26">
        <v>0</v>
      </c>
      <c r="P129" s="87">
        <v>1.4814814814814814</v>
      </c>
      <c r="Q129" s="87">
        <v>1.111111111111111</v>
      </c>
    </row>
    <row r="130" spans="1:17" ht="12.75">
      <c r="A130" s="1" t="s">
        <v>177</v>
      </c>
      <c r="B130" s="60">
        <v>0.5</v>
      </c>
      <c r="C130" s="41">
        <v>0.13</v>
      </c>
      <c r="D130" s="55">
        <v>0.29</v>
      </c>
      <c r="E130" s="41">
        <v>0.12</v>
      </c>
      <c r="F130" s="55">
        <v>0.06</v>
      </c>
      <c r="G130" s="49">
        <f t="shared" si="2"/>
        <v>0.08</v>
      </c>
      <c r="H130" s="63"/>
      <c r="I130" s="30">
        <v>0.56</v>
      </c>
      <c r="J130" s="54"/>
      <c r="K130" s="54"/>
      <c r="L130" s="52"/>
      <c r="M130" s="52"/>
      <c r="N130" s="54"/>
      <c r="O130" s="26">
        <v>0</v>
      </c>
      <c r="P130" s="87">
        <v>0</v>
      </c>
      <c r="Q130" s="87">
        <v>0</v>
      </c>
    </row>
    <row r="131" spans="1:17" ht="12.75">
      <c r="A131" s="1" t="s">
        <v>178</v>
      </c>
      <c r="B131" s="59">
        <v>16.38</v>
      </c>
      <c r="C131" s="50">
        <v>11.5</v>
      </c>
      <c r="D131" s="56">
        <v>16.05</v>
      </c>
      <c r="E131" s="41">
        <v>18.07</v>
      </c>
      <c r="F131" s="56">
        <v>15.9</v>
      </c>
      <c r="G131" s="49">
        <f t="shared" si="2"/>
        <v>12.577943328824611</v>
      </c>
      <c r="H131" s="27">
        <v>7.27</v>
      </c>
      <c r="I131" s="30">
        <v>17.25</v>
      </c>
      <c r="J131" s="30">
        <v>11.21</v>
      </c>
      <c r="K131" s="30">
        <v>22.16</v>
      </c>
      <c r="L131" s="25">
        <v>11.13</v>
      </c>
      <c r="M131" s="25">
        <v>14.34</v>
      </c>
      <c r="N131" s="30">
        <v>4.685603301772274</v>
      </c>
      <c r="O131" s="26">
        <v>6.3742289239204935</v>
      </c>
      <c r="P131" s="87">
        <v>12.857142857142858</v>
      </c>
      <c r="Q131" s="87">
        <v>18.71252204585538</v>
      </c>
    </row>
    <row r="132" spans="1:17" ht="12.75">
      <c r="A132" s="1" t="s">
        <v>179</v>
      </c>
      <c r="B132" s="59"/>
      <c r="C132" s="41">
        <v>0.11</v>
      </c>
      <c r="D132" s="55">
        <v>0.01</v>
      </c>
      <c r="E132" s="41">
        <v>0.13</v>
      </c>
      <c r="F132" s="55">
        <v>0.03</v>
      </c>
      <c r="G132" s="49">
        <f t="shared" si="2"/>
        <v>0.005714285714285714</v>
      </c>
      <c r="H132" s="63"/>
      <c r="I132" s="31"/>
      <c r="J132" s="30">
        <v>0.04</v>
      </c>
      <c r="K132" s="31"/>
      <c r="L132" s="53"/>
      <c r="M132" s="53"/>
      <c r="N132" s="31"/>
      <c r="O132" s="26">
        <v>0</v>
      </c>
      <c r="P132" s="87">
        <v>0</v>
      </c>
      <c r="Q132" s="87">
        <v>0</v>
      </c>
    </row>
    <row r="133" spans="1:17" ht="12.75">
      <c r="A133" s="1" t="s">
        <v>180</v>
      </c>
      <c r="B133" s="59">
        <v>45.28</v>
      </c>
      <c r="C133" s="41">
        <v>65.21</v>
      </c>
      <c r="D133" s="56">
        <v>75.44</v>
      </c>
      <c r="E133" s="41">
        <v>78.62</v>
      </c>
      <c r="F133" s="55">
        <v>49.23</v>
      </c>
      <c r="G133" s="49">
        <f>(H133+I133+J133+K133+L133+M133+N133)/7</f>
        <v>53.05594388374431</v>
      </c>
      <c r="H133" s="27">
        <v>35.84</v>
      </c>
      <c r="I133" s="30">
        <v>34.19</v>
      </c>
      <c r="J133" s="30">
        <v>61.32</v>
      </c>
      <c r="K133" s="30">
        <v>67.3</v>
      </c>
      <c r="L133" s="25">
        <v>70.64</v>
      </c>
      <c r="M133" s="25">
        <v>33.08</v>
      </c>
      <c r="N133" s="30">
        <v>69.02160718621023</v>
      </c>
      <c r="O133" s="26">
        <v>53.89536212017364</v>
      </c>
      <c r="P133" s="87">
        <v>103.33333333333333</v>
      </c>
      <c r="Q133" s="87">
        <v>154.28571428571428</v>
      </c>
    </row>
    <row r="134" spans="1:17" ht="13.5" thickBot="1">
      <c r="A134" s="1" t="s">
        <v>181</v>
      </c>
      <c r="B134" s="61">
        <v>0.01</v>
      </c>
      <c r="C134" s="51">
        <v>0.05</v>
      </c>
      <c r="D134" s="57">
        <v>0.01</v>
      </c>
      <c r="E134" s="51">
        <v>0.08</v>
      </c>
      <c r="F134" s="57">
        <v>0.16</v>
      </c>
      <c r="G134" s="65">
        <f>(H134+I134+J134+K134+L134+M134+N134)/7</f>
        <v>0.08754760170637811</v>
      </c>
      <c r="H134" s="92">
        <v>0.28</v>
      </c>
      <c r="I134" s="93">
        <v>0.05</v>
      </c>
      <c r="J134" s="94"/>
      <c r="K134" s="93">
        <v>0.14</v>
      </c>
      <c r="L134" s="95">
        <v>0.05</v>
      </c>
      <c r="M134" s="95">
        <v>0.02</v>
      </c>
      <c r="N134" s="93">
        <v>0.07283321194464676</v>
      </c>
      <c r="O134" s="93">
        <v>0.13708019191226867</v>
      </c>
      <c r="P134" s="96">
        <v>0.10582010582010581</v>
      </c>
      <c r="Q134" s="96">
        <v>0.14109347442680775</v>
      </c>
    </row>
    <row r="135" spans="1:17" ht="12.75">
      <c r="A135" s="1" t="s">
        <v>182</v>
      </c>
      <c r="B135" s="31">
        <f aca="true" t="shared" si="3" ref="B135:N135">SUM(B4:B134)</f>
        <v>535.26</v>
      </c>
      <c r="C135" s="31">
        <f t="shared" si="3"/>
        <v>397.12000000000006</v>
      </c>
      <c r="D135" s="31">
        <f t="shared" si="3"/>
        <v>387.50000000000006</v>
      </c>
      <c r="E135" s="31">
        <f t="shared" si="3"/>
        <v>462.73</v>
      </c>
      <c r="F135" s="31">
        <f t="shared" si="3"/>
        <v>454.55000000000007</v>
      </c>
      <c r="G135" s="31">
        <f t="shared" si="3"/>
        <v>507.28475181981685</v>
      </c>
      <c r="H135" s="44">
        <f t="shared" si="3"/>
        <v>425.58822510822506</v>
      </c>
      <c r="I135" s="31">
        <f t="shared" si="3"/>
        <v>601.81</v>
      </c>
      <c r="J135" s="31">
        <f t="shared" si="3"/>
        <v>437.85</v>
      </c>
      <c r="K135" s="31">
        <f t="shared" si="3"/>
        <v>580.1499999999999</v>
      </c>
      <c r="L135" s="31">
        <f t="shared" si="3"/>
        <v>491.15000000000003</v>
      </c>
      <c r="M135" s="31">
        <f t="shared" si="3"/>
        <v>503.68999999999994</v>
      </c>
      <c r="N135" s="18">
        <f t="shared" si="3"/>
        <v>510.75503763049284</v>
      </c>
      <c r="O135" s="18">
        <v>859.4471098926206</v>
      </c>
      <c r="P135" s="29">
        <v>1766.2585034013605</v>
      </c>
      <c r="Q135" s="29">
        <v>1618.4656084656083</v>
      </c>
    </row>
    <row r="136" spans="1:17" ht="12.75">
      <c r="A136" s="1" t="s">
        <v>183</v>
      </c>
      <c r="B136" s="34"/>
      <c r="C136" s="34"/>
      <c r="D136" s="34"/>
      <c r="E136" s="34"/>
      <c r="F136" s="34"/>
      <c r="G136" s="34"/>
      <c r="H136" s="45">
        <f aca="true" t="shared" si="4" ref="H136:N136">COUNT(H4:H134)</f>
        <v>66</v>
      </c>
      <c r="I136" s="34">
        <f t="shared" si="4"/>
        <v>75</v>
      </c>
      <c r="J136" s="34">
        <f t="shared" si="4"/>
        <v>73</v>
      </c>
      <c r="K136" s="34">
        <f t="shared" si="4"/>
        <v>68</v>
      </c>
      <c r="L136" s="34">
        <f t="shared" si="4"/>
        <v>72</v>
      </c>
      <c r="M136" s="34">
        <f t="shared" si="4"/>
        <v>74</v>
      </c>
      <c r="N136" s="34">
        <f t="shared" si="4"/>
        <v>64</v>
      </c>
      <c r="O136" s="99">
        <f>COUNTIF(O4:O134,"&gt;0")</f>
        <v>71</v>
      </c>
      <c r="P136" s="88">
        <f>COUNTIF(P4:P134,"&gt;0")</f>
        <v>76</v>
      </c>
      <c r="Q136" s="91"/>
    </row>
    <row r="137" spans="13:17" ht="12.75">
      <c r="M137" s="53"/>
      <c r="Q137" s="91"/>
    </row>
  </sheetData>
  <mergeCells count="1">
    <mergeCell ref="H1:N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9">
      <selection activeCell="F23" sqref="F23"/>
    </sheetView>
  </sheetViews>
  <sheetFormatPr defaultColWidth="9.140625" defaultRowHeight="12.75"/>
  <cols>
    <col min="1" max="1" width="29.57421875" style="0" customWidth="1"/>
  </cols>
  <sheetData>
    <row r="1" spans="1:2" ht="12.75">
      <c r="A1" s="1" t="s">
        <v>184</v>
      </c>
      <c r="B1" s="1" t="s">
        <v>185</v>
      </c>
    </row>
    <row r="2" spans="1:2" ht="12.75">
      <c r="A2" t="s">
        <v>186</v>
      </c>
      <c r="B2" s="1" t="s">
        <v>192</v>
      </c>
    </row>
    <row r="3" spans="1:2" ht="12.75">
      <c r="A3" t="s">
        <v>324</v>
      </c>
      <c r="B3" s="1" t="s">
        <v>325</v>
      </c>
    </row>
    <row r="4" spans="1:2" ht="12.75">
      <c r="A4" t="s">
        <v>187</v>
      </c>
      <c r="B4" s="1" t="s">
        <v>231</v>
      </c>
    </row>
    <row r="5" spans="1:8" ht="12.75">
      <c r="A5" t="s">
        <v>188</v>
      </c>
      <c r="B5" s="1" t="s">
        <v>189</v>
      </c>
      <c r="H5" t="s">
        <v>245</v>
      </c>
    </row>
    <row r="6" spans="1:8" ht="12.75">
      <c r="A6" t="s">
        <v>190</v>
      </c>
      <c r="B6" s="1" t="s">
        <v>255</v>
      </c>
      <c r="H6" t="s">
        <v>247</v>
      </c>
    </row>
    <row r="7" spans="1:8" ht="12.75">
      <c r="A7" t="s">
        <v>252</v>
      </c>
      <c r="B7" s="1" t="s">
        <v>253</v>
      </c>
      <c r="H7" t="s">
        <v>246</v>
      </c>
    </row>
    <row r="8" spans="1:2" ht="12.75">
      <c r="A8" t="s">
        <v>191</v>
      </c>
      <c r="B8" s="1" t="s">
        <v>192</v>
      </c>
    </row>
    <row r="9" spans="1:2" ht="12.75">
      <c r="A9" t="s">
        <v>193</v>
      </c>
      <c r="B9" s="1" t="s">
        <v>194</v>
      </c>
    </row>
    <row r="10" spans="1:2" ht="12.75">
      <c r="A10" t="s">
        <v>195</v>
      </c>
      <c r="B10" s="1" t="s">
        <v>256</v>
      </c>
    </row>
    <row r="11" spans="1:2" ht="12.75">
      <c r="A11" t="s">
        <v>291</v>
      </c>
      <c r="B11" s="1" t="s">
        <v>198</v>
      </c>
    </row>
    <row r="12" spans="1:2" ht="12.75">
      <c r="A12" t="s">
        <v>196</v>
      </c>
      <c r="B12" s="1" t="s">
        <v>289</v>
      </c>
    </row>
    <row r="13" spans="1:2" ht="12.75">
      <c r="A13" t="s">
        <v>197</v>
      </c>
      <c r="B13" s="1" t="s">
        <v>198</v>
      </c>
    </row>
    <row r="14" spans="1:2" ht="12.75">
      <c r="A14" t="s">
        <v>310</v>
      </c>
      <c r="B14" s="1" t="s">
        <v>311</v>
      </c>
    </row>
    <row r="15" spans="1:2" ht="12.75">
      <c r="A15" t="s">
        <v>327</v>
      </c>
      <c r="B15" s="1" t="s">
        <v>328</v>
      </c>
    </row>
    <row r="16" spans="1:2" ht="12.75">
      <c r="A16" t="s">
        <v>264</v>
      </c>
      <c r="B16" s="1" t="s">
        <v>265</v>
      </c>
    </row>
    <row r="17" spans="1:2" ht="12.75">
      <c r="A17" t="s">
        <v>199</v>
      </c>
      <c r="B17" s="1" t="s">
        <v>200</v>
      </c>
    </row>
    <row r="18" spans="1:2" ht="12.75">
      <c r="A18" t="s">
        <v>288</v>
      </c>
      <c r="B18" s="1" t="s">
        <v>290</v>
      </c>
    </row>
    <row r="19" spans="1:2" ht="12.75">
      <c r="A19" t="s">
        <v>201</v>
      </c>
      <c r="B19" s="1" t="s">
        <v>202</v>
      </c>
    </row>
    <row r="20" spans="1:2" ht="12.75">
      <c r="A20" t="s">
        <v>203</v>
      </c>
      <c r="B20" s="1" t="s">
        <v>238</v>
      </c>
    </row>
    <row r="21" spans="1:2" ht="12.75">
      <c r="A21" t="s">
        <v>204</v>
      </c>
      <c r="B21" s="1" t="s">
        <v>205</v>
      </c>
    </row>
    <row r="22" spans="1:2" ht="12.75">
      <c r="A22" t="s">
        <v>334</v>
      </c>
      <c r="B22" s="1" t="s">
        <v>335</v>
      </c>
    </row>
    <row r="23" spans="1:2" ht="12.75">
      <c r="A23" t="s">
        <v>259</v>
      </c>
      <c r="B23" s="1" t="s">
        <v>260</v>
      </c>
    </row>
    <row r="24" spans="1:2" ht="12.75">
      <c r="A24" t="s">
        <v>261</v>
      </c>
      <c r="B24" s="1" t="s">
        <v>260</v>
      </c>
    </row>
    <row r="25" spans="1:2" ht="12.75">
      <c r="A25" t="s">
        <v>234</v>
      </c>
      <c r="B25" s="1" t="s">
        <v>235</v>
      </c>
    </row>
    <row r="26" spans="1:2" ht="12.75">
      <c r="A26" t="s">
        <v>241</v>
      </c>
      <c r="B26" s="1" t="s">
        <v>242</v>
      </c>
    </row>
    <row r="27" spans="1:2" ht="12.75">
      <c r="A27" t="s">
        <v>206</v>
      </c>
      <c r="B27" s="1" t="s">
        <v>207</v>
      </c>
    </row>
    <row r="28" spans="1:2" ht="12.75">
      <c r="A28" t="s">
        <v>208</v>
      </c>
      <c r="B28" s="1" t="s">
        <v>231</v>
      </c>
    </row>
    <row r="29" spans="1:2" ht="12.75">
      <c r="A29" t="s">
        <v>209</v>
      </c>
      <c r="B29" s="1" t="s">
        <v>238</v>
      </c>
    </row>
    <row r="30" spans="1:2" ht="12.75">
      <c r="A30" t="s">
        <v>210</v>
      </c>
      <c r="B30" s="1" t="s">
        <v>236</v>
      </c>
    </row>
    <row r="31" spans="1:2" ht="12.75">
      <c r="A31" t="s">
        <v>329</v>
      </c>
      <c r="B31" s="1" t="s">
        <v>330</v>
      </c>
    </row>
    <row r="32" spans="1:2" ht="12.75">
      <c r="A32" t="s">
        <v>229</v>
      </c>
      <c r="B32" s="1" t="s">
        <v>230</v>
      </c>
    </row>
    <row r="33" spans="1:2" ht="12.75">
      <c r="A33" t="s">
        <v>312</v>
      </c>
      <c r="B33" s="1" t="s">
        <v>313</v>
      </c>
    </row>
    <row r="34" spans="1:2" ht="12.75">
      <c r="A34" t="s">
        <v>211</v>
      </c>
      <c r="B34" s="1" t="s">
        <v>212</v>
      </c>
    </row>
    <row r="35" spans="1:2" ht="12.75">
      <c r="A35" t="s">
        <v>213</v>
      </c>
      <c r="B35" s="1" t="s">
        <v>237</v>
      </c>
    </row>
    <row r="36" spans="1:2" ht="12.75">
      <c r="A36" t="s">
        <v>285</v>
      </c>
      <c r="B36" s="1" t="s">
        <v>286</v>
      </c>
    </row>
    <row r="37" spans="1:2" ht="12.75">
      <c r="A37" t="s">
        <v>214</v>
      </c>
      <c r="B37" s="1" t="s">
        <v>254</v>
      </c>
    </row>
    <row r="38" spans="1:2" ht="12.75">
      <c r="A38" t="s">
        <v>215</v>
      </c>
      <c r="B38" s="1" t="s">
        <v>216</v>
      </c>
    </row>
    <row r="39" spans="1:2" ht="12.75">
      <c r="A39" t="s">
        <v>217</v>
      </c>
      <c r="B39" s="1" t="s">
        <v>216</v>
      </c>
    </row>
    <row r="40" spans="1:2" ht="12.75">
      <c r="A40" t="s">
        <v>218</v>
      </c>
      <c r="B40" s="1" t="s">
        <v>243</v>
      </c>
    </row>
    <row r="41" spans="1:2" ht="12.75">
      <c r="A41" t="s">
        <v>219</v>
      </c>
      <c r="B41" s="1" t="s">
        <v>233</v>
      </c>
    </row>
    <row r="42" spans="1:2" ht="12.75">
      <c r="A42" t="s">
        <v>220</v>
      </c>
      <c r="B42" s="1" t="s">
        <v>232</v>
      </c>
    </row>
    <row r="43" spans="1:2" ht="12.75">
      <c r="A43" t="s">
        <v>226</v>
      </c>
      <c r="B43" s="1" t="s">
        <v>222</v>
      </c>
    </row>
    <row r="44" spans="1:2" ht="12.75">
      <c r="A44" t="s">
        <v>249</v>
      </c>
      <c r="B44" s="1" t="s">
        <v>250</v>
      </c>
    </row>
    <row r="45" spans="1:2" ht="12.75">
      <c r="A45" t="s">
        <v>221</v>
      </c>
      <c r="B45" s="1" t="s">
        <v>244</v>
      </c>
    </row>
    <row r="50" spans="1:5" s="3" customFormat="1" ht="79.5" customHeight="1">
      <c r="A50" s="3" t="s">
        <v>307</v>
      </c>
      <c r="B50" s="102" t="s">
        <v>306</v>
      </c>
      <c r="C50" s="102"/>
      <c r="D50" s="102"/>
      <c r="E50" s="102"/>
    </row>
    <row r="51" spans="2:5" ht="12.75">
      <c r="B51" s="35"/>
      <c r="C51" s="36"/>
      <c r="D51" s="36"/>
      <c r="E51" s="36"/>
    </row>
    <row r="52" spans="2:5" ht="12.75">
      <c r="B52" s="35"/>
      <c r="C52" s="36"/>
      <c r="D52" s="36"/>
      <c r="E52" s="36"/>
    </row>
    <row r="53" spans="2:5" ht="12.75">
      <c r="B53" s="35"/>
      <c r="C53" s="36"/>
      <c r="D53" s="36"/>
      <c r="E53" s="36"/>
    </row>
  </sheetData>
  <mergeCells count="1">
    <mergeCell ref="B50:E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2006-12-30T17:46:41Z</dcterms:created>
  <dcterms:modified xsi:type="dcterms:W3CDTF">2007-01-17T18:20:00Z</dcterms:modified>
  <cp:category/>
  <cp:version/>
  <cp:contentType/>
  <cp:contentStatus/>
</cp:coreProperties>
</file>