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Taul3" sheetId="3" r:id="rId3"/>
  </sheets>
  <definedNames>
    <definedName name="_xlnm.Print_Titles" localSheetId="0">'Tulokset'!$A:$A,'Tulokset'!$2:$4</definedName>
  </definedNames>
  <calcPr fullCalcOnLoad="1"/>
</workbook>
</file>

<file path=xl/sharedStrings.xml><?xml version="1.0" encoding="utf-8"?>
<sst xmlns="http://schemas.openxmlformats.org/spreadsheetml/2006/main" count="416" uniqueCount="308">
  <si>
    <t>Monellako reitillä lajia esiintyi</t>
  </si>
  <si>
    <t>Empo - Vuolahti</t>
  </si>
  <si>
    <t>Koivukylä</t>
  </si>
  <si>
    <t>Laupunen</t>
  </si>
  <si>
    <t>Pehtjärvi</t>
  </si>
  <si>
    <t>Seppälä</t>
  </si>
  <si>
    <t>Littoinen</t>
  </si>
  <si>
    <t>Littoistenjärvi</t>
  </si>
  <si>
    <t>Laajokivarsi</t>
  </si>
  <si>
    <t>Keskusta-Parsila</t>
  </si>
  <si>
    <t>Kevolan ymp.</t>
  </si>
  <si>
    <t>Attu</t>
  </si>
  <si>
    <t>Stortervo-Mågby</t>
  </si>
  <si>
    <t>Stortervo Syd</t>
  </si>
  <si>
    <t>Harvaluoto</t>
  </si>
  <si>
    <t>Otajärvi</t>
  </si>
  <si>
    <t>Järämäki-Ihala</t>
  </si>
  <si>
    <t>Krookila-Metsäaro</t>
  </si>
  <si>
    <t>Keskusta-Merttelä</t>
  </si>
  <si>
    <t>Aasla</t>
  </si>
  <si>
    <t>Brunnila-Röölä</t>
  </si>
  <si>
    <t>Heinäinen</t>
  </si>
  <si>
    <t>Kaastla-Kurala</t>
  </si>
  <si>
    <t>Hirvensalo</t>
  </si>
  <si>
    <t>Rauvolanlahti</t>
  </si>
  <si>
    <t>Ruissalo, keski</t>
  </si>
  <si>
    <t>Ruissalo, Kuuva</t>
  </si>
  <si>
    <t>Takakirves</t>
  </si>
  <si>
    <t>Vaskijärvi</t>
  </si>
  <si>
    <t>2000</t>
  </si>
  <si>
    <t>2001</t>
  </si>
  <si>
    <t>2002</t>
  </si>
  <si>
    <t>2003</t>
  </si>
  <si>
    <t>2004</t>
  </si>
  <si>
    <t>2005</t>
  </si>
  <si>
    <t>2006</t>
  </si>
  <si>
    <t>KAA</t>
  </si>
  <si>
    <t>KOS</t>
  </si>
  <si>
    <t>KUS</t>
  </si>
  <si>
    <t>LAI</t>
  </si>
  <si>
    <t>LIE</t>
  </si>
  <si>
    <t>MIE</t>
  </si>
  <si>
    <t>MYN</t>
  </si>
  <si>
    <t>PAI</t>
  </si>
  <si>
    <t>PAR</t>
  </si>
  <si>
    <t>PII</t>
  </si>
  <si>
    <t>PYH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</si>
  <si>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</si>
  <si>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</si>
  <si>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</si>
  <si>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</si>
  <si>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</si>
  <si>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</si>
  <si>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</si>
  <si>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</si>
  <si>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</si>
  <si>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</si>
  <si>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</si>
  <si>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</si>
  <si>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</si>
  <si>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</si>
  <si>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</si>
  <si>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</si>
  <si>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</si>
  <si>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</si>
  <si>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</si>
  <si>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</si>
  <si>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</si>
  <si>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</si>
  <si>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</si>
  <si>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</si>
  <si>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</si>
  <si>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</si>
  <si>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</si>
  <si>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</si>
  <si>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</si>
  <si>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</si>
  <si>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</si>
  <si>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</si>
  <si>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</si>
  <si>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</si>
  <si>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</si>
  <si>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</si>
  <si>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</si>
  <si>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</si>
  <si>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</si>
  <si>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</si>
  <si>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</si>
  <si>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</si>
  <si>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</si>
  <si>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</si>
  <si>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</si>
  <si>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</si>
  <si>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</si>
  <si>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</si>
  <si>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</si>
  <si>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</si>
  <si>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</si>
  <si>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</si>
  <si>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</si>
  <si>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</si>
  <si>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</si>
  <si>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</si>
  <si>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</si>
  <si>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</si>
  <si>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</si>
  <si>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</si>
  <si>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</si>
  <si>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</si>
  <si>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</si>
  <si>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</si>
  <si>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</si>
  <si>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</si>
  <si>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</si>
  <si>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</si>
  <si>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</si>
  <si>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</si>
  <si>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</si>
  <si>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</si>
  <si>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</si>
  <si>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</si>
  <si>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</si>
  <si>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</si>
  <si>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</si>
  <si>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</si>
  <si>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</si>
  <si>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</si>
  <si>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</si>
  <si>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</si>
  <si>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</si>
  <si>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</si>
  <si>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</si>
  <si>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</si>
  <si>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</si>
  <si>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</si>
  <si>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</si>
  <si>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</si>
  <si>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</si>
  <si>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</si>
  <si>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</si>
  <si>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</si>
  <si>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</si>
  <si>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</si>
  <si>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</si>
  <si>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</si>
  <si>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</si>
  <si>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</si>
  <si>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</si>
  <si>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</si>
  <si>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</si>
  <si>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</si>
  <si>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</si>
  <si>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</si>
  <si>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</si>
  <si>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</si>
  <si>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</si>
  <si>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</si>
  <si>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</si>
  <si>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</si>
  <si>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</si>
  <si>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</si>
  <si>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</si>
  <si>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</si>
  <si>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</si>
  <si>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</si>
  <si>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</si>
  <si>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</si>
  <si>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</si>
  <si>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</si>
  <si>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</si>
  <si>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</si>
  <si>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</si>
  <si>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</si>
  <si>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Taigakäpylintu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</si>
  <si>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</si>
  <si>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</si>
  <si>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</si>
  <si>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</si>
  <si>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</si>
  <si>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</si>
  <si>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</si>
  <si>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</si>
  <si>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</si>
  <si>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</si>
  <si>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</si>
  <si>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 xml:space="preserve">Minulle tietoja antaneen henkilön nimi. Muitakin laskijoita on useimmilla reiteillä mukana. 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</si>
  <si>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</si>
  <si>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</si>
  <si>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</si>
  <si>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</si>
  <si>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</si>
  <si>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</si>
  <si>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</si>
  <si>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Hannu Klemola</t>
  </si>
  <si>
    <t>Mietoinen</t>
  </si>
  <si>
    <t>Mynämäki</t>
  </si>
  <si>
    <t>Paimio</t>
  </si>
  <si>
    <t>Parainen</t>
  </si>
  <si>
    <t>Tom Ahlström*</t>
  </si>
  <si>
    <t>Piikkiö</t>
  </si>
  <si>
    <t xml:space="preserve">Pyhäranta </t>
  </si>
  <si>
    <t>Raisio</t>
  </si>
  <si>
    <t>Rusko</t>
  </si>
  <si>
    <t>Rymättylä</t>
  </si>
  <si>
    <t>Lennart Saari</t>
  </si>
  <si>
    <t>Turku</t>
  </si>
  <si>
    <t>Rainer Grönholm*</t>
  </si>
  <si>
    <t>Markus Lampinen*</t>
  </si>
  <si>
    <t>Ruissalo</t>
  </si>
  <si>
    <t>Jarmo Laine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</si>
  <si>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</si>
  <si>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</si>
  <si>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</si>
  <si>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</si>
  <si>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</si>
  <si>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</si>
  <si>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</si>
  <si>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</si>
  <si>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2007</t>
  </si>
  <si>
    <t>SAU</t>
  </si>
  <si>
    <t>Keskusta</t>
  </si>
  <si>
    <t>Sauvo</t>
  </si>
  <si>
    <t>Jari Kårlund</t>
  </si>
  <si>
    <t>*Juha Kylänpää</t>
  </si>
  <si>
    <t>Kaarnisto-Vepsä</t>
  </si>
  <si>
    <t>*Raimo Hyvönen</t>
  </si>
  <si>
    <t>*Kaj Norrdahl</t>
  </si>
  <si>
    <t>Suorsala</t>
  </si>
  <si>
    <t>*Asko Suoranta</t>
  </si>
  <si>
    <t>*Kaj-Ove Pettersson</t>
  </si>
  <si>
    <t>Luhtakana</t>
  </si>
  <si>
    <t>Kiparluoto</t>
  </si>
  <si>
    <t>Allihaahka</t>
  </si>
  <si>
    <t>*Timo Kurki</t>
  </si>
  <si>
    <t>HAL</t>
  </si>
  <si>
    <t>Angelniemi</t>
  </si>
  <si>
    <t>Halikko</t>
  </si>
  <si>
    <t>Ilona Heiskari</t>
  </si>
  <si>
    <t>Friskalanlahti</t>
  </si>
  <si>
    <t>*Erkki Hellman</t>
  </si>
  <si>
    <t>Valkoselkätikka</t>
  </si>
  <si>
    <t>Laidike</t>
  </si>
  <si>
    <t>Suomusjärvi</t>
  </si>
  <si>
    <t>*Timo Leino</t>
  </si>
  <si>
    <t>Kaanaa-Pirilä</t>
  </si>
  <si>
    <t>Osmo Kivivuori, Kari Ahtiainen</t>
  </si>
  <si>
    <t>LOI</t>
  </si>
  <si>
    <t>Hirvikoski</t>
  </si>
  <si>
    <t>Loimaa</t>
  </si>
  <si>
    <t>Mika Hemmilä</t>
  </si>
  <si>
    <t>Lyhytnokkahanhi</t>
  </si>
  <si>
    <t>Pikkulokki</t>
  </si>
  <si>
    <t>Mustaleppälintu</t>
  </si>
  <si>
    <t xml:space="preserve">Syyslaskennat 
TLY:n alueella
</t>
  </si>
  <si>
    <t>*Jouko Lehtonen</t>
  </si>
  <si>
    <t>Yhteensä lajeja 1999-2007</t>
  </si>
  <si>
    <t>Syyslaskentojen 1999/00-07/08 yks./10km keskiarvo</t>
  </si>
  <si>
    <t>Esko Gustafsson, Veijo Peltola</t>
  </si>
  <si>
    <t>Jaakko Wessman, Kari Saari</t>
  </si>
  <si>
    <t>Kim Kuntze</t>
  </si>
  <si>
    <t>2008</t>
  </si>
  <si>
    <t>*Arvi Uotila ja kaksi muuta</t>
  </si>
  <si>
    <t>PÖY</t>
  </si>
  <si>
    <t>Karvionkulma</t>
  </si>
  <si>
    <t>Pöytyä</t>
  </si>
  <si>
    <t>*Olli Loisa</t>
  </si>
  <si>
    <t>Rahkio</t>
  </si>
  <si>
    <t>Kohmo-Pääskyvuori</t>
  </si>
  <si>
    <t>*Petri Vainio</t>
  </si>
  <si>
    <t>Harri Päivärinta, Seppo Kallio, Sirpa Kallio</t>
  </si>
  <si>
    <t>Ville Vasko, Osmo Kivivuori</t>
  </si>
  <si>
    <t>Pohjanpelto</t>
  </si>
  <si>
    <t>*Kai Kankare ja kolme muuta</t>
  </si>
  <si>
    <t>Lapasorsa</t>
  </si>
  <si>
    <t>Pekka Salmi* ja yksi muu</t>
  </si>
  <si>
    <t>Salo</t>
  </si>
  <si>
    <t>Ollikkala</t>
  </si>
  <si>
    <t>*Ville Räihä ja yksi muu</t>
  </si>
  <si>
    <t>SAL</t>
  </si>
  <si>
    <t>Lajikeskiarvo 1999-2007</t>
  </si>
  <si>
    <t>*Kaj-Ove Pettersson ja kaksi muuta</t>
  </si>
  <si>
    <t>Uusikaupunki</t>
  </si>
  <si>
    <t>Golf-kentän kierto</t>
  </si>
  <si>
    <t>*Kari Airikkala ja yksi muu</t>
  </si>
  <si>
    <t>UUS</t>
  </si>
  <si>
    <t>MEL</t>
  </si>
  <si>
    <t>Tuohimaa</t>
  </si>
  <si>
    <t>Mellilä</t>
  </si>
  <si>
    <t>Erkki Kallio</t>
  </si>
  <si>
    <t>Tuulihaukka</t>
  </si>
  <si>
    <t>Ruokorauma</t>
  </si>
  <si>
    <t>Tuulikki Lehtonen ja yksi muu*</t>
  </si>
  <si>
    <t>*Niklas Haxberg</t>
  </si>
  <si>
    <t>Röödilä</t>
  </si>
  <si>
    <t>*Timo Nurmi</t>
  </si>
  <si>
    <t>ALA</t>
  </si>
  <si>
    <t>Alastaro</t>
  </si>
  <si>
    <t>MAS</t>
  </si>
  <si>
    <t>Odensaari</t>
  </si>
  <si>
    <t>Masku</t>
  </si>
  <si>
    <t>*Henrik Salenius</t>
  </si>
  <si>
    <t>Vätti-Vasaramäki</t>
  </si>
  <si>
    <t>*Markku Lundström</t>
  </si>
  <si>
    <r>
      <t xml:space="preserve">RIVIT 5 - 142:
Lajikohtainen yksilömäärä
/ 10 havainnointikilometriä
</t>
    </r>
    <r>
      <rPr>
        <sz val="8"/>
        <rFont val="Arial"/>
        <family val="2"/>
      </rPr>
      <t>(Esim. 40km:n lenkillä vuonna 2003 havaitsi keskimäärin yhden silkkiuikun.)</t>
    </r>
  </si>
  <si>
    <t>*Markku Hyvönen ja yksi muu</t>
  </si>
  <si>
    <t>*Päivi Sirkiä ja Peter Uppstu</t>
  </si>
  <si>
    <t>Päivi Sirkiä ja Peter Uppstu</t>
  </si>
  <si>
    <t>*Hannu Eloranta ja yksi muu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</si>
</sst>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1" fontId="0" fillId="0" borderId="0" xfId="0" applyNumberFormat="1" applyFont="1" applyAlignment="1">
      <alignment horizontal="center" textRotation="90"/>
    </xf>
    <xf numFmtId="0" fontId="1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0" fillId="0" borderId="0" xfId="18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Border="1" applyAlignment="1">
      <alignment horizontal="center" textRotation="90"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4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6" sqref="R6"/>
    </sheetView>
  </sheetViews>
  <sheetFormatPr defaultColWidth="9.140625" defaultRowHeight="12.75"/>
  <cols>
    <col min="1" max="1" width="16.8515625" style="1" customWidth="1"/>
    <col min="2" max="4" width="5.7109375" style="1" customWidth="1"/>
    <col min="5" max="6" width="5.7109375" style="49" customWidth="1"/>
    <col min="7" max="15" width="6.7109375" style="3" customWidth="1"/>
    <col min="16" max="16" width="8.140625" style="3" customWidth="1"/>
    <col min="17" max="17" width="7.140625" style="3" customWidth="1"/>
    <col min="18" max="18" width="7.140625" style="4" customWidth="1"/>
    <col min="19" max="19" width="5.7109375" style="4" customWidth="1"/>
    <col min="20" max="24" width="5.7109375" style="0" customWidth="1"/>
    <col min="25" max="31" width="5.7109375" style="5" customWidth="1"/>
    <col min="32" max="36" width="5.7109375" style="0" customWidth="1"/>
    <col min="37" max="38" width="5.7109375" style="6" customWidth="1"/>
    <col min="39" max="58" width="5.7109375" style="0" customWidth="1"/>
    <col min="59" max="60" width="5.7109375" style="5" customWidth="1"/>
    <col min="61" max="16384" width="5.7109375" style="0" customWidth="1"/>
  </cols>
  <sheetData>
    <row r="2" spans="1:66" s="7" customFormat="1" ht="74.25" customHeight="1">
      <c r="A2" s="62" t="s">
        <v>253</v>
      </c>
      <c r="B2" s="45" t="s">
        <v>217</v>
      </c>
      <c r="C2" s="45" t="s">
        <v>215</v>
      </c>
      <c r="D2" s="45" t="s">
        <v>216</v>
      </c>
      <c r="E2" s="45" t="s">
        <v>256</v>
      </c>
      <c r="F2" s="82" t="s">
        <v>303</v>
      </c>
      <c r="G2" s="83"/>
      <c r="H2" s="83"/>
      <c r="I2" s="83"/>
      <c r="J2" s="83"/>
      <c r="K2" s="83"/>
      <c r="L2" s="83"/>
      <c r="M2" s="83"/>
      <c r="N2" s="84"/>
      <c r="O2" s="85"/>
      <c r="P2" s="81" t="s">
        <v>183</v>
      </c>
      <c r="Q2" s="60" t="s">
        <v>0</v>
      </c>
      <c r="R2" s="61" t="s">
        <v>220</v>
      </c>
      <c r="S2" s="61" t="s">
        <v>235</v>
      </c>
      <c r="T2" s="7" t="s">
        <v>1</v>
      </c>
      <c r="U2" s="57" t="s">
        <v>271</v>
      </c>
      <c r="V2" s="7" t="s">
        <v>2</v>
      </c>
      <c r="W2" s="57" t="s">
        <v>231</v>
      </c>
      <c r="X2" s="7" t="s">
        <v>3</v>
      </c>
      <c r="Y2" s="7" t="s">
        <v>4</v>
      </c>
      <c r="Z2" s="7" t="s">
        <v>5</v>
      </c>
      <c r="AA2" s="7" t="s">
        <v>6</v>
      </c>
      <c r="AB2" s="7" t="s">
        <v>7</v>
      </c>
      <c r="AC2" s="57" t="s">
        <v>247</v>
      </c>
      <c r="AD2" s="57" t="s">
        <v>298</v>
      </c>
      <c r="AE2" s="57" t="s">
        <v>286</v>
      </c>
      <c r="AF2" s="7" t="s">
        <v>8</v>
      </c>
      <c r="AG2" s="7" t="s">
        <v>9</v>
      </c>
      <c r="AH2" s="57" t="s">
        <v>227</v>
      </c>
      <c r="AI2" s="7" t="s">
        <v>10</v>
      </c>
      <c r="AJ2" s="7" t="s">
        <v>11</v>
      </c>
      <c r="AK2" s="8" t="s">
        <v>12</v>
      </c>
      <c r="AL2" s="8" t="s">
        <v>13</v>
      </c>
      <c r="AM2" s="7" t="s">
        <v>14</v>
      </c>
      <c r="AN2" s="7" t="s">
        <v>15</v>
      </c>
      <c r="AO2" s="57" t="s">
        <v>263</v>
      </c>
      <c r="AP2" s="57" t="s">
        <v>266</v>
      </c>
      <c r="AQ2" s="7" t="s">
        <v>16</v>
      </c>
      <c r="AR2" s="57" t="s">
        <v>244</v>
      </c>
      <c r="AS2" s="7" t="s">
        <v>17</v>
      </c>
      <c r="AT2" s="7" t="s">
        <v>18</v>
      </c>
      <c r="AU2" s="7" t="s">
        <v>19</v>
      </c>
      <c r="AV2" s="7" t="s">
        <v>20</v>
      </c>
      <c r="AW2" s="7" t="s">
        <v>21</v>
      </c>
      <c r="AX2" s="57" t="s">
        <v>224</v>
      </c>
      <c r="AY2" s="7" t="s">
        <v>22</v>
      </c>
      <c r="AZ2" s="57" t="s">
        <v>290</v>
      </c>
      <c r="BA2" s="57" t="s">
        <v>293</v>
      </c>
      <c r="BB2" s="57" t="s">
        <v>276</v>
      </c>
      <c r="BC2" s="57" t="s">
        <v>220</v>
      </c>
      <c r="BD2" s="57" t="s">
        <v>238</v>
      </c>
      <c r="BE2" s="7" t="s">
        <v>23</v>
      </c>
      <c r="BF2" s="57" t="s">
        <v>267</v>
      </c>
      <c r="BG2" s="7" t="s">
        <v>24</v>
      </c>
      <c r="BH2" s="7" t="s">
        <v>25</v>
      </c>
      <c r="BI2" s="7" t="s">
        <v>26</v>
      </c>
      <c r="BJ2" s="57" t="s">
        <v>208</v>
      </c>
      <c r="BK2" s="7" t="s">
        <v>27</v>
      </c>
      <c r="BL2" s="57" t="s">
        <v>301</v>
      </c>
      <c r="BM2" s="57" t="s">
        <v>282</v>
      </c>
      <c r="BN2" s="7" t="s">
        <v>28</v>
      </c>
    </row>
    <row r="3" spans="1:66" s="3" customFormat="1" ht="12.75">
      <c r="A3" s="9"/>
      <c r="B3" s="46" t="s">
        <v>211</v>
      </c>
      <c r="C3" s="47" t="s">
        <v>212</v>
      </c>
      <c r="D3" s="46" t="s">
        <v>213</v>
      </c>
      <c r="E3" s="48" t="s">
        <v>214</v>
      </c>
      <c r="F3" s="63">
        <v>1999</v>
      </c>
      <c r="G3" s="11" t="s">
        <v>29</v>
      </c>
      <c r="H3" s="11" t="s">
        <v>30</v>
      </c>
      <c r="I3" s="11" t="s">
        <v>31</v>
      </c>
      <c r="J3" s="11" t="s">
        <v>32</v>
      </c>
      <c r="K3" s="10" t="s">
        <v>33</v>
      </c>
      <c r="L3" s="10" t="s">
        <v>34</v>
      </c>
      <c r="M3" s="55" t="s">
        <v>35</v>
      </c>
      <c r="N3" s="55" t="s">
        <v>218</v>
      </c>
      <c r="O3" s="76" t="s">
        <v>260</v>
      </c>
      <c r="P3" s="76" t="s">
        <v>260</v>
      </c>
      <c r="Q3" s="76" t="s">
        <v>260</v>
      </c>
      <c r="R3" s="58" t="s">
        <v>295</v>
      </c>
      <c r="S3" s="58" t="s">
        <v>234</v>
      </c>
      <c r="T3" s="3" t="s">
        <v>36</v>
      </c>
      <c r="U3" s="3" t="s">
        <v>36</v>
      </c>
      <c r="V3" s="3" t="s">
        <v>37</v>
      </c>
      <c r="W3" s="3" t="s">
        <v>38</v>
      </c>
      <c r="X3" s="3" t="s">
        <v>38</v>
      </c>
      <c r="Y3" s="2" t="s">
        <v>39</v>
      </c>
      <c r="Z3" s="2" t="s">
        <v>39</v>
      </c>
      <c r="AA3" s="2" t="s">
        <v>40</v>
      </c>
      <c r="AB3" s="2" t="s">
        <v>40</v>
      </c>
      <c r="AC3" s="3" t="s">
        <v>246</v>
      </c>
      <c r="AD3" s="3" t="s">
        <v>297</v>
      </c>
      <c r="AE3" s="3" t="s">
        <v>285</v>
      </c>
      <c r="AF3" s="3" t="s">
        <v>41</v>
      </c>
      <c r="AG3" s="3" t="s">
        <v>42</v>
      </c>
      <c r="AH3" s="3" t="s">
        <v>42</v>
      </c>
      <c r="AI3" s="3" t="s">
        <v>43</v>
      </c>
      <c r="AJ3" s="3" t="s">
        <v>44</v>
      </c>
      <c r="AK3" s="12" t="s">
        <v>44</v>
      </c>
      <c r="AL3" s="12" t="s">
        <v>44</v>
      </c>
      <c r="AM3" s="3" t="s">
        <v>45</v>
      </c>
      <c r="AN3" s="3" t="s">
        <v>46</v>
      </c>
      <c r="AO3" s="3" t="s">
        <v>262</v>
      </c>
      <c r="AP3" s="3" t="s">
        <v>262</v>
      </c>
      <c r="AQ3" s="3" t="s">
        <v>47</v>
      </c>
      <c r="AR3" s="3" t="s">
        <v>47</v>
      </c>
      <c r="AS3" s="3" t="s">
        <v>47</v>
      </c>
      <c r="AT3" s="3" t="s">
        <v>48</v>
      </c>
      <c r="AU3" s="3" t="s">
        <v>49</v>
      </c>
      <c r="AV3" s="3" t="s">
        <v>49</v>
      </c>
      <c r="AW3" s="3" t="s">
        <v>49</v>
      </c>
      <c r="AX3" s="3" t="s">
        <v>49</v>
      </c>
      <c r="AY3" s="3" t="s">
        <v>49</v>
      </c>
      <c r="AZ3" s="3" t="s">
        <v>49</v>
      </c>
      <c r="BA3" s="3" t="s">
        <v>49</v>
      </c>
      <c r="BB3" s="3" t="s">
        <v>278</v>
      </c>
      <c r="BC3" s="3" t="s">
        <v>219</v>
      </c>
      <c r="BD3" s="3" t="s">
        <v>50</v>
      </c>
      <c r="BE3" s="3" t="s">
        <v>50</v>
      </c>
      <c r="BF3" s="3" t="s">
        <v>50</v>
      </c>
      <c r="BG3" s="2" t="s">
        <v>50</v>
      </c>
      <c r="BH3" s="2" t="s">
        <v>50</v>
      </c>
      <c r="BI3" s="3" t="s">
        <v>50</v>
      </c>
      <c r="BJ3" s="3" t="s">
        <v>50</v>
      </c>
      <c r="BK3" s="3" t="s">
        <v>50</v>
      </c>
      <c r="BL3" s="3" t="s">
        <v>50</v>
      </c>
      <c r="BM3" s="3" t="s">
        <v>284</v>
      </c>
      <c r="BN3" s="3" t="s">
        <v>51</v>
      </c>
    </row>
    <row r="4" spans="1:66" ht="12.75">
      <c r="A4" s="13" t="s">
        <v>52</v>
      </c>
      <c r="B4" s="13"/>
      <c r="C4" s="13"/>
      <c r="D4" s="13"/>
      <c r="E4" s="68"/>
      <c r="F4" s="50">
        <v>382</v>
      </c>
      <c r="G4" s="14">
        <v>316</v>
      </c>
      <c r="H4" s="14">
        <v>366</v>
      </c>
      <c r="I4" s="14">
        <v>416</v>
      </c>
      <c r="J4" s="14">
        <v>477</v>
      </c>
      <c r="K4" s="15">
        <v>443</v>
      </c>
      <c r="L4" s="15">
        <v>482</v>
      </c>
      <c r="M4" s="15">
        <v>536</v>
      </c>
      <c r="N4" s="14">
        <v>496</v>
      </c>
      <c r="O4" s="73">
        <f>P4</f>
        <v>494.29999999999995</v>
      </c>
      <c r="P4" s="71">
        <f>SUM(R4:BN4)</f>
        <v>494.29999999999995</v>
      </c>
      <c r="Q4" s="72">
        <f>COUNTA(R4:BN4)</f>
        <v>49</v>
      </c>
      <c r="R4" s="77">
        <v>10</v>
      </c>
      <c r="S4" s="31">
        <v>11</v>
      </c>
      <c r="T4" s="16">
        <v>12</v>
      </c>
      <c r="U4" s="16">
        <v>9.7</v>
      </c>
      <c r="V4" s="16">
        <v>11</v>
      </c>
      <c r="W4" s="16">
        <v>10.6</v>
      </c>
      <c r="X4" s="17">
        <v>10.4</v>
      </c>
      <c r="Y4" s="18">
        <v>6.6</v>
      </c>
      <c r="Z4" s="75">
        <v>11.6</v>
      </c>
      <c r="AA4" s="18">
        <v>8</v>
      </c>
      <c r="AB4" s="18">
        <v>8.3</v>
      </c>
      <c r="AC4" s="33">
        <v>8.5</v>
      </c>
      <c r="AD4" s="33">
        <v>12.1</v>
      </c>
      <c r="AE4" s="33">
        <v>10.6</v>
      </c>
      <c r="AF4" s="20">
        <v>13.5</v>
      </c>
      <c r="AG4" s="20">
        <v>11.6</v>
      </c>
      <c r="AH4" s="34">
        <v>9.8</v>
      </c>
      <c r="AI4" s="34">
        <v>12.4</v>
      </c>
      <c r="AJ4" s="19">
        <v>10.2</v>
      </c>
      <c r="AK4" s="20">
        <v>11.5</v>
      </c>
      <c r="AL4" s="20">
        <v>9.4</v>
      </c>
      <c r="AM4">
        <v>10.7</v>
      </c>
      <c r="AN4">
        <v>10.4</v>
      </c>
      <c r="AO4" s="34">
        <v>4.9</v>
      </c>
      <c r="AP4" s="34">
        <v>7</v>
      </c>
      <c r="AQ4" s="34">
        <v>9.3</v>
      </c>
      <c r="AR4" s="20">
        <v>12</v>
      </c>
      <c r="AS4" s="20">
        <v>6.2</v>
      </c>
      <c r="AT4" s="20">
        <v>11</v>
      </c>
      <c r="AU4" s="16">
        <v>31</v>
      </c>
      <c r="AV4" s="34">
        <v>10.7</v>
      </c>
      <c r="AW4" s="34">
        <v>10.4</v>
      </c>
      <c r="AX4" s="34">
        <v>14</v>
      </c>
      <c r="AY4">
        <v>10.4</v>
      </c>
      <c r="AZ4" s="34">
        <v>10.5</v>
      </c>
      <c r="BA4" s="34">
        <v>7</v>
      </c>
      <c r="BB4" s="34">
        <v>6</v>
      </c>
      <c r="BC4">
        <v>7.6</v>
      </c>
      <c r="BD4" s="19">
        <v>5</v>
      </c>
      <c r="BE4" s="19">
        <v>7.6</v>
      </c>
      <c r="BF4" s="19">
        <v>9.5</v>
      </c>
      <c r="BG4" s="18">
        <v>6.2</v>
      </c>
      <c r="BH4" s="19">
        <v>8</v>
      </c>
      <c r="BI4" s="19">
        <v>8.3</v>
      </c>
      <c r="BJ4" s="19">
        <v>10.4</v>
      </c>
      <c r="BK4">
        <v>7.3</v>
      </c>
      <c r="BL4" s="19">
        <v>15</v>
      </c>
      <c r="BM4" s="19">
        <v>11</v>
      </c>
      <c r="BN4">
        <v>8.1</v>
      </c>
    </row>
    <row r="5" spans="1:66" ht="12.75">
      <c r="A5" s="21" t="s">
        <v>53</v>
      </c>
      <c r="B5" s="21"/>
      <c r="C5" s="21"/>
      <c r="D5" s="21"/>
      <c r="E5" s="65">
        <f>(F5+G5+H5+I5+J5+K5+L5+M5+N5)/9</f>
        <v>0.013333333333333332</v>
      </c>
      <c r="F5" s="64"/>
      <c r="G5" s="22">
        <v>0.03</v>
      </c>
      <c r="H5" s="22">
        <v>0.05</v>
      </c>
      <c r="I5" s="22"/>
      <c r="J5" s="22"/>
      <c r="K5" s="23"/>
      <c r="L5" s="24"/>
      <c r="M5" s="56"/>
      <c r="N5" s="22">
        <v>0.04</v>
      </c>
      <c r="O5" s="70">
        <f>P5*10/P$4</f>
        <v>0</v>
      </c>
      <c r="P5" s="71">
        <f aca="true" t="shared" si="0" ref="P5:P68">SUM(R5:BN5)</f>
        <v>0</v>
      </c>
      <c r="Q5" s="72">
        <f aca="true" t="shared" si="1" ref="Q5:Q68">COUNTA(R5:BN5)</f>
        <v>0</v>
      </c>
      <c r="R5" s="78"/>
      <c r="S5" s="24"/>
      <c r="T5" s="25"/>
      <c r="U5" s="25"/>
      <c r="V5" s="25"/>
      <c r="W5" s="25"/>
      <c r="X5" s="26"/>
      <c r="Y5" s="27"/>
      <c r="Z5" s="27"/>
      <c r="AA5" s="27"/>
      <c r="AB5" s="27"/>
      <c r="AC5" s="27"/>
      <c r="AD5" s="27"/>
      <c r="AE5" s="27"/>
      <c r="AF5" s="28"/>
      <c r="AG5" s="28"/>
      <c r="AH5" s="28"/>
      <c r="AI5" s="28"/>
      <c r="AJ5" s="28"/>
      <c r="AK5" s="29"/>
      <c r="AL5" s="29"/>
      <c r="AM5" s="28"/>
      <c r="AN5" s="28"/>
      <c r="AO5" s="28"/>
      <c r="AP5" s="28"/>
      <c r="AQ5" s="28"/>
      <c r="AR5" s="28"/>
      <c r="AS5" s="28"/>
      <c r="AT5" s="28"/>
      <c r="AU5" s="25"/>
      <c r="AV5" s="24"/>
      <c r="AW5" s="24"/>
      <c r="AX5" s="24"/>
      <c r="AY5" s="25"/>
      <c r="AZ5" s="25"/>
      <c r="BA5" s="25"/>
      <c r="BB5" s="25"/>
      <c r="BC5" s="25"/>
      <c r="BD5" s="25"/>
      <c r="BE5" s="25"/>
      <c r="BF5" s="25"/>
      <c r="BG5" s="27"/>
      <c r="BH5" s="27"/>
      <c r="BI5" s="25"/>
      <c r="BJ5" s="25"/>
      <c r="BK5" s="25"/>
      <c r="BL5" s="25"/>
      <c r="BM5" s="25"/>
      <c r="BN5" s="24"/>
    </row>
    <row r="6" spans="1:66" ht="12.75">
      <c r="A6" s="21" t="s">
        <v>54</v>
      </c>
      <c r="B6" s="21"/>
      <c r="C6" s="21"/>
      <c r="D6" s="21"/>
      <c r="E6" s="66">
        <f aca="true" t="shared" si="2" ref="E6:E71">(F6+G6+H6+I6+J6+K6+L6+M6+N6)/9</f>
        <v>0.0044444444444444444</v>
      </c>
      <c r="F6" s="64"/>
      <c r="G6" s="22"/>
      <c r="H6" s="22"/>
      <c r="I6" s="22"/>
      <c r="J6" s="22"/>
      <c r="K6" s="22"/>
      <c r="L6" s="30"/>
      <c r="M6" s="56">
        <v>0.02</v>
      </c>
      <c r="N6" s="22">
        <v>0.02</v>
      </c>
      <c r="O6" s="70">
        <f aca="true" t="shared" si="3" ref="O6:O71">P6*10/P$4</f>
        <v>0</v>
      </c>
      <c r="P6" s="71">
        <f t="shared" si="0"/>
        <v>0</v>
      </c>
      <c r="Q6" s="72">
        <f t="shared" si="1"/>
        <v>0</v>
      </c>
      <c r="R6" s="78"/>
      <c r="S6" s="30"/>
      <c r="T6" s="31"/>
      <c r="U6" s="31"/>
      <c r="V6" s="31"/>
      <c r="W6" s="31"/>
      <c r="X6" s="32"/>
      <c r="Y6" s="33"/>
      <c r="Z6" s="33"/>
      <c r="AA6" s="33"/>
      <c r="AB6" s="33"/>
      <c r="AC6" s="33"/>
      <c r="AD6" s="33"/>
      <c r="AE6" s="33"/>
      <c r="AF6" s="34"/>
      <c r="AG6" s="34"/>
      <c r="AH6" s="34"/>
      <c r="AI6" s="34"/>
      <c r="AJ6" s="35"/>
      <c r="AK6" s="35"/>
      <c r="AL6" s="35"/>
      <c r="AM6" s="34"/>
      <c r="AN6" s="34"/>
      <c r="AO6" s="34"/>
      <c r="AP6" s="34"/>
      <c r="AQ6" s="34"/>
      <c r="AR6" s="34"/>
      <c r="AS6" s="34"/>
      <c r="AT6" s="34"/>
      <c r="AU6" s="32"/>
      <c r="AV6" s="30"/>
      <c r="AW6" s="30"/>
      <c r="AX6" s="30"/>
      <c r="AY6" s="31"/>
      <c r="AZ6" s="31"/>
      <c r="BA6" s="31"/>
      <c r="BB6" s="31"/>
      <c r="BC6" s="31"/>
      <c r="BD6" s="31"/>
      <c r="BE6" s="31"/>
      <c r="BF6" s="31"/>
      <c r="BG6" s="33"/>
      <c r="BH6" s="33"/>
      <c r="BI6" s="31"/>
      <c r="BJ6" s="31"/>
      <c r="BK6" s="31"/>
      <c r="BL6" s="31"/>
      <c r="BM6" s="31"/>
      <c r="BN6" s="30"/>
    </row>
    <row r="7" spans="1:65" ht="12.75">
      <c r="A7" s="1" t="s">
        <v>55</v>
      </c>
      <c r="B7" s="1">
        <v>0.34</v>
      </c>
      <c r="C7" s="1">
        <v>0.38</v>
      </c>
      <c r="D7" s="1">
        <v>0.32</v>
      </c>
      <c r="E7" s="66">
        <f t="shared" si="2"/>
        <v>0.32</v>
      </c>
      <c r="F7" s="64">
        <v>0.34</v>
      </c>
      <c r="G7" s="36">
        <v>0.66</v>
      </c>
      <c r="H7" s="36">
        <v>0.57</v>
      </c>
      <c r="I7" s="36">
        <v>0.07</v>
      </c>
      <c r="J7" s="36">
        <v>0.25</v>
      </c>
      <c r="K7" s="22">
        <v>0.27</v>
      </c>
      <c r="L7" s="22">
        <v>0.29</v>
      </c>
      <c r="M7" s="22">
        <v>0.15</v>
      </c>
      <c r="N7" s="22">
        <v>0.28</v>
      </c>
      <c r="O7" s="70">
        <f t="shared" si="3"/>
        <v>0.7283026502124217</v>
      </c>
      <c r="P7" s="71">
        <f t="shared" si="0"/>
        <v>36</v>
      </c>
      <c r="Q7" s="72">
        <f t="shared" si="1"/>
        <v>10</v>
      </c>
      <c r="R7" s="78"/>
      <c r="S7" s="30"/>
      <c r="T7" s="6"/>
      <c r="U7" s="6"/>
      <c r="V7" s="6"/>
      <c r="W7" s="6"/>
      <c r="X7" s="6"/>
      <c r="Y7" s="37"/>
      <c r="Z7" s="37"/>
      <c r="AA7" s="37">
        <v>7</v>
      </c>
      <c r="AB7" s="37">
        <v>6</v>
      </c>
      <c r="AC7" s="37"/>
      <c r="AD7" s="37"/>
      <c r="AE7" s="37"/>
      <c r="AF7" s="35"/>
      <c r="AG7" s="35"/>
      <c r="AH7" s="35"/>
      <c r="AI7" s="35"/>
      <c r="AJ7" s="35">
        <v>8</v>
      </c>
      <c r="AK7" s="35">
        <v>1</v>
      </c>
      <c r="AL7" s="35">
        <v>1</v>
      </c>
      <c r="AM7" s="35">
        <v>2</v>
      </c>
      <c r="AN7" s="35"/>
      <c r="AO7" s="35"/>
      <c r="AP7" s="35"/>
      <c r="AQ7" s="35"/>
      <c r="AR7" s="35"/>
      <c r="AS7" s="35"/>
      <c r="AT7" s="35"/>
      <c r="AU7" s="6"/>
      <c r="AW7">
        <v>2</v>
      </c>
      <c r="AX7">
        <v>1</v>
      </c>
      <c r="AY7" s="6">
        <v>5</v>
      </c>
      <c r="AZ7" s="6">
        <v>3</v>
      </c>
      <c r="BA7" s="6"/>
      <c r="BB7" s="6"/>
      <c r="BC7" s="6"/>
      <c r="BD7" s="6"/>
      <c r="BE7" s="6"/>
      <c r="BF7" s="6"/>
      <c r="BG7" s="37"/>
      <c r="BH7" s="37"/>
      <c r="BI7" s="6"/>
      <c r="BJ7" s="6"/>
      <c r="BK7" s="6"/>
      <c r="BL7" s="6"/>
      <c r="BM7" s="6"/>
    </row>
    <row r="8" spans="1:62" ht="12.75">
      <c r="A8" s="1" t="s">
        <v>56</v>
      </c>
      <c r="B8" s="51"/>
      <c r="C8" s="1">
        <v>0.15</v>
      </c>
      <c r="D8" s="1">
        <v>0.22</v>
      </c>
      <c r="E8" s="66">
        <f t="shared" si="2"/>
        <v>0.56</v>
      </c>
      <c r="F8" s="64">
        <v>0.18</v>
      </c>
      <c r="H8" s="36">
        <v>0.03</v>
      </c>
      <c r="I8" s="36">
        <v>0.72</v>
      </c>
      <c r="J8" s="36"/>
      <c r="K8" s="22">
        <v>0.07</v>
      </c>
      <c r="L8" s="22">
        <v>0.25</v>
      </c>
      <c r="M8" s="22">
        <v>2.26</v>
      </c>
      <c r="N8" s="22">
        <v>1.53</v>
      </c>
      <c r="O8" s="70">
        <f t="shared" si="3"/>
        <v>2.326522354845236</v>
      </c>
      <c r="P8" s="71">
        <f t="shared" si="0"/>
        <v>115</v>
      </c>
      <c r="Q8" s="72">
        <f t="shared" si="1"/>
        <v>11</v>
      </c>
      <c r="R8" s="78"/>
      <c r="S8" s="30"/>
      <c r="T8" s="6"/>
      <c r="U8" s="6"/>
      <c r="V8" s="6"/>
      <c r="W8" s="6"/>
      <c r="X8" s="6">
        <v>1</v>
      </c>
      <c r="Y8" s="37"/>
      <c r="Z8" s="52"/>
      <c r="AA8" s="37"/>
      <c r="AB8" s="37"/>
      <c r="AC8" s="37"/>
      <c r="AD8" s="37"/>
      <c r="AE8" s="37"/>
      <c r="AJ8">
        <v>49</v>
      </c>
      <c r="AK8" s="6">
        <v>1</v>
      </c>
      <c r="AL8" s="6">
        <v>1</v>
      </c>
      <c r="AM8">
        <v>1</v>
      </c>
      <c r="AU8">
        <v>41</v>
      </c>
      <c r="AW8">
        <v>8</v>
      </c>
      <c r="AX8">
        <v>7</v>
      </c>
      <c r="BH8" s="5">
        <v>1</v>
      </c>
      <c r="BI8">
        <v>4</v>
      </c>
      <c r="BJ8">
        <v>1</v>
      </c>
    </row>
    <row r="9" spans="1:60" ht="12.75">
      <c r="A9" s="1" t="s">
        <v>57</v>
      </c>
      <c r="E9" s="66">
        <f t="shared" si="2"/>
        <v>0.28765770538118574</v>
      </c>
      <c r="F9" s="64">
        <v>0.13</v>
      </c>
      <c r="G9" s="3">
        <v>0.54</v>
      </c>
      <c r="H9" s="36">
        <v>0.66</v>
      </c>
      <c r="I9" s="36">
        <v>0.14</v>
      </c>
      <c r="J9" s="36">
        <v>0.23</v>
      </c>
      <c r="K9" s="22">
        <v>0.5</v>
      </c>
      <c r="L9" s="22">
        <v>0.15891934843067143</v>
      </c>
      <c r="M9" s="22">
        <v>0.13</v>
      </c>
      <c r="N9" s="22">
        <v>0.1</v>
      </c>
      <c r="O9" s="70">
        <f t="shared" si="3"/>
        <v>0.303459437588509</v>
      </c>
      <c r="P9" s="71">
        <f t="shared" si="0"/>
        <v>15</v>
      </c>
      <c r="Q9" s="72">
        <f t="shared" si="1"/>
        <v>10</v>
      </c>
      <c r="R9" s="78"/>
      <c r="S9" s="30">
        <v>1</v>
      </c>
      <c r="T9" s="6"/>
      <c r="U9" s="6"/>
      <c r="V9" s="6"/>
      <c r="W9" s="6"/>
      <c r="X9" s="35">
        <v>1</v>
      </c>
      <c r="Y9" s="37"/>
      <c r="Z9" s="37"/>
      <c r="AA9" s="37">
        <v>4</v>
      </c>
      <c r="AB9" s="37">
        <v>1</v>
      </c>
      <c r="AC9" s="37"/>
      <c r="AD9" s="37"/>
      <c r="AE9" s="37"/>
      <c r="AM9">
        <v>1</v>
      </c>
      <c r="AR9">
        <v>1</v>
      </c>
      <c r="AU9">
        <v>2</v>
      </c>
      <c r="AW9">
        <v>1</v>
      </c>
      <c r="AY9">
        <v>1</v>
      </c>
      <c r="BH9" s="5">
        <v>2</v>
      </c>
    </row>
    <row r="10" spans="1:65" ht="12.75">
      <c r="A10" s="1" t="s">
        <v>58</v>
      </c>
      <c r="B10" s="1">
        <v>2.93</v>
      </c>
      <c r="C10" s="1">
        <v>3.14</v>
      </c>
      <c r="D10" s="1">
        <v>7.13</v>
      </c>
      <c r="E10" s="66">
        <f t="shared" si="2"/>
        <v>3.683333333333333</v>
      </c>
      <c r="F10" s="64">
        <v>3.51</v>
      </c>
      <c r="G10" s="36">
        <v>3.04</v>
      </c>
      <c r="H10" s="36">
        <v>3.28</v>
      </c>
      <c r="I10" s="36">
        <v>3.92</v>
      </c>
      <c r="J10" s="36">
        <v>3.58</v>
      </c>
      <c r="K10" s="22">
        <v>3.52</v>
      </c>
      <c r="L10" s="22">
        <v>4.15</v>
      </c>
      <c r="M10" s="22">
        <v>2.59</v>
      </c>
      <c r="N10" s="22">
        <v>5.56</v>
      </c>
      <c r="O10" s="70">
        <f t="shared" si="3"/>
        <v>4.228201497066559</v>
      </c>
      <c r="P10" s="71">
        <f t="shared" si="0"/>
        <v>209</v>
      </c>
      <c r="Q10" s="72">
        <f t="shared" si="1"/>
        <v>22</v>
      </c>
      <c r="R10" s="78"/>
      <c r="S10" s="30"/>
      <c r="T10" s="6"/>
      <c r="U10" s="6">
        <v>6</v>
      </c>
      <c r="V10" s="6"/>
      <c r="W10" s="6">
        <v>23</v>
      </c>
      <c r="X10" s="6">
        <v>54</v>
      </c>
      <c r="Y10" s="37"/>
      <c r="Z10" s="37"/>
      <c r="AA10" s="37">
        <v>2</v>
      </c>
      <c r="AB10" s="37">
        <v>2</v>
      </c>
      <c r="AC10" s="37"/>
      <c r="AD10" s="37">
        <v>2</v>
      </c>
      <c r="AE10" s="37"/>
      <c r="AJ10">
        <v>8</v>
      </c>
      <c r="AK10" s="6">
        <v>15</v>
      </c>
      <c r="AL10" s="6">
        <v>4</v>
      </c>
      <c r="AM10">
        <v>5</v>
      </c>
      <c r="AR10">
        <v>3</v>
      </c>
      <c r="AS10">
        <v>8</v>
      </c>
      <c r="AU10">
        <v>10</v>
      </c>
      <c r="AW10">
        <v>17</v>
      </c>
      <c r="AX10">
        <v>11</v>
      </c>
      <c r="AY10">
        <v>3</v>
      </c>
      <c r="BA10">
        <v>1</v>
      </c>
      <c r="BD10">
        <v>1</v>
      </c>
      <c r="BG10" s="5">
        <v>4</v>
      </c>
      <c r="BI10">
        <v>6</v>
      </c>
      <c r="BJ10">
        <v>7</v>
      </c>
      <c r="BM10">
        <v>17</v>
      </c>
    </row>
    <row r="11" spans="1:31" ht="12.75">
      <c r="A11" s="1" t="s">
        <v>59</v>
      </c>
      <c r="E11" s="66">
        <f t="shared" si="2"/>
        <v>0.01</v>
      </c>
      <c r="F11" s="64"/>
      <c r="G11" s="36"/>
      <c r="H11" s="36"/>
      <c r="I11" s="36"/>
      <c r="J11" s="36"/>
      <c r="K11" s="22">
        <v>0.09</v>
      </c>
      <c r="L11"/>
      <c r="N11" s="22"/>
      <c r="O11" s="70">
        <f t="shared" si="3"/>
        <v>0</v>
      </c>
      <c r="P11" s="71">
        <f t="shared" si="0"/>
        <v>0</v>
      </c>
      <c r="Q11" s="72">
        <f t="shared" si="1"/>
        <v>0</v>
      </c>
      <c r="R11" s="78"/>
      <c r="S11" s="30"/>
      <c r="T11" s="6"/>
      <c r="U11" s="6"/>
      <c r="V11" s="6"/>
      <c r="W11" s="6"/>
      <c r="X11" s="6"/>
      <c r="Y11" s="37"/>
      <c r="Z11" s="37"/>
      <c r="AA11" s="37"/>
      <c r="AB11" s="37"/>
      <c r="AC11" s="37"/>
      <c r="AD11" s="37"/>
      <c r="AE11" s="37"/>
    </row>
    <row r="12" spans="1:65" ht="12.75">
      <c r="A12" s="1" t="s">
        <v>60</v>
      </c>
      <c r="B12" s="51">
        <v>1</v>
      </c>
      <c r="C12" s="1">
        <v>0.87</v>
      </c>
      <c r="D12" s="1">
        <v>0.57</v>
      </c>
      <c r="E12" s="66">
        <f t="shared" si="2"/>
        <v>2.301111111111111</v>
      </c>
      <c r="F12" s="64">
        <v>0.47</v>
      </c>
      <c r="G12" s="36">
        <v>0.98</v>
      </c>
      <c r="H12" s="36">
        <v>0.22</v>
      </c>
      <c r="I12" s="36">
        <v>4.16</v>
      </c>
      <c r="J12" s="36">
        <v>0.63</v>
      </c>
      <c r="K12" s="22">
        <v>2.87</v>
      </c>
      <c r="L12" s="22">
        <v>1.04</v>
      </c>
      <c r="M12" s="22">
        <v>2.95</v>
      </c>
      <c r="N12" s="22">
        <v>7.39</v>
      </c>
      <c r="O12" s="70">
        <f t="shared" si="3"/>
        <v>3.1964394092656283</v>
      </c>
      <c r="P12" s="71">
        <f t="shared" si="0"/>
        <v>158</v>
      </c>
      <c r="Q12" s="72">
        <f t="shared" si="1"/>
        <v>9</v>
      </c>
      <c r="R12" s="78"/>
      <c r="S12" s="30"/>
      <c r="T12" s="6"/>
      <c r="U12" s="6"/>
      <c r="V12" s="6"/>
      <c r="W12" s="6"/>
      <c r="X12" s="6"/>
      <c r="Y12" s="37"/>
      <c r="Z12" s="37">
        <v>79</v>
      </c>
      <c r="AA12" s="37"/>
      <c r="AB12" s="37"/>
      <c r="AC12" s="37">
        <v>5</v>
      </c>
      <c r="AD12" s="37"/>
      <c r="AE12" s="37"/>
      <c r="AI12">
        <v>23</v>
      </c>
      <c r="AK12" s="6">
        <v>1</v>
      </c>
      <c r="AL12" s="6">
        <v>8</v>
      </c>
      <c r="AN12">
        <v>21</v>
      </c>
      <c r="BC12">
        <v>3</v>
      </c>
      <c r="BI12">
        <v>17</v>
      </c>
      <c r="BM12">
        <v>1</v>
      </c>
    </row>
    <row r="13" spans="1:31" ht="12.75">
      <c r="A13" s="1" t="s">
        <v>61</v>
      </c>
      <c r="E13" s="66">
        <f t="shared" si="2"/>
        <v>0.07666666666666666</v>
      </c>
      <c r="F13" s="64"/>
      <c r="G13" s="36">
        <v>0.47</v>
      </c>
      <c r="H13" s="36"/>
      <c r="I13" s="36"/>
      <c r="J13" s="36">
        <v>0.02</v>
      </c>
      <c r="K13" s="22"/>
      <c r="L13"/>
      <c r="N13" s="22">
        <v>0.2</v>
      </c>
      <c r="O13" s="70">
        <f t="shared" si="3"/>
        <v>0</v>
      </c>
      <c r="P13" s="71">
        <f t="shared" si="0"/>
        <v>0</v>
      </c>
      <c r="Q13" s="72">
        <f t="shared" si="1"/>
        <v>0</v>
      </c>
      <c r="R13" s="78"/>
      <c r="S13" s="30"/>
      <c r="T13" s="6"/>
      <c r="U13" s="6"/>
      <c r="V13" s="6"/>
      <c r="W13" s="6"/>
      <c r="X13" s="6"/>
      <c r="Y13" s="37"/>
      <c r="Z13" s="37"/>
      <c r="AA13" s="37"/>
      <c r="AB13" s="37"/>
      <c r="AC13" s="37"/>
      <c r="AD13" s="37"/>
      <c r="AE13" s="37"/>
    </row>
    <row r="14" spans="1:31" ht="12.75">
      <c r="A14" s="1" t="s">
        <v>250</v>
      </c>
      <c r="E14" s="66">
        <f t="shared" si="2"/>
        <v>0.0022222222222222222</v>
      </c>
      <c r="F14" s="64"/>
      <c r="G14" s="36"/>
      <c r="H14" s="36"/>
      <c r="I14" s="36"/>
      <c r="J14" s="36"/>
      <c r="K14" s="22"/>
      <c r="L14"/>
      <c r="M14" s="3">
        <v>0.02</v>
      </c>
      <c r="N14" s="22"/>
      <c r="O14" s="70">
        <f t="shared" si="3"/>
        <v>0</v>
      </c>
      <c r="P14" s="71">
        <f t="shared" si="0"/>
        <v>0</v>
      </c>
      <c r="Q14" s="72">
        <f t="shared" si="1"/>
        <v>0</v>
      </c>
      <c r="R14" s="78"/>
      <c r="S14" s="30"/>
      <c r="T14" s="6"/>
      <c r="U14" s="6"/>
      <c r="V14" s="6"/>
      <c r="W14" s="6"/>
      <c r="X14" s="6"/>
      <c r="Y14" s="37"/>
      <c r="Z14" s="37"/>
      <c r="AA14" s="37"/>
      <c r="AB14" s="37"/>
      <c r="AC14" s="37"/>
      <c r="AD14" s="37"/>
      <c r="AE14" s="37"/>
    </row>
    <row r="15" spans="1:31" ht="12.75">
      <c r="A15" s="1" t="s">
        <v>62</v>
      </c>
      <c r="E15" s="66">
        <f t="shared" si="2"/>
        <v>0.04111111111111111</v>
      </c>
      <c r="F15" s="64">
        <v>0.13</v>
      </c>
      <c r="G15" s="36">
        <v>0.06</v>
      </c>
      <c r="H15" s="36">
        <v>0.05</v>
      </c>
      <c r="I15" s="36"/>
      <c r="J15" s="36"/>
      <c r="K15" s="22">
        <v>0.09</v>
      </c>
      <c r="L15" s="54">
        <v>0.02</v>
      </c>
      <c r="M15" s="3">
        <v>0.02</v>
      </c>
      <c r="N15" s="22"/>
      <c r="O15" s="70">
        <f t="shared" si="3"/>
        <v>0</v>
      </c>
      <c r="P15" s="71">
        <f t="shared" si="0"/>
        <v>0</v>
      </c>
      <c r="Q15" s="72">
        <f t="shared" si="1"/>
        <v>0</v>
      </c>
      <c r="R15" s="78"/>
      <c r="S15" s="30"/>
      <c r="T15" s="6"/>
      <c r="U15" s="6"/>
      <c r="V15" s="6"/>
      <c r="W15" s="6"/>
      <c r="X15" s="6"/>
      <c r="Y15" s="37"/>
      <c r="Z15" s="37"/>
      <c r="AA15" s="37"/>
      <c r="AB15" s="37"/>
      <c r="AC15" s="37"/>
      <c r="AD15" s="37"/>
      <c r="AE15" s="37"/>
    </row>
    <row r="16" spans="1:31" ht="12.75">
      <c r="A16" s="1" t="s">
        <v>63</v>
      </c>
      <c r="E16" s="66">
        <f t="shared" si="2"/>
        <v>0.008888888888888889</v>
      </c>
      <c r="F16" s="64"/>
      <c r="G16" s="36">
        <v>0.03</v>
      </c>
      <c r="H16" s="36"/>
      <c r="I16" s="36"/>
      <c r="J16" s="36"/>
      <c r="K16" s="22">
        <v>0.05</v>
      </c>
      <c r="L16"/>
      <c r="N16" s="22"/>
      <c r="O16" s="70">
        <f t="shared" si="3"/>
        <v>0</v>
      </c>
      <c r="P16" s="71">
        <f t="shared" si="0"/>
        <v>0</v>
      </c>
      <c r="Q16" s="72">
        <f t="shared" si="1"/>
        <v>0</v>
      </c>
      <c r="R16" s="78"/>
      <c r="S16" s="30"/>
      <c r="T16" s="6"/>
      <c r="U16" s="6"/>
      <c r="V16" s="6"/>
      <c r="W16" s="6"/>
      <c r="X16" s="6"/>
      <c r="Y16" s="37"/>
      <c r="Z16" s="37"/>
      <c r="AA16" s="37"/>
      <c r="AB16" s="37"/>
      <c r="AC16" s="37"/>
      <c r="AD16" s="37"/>
      <c r="AE16" s="37"/>
    </row>
    <row r="17" spans="1:38" ht="12.75">
      <c r="A17" s="1" t="s">
        <v>64</v>
      </c>
      <c r="B17" s="1">
        <v>0.06</v>
      </c>
      <c r="C17" s="1">
        <v>1.84</v>
      </c>
      <c r="D17" s="1">
        <v>11.92</v>
      </c>
      <c r="E17" s="66">
        <f t="shared" si="2"/>
        <v>15.185555555555554</v>
      </c>
      <c r="F17" s="64">
        <v>25.55</v>
      </c>
      <c r="G17" s="36">
        <v>31.11</v>
      </c>
      <c r="H17" s="36">
        <v>14.51</v>
      </c>
      <c r="I17" s="36">
        <v>25.89</v>
      </c>
      <c r="J17" s="36">
        <v>10.5</v>
      </c>
      <c r="K17" s="22">
        <v>12.73</v>
      </c>
      <c r="L17" s="22">
        <v>8.34</v>
      </c>
      <c r="M17" s="22">
        <v>0.04</v>
      </c>
      <c r="N17" s="22">
        <v>8</v>
      </c>
      <c r="O17" s="70">
        <f t="shared" si="3"/>
        <v>0.303459437588509</v>
      </c>
      <c r="P17" s="71">
        <f t="shared" si="0"/>
        <v>15</v>
      </c>
      <c r="Q17" s="72">
        <f t="shared" si="1"/>
        <v>1</v>
      </c>
      <c r="R17" s="78"/>
      <c r="S17" s="30"/>
      <c r="T17" s="6"/>
      <c r="U17" s="6"/>
      <c r="V17" s="6"/>
      <c r="W17" s="6"/>
      <c r="X17" s="6"/>
      <c r="Y17" s="37"/>
      <c r="Z17" s="37"/>
      <c r="AA17" s="37"/>
      <c r="AB17" s="37"/>
      <c r="AC17" s="37"/>
      <c r="AD17" s="37"/>
      <c r="AE17" s="37"/>
      <c r="AL17" s="6">
        <v>15</v>
      </c>
    </row>
    <row r="18" spans="1:31" ht="12.75">
      <c r="A18" s="1" t="s">
        <v>65</v>
      </c>
      <c r="E18" s="66">
        <f t="shared" si="2"/>
        <v>0.003333333333333333</v>
      </c>
      <c r="F18" s="64">
        <v>0.03</v>
      </c>
      <c r="G18" s="36"/>
      <c r="H18" s="36"/>
      <c r="I18" s="36"/>
      <c r="J18" s="36"/>
      <c r="K18" s="22"/>
      <c r="L18" s="22"/>
      <c r="M18" s="22"/>
      <c r="N18" s="22"/>
      <c r="O18" s="70">
        <f t="shared" si="3"/>
        <v>0</v>
      </c>
      <c r="P18" s="71">
        <f t="shared" si="0"/>
        <v>0</v>
      </c>
      <c r="Q18" s="72">
        <f t="shared" si="1"/>
        <v>0</v>
      </c>
      <c r="R18" s="78"/>
      <c r="S18" s="30"/>
      <c r="T18" s="6"/>
      <c r="U18" s="6"/>
      <c r="V18" s="6"/>
      <c r="W18" s="6"/>
      <c r="X18" s="6"/>
      <c r="Y18" s="37"/>
      <c r="Z18" s="37"/>
      <c r="AA18" s="37"/>
      <c r="AB18" s="37"/>
      <c r="AC18" s="37"/>
      <c r="AD18" s="37"/>
      <c r="AE18" s="37"/>
    </row>
    <row r="19" spans="1:39" ht="12.75">
      <c r="A19" s="1" t="s">
        <v>66</v>
      </c>
      <c r="E19" s="66">
        <f t="shared" si="2"/>
        <v>0.4254655012581115</v>
      </c>
      <c r="F19" s="64">
        <v>0.05</v>
      </c>
      <c r="G19" s="36">
        <v>0.25</v>
      </c>
      <c r="H19" s="36"/>
      <c r="I19" s="36"/>
      <c r="J19" s="36"/>
      <c r="K19" s="22">
        <v>3.41</v>
      </c>
      <c r="L19" s="22">
        <v>0.11918951132300357</v>
      </c>
      <c r="M19" s="22"/>
      <c r="N19" s="22"/>
      <c r="O19" s="70">
        <f t="shared" si="3"/>
        <v>0.02023062917256727</v>
      </c>
      <c r="P19" s="71">
        <f t="shared" si="0"/>
        <v>1</v>
      </c>
      <c r="Q19" s="72">
        <f t="shared" si="1"/>
        <v>1</v>
      </c>
      <c r="R19" s="78"/>
      <c r="S19" s="30"/>
      <c r="T19" s="6"/>
      <c r="U19" s="6"/>
      <c r="V19" s="6"/>
      <c r="W19" s="6"/>
      <c r="X19" s="6"/>
      <c r="Y19" s="37"/>
      <c r="Z19" s="37"/>
      <c r="AA19" s="37"/>
      <c r="AB19" s="37"/>
      <c r="AC19" s="37"/>
      <c r="AD19" s="37"/>
      <c r="AE19" s="37"/>
      <c r="AM19">
        <v>1</v>
      </c>
    </row>
    <row r="20" spans="1:56" ht="12.75">
      <c r="A20" s="1" t="s">
        <v>67</v>
      </c>
      <c r="B20" s="1">
        <v>0.21</v>
      </c>
      <c r="C20" s="1">
        <v>0.67</v>
      </c>
      <c r="D20" s="1">
        <v>0.55</v>
      </c>
      <c r="E20" s="66">
        <f t="shared" si="2"/>
        <v>0.3377777777777778</v>
      </c>
      <c r="F20" s="64">
        <v>0.1</v>
      </c>
      <c r="G20" s="36">
        <v>0.73</v>
      </c>
      <c r="H20" s="36">
        <v>0.03</v>
      </c>
      <c r="I20" s="36">
        <v>0.17</v>
      </c>
      <c r="J20" s="36">
        <v>0.25</v>
      </c>
      <c r="K20" s="22">
        <v>0.99</v>
      </c>
      <c r="L20" s="22">
        <v>0.56</v>
      </c>
      <c r="M20" s="22">
        <v>0.15</v>
      </c>
      <c r="N20" s="22">
        <v>0.06</v>
      </c>
      <c r="O20" s="70">
        <f t="shared" si="3"/>
        <v>0.6676107626947199</v>
      </c>
      <c r="P20" s="71">
        <f t="shared" si="0"/>
        <v>33</v>
      </c>
      <c r="Q20" s="72">
        <f t="shared" si="1"/>
        <v>4</v>
      </c>
      <c r="R20" s="78"/>
      <c r="S20" s="30"/>
      <c r="T20" s="6"/>
      <c r="U20" s="6"/>
      <c r="V20" s="6"/>
      <c r="W20" s="6"/>
      <c r="X20" s="6"/>
      <c r="Y20" s="37">
        <v>21</v>
      </c>
      <c r="Z20" s="37"/>
      <c r="AA20" s="37"/>
      <c r="AB20" s="37">
        <v>6</v>
      </c>
      <c r="AC20" s="37"/>
      <c r="AD20" s="37"/>
      <c r="AE20" s="37"/>
      <c r="AJ20">
        <v>5</v>
      </c>
      <c r="BD20">
        <v>1</v>
      </c>
    </row>
    <row r="21" spans="1:65" ht="12.75">
      <c r="A21" s="1" t="s">
        <v>68</v>
      </c>
      <c r="B21" s="1">
        <v>0.06</v>
      </c>
      <c r="C21" s="1">
        <v>0.22</v>
      </c>
      <c r="D21" s="1">
        <v>0.16</v>
      </c>
      <c r="E21" s="66">
        <f t="shared" si="2"/>
        <v>0.14444444444444446</v>
      </c>
      <c r="F21" s="64">
        <v>0.18</v>
      </c>
      <c r="G21" s="36">
        <v>0.13</v>
      </c>
      <c r="H21" s="36"/>
      <c r="I21" s="36"/>
      <c r="J21" s="36">
        <v>0.1</v>
      </c>
      <c r="K21" s="22">
        <v>0.16</v>
      </c>
      <c r="L21" s="22">
        <v>0.25</v>
      </c>
      <c r="M21" s="22">
        <v>0.06</v>
      </c>
      <c r="N21" s="22">
        <v>0.42</v>
      </c>
      <c r="O21" s="70">
        <f t="shared" si="3"/>
        <v>0.4653044709690472</v>
      </c>
      <c r="P21" s="71">
        <f t="shared" si="0"/>
        <v>23</v>
      </c>
      <c r="Q21" s="72">
        <f t="shared" si="1"/>
        <v>2</v>
      </c>
      <c r="R21" s="78"/>
      <c r="S21" s="30"/>
      <c r="T21" s="6"/>
      <c r="U21" s="6"/>
      <c r="V21" s="6"/>
      <c r="W21" s="6"/>
      <c r="X21" s="6"/>
      <c r="Y21" s="37"/>
      <c r="Z21" s="37"/>
      <c r="AA21" s="37"/>
      <c r="AB21" s="37"/>
      <c r="AC21" s="37"/>
      <c r="AD21" s="37"/>
      <c r="AE21" s="37"/>
      <c r="AF21" s="38"/>
      <c r="AG21" s="38"/>
      <c r="AH21" s="38"/>
      <c r="AI21" s="38"/>
      <c r="AJ21" s="39">
        <v>22</v>
      </c>
      <c r="AM21" s="38"/>
      <c r="BM21">
        <v>1</v>
      </c>
    </row>
    <row r="22" spans="1:65" ht="12.75">
      <c r="A22" s="1" t="s">
        <v>69</v>
      </c>
      <c r="B22" s="1">
        <v>32.21</v>
      </c>
      <c r="C22" s="51">
        <v>34.6</v>
      </c>
      <c r="D22" s="1">
        <v>19.34</v>
      </c>
      <c r="E22" s="66">
        <f t="shared" si="2"/>
        <v>21.08888888888889</v>
      </c>
      <c r="F22" s="64">
        <v>8.87</v>
      </c>
      <c r="G22" s="36">
        <v>17.91</v>
      </c>
      <c r="H22" s="36">
        <v>22.1</v>
      </c>
      <c r="I22" s="36">
        <v>25.94</v>
      </c>
      <c r="J22" s="36">
        <v>14.82</v>
      </c>
      <c r="K22" s="22">
        <v>25.91</v>
      </c>
      <c r="L22" s="22">
        <v>24.07</v>
      </c>
      <c r="M22" s="22">
        <v>25.96</v>
      </c>
      <c r="N22" s="22">
        <v>24.22</v>
      </c>
      <c r="O22" s="70">
        <f t="shared" si="3"/>
        <v>27.63503944972689</v>
      </c>
      <c r="P22" s="71">
        <f t="shared" si="0"/>
        <v>1366</v>
      </c>
      <c r="Q22" s="72">
        <f t="shared" si="1"/>
        <v>31</v>
      </c>
      <c r="R22" s="78">
        <v>10</v>
      </c>
      <c r="S22" s="30"/>
      <c r="T22" s="6"/>
      <c r="U22" s="6">
        <v>3</v>
      </c>
      <c r="V22" s="6"/>
      <c r="W22" s="6">
        <v>6</v>
      </c>
      <c r="X22" s="35">
        <v>136</v>
      </c>
      <c r="Y22" s="37">
        <v>320</v>
      </c>
      <c r="Z22" s="37">
        <v>2</v>
      </c>
      <c r="AA22" s="37">
        <v>53</v>
      </c>
      <c r="AB22" s="37">
        <v>68</v>
      </c>
      <c r="AC22" s="37">
        <v>2</v>
      </c>
      <c r="AD22" s="37">
        <v>22</v>
      </c>
      <c r="AE22" s="37"/>
      <c r="AG22" s="37">
        <v>6</v>
      </c>
      <c r="AJ22">
        <v>184</v>
      </c>
      <c r="AK22" s="6">
        <v>18</v>
      </c>
      <c r="AM22">
        <v>114</v>
      </c>
      <c r="AN22">
        <v>10</v>
      </c>
      <c r="AR22">
        <v>20</v>
      </c>
      <c r="AS22">
        <v>1</v>
      </c>
      <c r="AT22">
        <v>87</v>
      </c>
      <c r="AU22">
        <v>19</v>
      </c>
      <c r="AV22">
        <v>17</v>
      </c>
      <c r="AW22">
        <v>8</v>
      </c>
      <c r="AX22">
        <v>2</v>
      </c>
      <c r="AZ22">
        <v>18</v>
      </c>
      <c r="BA22">
        <v>1</v>
      </c>
      <c r="BD22">
        <v>4</v>
      </c>
      <c r="BE22">
        <v>1</v>
      </c>
      <c r="BG22" s="5">
        <v>145</v>
      </c>
      <c r="BH22" s="5">
        <v>9</v>
      </c>
      <c r="BI22" s="5">
        <v>32</v>
      </c>
      <c r="BJ22" s="5">
        <v>25</v>
      </c>
      <c r="BK22" s="5"/>
      <c r="BL22" s="5"/>
      <c r="BM22" s="5">
        <v>23</v>
      </c>
    </row>
    <row r="23" spans="1:65" ht="12.75">
      <c r="A23" s="1" t="s">
        <v>273</v>
      </c>
      <c r="C23" s="51"/>
      <c r="E23" s="66">
        <f t="shared" si="2"/>
        <v>0</v>
      </c>
      <c r="F23" s="64"/>
      <c r="G23" s="36"/>
      <c r="H23" s="36"/>
      <c r="I23" s="36"/>
      <c r="J23" s="36"/>
      <c r="K23" s="22"/>
      <c r="L23" s="22"/>
      <c r="M23" s="22"/>
      <c r="N23" s="22"/>
      <c r="O23" s="70">
        <f t="shared" si="3"/>
        <v>0.04046125834513454</v>
      </c>
      <c r="P23" s="71">
        <f t="shared" si="0"/>
        <v>2</v>
      </c>
      <c r="Q23" s="72">
        <f t="shared" si="1"/>
        <v>1</v>
      </c>
      <c r="R23" s="78"/>
      <c r="S23" s="30"/>
      <c r="T23" s="6"/>
      <c r="U23" s="6"/>
      <c r="V23" s="6"/>
      <c r="W23" s="6"/>
      <c r="X23" s="35"/>
      <c r="Y23" s="37"/>
      <c r="Z23" s="37"/>
      <c r="AA23" s="37"/>
      <c r="AB23" s="37"/>
      <c r="AC23" s="37"/>
      <c r="AD23" s="37"/>
      <c r="AE23" s="37"/>
      <c r="BH23" s="5">
        <v>2</v>
      </c>
      <c r="BI23" s="5"/>
      <c r="BJ23" s="5"/>
      <c r="BK23" s="5"/>
      <c r="BL23" s="5"/>
      <c r="BM23" s="5"/>
    </row>
    <row r="24" spans="1:31" ht="12.75">
      <c r="A24" s="1" t="s">
        <v>70</v>
      </c>
      <c r="B24" s="51">
        <v>0.1</v>
      </c>
      <c r="C24" s="51">
        <v>0.1</v>
      </c>
      <c r="D24" s="1">
        <v>0.01</v>
      </c>
      <c r="E24" s="66">
        <f t="shared" si="2"/>
        <v>0.007777777777777778</v>
      </c>
      <c r="F24" s="64"/>
      <c r="H24" s="36">
        <v>0.03</v>
      </c>
      <c r="I24" s="36"/>
      <c r="J24" s="36">
        <v>0.02</v>
      </c>
      <c r="K24" s="22">
        <v>0.02</v>
      </c>
      <c r="L24"/>
      <c r="N24" s="22"/>
      <c r="O24" s="70">
        <f t="shared" si="3"/>
        <v>0.02023062917256727</v>
      </c>
      <c r="P24" s="71">
        <f t="shared" si="0"/>
        <v>1</v>
      </c>
      <c r="Q24" s="72">
        <f t="shared" si="1"/>
        <v>1</v>
      </c>
      <c r="R24" s="78"/>
      <c r="S24" s="30"/>
      <c r="T24" s="6"/>
      <c r="U24" s="6"/>
      <c r="V24" s="6"/>
      <c r="W24" s="6"/>
      <c r="X24" s="6"/>
      <c r="Y24" s="37">
        <v>1</v>
      </c>
      <c r="Z24" s="37"/>
      <c r="AA24" s="37"/>
      <c r="AB24" s="37"/>
      <c r="AC24" s="37"/>
      <c r="AD24" s="37"/>
      <c r="AE24" s="37"/>
    </row>
    <row r="25" spans="1:31" ht="12.75">
      <c r="A25" s="1" t="s">
        <v>71</v>
      </c>
      <c r="E25" s="66">
        <f t="shared" si="2"/>
        <v>0.07777777777777778</v>
      </c>
      <c r="F25" s="64">
        <v>0.34</v>
      </c>
      <c r="G25" s="36">
        <v>0.22</v>
      </c>
      <c r="H25" s="36">
        <v>0.08</v>
      </c>
      <c r="I25" s="36"/>
      <c r="J25" s="36"/>
      <c r="K25" s="22">
        <v>0.02</v>
      </c>
      <c r="L25"/>
      <c r="N25" s="22">
        <v>0.04</v>
      </c>
      <c r="O25" s="70">
        <f t="shared" si="3"/>
        <v>0.02023062917256727</v>
      </c>
      <c r="P25" s="71">
        <f t="shared" si="0"/>
        <v>1</v>
      </c>
      <c r="Q25" s="72">
        <f t="shared" si="1"/>
        <v>1</v>
      </c>
      <c r="R25" s="78"/>
      <c r="S25" s="30"/>
      <c r="T25" s="6"/>
      <c r="U25" s="6"/>
      <c r="V25" s="6"/>
      <c r="W25" s="6"/>
      <c r="X25" s="6"/>
      <c r="Y25" s="37">
        <v>1</v>
      </c>
      <c r="Z25" s="37"/>
      <c r="AA25" s="37"/>
      <c r="AB25" s="37"/>
      <c r="AC25" s="37"/>
      <c r="AD25" s="37"/>
      <c r="AE25" s="37"/>
    </row>
    <row r="26" spans="1:65" ht="12.75">
      <c r="A26" s="1" t="s">
        <v>72</v>
      </c>
      <c r="B26" s="1">
        <v>9.13</v>
      </c>
      <c r="C26" s="1">
        <v>12.29</v>
      </c>
      <c r="D26" s="1">
        <v>5.18</v>
      </c>
      <c r="E26" s="66">
        <f t="shared" si="2"/>
        <v>7.854444444444444</v>
      </c>
      <c r="F26" s="64">
        <v>6.91</v>
      </c>
      <c r="G26" s="36">
        <v>7.03</v>
      </c>
      <c r="H26" s="36">
        <v>6.89</v>
      </c>
      <c r="I26" s="36">
        <v>7.16</v>
      </c>
      <c r="J26" s="36">
        <v>5.45</v>
      </c>
      <c r="K26" s="22">
        <v>7.7</v>
      </c>
      <c r="L26" s="22">
        <v>18.73</v>
      </c>
      <c r="M26" s="22">
        <v>4.33</v>
      </c>
      <c r="N26" s="22">
        <v>6.49</v>
      </c>
      <c r="O26" s="70">
        <f t="shared" si="3"/>
        <v>9.508395711106616</v>
      </c>
      <c r="P26" s="71">
        <f t="shared" si="0"/>
        <v>470</v>
      </c>
      <c r="Q26" s="72">
        <f t="shared" si="1"/>
        <v>20</v>
      </c>
      <c r="R26" s="78"/>
      <c r="S26" s="30"/>
      <c r="T26" s="6"/>
      <c r="U26" s="6"/>
      <c r="V26" s="6"/>
      <c r="W26" s="6">
        <v>20</v>
      </c>
      <c r="X26" s="6">
        <v>15</v>
      </c>
      <c r="Y26" s="37">
        <v>9</v>
      </c>
      <c r="Z26" s="37"/>
      <c r="AA26" s="37"/>
      <c r="AB26" s="37"/>
      <c r="AC26" s="37"/>
      <c r="AD26" s="37">
        <v>9</v>
      </c>
      <c r="AE26" s="37"/>
      <c r="AJ26">
        <v>24</v>
      </c>
      <c r="AK26" s="6">
        <v>47</v>
      </c>
      <c r="AL26" s="6">
        <v>20</v>
      </c>
      <c r="AM26">
        <v>16</v>
      </c>
      <c r="AR26">
        <v>5</v>
      </c>
      <c r="AU26">
        <v>38</v>
      </c>
      <c r="AV26">
        <v>25</v>
      </c>
      <c r="AW26">
        <v>36</v>
      </c>
      <c r="AY26">
        <v>25</v>
      </c>
      <c r="AZ26">
        <v>1</v>
      </c>
      <c r="BA26">
        <v>52</v>
      </c>
      <c r="BD26">
        <v>3</v>
      </c>
      <c r="BG26" s="5">
        <v>4</v>
      </c>
      <c r="BI26">
        <v>38</v>
      </c>
      <c r="BJ26">
        <v>50</v>
      </c>
      <c r="BM26">
        <v>33</v>
      </c>
    </row>
    <row r="27" spans="1:52" ht="12.75">
      <c r="A27" s="1" t="s">
        <v>73</v>
      </c>
      <c r="B27" s="1">
        <v>0.15</v>
      </c>
      <c r="C27" s="51">
        <v>0.2</v>
      </c>
      <c r="D27" s="1">
        <v>0.05</v>
      </c>
      <c r="E27" s="66">
        <f t="shared" si="2"/>
        <v>0.022222222222222223</v>
      </c>
      <c r="F27" s="64"/>
      <c r="H27" s="36"/>
      <c r="I27" s="36">
        <v>0.02</v>
      </c>
      <c r="J27" s="36"/>
      <c r="K27" s="22">
        <v>0.02</v>
      </c>
      <c r="L27"/>
      <c r="N27" s="22">
        <v>0.16</v>
      </c>
      <c r="O27" s="70">
        <f t="shared" si="3"/>
        <v>0.04046125834513454</v>
      </c>
      <c r="P27" s="71">
        <f t="shared" si="0"/>
        <v>2</v>
      </c>
      <c r="Q27" s="72">
        <f t="shared" si="1"/>
        <v>2</v>
      </c>
      <c r="R27" s="78"/>
      <c r="S27" s="30"/>
      <c r="T27" s="6"/>
      <c r="U27" s="6"/>
      <c r="V27" s="6"/>
      <c r="W27" s="6"/>
      <c r="X27" s="6"/>
      <c r="Y27" s="37">
        <v>1</v>
      </c>
      <c r="Z27" s="37"/>
      <c r="AA27" s="37"/>
      <c r="AB27" s="37"/>
      <c r="AC27" s="37"/>
      <c r="AD27" s="37"/>
      <c r="AE27" s="37"/>
      <c r="AZ27">
        <v>1</v>
      </c>
    </row>
    <row r="28" spans="1:62" ht="12.75">
      <c r="A28" s="1" t="s">
        <v>74</v>
      </c>
      <c r="B28" s="1">
        <v>0.45</v>
      </c>
      <c r="C28" s="1">
        <v>2.35</v>
      </c>
      <c r="D28" s="1">
        <v>0.98</v>
      </c>
      <c r="E28" s="66">
        <f t="shared" si="2"/>
        <v>0.5655555555555554</v>
      </c>
      <c r="F28" s="64">
        <v>0.6</v>
      </c>
      <c r="G28" s="36">
        <v>0.13</v>
      </c>
      <c r="H28" s="36">
        <v>0.16</v>
      </c>
      <c r="I28" s="36">
        <v>3.8</v>
      </c>
      <c r="J28" s="36">
        <v>0.02</v>
      </c>
      <c r="K28" s="22">
        <v>0.05</v>
      </c>
      <c r="L28" s="22">
        <v>0.17</v>
      </c>
      <c r="M28" s="22">
        <v>0.02</v>
      </c>
      <c r="N28" s="22">
        <v>0.14</v>
      </c>
      <c r="O28" s="70">
        <f t="shared" si="3"/>
        <v>0.18207566255310542</v>
      </c>
      <c r="P28" s="71">
        <f t="shared" si="0"/>
        <v>9</v>
      </c>
      <c r="Q28" s="72">
        <f t="shared" si="1"/>
        <v>3</v>
      </c>
      <c r="R28" s="78"/>
      <c r="S28" s="30"/>
      <c r="T28" s="6"/>
      <c r="U28" s="6"/>
      <c r="V28" s="6"/>
      <c r="W28" s="6">
        <v>1</v>
      </c>
      <c r="X28" s="6"/>
      <c r="Y28" s="37"/>
      <c r="Z28" s="37"/>
      <c r="AA28" s="37"/>
      <c r="AB28" s="37"/>
      <c r="AC28" s="37"/>
      <c r="AD28" s="37"/>
      <c r="AE28" s="37"/>
      <c r="AX28">
        <v>7</v>
      </c>
      <c r="BJ28">
        <v>1</v>
      </c>
    </row>
    <row r="29" spans="1:31" ht="12.75">
      <c r="A29" s="1" t="s">
        <v>232</v>
      </c>
      <c r="E29" s="66">
        <f t="shared" si="2"/>
        <v>0.0022222222222222222</v>
      </c>
      <c r="F29" s="64"/>
      <c r="G29" s="36"/>
      <c r="H29" s="36"/>
      <c r="I29" s="36"/>
      <c r="J29" s="36"/>
      <c r="K29" s="22"/>
      <c r="L29" s="22"/>
      <c r="M29" s="22"/>
      <c r="N29" s="22">
        <v>0.02</v>
      </c>
      <c r="O29" s="70">
        <f t="shared" si="3"/>
        <v>0</v>
      </c>
      <c r="P29" s="71">
        <f t="shared" si="0"/>
        <v>0</v>
      </c>
      <c r="Q29" s="72">
        <f t="shared" si="1"/>
        <v>0</v>
      </c>
      <c r="R29" s="78"/>
      <c r="S29" s="30"/>
      <c r="T29" s="6"/>
      <c r="U29" s="6"/>
      <c r="V29" s="6"/>
      <c r="W29" s="6"/>
      <c r="X29" s="6"/>
      <c r="Y29" s="37"/>
      <c r="Z29" s="37"/>
      <c r="AA29" s="37"/>
      <c r="AB29" s="37"/>
      <c r="AC29" s="37"/>
      <c r="AD29" s="37"/>
      <c r="AE29" s="37"/>
    </row>
    <row r="30" spans="1:31" ht="12.75">
      <c r="A30" s="1" t="s">
        <v>75</v>
      </c>
      <c r="B30" s="51">
        <v>0.2</v>
      </c>
      <c r="C30" s="51">
        <v>2.7</v>
      </c>
      <c r="D30" s="1">
        <v>0.89</v>
      </c>
      <c r="E30" s="66">
        <f t="shared" si="2"/>
        <v>0.16</v>
      </c>
      <c r="F30" s="64">
        <v>0.05</v>
      </c>
      <c r="G30" s="36">
        <v>0.03</v>
      </c>
      <c r="H30" s="36">
        <v>0.05</v>
      </c>
      <c r="I30" s="36">
        <v>1.06</v>
      </c>
      <c r="J30" s="36"/>
      <c r="K30" s="22">
        <v>0.05</v>
      </c>
      <c r="L30"/>
      <c r="M30" s="3">
        <v>0.02</v>
      </c>
      <c r="N30" s="22">
        <v>0.18</v>
      </c>
      <c r="O30" s="70">
        <f t="shared" si="3"/>
        <v>0</v>
      </c>
      <c r="P30" s="71">
        <f t="shared" si="0"/>
        <v>0</v>
      </c>
      <c r="Q30" s="72">
        <f t="shared" si="1"/>
        <v>0</v>
      </c>
      <c r="R30" s="78"/>
      <c r="S30" s="30"/>
      <c r="T30" s="6"/>
      <c r="U30" s="6"/>
      <c r="V30" s="6"/>
      <c r="W30" s="6"/>
      <c r="X30" s="6"/>
      <c r="Y30" s="37"/>
      <c r="Z30" s="37"/>
      <c r="AA30" s="37"/>
      <c r="AB30" s="37"/>
      <c r="AC30" s="37"/>
      <c r="AD30" s="37"/>
      <c r="AE30" s="37"/>
    </row>
    <row r="31" spans="1:61" ht="12.75">
      <c r="A31" s="1" t="s">
        <v>76</v>
      </c>
      <c r="B31" s="1">
        <v>0.29</v>
      </c>
      <c r="C31" s="1">
        <v>0.31</v>
      </c>
      <c r="D31" s="1">
        <v>0.43</v>
      </c>
      <c r="E31" s="66">
        <f t="shared" si="2"/>
        <v>0.7655555555555557</v>
      </c>
      <c r="F31" s="64">
        <v>1.62</v>
      </c>
      <c r="G31" s="36">
        <v>0.03</v>
      </c>
      <c r="H31" s="36">
        <v>0.68</v>
      </c>
      <c r="I31" s="36">
        <v>0.02</v>
      </c>
      <c r="J31" s="36">
        <v>0.48</v>
      </c>
      <c r="K31" s="22">
        <v>1.04</v>
      </c>
      <c r="L31" s="54">
        <v>0.17</v>
      </c>
      <c r="M31" s="54">
        <v>0.13</v>
      </c>
      <c r="N31" s="22">
        <v>2.72</v>
      </c>
      <c r="O31" s="70">
        <f t="shared" si="3"/>
        <v>0.42484321262391267</v>
      </c>
      <c r="P31" s="71">
        <f t="shared" si="0"/>
        <v>21</v>
      </c>
      <c r="Q31" s="72">
        <f t="shared" si="1"/>
        <v>3</v>
      </c>
      <c r="R31" s="78"/>
      <c r="S31" s="30"/>
      <c r="T31" s="6"/>
      <c r="U31" s="6"/>
      <c r="V31" s="6"/>
      <c r="W31" s="6"/>
      <c r="X31" s="6"/>
      <c r="Y31" s="37"/>
      <c r="Z31" s="37"/>
      <c r="AA31" s="37"/>
      <c r="AB31" s="37"/>
      <c r="AC31" s="37"/>
      <c r="AD31" s="37"/>
      <c r="AE31" s="37"/>
      <c r="AM31">
        <v>9</v>
      </c>
      <c r="AW31">
        <v>11</v>
      </c>
      <c r="BI31">
        <v>1</v>
      </c>
    </row>
    <row r="32" spans="1:47" ht="12.75">
      <c r="A32" s="1" t="s">
        <v>77</v>
      </c>
      <c r="B32" s="1">
        <v>0.29</v>
      </c>
      <c r="C32" s="1">
        <v>0.33</v>
      </c>
      <c r="D32" s="1">
        <v>0.08</v>
      </c>
      <c r="E32" s="66">
        <f t="shared" si="2"/>
        <v>0.14777777777777776</v>
      </c>
      <c r="F32" s="64">
        <v>0.13</v>
      </c>
      <c r="G32" s="36">
        <v>0.25</v>
      </c>
      <c r="H32" s="36"/>
      <c r="I32" s="36">
        <v>0.05</v>
      </c>
      <c r="J32" s="36">
        <v>0.19</v>
      </c>
      <c r="K32" s="22">
        <v>0.38</v>
      </c>
      <c r="L32"/>
      <c r="M32" s="3">
        <v>0.15</v>
      </c>
      <c r="N32" s="22">
        <v>0.18</v>
      </c>
      <c r="O32" s="70">
        <f t="shared" si="3"/>
        <v>0.18207566255310542</v>
      </c>
      <c r="P32" s="71">
        <f t="shared" si="0"/>
        <v>9</v>
      </c>
      <c r="Q32" s="72">
        <f t="shared" si="1"/>
        <v>2</v>
      </c>
      <c r="R32" s="78"/>
      <c r="S32" s="30"/>
      <c r="T32" s="6"/>
      <c r="U32" s="6"/>
      <c r="V32" s="6"/>
      <c r="W32" s="6"/>
      <c r="X32" s="6"/>
      <c r="Y32" s="37"/>
      <c r="Z32" s="37"/>
      <c r="AA32" s="37"/>
      <c r="AB32" s="37"/>
      <c r="AC32" s="37"/>
      <c r="AD32" s="37"/>
      <c r="AE32" s="37"/>
      <c r="AJ32">
        <v>8</v>
      </c>
      <c r="AU32">
        <v>1</v>
      </c>
    </row>
    <row r="33" spans="1:65" ht="12.75">
      <c r="A33" s="1" t="s">
        <v>78</v>
      </c>
      <c r="B33" s="51">
        <v>19</v>
      </c>
      <c r="C33" s="1">
        <v>27.89</v>
      </c>
      <c r="D33" s="51">
        <v>19.6</v>
      </c>
      <c r="E33" s="66">
        <f t="shared" si="2"/>
        <v>13.3</v>
      </c>
      <c r="F33" s="64">
        <v>9.61</v>
      </c>
      <c r="G33" s="36">
        <v>12.18</v>
      </c>
      <c r="H33" s="36">
        <v>8.91</v>
      </c>
      <c r="I33" s="36">
        <v>37.45</v>
      </c>
      <c r="J33" s="36">
        <v>11.11</v>
      </c>
      <c r="K33" s="22">
        <v>7.58</v>
      </c>
      <c r="L33" s="22">
        <v>11.66</v>
      </c>
      <c r="M33" s="22">
        <v>8.73</v>
      </c>
      <c r="N33" s="22">
        <v>12.47</v>
      </c>
      <c r="O33" s="70">
        <f t="shared" si="3"/>
        <v>11.167307303257132</v>
      </c>
      <c r="P33" s="71">
        <f t="shared" si="0"/>
        <v>552</v>
      </c>
      <c r="Q33" s="72">
        <f t="shared" si="1"/>
        <v>25</v>
      </c>
      <c r="R33" s="78"/>
      <c r="S33" s="30"/>
      <c r="T33" s="6">
        <v>2</v>
      </c>
      <c r="U33" s="6"/>
      <c r="V33" s="6"/>
      <c r="W33" s="6">
        <v>57</v>
      </c>
      <c r="X33" s="6">
        <v>47</v>
      </c>
      <c r="Y33" s="37">
        <v>48</v>
      </c>
      <c r="Z33" s="37">
        <v>28</v>
      </c>
      <c r="AA33" s="37">
        <v>8</v>
      </c>
      <c r="AB33" s="37">
        <v>17</v>
      </c>
      <c r="AC33" s="37"/>
      <c r="AD33" s="37"/>
      <c r="AE33" s="37"/>
      <c r="AI33">
        <v>1</v>
      </c>
      <c r="AJ33">
        <v>45</v>
      </c>
      <c r="AK33" s="6">
        <v>15</v>
      </c>
      <c r="AL33" s="6">
        <v>6</v>
      </c>
      <c r="AM33">
        <v>34</v>
      </c>
      <c r="AN33">
        <v>4</v>
      </c>
      <c r="AR33">
        <v>11</v>
      </c>
      <c r="AU33">
        <v>58</v>
      </c>
      <c r="AW33">
        <v>31</v>
      </c>
      <c r="AX33">
        <v>17</v>
      </c>
      <c r="AY33">
        <v>6</v>
      </c>
      <c r="AZ33">
        <v>21</v>
      </c>
      <c r="BA33">
        <v>6</v>
      </c>
      <c r="BG33" s="5">
        <v>27</v>
      </c>
      <c r="BH33" s="5">
        <v>3</v>
      </c>
      <c r="BI33" s="5">
        <v>28</v>
      </c>
      <c r="BJ33" s="5">
        <v>7</v>
      </c>
      <c r="BM33">
        <v>25</v>
      </c>
    </row>
    <row r="34" spans="1:37" ht="12.75">
      <c r="A34" s="1" t="s">
        <v>79</v>
      </c>
      <c r="B34" s="1">
        <v>0.44</v>
      </c>
      <c r="C34" s="1">
        <v>0.07</v>
      </c>
      <c r="D34" s="1">
        <v>0.35</v>
      </c>
      <c r="E34" s="66">
        <f t="shared" si="2"/>
        <v>1.4255555555555555</v>
      </c>
      <c r="F34" s="64">
        <v>0.81</v>
      </c>
      <c r="G34" s="36">
        <v>1.23</v>
      </c>
      <c r="H34" s="36">
        <v>0.6</v>
      </c>
      <c r="I34" s="36">
        <v>0.05</v>
      </c>
      <c r="J34" s="36">
        <v>0.08</v>
      </c>
      <c r="K34" s="22">
        <v>1.76</v>
      </c>
      <c r="L34" s="22">
        <v>5.25</v>
      </c>
      <c r="M34" s="22">
        <v>0.95</v>
      </c>
      <c r="N34" s="22">
        <v>2.1</v>
      </c>
      <c r="O34" s="70">
        <f t="shared" si="3"/>
        <v>0.22253692089823995</v>
      </c>
      <c r="P34" s="71">
        <f t="shared" si="0"/>
        <v>11</v>
      </c>
      <c r="Q34" s="72">
        <f t="shared" si="1"/>
        <v>4</v>
      </c>
      <c r="R34" s="78"/>
      <c r="S34" s="30"/>
      <c r="T34" s="6"/>
      <c r="U34" s="6"/>
      <c r="V34" s="6"/>
      <c r="W34" s="6"/>
      <c r="X34" s="6"/>
      <c r="Y34" s="37">
        <v>1</v>
      </c>
      <c r="Z34" s="37"/>
      <c r="AA34" s="37">
        <v>7</v>
      </c>
      <c r="AB34" s="37"/>
      <c r="AC34" s="37"/>
      <c r="AD34" s="37"/>
      <c r="AE34" s="37"/>
      <c r="AJ34">
        <v>1</v>
      </c>
      <c r="AK34" s="6">
        <v>2</v>
      </c>
    </row>
    <row r="35" spans="1:31" ht="12.75">
      <c r="A35" s="1" t="s">
        <v>80</v>
      </c>
      <c r="B35" s="1">
        <v>0.26</v>
      </c>
      <c r="C35" s="51">
        <v>0.7</v>
      </c>
      <c r="D35" s="1">
        <v>0.15</v>
      </c>
      <c r="E35" s="66">
        <f t="shared" si="2"/>
        <v>0.05666666666666667</v>
      </c>
      <c r="F35" s="64">
        <v>0.03</v>
      </c>
      <c r="G35" s="36">
        <v>0.32</v>
      </c>
      <c r="H35" s="36">
        <v>0.03</v>
      </c>
      <c r="I35" s="36">
        <v>0.02</v>
      </c>
      <c r="J35" s="36"/>
      <c r="K35" s="22"/>
      <c r="L35" s="22">
        <v>0</v>
      </c>
      <c r="M35" s="22">
        <v>0.07</v>
      </c>
      <c r="N35" s="22">
        <v>0.04</v>
      </c>
      <c r="O35" s="70">
        <f t="shared" si="3"/>
        <v>0.12138377503540361</v>
      </c>
      <c r="P35" s="71">
        <f t="shared" si="0"/>
        <v>6</v>
      </c>
      <c r="Q35" s="72">
        <f t="shared" si="1"/>
        <v>1</v>
      </c>
      <c r="R35" s="78"/>
      <c r="S35" s="30"/>
      <c r="T35" s="6"/>
      <c r="U35" s="6"/>
      <c r="V35" s="6"/>
      <c r="W35" s="6">
        <v>6</v>
      </c>
      <c r="X35" s="6"/>
      <c r="Y35" s="37"/>
      <c r="Z35" s="37"/>
      <c r="AA35" s="37"/>
      <c r="AB35" s="37"/>
      <c r="AC35" s="37"/>
      <c r="AD35" s="37"/>
      <c r="AE35" s="37"/>
    </row>
    <row r="36" spans="1:66" ht="12.75">
      <c r="A36" s="1" t="s">
        <v>81</v>
      </c>
      <c r="B36" s="1">
        <v>18.12</v>
      </c>
      <c r="C36" s="1">
        <v>47.36</v>
      </c>
      <c r="D36" s="1">
        <v>20.65</v>
      </c>
      <c r="E36" s="66">
        <f t="shared" si="2"/>
        <v>21.383333333333333</v>
      </c>
      <c r="F36" s="64">
        <v>11.05</v>
      </c>
      <c r="G36" s="36">
        <v>11.46</v>
      </c>
      <c r="H36" s="36">
        <v>16.09</v>
      </c>
      <c r="I36" s="36">
        <v>42.16</v>
      </c>
      <c r="J36" s="36">
        <v>13.27</v>
      </c>
      <c r="K36" s="22">
        <v>13.79</v>
      </c>
      <c r="L36" s="22">
        <v>31.95</v>
      </c>
      <c r="M36" s="22">
        <v>25.42</v>
      </c>
      <c r="N36" s="22">
        <v>27.26</v>
      </c>
      <c r="O36" s="70">
        <f t="shared" si="3"/>
        <v>21.464697552093874</v>
      </c>
      <c r="P36" s="71">
        <f t="shared" si="0"/>
        <v>1061</v>
      </c>
      <c r="Q36" s="72">
        <f t="shared" si="1"/>
        <v>26</v>
      </c>
      <c r="R36" s="78"/>
      <c r="S36" s="30"/>
      <c r="T36" s="6">
        <v>5</v>
      </c>
      <c r="U36" s="6"/>
      <c r="V36" s="6"/>
      <c r="W36" s="6">
        <v>15</v>
      </c>
      <c r="X36" s="6">
        <v>31</v>
      </c>
      <c r="Y36" s="37">
        <v>16</v>
      </c>
      <c r="Z36" s="37">
        <v>4</v>
      </c>
      <c r="AA36" s="37">
        <v>250</v>
      </c>
      <c r="AB36" s="37">
        <v>469</v>
      </c>
      <c r="AC36" s="37"/>
      <c r="AD36" s="37"/>
      <c r="AE36" s="37"/>
      <c r="AJ36">
        <v>34</v>
      </c>
      <c r="AK36" s="6">
        <v>35</v>
      </c>
      <c r="AM36">
        <v>16</v>
      </c>
      <c r="AN36">
        <v>1</v>
      </c>
      <c r="AQ36">
        <v>4</v>
      </c>
      <c r="AR36">
        <v>6</v>
      </c>
      <c r="AS36">
        <v>5</v>
      </c>
      <c r="AU36">
        <v>20</v>
      </c>
      <c r="AV36">
        <v>6</v>
      </c>
      <c r="AW36">
        <v>33</v>
      </c>
      <c r="AX36">
        <v>1</v>
      </c>
      <c r="AY36">
        <v>15</v>
      </c>
      <c r="AZ36">
        <v>8</v>
      </c>
      <c r="BA36">
        <v>3</v>
      </c>
      <c r="BD36">
        <v>4</v>
      </c>
      <c r="BI36">
        <v>42</v>
      </c>
      <c r="BJ36">
        <v>16</v>
      </c>
      <c r="BM36">
        <v>16</v>
      </c>
      <c r="BN36">
        <v>6</v>
      </c>
    </row>
    <row r="37" spans="1:66" ht="12.75">
      <c r="A37" s="1" t="s">
        <v>82</v>
      </c>
      <c r="B37" s="1">
        <v>0.01</v>
      </c>
      <c r="C37" s="1">
        <v>0.08</v>
      </c>
      <c r="D37" s="1">
        <v>0.12</v>
      </c>
      <c r="E37" s="66">
        <f t="shared" si="2"/>
        <v>0.3288888888888889</v>
      </c>
      <c r="F37" s="64">
        <v>0.24</v>
      </c>
      <c r="G37" s="36">
        <v>0.06</v>
      </c>
      <c r="H37" s="36">
        <v>0.38</v>
      </c>
      <c r="I37" s="36">
        <v>0.67</v>
      </c>
      <c r="J37" s="36">
        <v>0.23</v>
      </c>
      <c r="K37" s="22">
        <v>0.25</v>
      </c>
      <c r="L37" s="22">
        <v>0.17</v>
      </c>
      <c r="M37" s="22">
        <v>0.5</v>
      </c>
      <c r="N37" s="22">
        <v>0.46</v>
      </c>
      <c r="O37" s="70">
        <f t="shared" si="3"/>
        <v>0.6878413918672871</v>
      </c>
      <c r="P37" s="71">
        <f t="shared" si="0"/>
        <v>34</v>
      </c>
      <c r="Q37" s="72">
        <f t="shared" si="1"/>
        <v>15</v>
      </c>
      <c r="R37" s="78">
        <v>1</v>
      </c>
      <c r="S37" s="30"/>
      <c r="T37" s="6"/>
      <c r="U37" s="6"/>
      <c r="V37" s="6"/>
      <c r="W37" s="6"/>
      <c r="X37" s="6">
        <v>1</v>
      </c>
      <c r="Y37" s="37"/>
      <c r="Z37" s="37"/>
      <c r="AA37" s="37"/>
      <c r="AB37" s="37"/>
      <c r="AC37" s="37"/>
      <c r="AD37" s="37"/>
      <c r="AE37" s="37"/>
      <c r="AF37">
        <v>2</v>
      </c>
      <c r="AG37">
        <v>1</v>
      </c>
      <c r="AJ37">
        <v>5</v>
      </c>
      <c r="AK37" s="6">
        <v>3</v>
      </c>
      <c r="AM37">
        <v>3</v>
      </c>
      <c r="AO37">
        <v>1</v>
      </c>
      <c r="AQ37">
        <v>1</v>
      </c>
      <c r="AR37">
        <v>1</v>
      </c>
      <c r="AW37">
        <v>2</v>
      </c>
      <c r="AX37">
        <v>2</v>
      </c>
      <c r="AY37">
        <v>2</v>
      </c>
      <c r="BM37">
        <v>3</v>
      </c>
      <c r="BN37">
        <v>6</v>
      </c>
    </row>
    <row r="38" spans="1:66" ht="12.75">
      <c r="A38" s="1" t="s">
        <v>83</v>
      </c>
      <c r="E38" s="66">
        <f t="shared" si="2"/>
        <v>0.0044444444444444444</v>
      </c>
      <c r="F38" s="64"/>
      <c r="G38" s="36"/>
      <c r="H38" s="36"/>
      <c r="I38" s="36"/>
      <c r="J38" s="36">
        <v>0.02</v>
      </c>
      <c r="K38" s="22"/>
      <c r="L38"/>
      <c r="M38" s="3">
        <v>0.02</v>
      </c>
      <c r="N38" s="22"/>
      <c r="O38" s="70">
        <f t="shared" si="3"/>
        <v>0.22253692089823995</v>
      </c>
      <c r="P38" s="71">
        <f t="shared" si="0"/>
        <v>11</v>
      </c>
      <c r="Q38" s="72">
        <f t="shared" si="1"/>
        <v>9</v>
      </c>
      <c r="R38" s="78"/>
      <c r="S38" s="30"/>
      <c r="T38" s="6"/>
      <c r="U38" s="6"/>
      <c r="V38" s="6"/>
      <c r="W38" s="6"/>
      <c r="X38" s="6">
        <v>1</v>
      </c>
      <c r="Y38" s="37"/>
      <c r="Z38" s="37">
        <v>3</v>
      </c>
      <c r="AA38" s="37"/>
      <c r="AB38" s="37"/>
      <c r="AC38" s="37">
        <v>1</v>
      </c>
      <c r="AD38" s="37"/>
      <c r="AE38" s="37">
        <v>1</v>
      </c>
      <c r="AJ38">
        <v>1</v>
      </c>
      <c r="AM38">
        <v>1</v>
      </c>
      <c r="AS38">
        <v>1</v>
      </c>
      <c r="AY38">
        <v>1</v>
      </c>
      <c r="BN38">
        <v>1</v>
      </c>
    </row>
    <row r="39" spans="1:63" ht="12.75">
      <c r="A39" s="1" t="s">
        <v>84</v>
      </c>
      <c r="B39" s="51">
        <v>0.3</v>
      </c>
      <c r="C39" s="1">
        <v>0.31</v>
      </c>
      <c r="D39" s="1">
        <v>0.18</v>
      </c>
      <c r="E39" s="66">
        <f t="shared" si="2"/>
        <v>0.1988888888888889</v>
      </c>
      <c r="F39" s="64">
        <v>0.24</v>
      </c>
      <c r="G39" s="36">
        <v>0.13</v>
      </c>
      <c r="H39" s="36">
        <v>0.16</v>
      </c>
      <c r="I39" s="36">
        <v>0.24</v>
      </c>
      <c r="J39" s="36">
        <v>0.21</v>
      </c>
      <c r="K39" s="22">
        <v>0.14</v>
      </c>
      <c r="L39" s="22">
        <v>0.17</v>
      </c>
      <c r="M39" s="22">
        <v>0.26</v>
      </c>
      <c r="N39" s="22">
        <v>0.24</v>
      </c>
      <c r="O39" s="70">
        <f t="shared" si="3"/>
        <v>0.2832288084159418</v>
      </c>
      <c r="P39" s="71">
        <f t="shared" si="0"/>
        <v>14</v>
      </c>
      <c r="Q39" s="72">
        <f t="shared" si="1"/>
        <v>12</v>
      </c>
      <c r="R39" s="78">
        <v>1</v>
      </c>
      <c r="S39" s="30"/>
      <c r="T39" s="6">
        <v>1</v>
      </c>
      <c r="U39" s="6"/>
      <c r="V39" s="6"/>
      <c r="W39" s="6"/>
      <c r="X39" s="6">
        <v>2</v>
      </c>
      <c r="Y39" s="37"/>
      <c r="Z39" s="37"/>
      <c r="AA39" s="37">
        <v>1</v>
      </c>
      <c r="AB39" s="37"/>
      <c r="AC39" s="37"/>
      <c r="AD39" s="37"/>
      <c r="AE39" s="37">
        <v>1</v>
      </c>
      <c r="AF39">
        <v>1</v>
      </c>
      <c r="AZ39">
        <v>1</v>
      </c>
      <c r="BC39">
        <v>1</v>
      </c>
      <c r="BD39">
        <v>1</v>
      </c>
      <c r="BG39" s="5">
        <v>2</v>
      </c>
      <c r="BI39">
        <v>1</v>
      </c>
      <c r="BK39">
        <v>1</v>
      </c>
    </row>
    <row r="40" spans="1:64" ht="12.75">
      <c r="A40" s="1" t="s">
        <v>85</v>
      </c>
      <c r="B40" s="1">
        <v>0.26</v>
      </c>
      <c r="C40" s="1">
        <v>0.33</v>
      </c>
      <c r="D40" s="1">
        <v>0.31</v>
      </c>
      <c r="E40" s="66">
        <f t="shared" si="2"/>
        <v>0.3944444444444445</v>
      </c>
      <c r="F40" s="64">
        <v>0.45</v>
      </c>
      <c r="G40" s="36">
        <v>0.32</v>
      </c>
      <c r="H40" s="36">
        <v>0.6</v>
      </c>
      <c r="I40" s="36">
        <v>0.34</v>
      </c>
      <c r="J40" s="36">
        <v>0.27</v>
      </c>
      <c r="K40" s="22">
        <v>0.18</v>
      </c>
      <c r="L40" s="22">
        <v>0.37</v>
      </c>
      <c r="M40" s="22">
        <v>0.54</v>
      </c>
      <c r="N40" s="22">
        <v>0.48</v>
      </c>
      <c r="O40" s="70">
        <f t="shared" si="3"/>
        <v>0.6271495043495854</v>
      </c>
      <c r="P40" s="71">
        <f t="shared" si="0"/>
        <v>31</v>
      </c>
      <c r="Q40" s="72">
        <f t="shared" si="1"/>
        <v>18</v>
      </c>
      <c r="R40" s="78"/>
      <c r="S40" s="30">
        <v>1</v>
      </c>
      <c r="T40" s="6">
        <v>1</v>
      </c>
      <c r="U40" s="6">
        <v>1</v>
      </c>
      <c r="V40" s="6"/>
      <c r="W40" s="6"/>
      <c r="X40" s="6">
        <v>1</v>
      </c>
      <c r="Y40" s="37"/>
      <c r="Z40" s="37">
        <v>1</v>
      </c>
      <c r="AA40" s="37"/>
      <c r="AB40" s="37"/>
      <c r="AC40" s="37"/>
      <c r="AD40" s="37"/>
      <c r="AE40" s="37">
        <v>4</v>
      </c>
      <c r="AF40" s="37"/>
      <c r="AG40" s="37"/>
      <c r="AH40" s="37"/>
      <c r="AI40" s="37"/>
      <c r="AJ40" s="37">
        <v>3</v>
      </c>
      <c r="AK40" s="37"/>
      <c r="AL40" s="37"/>
      <c r="AM40" s="37">
        <v>3</v>
      </c>
      <c r="AR40">
        <v>2</v>
      </c>
      <c r="AS40">
        <v>2</v>
      </c>
      <c r="AT40">
        <v>2</v>
      </c>
      <c r="AU40">
        <v>1</v>
      </c>
      <c r="AZ40">
        <v>2</v>
      </c>
      <c r="BE40">
        <v>1</v>
      </c>
      <c r="BG40" s="5">
        <v>1</v>
      </c>
      <c r="BH40" s="5">
        <v>1</v>
      </c>
      <c r="BI40">
        <v>3</v>
      </c>
      <c r="BL40">
        <v>1</v>
      </c>
    </row>
    <row r="41" spans="1:55" ht="12.75">
      <c r="A41" s="1" t="s">
        <v>86</v>
      </c>
      <c r="B41" s="1">
        <v>0.02</v>
      </c>
      <c r="D41" s="1">
        <v>0.02</v>
      </c>
      <c r="E41" s="66">
        <f t="shared" si="2"/>
        <v>0.03888888888888889</v>
      </c>
      <c r="F41" s="64"/>
      <c r="G41" s="36">
        <v>0.09</v>
      </c>
      <c r="H41" s="36">
        <v>0.03</v>
      </c>
      <c r="I41" s="36">
        <v>0.05</v>
      </c>
      <c r="J41" s="36">
        <v>0.02</v>
      </c>
      <c r="K41" s="22"/>
      <c r="L41" s="22">
        <v>0.08</v>
      </c>
      <c r="M41" s="22">
        <v>0.02</v>
      </c>
      <c r="N41" s="22">
        <v>0.06</v>
      </c>
      <c r="O41" s="70">
        <f t="shared" si="3"/>
        <v>0.36415132510621084</v>
      </c>
      <c r="P41" s="71">
        <f t="shared" si="0"/>
        <v>18</v>
      </c>
      <c r="Q41" s="72">
        <f t="shared" si="1"/>
        <v>11</v>
      </c>
      <c r="R41" s="78">
        <v>2</v>
      </c>
      <c r="S41" s="30"/>
      <c r="T41" s="6"/>
      <c r="U41" s="6"/>
      <c r="V41" s="6"/>
      <c r="W41" s="6"/>
      <c r="X41" s="6">
        <v>1</v>
      </c>
      <c r="Y41" s="37">
        <v>4</v>
      </c>
      <c r="Z41" s="37">
        <v>3</v>
      </c>
      <c r="AA41" s="37"/>
      <c r="AB41" s="37"/>
      <c r="AC41" s="37"/>
      <c r="AD41" s="37"/>
      <c r="AE41" s="37"/>
      <c r="AJ41">
        <v>1</v>
      </c>
      <c r="AN41">
        <v>1</v>
      </c>
      <c r="AO41">
        <v>1</v>
      </c>
      <c r="AS41">
        <v>2</v>
      </c>
      <c r="AX41">
        <v>1</v>
      </c>
      <c r="AZ41">
        <v>1</v>
      </c>
      <c r="BC41">
        <v>1</v>
      </c>
    </row>
    <row r="42" spans="1:42" ht="12.75">
      <c r="A42" s="1" t="s">
        <v>87</v>
      </c>
      <c r="B42" s="1">
        <v>0.02</v>
      </c>
      <c r="C42" s="1">
        <v>0.03</v>
      </c>
      <c r="D42" s="1">
        <v>0.03</v>
      </c>
      <c r="E42" s="66">
        <f t="shared" si="2"/>
        <v>0.013333333333333334</v>
      </c>
      <c r="F42" s="64">
        <v>0.03</v>
      </c>
      <c r="H42" s="36"/>
      <c r="I42" s="36">
        <v>0.05</v>
      </c>
      <c r="J42" s="36"/>
      <c r="K42" s="22">
        <v>0.02</v>
      </c>
      <c r="L42" s="22">
        <v>0.02</v>
      </c>
      <c r="M42" s="22"/>
      <c r="N42" s="22"/>
      <c r="O42" s="70">
        <f t="shared" si="3"/>
        <v>0.18207566255310542</v>
      </c>
      <c r="P42" s="71">
        <f t="shared" si="0"/>
        <v>9</v>
      </c>
      <c r="Q42" s="72">
        <f t="shared" si="1"/>
        <v>6</v>
      </c>
      <c r="R42" s="78">
        <v>2</v>
      </c>
      <c r="S42" s="30"/>
      <c r="T42" s="6"/>
      <c r="U42" s="6"/>
      <c r="V42" s="6"/>
      <c r="W42" s="6"/>
      <c r="X42" s="6">
        <v>1</v>
      </c>
      <c r="Y42" s="37">
        <v>3</v>
      </c>
      <c r="Z42" s="37">
        <v>1</v>
      </c>
      <c r="AA42" s="37"/>
      <c r="AB42" s="37"/>
      <c r="AC42" s="37"/>
      <c r="AD42" s="37"/>
      <c r="AE42" s="37">
        <v>1</v>
      </c>
      <c r="AP42">
        <v>1</v>
      </c>
    </row>
    <row r="43" spans="1:31" ht="12.75">
      <c r="A43" s="1" t="s">
        <v>88</v>
      </c>
      <c r="B43" s="1">
        <v>0.02</v>
      </c>
      <c r="C43" s="1">
        <v>0.02</v>
      </c>
      <c r="D43" s="1">
        <v>0.03</v>
      </c>
      <c r="E43" s="66">
        <f t="shared" si="2"/>
        <v>0.03222222222222223</v>
      </c>
      <c r="F43" s="64">
        <v>0.03</v>
      </c>
      <c r="H43" s="36">
        <v>0.11</v>
      </c>
      <c r="I43" s="36">
        <v>0.05</v>
      </c>
      <c r="J43" s="36"/>
      <c r="K43" s="22">
        <v>0.02</v>
      </c>
      <c r="L43"/>
      <c r="M43" s="3">
        <v>0.06</v>
      </c>
      <c r="N43" s="22">
        <v>0.02</v>
      </c>
      <c r="O43" s="70">
        <f t="shared" si="3"/>
        <v>0</v>
      </c>
      <c r="P43" s="71">
        <f t="shared" si="0"/>
        <v>0</v>
      </c>
      <c r="Q43" s="72">
        <f t="shared" si="1"/>
        <v>0</v>
      </c>
      <c r="R43" s="78"/>
      <c r="S43" s="30"/>
      <c r="T43" s="6"/>
      <c r="U43" s="6"/>
      <c r="V43" s="6"/>
      <c r="W43" s="6"/>
      <c r="X43" s="6"/>
      <c r="Y43" s="37"/>
      <c r="Z43" s="37"/>
      <c r="AA43" s="37"/>
      <c r="AB43" s="37"/>
      <c r="AC43" s="37"/>
      <c r="AD43" s="37"/>
      <c r="AE43" s="37"/>
    </row>
    <row r="44" spans="1:45" ht="12.75">
      <c r="A44" s="1" t="s">
        <v>89</v>
      </c>
      <c r="B44" s="1">
        <v>0.02</v>
      </c>
      <c r="C44" s="1">
        <v>0.01</v>
      </c>
      <c r="D44" s="1">
        <v>0.01</v>
      </c>
      <c r="E44" s="66">
        <f t="shared" si="2"/>
        <v>0.007777777777777778</v>
      </c>
      <c r="F44" s="64"/>
      <c r="H44" s="36">
        <v>0.03</v>
      </c>
      <c r="I44" s="36"/>
      <c r="J44" s="36"/>
      <c r="K44" s="22"/>
      <c r="L44" s="54">
        <v>0.02</v>
      </c>
      <c r="M44" s="54"/>
      <c r="N44" s="22">
        <v>0.02</v>
      </c>
      <c r="O44" s="70">
        <f t="shared" si="3"/>
        <v>0.02023062917256727</v>
      </c>
      <c r="P44" s="71">
        <f t="shared" si="0"/>
        <v>1</v>
      </c>
      <c r="Q44" s="72">
        <f t="shared" si="1"/>
        <v>1</v>
      </c>
      <c r="R44" s="78"/>
      <c r="S44" s="30"/>
      <c r="T44" s="6"/>
      <c r="U44" s="6"/>
      <c r="V44" s="6"/>
      <c r="W44" s="6"/>
      <c r="X44" s="6"/>
      <c r="Y44" s="37"/>
      <c r="Z44" s="37"/>
      <c r="AA44" s="37"/>
      <c r="AB44" s="37"/>
      <c r="AC44" s="37"/>
      <c r="AD44" s="37"/>
      <c r="AE44" s="37"/>
      <c r="AS44">
        <v>1</v>
      </c>
    </row>
    <row r="45" spans="1:31" ht="12.75">
      <c r="A45" s="1" t="s">
        <v>289</v>
      </c>
      <c r="E45" s="66">
        <f t="shared" si="2"/>
        <v>0</v>
      </c>
      <c r="F45" s="64"/>
      <c r="H45" s="36"/>
      <c r="I45" s="36"/>
      <c r="J45" s="36"/>
      <c r="K45" s="22"/>
      <c r="L45" s="54"/>
      <c r="M45" s="54"/>
      <c r="N45" s="22"/>
      <c r="O45" s="70">
        <f>P45*10/P$4</f>
        <v>0.02023062917256727</v>
      </c>
      <c r="P45" s="71">
        <f t="shared" si="0"/>
        <v>1</v>
      </c>
      <c r="Q45" s="72">
        <f t="shared" si="1"/>
        <v>1</v>
      </c>
      <c r="R45" s="78"/>
      <c r="S45" s="30"/>
      <c r="T45" s="6"/>
      <c r="U45" s="6"/>
      <c r="V45" s="6"/>
      <c r="W45" s="6"/>
      <c r="X45" s="6"/>
      <c r="Y45" s="37"/>
      <c r="Z45" s="37"/>
      <c r="AA45" s="37"/>
      <c r="AB45" s="37"/>
      <c r="AC45" s="37"/>
      <c r="AD45" s="37"/>
      <c r="AE45" s="37">
        <v>1</v>
      </c>
    </row>
    <row r="46" spans="1:42" ht="12.75">
      <c r="A46" s="1" t="s">
        <v>90</v>
      </c>
      <c r="B46" s="1">
        <v>0.31</v>
      </c>
      <c r="C46" s="1">
        <v>0.63</v>
      </c>
      <c r="D46" s="1">
        <v>0.41</v>
      </c>
      <c r="E46" s="66">
        <f t="shared" si="2"/>
        <v>0.32919490765644605</v>
      </c>
      <c r="F46" s="64">
        <v>0.18</v>
      </c>
      <c r="G46" s="3">
        <v>0.54</v>
      </c>
      <c r="H46" s="36">
        <v>0.22</v>
      </c>
      <c r="I46" s="36">
        <v>0.19</v>
      </c>
      <c r="J46" s="36">
        <v>0.17</v>
      </c>
      <c r="K46" s="22">
        <v>0.32275416890801506</v>
      </c>
      <c r="L46" s="22">
        <v>0.66</v>
      </c>
      <c r="M46" s="22">
        <v>0.34</v>
      </c>
      <c r="N46" s="22">
        <v>0.34</v>
      </c>
      <c r="O46" s="70">
        <f t="shared" si="3"/>
        <v>0.5057657293141817</v>
      </c>
      <c r="P46" s="71">
        <f t="shared" si="0"/>
        <v>25</v>
      </c>
      <c r="Q46" s="72">
        <f t="shared" si="1"/>
        <v>9</v>
      </c>
      <c r="R46" s="78"/>
      <c r="S46" s="30">
        <v>2</v>
      </c>
      <c r="T46" s="6">
        <v>1</v>
      </c>
      <c r="U46" s="6"/>
      <c r="V46" s="6"/>
      <c r="W46" s="6">
        <v>6</v>
      </c>
      <c r="X46" s="6"/>
      <c r="Y46" s="37">
        <v>3</v>
      </c>
      <c r="Z46" s="37">
        <v>2</v>
      </c>
      <c r="AA46" s="37"/>
      <c r="AB46" s="37"/>
      <c r="AC46" s="37"/>
      <c r="AD46" s="37">
        <v>3</v>
      </c>
      <c r="AE46" s="37">
        <v>1</v>
      </c>
      <c r="AH46" s="37"/>
      <c r="AI46" s="37"/>
      <c r="AJ46" s="37"/>
      <c r="AK46" s="37"/>
      <c r="AL46" s="37"/>
      <c r="AM46" s="37"/>
      <c r="AN46">
        <v>5</v>
      </c>
      <c r="AP46">
        <v>2</v>
      </c>
    </row>
    <row r="47" spans="1:66" ht="12.75">
      <c r="A47" s="1" t="s">
        <v>91</v>
      </c>
      <c r="B47" s="1">
        <v>1.28</v>
      </c>
      <c r="C47" s="1">
        <v>1.38</v>
      </c>
      <c r="D47" s="1">
        <v>0.68</v>
      </c>
      <c r="E47" s="66">
        <f t="shared" si="2"/>
        <v>0.5077777777777777</v>
      </c>
      <c r="F47" s="64">
        <v>0.26</v>
      </c>
      <c r="G47" s="3">
        <v>0.73</v>
      </c>
      <c r="H47" s="36">
        <v>0.3</v>
      </c>
      <c r="I47" s="36">
        <v>0.5</v>
      </c>
      <c r="J47" s="36">
        <v>1.4</v>
      </c>
      <c r="K47" s="22">
        <v>0.11</v>
      </c>
      <c r="L47" s="22">
        <v>0.87</v>
      </c>
      <c r="M47" s="22">
        <v>0.26</v>
      </c>
      <c r="N47" s="22">
        <v>0.14</v>
      </c>
      <c r="O47" s="70">
        <f t="shared" si="3"/>
        <v>0.10115314586283634</v>
      </c>
      <c r="P47" s="71">
        <f t="shared" si="0"/>
        <v>5</v>
      </c>
      <c r="Q47" s="72">
        <f t="shared" si="1"/>
        <v>3</v>
      </c>
      <c r="R47" s="78"/>
      <c r="S47" s="30">
        <v>1</v>
      </c>
      <c r="T47" s="6"/>
      <c r="U47" s="6"/>
      <c r="V47" s="6"/>
      <c r="W47" s="6"/>
      <c r="X47" s="6"/>
      <c r="Y47" s="37"/>
      <c r="Z47" s="37"/>
      <c r="AA47" s="37"/>
      <c r="AB47" s="37"/>
      <c r="AC47" s="37"/>
      <c r="AD47" s="37"/>
      <c r="AE47" s="37">
        <v>1</v>
      </c>
      <c r="BN47">
        <v>3</v>
      </c>
    </row>
    <row r="48" spans="1:34" ht="12.75">
      <c r="A48" s="1" t="s">
        <v>92</v>
      </c>
      <c r="B48" s="1">
        <v>0.01</v>
      </c>
      <c r="C48" s="1">
        <v>0.02</v>
      </c>
      <c r="D48" s="1">
        <v>0.02</v>
      </c>
      <c r="E48" s="66">
        <f t="shared" si="2"/>
        <v>0.01819915127607435</v>
      </c>
      <c r="F48" s="64"/>
      <c r="G48" s="3">
        <v>0.09</v>
      </c>
      <c r="H48" s="36"/>
      <c r="I48" s="36"/>
      <c r="J48" s="36"/>
      <c r="K48" s="22">
        <v>0.05379236148466918</v>
      </c>
      <c r="L48" s="22">
        <v>0.02</v>
      </c>
      <c r="M48" s="22"/>
      <c r="N48" s="22"/>
      <c r="O48" s="70">
        <f t="shared" si="3"/>
        <v>0.04046125834513454</v>
      </c>
      <c r="P48" s="71">
        <f t="shared" si="0"/>
        <v>2</v>
      </c>
      <c r="Q48" s="72">
        <f t="shared" si="1"/>
        <v>2</v>
      </c>
      <c r="R48" s="78"/>
      <c r="S48" s="30"/>
      <c r="T48" s="6"/>
      <c r="U48" s="6"/>
      <c r="V48" s="6"/>
      <c r="W48" s="6"/>
      <c r="X48" s="6"/>
      <c r="Y48" s="37"/>
      <c r="Z48" s="37"/>
      <c r="AA48" s="37"/>
      <c r="AB48" s="37"/>
      <c r="AC48" s="37"/>
      <c r="AD48" s="37"/>
      <c r="AE48" s="37">
        <v>1</v>
      </c>
      <c r="AH48">
        <v>1</v>
      </c>
    </row>
    <row r="49" spans="1:60" ht="12.75">
      <c r="A49" s="1" t="s">
        <v>93</v>
      </c>
      <c r="B49" s="1">
        <v>2.17</v>
      </c>
      <c r="C49" s="1">
        <v>2.77</v>
      </c>
      <c r="D49" s="1">
        <v>1.23</v>
      </c>
      <c r="E49" s="66">
        <f t="shared" si="2"/>
        <v>2.36</v>
      </c>
      <c r="F49" s="64">
        <v>0.79</v>
      </c>
      <c r="G49" s="36">
        <v>1.11</v>
      </c>
      <c r="H49" s="36">
        <v>0.9</v>
      </c>
      <c r="I49" s="36">
        <v>1.37</v>
      </c>
      <c r="J49" s="36">
        <v>1.26</v>
      </c>
      <c r="K49" s="22">
        <v>2.82</v>
      </c>
      <c r="L49" s="22">
        <v>6.2</v>
      </c>
      <c r="M49" s="22">
        <v>6.06</v>
      </c>
      <c r="N49" s="22">
        <v>0.73</v>
      </c>
      <c r="O49" s="70">
        <f t="shared" si="3"/>
        <v>1.3352215253894397</v>
      </c>
      <c r="P49" s="71">
        <f t="shared" si="0"/>
        <v>66</v>
      </c>
      <c r="Q49" s="72">
        <f t="shared" si="1"/>
        <v>14</v>
      </c>
      <c r="R49" s="78">
        <v>23</v>
      </c>
      <c r="S49" s="30"/>
      <c r="T49" s="6"/>
      <c r="U49" s="6"/>
      <c r="V49" s="6"/>
      <c r="W49" s="6"/>
      <c r="X49" s="6"/>
      <c r="Y49" s="37"/>
      <c r="Z49" s="37"/>
      <c r="AA49" s="37">
        <v>2</v>
      </c>
      <c r="AB49" s="37"/>
      <c r="AC49" s="37">
        <v>2</v>
      </c>
      <c r="AD49" s="37"/>
      <c r="AE49" s="37">
        <v>8</v>
      </c>
      <c r="AG49">
        <v>4</v>
      </c>
      <c r="AQ49">
        <v>1</v>
      </c>
      <c r="AR49">
        <v>3</v>
      </c>
      <c r="AS49">
        <v>2</v>
      </c>
      <c r="AT49">
        <v>11</v>
      </c>
      <c r="BB49">
        <v>5</v>
      </c>
      <c r="BD49">
        <v>1</v>
      </c>
      <c r="BE49">
        <v>1</v>
      </c>
      <c r="BG49" s="5">
        <v>1</v>
      </c>
      <c r="BH49" s="5">
        <v>2</v>
      </c>
    </row>
    <row r="50" spans="1:51" ht="12.75">
      <c r="A50" s="1" t="s">
        <v>94</v>
      </c>
      <c r="B50" s="1">
        <v>13.39</v>
      </c>
      <c r="C50" s="1">
        <v>4.02</v>
      </c>
      <c r="D50" s="1">
        <v>1.27</v>
      </c>
      <c r="E50" s="66">
        <f t="shared" si="2"/>
        <v>0.81</v>
      </c>
      <c r="F50" s="64">
        <v>0.45</v>
      </c>
      <c r="G50" s="36">
        <v>0.6</v>
      </c>
      <c r="H50" s="36">
        <v>0.44</v>
      </c>
      <c r="I50" s="36">
        <v>0.26</v>
      </c>
      <c r="J50" s="36">
        <v>1.82</v>
      </c>
      <c r="K50" s="22">
        <v>0.27</v>
      </c>
      <c r="L50" s="22">
        <v>0.19</v>
      </c>
      <c r="M50" s="22">
        <v>0.54</v>
      </c>
      <c r="N50" s="22">
        <v>2.72</v>
      </c>
      <c r="O50" s="70">
        <f t="shared" si="3"/>
        <v>0.04046125834513454</v>
      </c>
      <c r="P50" s="71">
        <f t="shared" si="0"/>
        <v>2</v>
      </c>
      <c r="Q50" s="72">
        <f t="shared" si="1"/>
        <v>2</v>
      </c>
      <c r="R50" s="78"/>
      <c r="S50" s="30"/>
      <c r="T50" s="6"/>
      <c r="U50" s="6"/>
      <c r="V50" s="6"/>
      <c r="W50" s="6"/>
      <c r="X50" s="6"/>
      <c r="Y50" s="37">
        <v>1</v>
      </c>
      <c r="Z50" s="37"/>
      <c r="AA50" s="37"/>
      <c r="AB50" s="37"/>
      <c r="AC50" s="37"/>
      <c r="AD50" s="37"/>
      <c r="AE50" s="37"/>
      <c r="AY50">
        <v>1</v>
      </c>
    </row>
    <row r="51" spans="1:59" ht="12.75">
      <c r="A51" s="1" t="s">
        <v>230</v>
      </c>
      <c r="E51" s="66">
        <f t="shared" si="2"/>
        <v>0.0044444444444444444</v>
      </c>
      <c r="F51" s="64"/>
      <c r="G51" s="36"/>
      <c r="H51" s="36"/>
      <c r="I51" s="36"/>
      <c r="J51" s="36"/>
      <c r="K51" s="22"/>
      <c r="L51" s="22">
        <v>0.02</v>
      </c>
      <c r="M51" s="22"/>
      <c r="N51" s="22">
        <v>0.02</v>
      </c>
      <c r="O51" s="70">
        <f t="shared" si="3"/>
        <v>0.04046125834513454</v>
      </c>
      <c r="P51" s="71">
        <f t="shared" si="0"/>
        <v>2</v>
      </c>
      <c r="Q51" s="72">
        <f t="shared" si="1"/>
        <v>1</v>
      </c>
      <c r="R51" s="78"/>
      <c r="S51" s="30"/>
      <c r="T51" s="6"/>
      <c r="U51" s="6"/>
      <c r="V51" s="6"/>
      <c r="W51" s="6"/>
      <c r="X51" s="6"/>
      <c r="Y51" s="37"/>
      <c r="Z51" s="37"/>
      <c r="AA51" s="37"/>
      <c r="AB51" s="37"/>
      <c r="AC51" s="37"/>
      <c r="AD51" s="37"/>
      <c r="AE51" s="37"/>
      <c r="BG51" s="5">
        <v>2</v>
      </c>
    </row>
    <row r="52" spans="1:35" ht="12.75">
      <c r="A52" s="1" t="s">
        <v>95</v>
      </c>
      <c r="E52" s="66">
        <f t="shared" si="2"/>
        <v>0.003333333333333333</v>
      </c>
      <c r="F52" s="64">
        <v>0.03</v>
      </c>
      <c r="G52" s="36"/>
      <c r="H52" s="36"/>
      <c r="I52" s="36"/>
      <c r="J52" s="36"/>
      <c r="K52" s="22"/>
      <c r="L52" s="22"/>
      <c r="M52" s="22"/>
      <c r="N52" s="22"/>
      <c r="O52" s="70">
        <f t="shared" si="3"/>
        <v>0.04046125834513454</v>
      </c>
      <c r="P52" s="71">
        <f t="shared" si="0"/>
        <v>2</v>
      </c>
      <c r="Q52" s="72">
        <f t="shared" si="1"/>
        <v>2</v>
      </c>
      <c r="R52" s="78"/>
      <c r="S52" s="30"/>
      <c r="T52" s="6"/>
      <c r="U52" s="6"/>
      <c r="V52" s="6"/>
      <c r="W52" s="6"/>
      <c r="X52" s="6"/>
      <c r="Y52" s="37"/>
      <c r="Z52" s="37">
        <v>1</v>
      </c>
      <c r="AA52" s="37"/>
      <c r="AB52" s="37"/>
      <c r="AC52" s="37"/>
      <c r="AD52" s="37"/>
      <c r="AE52" s="37"/>
      <c r="AI52">
        <v>1</v>
      </c>
    </row>
    <row r="53" spans="1:31" ht="12.75">
      <c r="A53" s="1" t="s">
        <v>96</v>
      </c>
      <c r="E53" s="66">
        <f t="shared" si="2"/>
        <v>0.0022222222222222222</v>
      </c>
      <c r="F53" s="64"/>
      <c r="G53" s="36"/>
      <c r="H53" s="36"/>
      <c r="I53" s="36"/>
      <c r="J53" s="36">
        <v>0.02</v>
      </c>
      <c r="K53" s="22"/>
      <c r="L53"/>
      <c r="N53" s="22"/>
      <c r="O53" s="70">
        <f t="shared" si="3"/>
        <v>0</v>
      </c>
      <c r="P53" s="71">
        <f t="shared" si="0"/>
        <v>0</v>
      </c>
      <c r="Q53" s="72">
        <f t="shared" si="1"/>
        <v>0</v>
      </c>
      <c r="R53" s="78"/>
      <c r="S53" s="30"/>
      <c r="T53" s="6"/>
      <c r="U53" s="6"/>
      <c r="V53" s="6"/>
      <c r="W53" s="6"/>
      <c r="X53" s="6"/>
      <c r="Y53" s="37"/>
      <c r="Z53" s="37"/>
      <c r="AA53" s="37"/>
      <c r="AB53" s="37"/>
      <c r="AC53" s="37"/>
      <c r="AD53" s="37"/>
      <c r="AE53" s="37"/>
    </row>
    <row r="54" spans="1:56" ht="12.75">
      <c r="A54" s="1" t="s">
        <v>97</v>
      </c>
      <c r="E54" s="66">
        <f t="shared" si="2"/>
        <v>0.0044444444444444444</v>
      </c>
      <c r="F54" s="64"/>
      <c r="G54" s="36"/>
      <c r="H54" s="36"/>
      <c r="I54" s="36">
        <v>0.02</v>
      </c>
      <c r="J54" s="36"/>
      <c r="K54" s="22"/>
      <c r="L54"/>
      <c r="N54" s="22">
        <v>0.02</v>
      </c>
      <c r="O54" s="70">
        <f t="shared" si="3"/>
        <v>0.02023062917256727</v>
      </c>
      <c r="P54" s="71">
        <f t="shared" si="0"/>
        <v>1</v>
      </c>
      <c r="Q54" s="72">
        <f t="shared" si="1"/>
        <v>1</v>
      </c>
      <c r="R54" s="78"/>
      <c r="S54" s="30"/>
      <c r="T54" s="6"/>
      <c r="U54" s="6"/>
      <c r="V54" s="6"/>
      <c r="W54" s="6"/>
      <c r="X54" s="6"/>
      <c r="Y54" s="37"/>
      <c r="Z54" s="37"/>
      <c r="AA54" s="37"/>
      <c r="AB54" s="37"/>
      <c r="AC54" s="37"/>
      <c r="AD54" s="37"/>
      <c r="AE54" s="37"/>
      <c r="BD54">
        <v>1</v>
      </c>
    </row>
    <row r="55" spans="1:31" ht="12.75">
      <c r="A55" s="1" t="s">
        <v>98</v>
      </c>
      <c r="E55" s="66">
        <f t="shared" si="2"/>
        <v>0.0022222222222222222</v>
      </c>
      <c r="F55" s="64"/>
      <c r="G55" s="36"/>
      <c r="H55" s="36"/>
      <c r="I55" s="36"/>
      <c r="J55" s="36"/>
      <c r="K55" s="22">
        <v>0.02</v>
      </c>
      <c r="L55"/>
      <c r="N55" s="22"/>
      <c r="O55" s="70">
        <f t="shared" si="3"/>
        <v>0</v>
      </c>
      <c r="P55" s="71">
        <f t="shared" si="0"/>
        <v>0</v>
      </c>
      <c r="Q55" s="72">
        <f t="shared" si="1"/>
        <v>0</v>
      </c>
      <c r="R55" s="78"/>
      <c r="S55" s="30"/>
      <c r="T55" s="6"/>
      <c r="U55" s="6"/>
      <c r="V55" s="6"/>
      <c r="W55" s="6"/>
      <c r="X55" s="6"/>
      <c r="Y55" s="37"/>
      <c r="Z55" s="37"/>
      <c r="AA55" s="37"/>
      <c r="AB55" s="37"/>
      <c r="AC55" s="37"/>
      <c r="AD55" s="37"/>
      <c r="AE55" s="37"/>
    </row>
    <row r="56" spans="1:61" ht="12.75">
      <c r="A56" s="1" t="s">
        <v>99</v>
      </c>
      <c r="E56" s="66">
        <f t="shared" si="2"/>
        <v>0.10966980090937183</v>
      </c>
      <c r="F56" s="64">
        <v>0.05</v>
      </c>
      <c r="G56" s="36">
        <v>0.03</v>
      </c>
      <c r="H56" s="36">
        <v>0.16</v>
      </c>
      <c r="I56" s="36">
        <v>0.12</v>
      </c>
      <c r="J56" s="36">
        <v>0.04</v>
      </c>
      <c r="K56" s="22">
        <v>0.05</v>
      </c>
      <c r="L56" s="22">
        <v>0.4370282081843464</v>
      </c>
      <c r="M56" s="22">
        <v>0.04</v>
      </c>
      <c r="N56" s="22">
        <v>0.06</v>
      </c>
      <c r="O56" s="70">
        <f t="shared" si="3"/>
        <v>0.2023062917256727</v>
      </c>
      <c r="P56" s="71">
        <f t="shared" si="0"/>
        <v>10</v>
      </c>
      <c r="Q56" s="72">
        <f t="shared" si="1"/>
        <v>4</v>
      </c>
      <c r="R56" s="78"/>
      <c r="S56" s="30"/>
      <c r="T56" s="6"/>
      <c r="U56" s="6"/>
      <c r="V56" s="6"/>
      <c r="W56" s="6"/>
      <c r="X56" s="6"/>
      <c r="Y56" s="37"/>
      <c r="Z56" s="37"/>
      <c r="AA56" s="37"/>
      <c r="AB56" s="37"/>
      <c r="AC56" s="37"/>
      <c r="AD56" s="37"/>
      <c r="AE56" s="37"/>
      <c r="AJ56">
        <v>4</v>
      </c>
      <c r="AW56">
        <v>3</v>
      </c>
      <c r="BD56">
        <v>2</v>
      </c>
      <c r="BI56">
        <v>1</v>
      </c>
    </row>
    <row r="57" spans="1:52" ht="12.75">
      <c r="A57" s="1" t="s">
        <v>100</v>
      </c>
      <c r="E57" s="66">
        <f t="shared" si="2"/>
        <v>0.06651657617092659</v>
      </c>
      <c r="F57" s="64">
        <v>0.03</v>
      </c>
      <c r="G57" s="36"/>
      <c r="H57" s="36">
        <v>0.14</v>
      </c>
      <c r="I57" s="36">
        <v>0.05</v>
      </c>
      <c r="J57" s="36">
        <v>0.06</v>
      </c>
      <c r="K57" s="22"/>
      <c r="L57" s="22">
        <v>0.19864918553833927</v>
      </c>
      <c r="M57" s="22">
        <v>0.04</v>
      </c>
      <c r="N57" s="22">
        <v>0.08</v>
      </c>
      <c r="O57" s="70">
        <f t="shared" si="3"/>
        <v>0.2023062917256727</v>
      </c>
      <c r="P57" s="71">
        <f t="shared" si="0"/>
        <v>10</v>
      </c>
      <c r="Q57" s="72">
        <f t="shared" si="1"/>
        <v>7</v>
      </c>
      <c r="R57" s="78"/>
      <c r="S57" s="30"/>
      <c r="T57" s="6"/>
      <c r="U57" s="6"/>
      <c r="V57" s="6"/>
      <c r="W57" s="6"/>
      <c r="X57" s="6">
        <v>1</v>
      </c>
      <c r="Y57" s="37">
        <v>1</v>
      </c>
      <c r="Z57" s="37"/>
      <c r="AA57" s="37"/>
      <c r="AB57" s="37"/>
      <c r="AC57" s="37"/>
      <c r="AD57" s="37"/>
      <c r="AE57" s="37"/>
      <c r="AJ57">
        <v>2</v>
      </c>
      <c r="AM57">
        <v>2</v>
      </c>
      <c r="AU57">
        <v>2</v>
      </c>
      <c r="AW57">
        <v>1</v>
      </c>
      <c r="AZ57">
        <v>1</v>
      </c>
    </row>
    <row r="58" spans="1:31" ht="12.75">
      <c r="A58" s="1" t="s">
        <v>101</v>
      </c>
      <c r="E58" s="66">
        <f t="shared" si="2"/>
        <v>0.04</v>
      </c>
      <c r="F58" s="64"/>
      <c r="G58" s="36"/>
      <c r="H58" s="36">
        <v>0.36</v>
      </c>
      <c r="I58" s="36"/>
      <c r="J58" s="36"/>
      <c r="K58" s="22"/>
      <c r="L58"/>
      <c r="N58" s="22"/>
      <c r="O58" s="70">
        <f t="shared" si="3"/>
        <v>0</v>
      </c>
      <c r="P58" s="71">
        <f t="shared" si="0"/>
        <v>0</v>
      </c>
      <c r="Q58" s="72">
        <f t="shared" si="1"/>
        <v>0</v>
      </c>
      <c r="R58" s="78"/>
      <c r="S58" s="30"/>
      <c r="T58" s="6"/>
      <c r="U58" s="6"/>
      <c r="V58" s="6"/>
      <c r="W58" s="6"/>
      <c r="X58" s="6"/>
      <c r="Y58" s="37"/>
      <c r="Z58" s="37"/>
      <c r="AA58" s="37"/>
      <c r="AB58" s="37"/>
      <c r="AC58" s="37"/>
      <c r="AD58" s="37"/>
      <c r="AE58" s="37"/>
    </row>
    <row r="59" spans="1:31" ht="12.75">
      <c r="A59" s="1" t="s">
        <v>102</v>
      </c>
      <c r="E59" s="66">
        <f t="shared" si="2"/>
        <v>0.003333333333333333</v>
      </c>
      <c r="F59" s="64"/>
      <c r="G59" s="36"/>
      <c r="H59" s="36">
        <v>0.03</v>
      </c>
      <c r="I59" s="36"/>
      <c r="J59" s="36"/>
      <c r="K59" s="22"/>
      <c r="L59"/>
      <c r="N59" s="22"/>
      <c r="O59" s="70">
        <f t="shared" si="3"/>
        <v>0</v>
      </c>
      <c r="P59" s="71">
        <f t="shared" si="0"/>
        <v>0</v>
      </c>
      <c r="Q59" s="72">
        <f t="shared" si="1"/>
        <v>0</v>
      </c>
      <c r="R59" s="78"/>
      <c r="S59" s="30"/>
      <c r="T59" s="6"/>
      <c r="U59" s="6"/>
      <c r="V59" s="6"/>
      <c r="W59" s="6"/>
      <c r="X59" s="6"/>
      <c r="Y59" s="37"/>
      <c r="Z59" s="37"/>
      <c r="AA59" s="37"/>
      <c r="AB59" s="37"/>
      <c r="AC59" s="37"/>
      <c r="AD59" s="37"/>
      <c r="AE59" s="37"/>
    </row>
    <row r="60" spans="1:60" ht="12.75">
      <c r="A60" s="1" t="s">
        <v>103</v>
      </c>
      <c r="B60" s="1">
        <v>2.98</v>
      </c>
      <c r="C60" s="1">
        <v>0.71</v>
      </c>
      <c r="D60" s="1">
        <v>0.38</v>
      </c>
      <c r="E60" s="66">
        <f t="shared" si="2"/>
        <v>0.14102105681366706</v>
      </c>
      <c r="F60" s="64">
        <v>0.24</v>
      </c>
      <c r="G60" s="36">
        <v>0.09</v>
      </c>
      <c r="H60" s="36">
        <v>0.03</v>
      </c>
      <c r="I60" s="36">
        <v>0.19</v>
      </c>
      <c r="J60" s="36">
        <v>0.08</v>
      </c>
      <c r="K60" s="22">
        <v>0.2</v>
      </c>
      <c r="L60" s="22">
        <v>0.11918951132300357</v>
      </c>
      <c r="M60" s="22">
        <v>0.06</v>
      </c>
      <c r="N60" s="22">
        <v>0.26</v>
      </c>
      <c r="O60" s="70">
        <f t="shared" si="3"/>
        <v>0.10115314586283634</v>
      </c>
      <c r="P60" s="71">
        <f t="shared" si="0"/>
        <v>5</v>
      </c>
      <c r="Q60" s="72">
        <f t="shared" si="1"/>
        <v>1</v>
      </c>
      <c r="R60" s="78"/>
      <c r="S60" s="30"/>
      <c r="T60" s="6"/>
      <c r="U60" s="6"/>
      <c r="V60" s="6"/>
      <c r="W60" s="6"/>
      <c r="X60" s="6"/>
      <c r="Y60" s="37"/>
      <c r="Z60" s="37"/>
      <c r="AA60" s="37"/>
      <c r="AB60" s="37"/>
      <c r="AC60" s="37"/>
      <c r="AD60" s="37"/>
      <c r="AE60" s="37"/>
      <c r="BH60" s="5">
        <v>5</v>
      </c>
    </row>
    <row r="61" spans="1:31" ht="12.75">
      <c r="A61" s="1" t="s">
        <v>251</v>
      </c>
      <c r="E61" s="66">
        <f t="shared" si="2"/>
        <v>0.0022222222222222222</v>
      </c>
      <c r="F61" s="64"/>
      <c r="G61" s="36"/>
      <c r="H61" s="36"/>
      <c r="I61" s="36"/>
      <c r="J61" s="36"/>
      <c r="K61" s="22"/>
      <c r="L61" s="22">
        <v>0.02</v>
      </c>
      <c r="M61" s="22"/>
      <c r="N61" s="22"/>
      <c r="O61" s="70">
        <f t="shared" si="3"/>
        <v>0</v>
      </c>
      <c r="P61" s="71">
        <f t="shared" si="0"/>
        <v>0</v>
      </c>
      <c r="Q61" s="72">
        <f t="shared" si="1"/>
        <v>0</v>
      </c>
      <c r="R61" s="78"/>
      <c r="S61" s="30"/>
      <c r="T61" s="6"/>
      <c r="U61" s="6"/>
      <c r="V61" s="6"/>
      <c r="W61" s="6"/>
      <c r="X61" s="6"/>
      <c r="Y61" s="37"/>
      <c r="Z61" s="37"/>
      <c r="AA61" s="37"/>
      <c r="AB61" s="37"/>
      <c r="AC61" s="37"/>
      <c r="AD61" s="37"/>
      <c r="AE61" s="37"/>
    </row>
    <row r="62" spans="1:61" ht="12.75">
      <c r="A62" s="1" t="s">
        <v>104</v>
      </c>
      <c r="B62" s="1">
        <v>5.56</v>
      </c>
      <c r="C62" s="1">
        <v>4.52</v>
      </c>
      <c r="D62" s="1">
        <v>3.23</v>
      </c>
      <c r="E62" s="66">
        <f t="shared" si="2"/>
        <v>2.1199999999999997</v>
      </c>
      <c r="F62" s="64">
        <v>1.2</v>
      </c>
      <c r="G62" s="36"/>
      <c r="H62" s="36">
        <v>1.99</v>
      </c>
      <c r="I62" s="36">
        <v>2.45</v>
      </c>
      <c r="J62" s="36">
        <v>0.94</v>
      </c>
      <c r="K62" s="22">
        <v>2.62</v>
      </c>
      <c r="L62" s="22">
        <v>5.44</v>
      </c>
      <c r="M62" s="22">
        <v>2.2</v>
      </c>
      <c r="N62" s="22">
        <v>2.24</v>
      </c>
      <c r="O62" s="70">
        <f t="shared" si="3"/>
        <v>3.4998988468541374</v>
      </c>
      <c r="P62" s="71">
        <f t="shared" si="0"/>
        <v>173</v>
      </c>
      <c r="Q62" s="72">
        <f t="shared" si="1"/>
        <v>17</v>
      </c>
      <c r="R62" s="78">
        <v>57</v>
      </c>
      <c r="S62" s="30">
        <v>1</v>
      </c>
      <c r="T62" s="6">
        <v>1</v>
      </c>
      <c r="U62" s="6"/>
      <c r="V62" s="6"/>
      <c r="W62" s="6">
        <v>1</v>
      </c>
      <c r="X62" s="6"/>
      <c r="Y62" s="37"/>
      <c r="Z62" s="37">
        <v>11</v>
      </c>
      <c r="AA62" s="37">
        <v>4</v>
      </c>
      <c r="AB62" s="37"/>
      <c r="AC62" s="37">
        <v>1</v>
      </c>
      <c r="AD62" s="37"/>
      <c r="AE62" s="37">
        <v>37</v>
      </c>
      <c r="AJ62">
        <v>5</v>
      </c>
      <c r="AL62" s="6">
        <v>1</v>
      </c>
      <c r="AM62">
        <v>4</v>
      </c>
      <c r="AR62">
        <v>2</v>
      </c>
      <c r="AU62">
        <v>38</v>
      </c>
      <c r="AW62">
        <v>1</v>
      </c>
      <c r="BD62">
        <v>1</v>
      </c>
      <c r="BH62" s="5">
        <v>6</v>
      </c>
      <c r="BI62">
        <v>2</v>
      </c>
    </row>
    <row r="63" spans="1:31" ht="12.75">
      <c r="A63" s="1" t="s">
        <v>105</v>
      </c>
      <c r="E63" s="66">
        <f t="shared" si="2"/>
        <v>0.013333333333333334</v>
      </c>
      <c r="F63" s="64"/>
      <c r="G63" s="36">
        <v>0.06</v>
      </c>
      <c r="H63" s="36"/>
      <c r="I63" s="36"/>
      <c r="J63" s="36">
        <v>0.04</v>
      </c>
      <c r="K63" s="22"/>
      <c r="L63"/>
      <c r="N63" s="22">
        <v>0.02</v>
      </c>
      <c r="O63" s="70">
        <f t="shared" si="3"/>
        <v>0</v>
      </c>
      <c r="P63" s="71">
        <f t="shared" si="0"/>
        <v>0</v>
      </c>
      <c r="Q63" s="72">
        <f t="shared" si="1"/>
        <v>0</v>
      </c>
      <c r="R63" s="78"/>
      <c r="S63" s="30"/>
      <c r="T63" s="6"/>
      <c r="U63" s="6"/>
      <c r="V63" s="6"/>
      <c r="W63" s="6"/>
      <c r="X63" s="6"/>
      <c r="Y63" s="37"/>
      <c r="Z63" s="37"/>
      <c r="AA63" s="37"/>
      <c r="AB63" s="37"/>
      <c r="AC63" s="37"/>
      <c r="AD63" s="37"/>
      <c r="AE63" s="37"/>
    </row>
    <row r="64" spans="1:65" ht="12.75">
      <c r="A64" s="1" t="s">
        <v>106</v>
      </c>
      <c r="B64" s="51">
        <v>17.9</v>
      </c>
      <c r="C64" s="1">
        <v>55.45</v>
      </c>
      <c r="D64" s="1">
        <v>44.38</v>
      </c>
      <c r="E64" s="66">
        <f t="shared" si="2"/>
        <v>52.51555555555555</v>
      </c>
      <c r="F64" s="64">
        <v>58.95</v>
      </c>
      <c r="G64" s="36">
        <v>91.2</v>
      </c>
      <c r="H64" s="36">
        <v>52.21</v>
      </c>
      <c r="I64" s="36">
        <v>53.53</v>
      </c>
      <c r="J64" s="36">
        <v>23.12</v>
      </c>
      <c r="K64" s="22">
        <v>31.49</v>
      </c>
      <c r="L64" s="22">
        <v>57.99</v>
      </c>
      <c r="M64" s="22">
        <v>69.94</v>
      </c>
      <c r="N64" s="22">
        <v>34.21</v>
      </c>
      <c r="O64" s="70">
        <f t="shared" si="3"/>
        <v>26.421201699372855</v>
      </c>
      <c r="P64" s="71">
        <f t="shared" si="0"/>
        <v>1306</v>
      </c>
      <c r="Q64" s="72">
        <f t="shared" si="1"/>
        <v>33</v>
      </c>
      <c r="R64" s="78">
        <v>1</v>
      </c>
      <c r="S64" s="30">
        <v>2</v>
      </c>
      <c r="T64" s="6">
        <v>30</v>
      </c>
      <c r="U64" s="6">
        <v>2</v>
      </c>
      <c r="V64" s="6"/>
      <c r="W64" s="6">
        <v>3</v>
      </c>
      <c r="X64" s="6">
        <v>7</v>
      </c>
      <c r="Y64" s="37"/>
      <c r="Z64" s="37"/>
      <c r="AA64" s="37">
        <v>19</v>
      </c>
      <c r="AB64" s="37">
        <v>4</v>
      </c>
      <c r="AC64" s="37"/>
      <c r="AD64" s="37"/>
      <c r="AE64" s="37"/>
      <c r="AG64">
        <v>81</v>
      </c>
      <c r="AJ64">
        <v>26</v>
      </c>
      <c r="AK64" s="6">
        <v>5</v>
      </c>
      <c r="AL64" s="6">
        <v>2</v>
      </c>
      <c r="AM64">
        <v>26</v>
      </c>
      <c r="AR64">
        <v>90</v>
      </c>
      <c r="AS64">
        <v>48</v>
      </c>
      <c r="AT64">
        <v>43</v>
      </c>
      <c r="AU64">
        <v>23</v>
      </c>
      <c r="AV64">
        <v>5</v>
      </c>
      <c r="AW64">
        <v>13</v>
      </c>
      <c r="AX64">
        <v>8</v>
      </c>
      <c r="AY64">
        <v>4</v>
      </c>
      <c r="AZ64">
        <v>7</v>
      </c>
      <c r="BA64">
        <v>3</v>
      </c>
      <c r="BB64">
        <v>1</v>
      </c>
      <c r="BD64">
        <v>28</v>
      </c>
      <c r="BF64">
        <v>28</v>
      </c>
      <c r="BG64" s="5">
        <v>14</v>
      </c>
      <c r="BH64" s="5">
        <v>215</v>
      </c>
      <c r="BI64" s="5">
        <v>115</v>
      </c>
      <c r="BJ64" s="5">
        <v>41</v>
      </c>
      <c r="BK64">
        <v>43</v>
      </c>
      <c r="BL64">
        <v>32</v>
      </c>
      <c r="BM64">
        <v>337</v>
      </c>
    </row>
    <row r="65" spans="1:31" ht="12.75">
      <c r="A65" s="1" t="s">
        <v>107</v>
      </c>
      <c r="E65" s="66">
        <f t="shared" si="2"/>
        <v>0.003333333333333333</v>
      </c>
      <c r="F65" s="64">
        <v>0.03</v>
      </c>
      <c r="G65" s="36"/>
      <c r="H65" s="36"/>
      <c r="I65" s="36"/>
      <c r="J65" s="36"/>
      <c r="K65" s="22"/>
      <c r="L65"/>
      <c r="N65" s="22"/>
      <c r="O65" s="70">
        <f t="shared" si="3"/>
        <v>0</v>
      </c>
      <c r="P65" s="71">
        <f t="shared" si="0"/>
        <v>0</v>
      </c>
      <c r="Q65" s="72">
        <f t="shared" si="1"/>
        <v>0</v>
      </c>
      <c r="R65" s="78"/>
      <c r="S65" s="30"/>
      <c r="T65" s="6"/>
      <c r="U65" s="6"/>
      <c r="V65" s="6"/>
      <c r="W65" s="6"/>
      <c r="X65" s="6"/>
      <c r="Y65" s="37"/>
      <c r="Z65" s="37"/>
      <c r="AA65" s="37"/>
      <c r="AB65" s="37"/>
      <c r="AC65" s="37"/>
      <c r="AD65" s="37"/>
      <c r="AE65" s="37"/>
    </row>
    <row r="66" spans="1:65" ht="12.75">
      <c r="A66" s="1" t="s">
        <v>108</v>
      </c>
      <c r="B66" s="1">
        <v>0.51</v>
      </c>
      <c r="C66" s="1">
        <v>1.37</v>
      </c>
      <c r="D66" s="1">
        <v>2.35</v>
      </c>
      <c r="E66" s="66">
        <f t="shared" si="2"/>
        <v>2.751111111111111</v>
      </c>
      <c r="F66" s="64">
        <v>2.57</v>
      </c>
      <c r="G66" s="36">
        <v>2.03</v>
      </c>
      <c r="H66" s="36">
        <v>4.75</v>
      </c>
      <c r="I66" s="36">
        <v>3.87</v>
      </c>
      <c r="J66" s="36">
        <v>1.95</v>
      </c>
      <c r="K66" s="22">
        <v>2.28</v>
      </c>
      <c r="L66" s="22">
        <v>2.16</v>
      </c>
      <c r="M66" s="22">
        <v>2.61</v>
      </c>
      <c r="N66" s="22">
        <v>2.54</v>
      </c>
      <c r="O66" s="70">
        <f t="shared" si="3"/>
        <v>2.5085980173983415</v>
      </c>
      <c r="P66" s="71">
        <f t="shared" si="0"/>
        <v>124</v>
      </c>
      <c r="Q66" s="72">
        <f t="shared" si="1"/>
        <v>21</v>
      </c>
      <c r="R66" s="78"/>
      <c r="S66" s="30"/>
      <c r="T66" s="6"/>
      <c r="U66" s="6">
        <v>1</v>
      </c>
      <c r="V66" s="6"/>
      <c r="W66" s="6">
        <v>3</v>
      </c>
      <c r="X66" s="6">
        <v>11</v>
      </c>
      <c r="Y66" s="37"/>
      <c r="Z66" s="37"/>
      <c r="AA66" s="37"/>
      <c r="AB66" s="37">
        <v>1</v>
      </c>
      <c r="AC66" s="37"/>
      <c r="AD66" s="37"/>
      <c r="AE66" s="37"/>
      <c r="AJ66">
        <v>4</v>
      </c>
      <c r="AK66" s="6">
        <v>1</v>
      </c>
      <c r="AL66" s="6">
        <v>2</v>
      </c>
      <c r="AM66">
        <v>7</v>
      </c>
      <c r="AR66">
        <v>6</v>
      </c>
      <c r="AU66">
        <v>8</v>
      </c>
      <c r="AW66">
        <v>14</v>
      </c>
      <c r="AX66">
        <v>2</v>
      </c>
      <c r="AY66">
        <v>3</v>
      </c>
      <c r="AZ66">
        <v>3</v>
      </c>
      <c r="BA66">
        <v>3</v>
      </c>
      <c r="BD66">
        <v>1</v>
      </c>
      <c r="BG66" s="5">
        <v>2</v>
      </c>
      <c r="BH66" s="5">
        <v>12</v>
      </c>
      <c r="BI66">
        <v>24</v>
      </c>
      <c r="BJ66">
        <v>5</v>
      </c>
      <c r="BM66">
        <v>11</v>
      </c>
    </row>
    <row r="67" spans="1:31" ht="12.75">
      <c r="A67" s="1" t="s">
        <v>109</v>
      </c>
      <c r="B67" s="1">
        <v>0.03</v>
      </c>
      <c r="C67" s="1">
        <v>0.73</v>
      </c>
      <c r="D67" s="1">
        <v>0.06</v>
      </c>
      <c r="E67" s="66">
        <f t="shared" si="2"/>
        <v>0.02333333333333333</v>
      </c>
      <c r="F67" s="64">
        <v>0.03</v>
      </c>
      <c r="G67" s="36"/>
      <c r="H67" s="36"/>
      <c r="I67" s="36">
        <v>0.12</v>
      </c>
      <c r="J67" s="36"/>
      <c r="K67" s="22"/>
      <c r="L67"/>
      <c r="N67" s="22">
        <v>0.06</v>
      </c>
      <c r="O67" s="70">
        <f t="shared" si="3"/>
        <v>0</v>
      </c>
      <c r="P67" s="71">
        <f t="shared" si="0"/>
        <v>0</v>
      </c>
      <c r="Q67" s="72">
        <f t="shared" si="1"/>
        <v>0</v>
      </c>
      <c r="R67" s="78"/>
      <c r="S67" s="30"/>
      <c r="T67" s="6"/>
      <c r="U67" s="6"/>
      <c r="V67" s="6"/>
      <c r="W67" s="6"/>
      <c r="X67" s="6"/>
      <c r="Y67" s="37"/>
      <c r="Z67" s="37"/>
      <c r="AA67" s="37"/>
      <c r="AB67" s="37"/>
      <c r="AC67" s="37"/>
      <c r="AD67" s="37"/>
      <c r="AE67" s="37"/>
    </row>
    <row r="68" spans="1:65" ht="12.75">
      <c r="A68" s="1" t="s">
        <v>110</v>
      </c>
      <c r="B68" s="1">
        <v>18.31</v>
      </c>
      <c r="C68" s="1">
        <v>16.94</v>
      </c>
      <c r="D68" s="1">
        <v>13.67</v>
      </c>
      <c r="E68" s="66">
        <f t="shared" si="2"/>
        <v>7.057777777777778</v>
      </c>
      <c r="F68" s="64">
        <v>6.78</v>
      </c>
      <c r="G68" s="36">
        <v>4.34</v>
      </c>
      <c r="H68" s="36">
        <v>7.81</v>
      </c>
      <c r="I68" s="36">
        <v>7.45</v>
      </c>
      <c r="J68" s="36">
        <v>3.92</v>
      </c>
      <c r="K68" s="22">
        <v>5.53</v>
      </c>
      <c r="L68" s="22">
        <v>8.09</v>
      </c>
      <c r="M68" s="22">
        <v>11.32</v>
      </c>
      <c r="N68" s="22">
        <v>8.28</v>
      </c>
      <c r="O68" s="70">
        <f t="shared" si="3"/>
        <v>6.3726481893586895</v>
      </c>
      <c r="P68" s="71">
        <f t="shared" si="0"/>
        <v>315</v>
      </c>
      <c r="Q68" s="72">
        <f t="shared" si="1"/>
        <v>17</v>
      </c>
      <c r="R68" s="78"/>
      <c r="S68" s="30"/>
      <c r="T68" s="6"/>
      <c r="U68" s="6">
        <v>2</v>
      </c>
      <c r="V68" s="6"/>
      <c r="W68" s="6"/>
      <c r="X68" s="6"/>
      <c r="Y68" s="37"/>
      <c r="Z68" s="37"/>
      <c r="AA68" s="37"/>
      <c r="AB68" s="37">
        <v>7</v>
      </c>
      <c r="AC68" s="37">
        <v>18</v>
      </c>
      <c r="AD68" s="37"/>
      <c r="AE68" s="37"/>
      <c r="AF68">
        <v>3</v>
      </c>
      <c r="AG68" s="37">
        <v>10</v>
      </c>
      <c r="AI68">
        <v>6</v>
      </c>
      <c r="AQ68">
        <v>126</v>
      </c>
      <c r="AR68">
        <v>60</v>
      </c>
      <c r="AS68">
        <v>2</v>
      </c>
      <c r="BB68">
        <v>13</v>
      </c>
      <c r="BC68">
        <v>5</v>
      </c>
      <c r="BG68" s="5">
        <v>18</v>
      </c>
      <c r="BH68" s="5">
        <v>18</v>
      </c>
      <c r="BJ68">
        <v>5</v>
      </c>
      <c r="BK68">
        <v>2</v>
      </c>
      <c r="BL68">
        <v>5</v>
      </c>
      <c r="BM68">
        <v>15</v>
      </c>
    </row>
    <row r="69" spans="1:59" ht="12.75">
      <c r="A69" s="1" t="s">
        <v>111</v>
      </c>
      <c r="B69" s="1">
        <v>0.12</v>
      </c>
      <c r="C69" s="1">
        <v>0.21</v>
      </c>
      <c r="D69" s="1">
        <v>0.05</v>
      </c>
      <c r="E69" s="66">
        <f t="shared" si="2"/>
        <v>0.03222222222222223</v>
      </c>
      <c r="F69" s="64"/>
      <c r="G69" s="36"/>
      <c r="H69" s="36"/>
      <c r="I69" s="36"/>
      <c r="J69" s="36">
        <v>0.1</v>
      </c>
      <c r="K69" s="22">
        <v>0.02</v>
      </c>
      <c r="L69">
        <v>0.04</v>
      </c>
      <c r="M69" s="3">
        <v>0.11</v>
      </c>
      <c r="N69" s="22">
        <v>0.02</v>
      </c>
      <c r="O69" s="70">
        <f t="shared" si="3"/>
        <v>0.060691887517701805</v>
      </c>
      <c r="P69" s="71">
        <f aca="true" t="shared" si="4" ref="P69:P132">SUM(R69:BN69)</f>
        <v>3</v>
      </c>
      <c r="Q69" s="72">
        <f aca="true" t="shared" si="5" ref="Q69:Q132">COUNTA(R69:BN69)</f>
        <v>2</v>
      </c>
      <c r="R69" s="78"/>
      <c r="S69" s="30"/>
      <c r="T69" s="6"/>
      <c r="U69" s="6"/>
      <c r="V69" s="6"/>
      <c r="W69" s="6"/>
      <c r="X69" s="6"/>
      <c r="Y69" s="37"/>
      <c r="Z69" s="37"/>
      <c r="AA69" s="37"/>
      <c r="AB69" s="37"/>
      <c r="AC69" s="37"/>
      <c r="AD69" s="37"/>
      <c r="AE69" s="37"/>
      <c r="AS69">
        <v>2</v>
      </c>
      <c r="BG69" s="5">
        <v>1</v>
      </c>
    </row>
    <row r="70" spans="1:50" ht="12.75">
      <c r="A70" s="1" t="s">
        <v>112</v>
      </c>
      <c r="B70" s="1">
        <v>0.02</v>
      </c>
      <c r="C70" s="1">
        <v>0.03</v>
      </c>
      <c r="D70" s="1">
        <v>0.03</v>
      </c>
      <c r="E70" s="66">
        <f t="shared" si="2"/>
        <v>0.031111111111111114</v>
      </c>
      <c r="F70" s="64">
        <v>0.03</v>
      </c>
      <c r="G70" s="36">
        <v>0.03</v>
      </c>
      <c r="H70" s="36"/>
      <c r="I70" s="36">
        <v>0.14</v>
      </c>
      <c r="J70" s="36"/>
      <c r="K70" s="22"/>
      <c r="L70"/>
      <c r="M70" s="3">
        <v>0.04</v>
      </c>
      <c r="N70" s="22">
        <v>0.04</v>
      </c>
      <c r="O70" s="70">
        <f t="shared" si="3"/>
        <v>0.060691887517701805</v>
      </c>
      <c r="P70" s="71">
        <f t="shared" si="4"/>
        <v>3</v>
      </c>
      <c r="Q70" s="72">
        <f t="shared" si="5"/>
        <v>3</v>
      </c>
      <c r="R70" s="78"/>
      <c r="S70" s="30"/>
      <c r="T70" s="6"/>
      <c r="U70" s="6"/>
      <c r="V70" s="6"/>
      <c r="W70" s="6"/>
      <c r="X70" s="6"/>
      <c r="Y70" s="37"/>
      <c r="Z70" s="37"/>
      <c r="AA70" s="37">
        <v>1</v>
      </c>
      <c r="AB70" s="37"/>
      <c r="AC70" s="37"/>
      <c r="AD70" s="37"/>
      <c r="AE70" s="37"/>
      <c r="AT70">
        <v>1</v>
      </c>
      <c r="AX70">
        <v>1</v>
      </c>
    </row>
    <row r="71" spans="1:31" ht="12.75">
      <c r="A71" s="1" t="s">
        <v>113</v>
      </c>
      <c r="B71" s="1">
        <v>0.15</v>
      </c>
      <c r="C71" s="1">
        <v>0.24</v>
      </c>
      <c r="D71" s="1">
        <v>0.48</v>
      </c>
      <c r="E71" s="66">
        <f t="shared" si="2"/>
        <v>0.2122222222222222</v>
      </c>
      <c r="F71" s="64">
        <v>0.05</v>
      </c>
      <c r="G71" s="36">
        <v>0.51</v>
      </c>
      <c r="H71" s="36">
        <v>0.38</v>
      </c>
      <c r="I71" s="36">
        <v>0.34</v>
      </c>
      <c r="J71" s="36">
        <v>0.13</v>
      </c>
      <c r="K71" s="22">
        <v>0.02</v>
      </c>
      <c r="L71" s="54">
        <v>0.19</v>
      </c>
      <c r="M71" s="54">
        <v>0.13</v>
      </c>
      <c r="N71" s="22">
        <v>0.16</v>
      </c>
      <c r="O71" s="70">
        <f t="shared" si="3"/>
        <v>0.04046125834513454</v>
      </c>
      <c r="P71" s="71">
        <f t="shared" si="4"/>
        <v>2</v>
      </c>
      <c r="Q71" s="72">
        <f t="shared" si="5"/>
        <v>1</v>
      </c>
      <c r="R71" s="78">
        <v>2</v>
      </c>
      <c r="S71" s="30"/>
      <c r="T71" s="6"/>
      <c r="U71" s="6"/>
      <c r="V71" s="6"/>
      <c r="W71" s="6"/>
      <c r="X71" s="6"/>
      <c r="Y71" s="37"/>
      <c r="Z71" s="37"/>
      <c r="AA71" s="37"/>
      <c r="AB71" s="37"/>
      <c r="AC71" s="37"/>
      <c r="AD71" s="37"/>
      <c r="AE71" s="37"/>
    </row>
    <row r="72" spans="1:31" ht="12.75">
      <c r="A72" s="1" t="s">
        <v>114</v>
      </c>
      <c r="C72" s="1">
        <v>0.01</v>
      </c>
      <c r="D72" s="1">
        <v>0.01</v>
      </c>
      <c r="E72" s="66">
        <f aca="true" t="shared" si="6" ref="E72:E135">(F72+G72+H72+I72+J72+K72+L72+M72+N72)/9</f>
        <v>0.016666666666666666</v>
      </c>
      <c r="F72" s="64"/>
      <c r="G72" s="36">
        <v>0.03</v>
      </c>
      <c r="H72" s="36"/>
      <c r="I72" s="36"/>
      <c r="J72" s="36">
        <v>0.04</v>
      </c>
      <c r="K72" s="22"/>
      <c r="L72" s="22">
        <v>0.04</v>
      </c>
      <c r="M72" s="22">
        <v>0.02</v>
      </c>
      <c r="N72" s="22">
        <v>0.02</v>
      </c>
      <c r="O72" s="70">
        <f aca="true" t="shared" si="7" ref="O72:O135">P72*10/P$4</f>
        <v>0</v>
      </c>
      <c r="P72" s="71">
        <f t="shared" si="4"/>
        <v>0</v>
      </c>
      <c r="Q72" s="72">
        <f t="shared" si="5"/>
        <v>0</v>
      </c>
      <c r="R72" s="78"/>
      <c r="S72" s="30"/>
      <c r="T72" s="6"/>
      <c r="U72" s="6"/>
      <c r="V72" s="6"/>
      <c r="W72" s="6"/>
      <c r="X72" s="6"/>
      <c r="Y72" s="37"/>
      <c r="Z72" s="37"/>
      <c r="AA72" s="37"/>
      <c r="AB72" s="37"/>
      <c r="AC72" s="37"/>
      <c r="AD72" s="37"/>
      <c r="AE72" s="37"/>
    </row>
    <row r="73" spans="1:31" ht="12.75">
      <c r="A73" s="1" t="s">
        <v>115</v>
      </c>
      <c r="E73" s="66">
        <f t="shared" si="6"/>
        <v>0.009969981900851984</v>
      </c>
      <c r="F73" s="64"/>
      <c r="G73" s="36"/>
      <c r="H73" s="36">
        <v>0.03</v>
      </c>
      <c r="I73" s="36"/>
      <c r="J73" s="36">
        <v>0.02</v>
      </c>
      <c r="K73" s="22"/>
      <c r="L73" s="22">
        <v>0.03972983710766786</v>
      </c>
      <c r="M73" s="22"/>
      <c r="N73" s="22"/>
      <c r="O73" s="70">
        <f t="shared" si="7"/>
        <v>0</v>
      </c>
      <c r="P73" s="71">
        <f t="shared" si="4"/>
        <v>0</v>
      </c>
      <c r="Q73" s="72">
        <f t="shared" si="5"/>
        <v>0</v>
      </c>
      <c r="R73" s="78"/>
      <c r="S73" s="30"/>
      <c r="T73" s="6"/>
      <c r="U73" s="6"/>
      <c r="V73" s="6"/>
      <c r="W73" s="6"/>
      <c r="X73" s="6"/>
      <c r="Y73" s="37"/>
      <c r="Z73" s="37"/>
      <c r="AA73" s="37"/>
      <c r="AB73" s="37"/>
      <c r="AC73" s="37"/>
      <c r="AD73" s="37"/>
      <c r="AE73" s="37"/>
    </row>
    <row r="74" spans="1:31" ht="12.75">
      <c r="A74" s="1" t="s">
        <v>116</v>
      </c>
      <c r="B74" s="1">
        <v>0.03</v>
      </c>
      <c r="C74" s="1">
        <v>0.01</v>
      </c>
      <c r="D74" s="1">
        <v>0.01</v>
      </c>
      <c r="E74" s="66">
        <f t="shared" si="6"/>
        <v>0.006666666666666666</v>
      </c>
      <c r="F74" s="64"/>
      <c r="G74" s="36"/>
      <c r="H74" s="36"/>
      <c r="I74" s="36"/>
      <c r="J74" s="36"/>
      <c r="K74" s="22"/>
      <c r="L74" s="54">
        <v>0.02</v>
      </c>
      <c r="M74" s="54">
        <v>0.04</v>
      </c>
      <c r="N74" s="22"/>
      <c r="O74" s="70">
        <f t="shared" si="7"/>
        <v>0</v>
      </c>
      <c r="P74" s="71">
        <f t="shared" si="4"/>
        <v>0</v>
      </c>
      <c r="Q74" s="72">
        <f t="shared" si="5"/>
        <v>0</v>
      </c>
      <c r="R74" s="78"/>
      <c r="S74" s="30"/>
      <c r="T74" s="6"/>
      <c r="U74" s="6"/>
      <c r="V74" s="6"/>
      <c r="W74" s="6"/>
      <c r="X74" s="6"/>
      <c r="Y74" s="37"/>
      <c r="Z74" s="37"/>
      <c r="AA74" s="37"/>
      <c r="AB74" s="37"/>
      <c r="AC74" s="37"/>
      <c r="AD74" s="37"/>
      <c r="AE74" s="37"/>
    </row>
    <row r="75" spans="1:54" ht="12.75">
      <c r="A75" s="1" t="s">
        <v>117</v>
      </c>
      <c r="B75" s="1">
        <v>0.01</v>
      </c>
      <c r="C75" s="1">
        <v>0.01</v>
      </c>
      <c r="D75" s="1">
        <v>0.03</v>
      </c>
      <c r="E75" s="66">
        <f t="shared" si="6"/>
        <v>0.05333333333333333</v>
      </c>
      <c r="F75" s="64">
        <v>0.05</v>
      </c>
      <c r="G75" s="36">
        <v>0.06</v>
      </c>
      <c r="H75" s="36"/>
      <c r="I75" s="36"/>
      <c r="J75" s="36">
        <v>0.25</v>
      </c>
      <c r="K75" s="22">
        <v>0.02</v>
      </c>
      <c r="L75" s="22">
        <v>0</v>
      </c>
      <c r="M75" s="22">
        <v>0.04</v>
      </c>
      <c r="N75" s="22">
        <v>0.06</v>
      </c>
      <c r="O75" s="70">
        <f t="shared" si="7"/>
        <v>0.060691887517701805</v>
      </c>
      <c r="P75" s="71">
        <f t="shared" si="4"/>
        <v>3</v>
      </c>
      <c r="Q75" s="72">
        <f t="shared" si="5"/>
        <v>3</v>
      </c>
      <c r="R75" s="78"/>
      <c r="S75" s="30"/>
      <c r="T75" s="6"/>
      <c r="U75" s="6"/>
      <c r="V75" s="6"/>
      <c r="W75" s="6"/>
      <c r="X75" s="6"/>
      <c r="Y75" s="37"/>
      <c r="Z75" s="37"/>
      <c r="AA75" s="37"/>
      <c r="AB75" s="37"/>
      <c r="AC75" s="37"/>
      <c r="AD75" s="37"/>
      <c r="AE75" s="37"/>
      <c r="AK75" s="6">
        <v>1</v>
      </c>
      <c r="AN75">
        <v>1</v>
      </c>
      <c r="BB75">
        <v>1</v>
      </c>
    </row>
    <row r="76" spans="1:60" ht="12.75">
      <c r="A76" s="1" t="s">
        <v>118</v>
      </c>
      <c r="B76" s="1">
        <v>0.01</v>
      </c>
      <c r="D76" s="1">
        <v>0.03</v>
      </c>
      <c r="E76" s="66">
        <f t="shared" si="6"/>
        <v>0.012222222222222225</v>
      </c>
      <c r="F76" s="64"/>
      <c r="G76" s="36"/>
      <c r="H76" s="36">
        <v>0.05</v>
      </c>
      <c r="I76" s="36"/>
      <c r="J76" s="36"/>
      <c r="K76" s="22"/>
      <c r="L76" s="54">
        <v>0.02</v>
      </c>
      <c r="M76" s="54"/>
      <c r="N76" s="22">
        <v>0.04</v>
      </c>
      <c r="O76" s="70">
        <f t="shared" si="7"/>
        <v>0.02023062917256727</v>
      </c>
      <c r="P76" s="71">
        <f t="shared" si="4"/>
        <v>1</v>
      </c>
      <c r="Q76" s="72">
        <f t="shared" si="5"/>
        <v>1</v>
      </c>
      <c r="R76" s="78"/>
      <c r="S76" s="30"/>
      <c r="T76" s="6"/>
      <c r="U76" s="6"/>
      <c r="V76" s="6"/>
      <c r="W76" s="6"/>
      <c r="X76" s="6"/>
      <c r="Y76" s="37"/>
      <c r="Z76" s="37"/>
      <c r="AA76" s="37"/>
      <c r="AB76" s="37"/>
      <c r="AC76" s="37"/>
      <c r="AD76" s="37"/>
      <c r="AE76" s="37"/>
      <c r="BH76" s="5">
        <v>1</v>
      </c>
    </row>
    <row r="77" spans="1:49" ht="12.75">
      <c r="A77" s="1" t="s">
        <v>119</v>
      </c>
      <c r="E77" s="66">
        <f t="shared" si="6"/>
        <v>0.005555555555555556</v>
      </c>
      <c r="F77" s="64"/>
      <c r="G77" s="36">
        <v>0.03</v>
      </c>
      <c r="H77" s="36"/>
      <c r="I77" s="36"/>
      <c r="J77" s="36"/>
      <c r="K77" s="22"/>
      <c r="L77"/>
      <c r="M77" s="3">
        <v>0.02</v>
      </c>
      <c r="N77" s="22"/>
      <c r="O77" s="70">
        <f t="shared" si="7"/>
        <v>0.04046125834513454</v>
      </c>
      <c r="P77" s="71">
        <f t="shared" si="4"/>
        <v>2</v>
      </c>
      <c r="Q77" s="72">
        <f t="shared" si="5"/>
        <v>2</v>
      </c>
      <c r="R77" s="78"/>
      <c r="S77" s="30"/>
      <c r="T77" s="6"/>
      <c r="U77" s="6"/>
      <c r="V77" s="6"/>
      <c r="W77" s="6"/>
      <c r="X77" s="6"/>
      <c r="Y77" s="37"/>
      <c r="Z77" s="37"/>
      <c r="AA77" s="37"/>
      <c r="AB77" s="37"/>
      <c r="AC77" s="37"/>
      <c r="AD77" s="37"/>
      <c r="AE77" s="37"/>
      <c r="AR77">
        <v>1</v>
      </c>
      <c r="AW77">
        <v>1</v>
      </c>
    </row>
    <row r="78" spans="1:65" ht="12.75">
      <c r="A78" s="1" t="s">
        <v>120</v>
      </c>
      <c r="B78" s="1">
        <v>0.29</v>
      </c>
      <c r="C78" s="51">
        <v>0.4</v>
      </c>
      <c r="D78" s="1">
        <v>0.58</v>
      </c>
      <c r="E78" s="66">
        <f t="shared" si="6"/>
        <v>0.44999999999999996</v>
      </c>
      <c r="F78" s="64">
        <v>0.26</v>
      </c>
      <c r="G78" s="36">
        <v>0.32</v>
      </c>
      <c r="H78" s="36">
        <v>0.36</v>
      </c>
      <c r="I78" s="36">
        <v>0.75</v>
      </c>
      <c r="J78" s="36">
        <v>0.31</v>
      </c>
      <c r="K78" s="22">
        <v>0.32</v>
      </c>
      <c r="L78" s="22">
        <v>0.44</v>
      </c>
      <c r="M78" s="22">
        <v>0.65</v>
      </c>
      <c r="N78" s="22">
        <v>0.64</v>
      </c>
      <c r="O78" s="70">
        <f t="shared" si="7"/>
        <v>0.8092251669026908</v>
      </c>
      <c r="P78" s="71">
        <f t="shared" si="4"/>
        <v>40</v>
      </c>
      <c r="Q78" s="72">
        <f t="shared" si="5"/>
        <v>17</v>
      </c>
      <c r="R78" s="78"/>
      <c r="S78" s="30">
        <v>1</v>
      </c>
      <c r="T78" s="6">
        <v>2</v>
      </c>
      <c r="U78" s="6">
        <v>1</v>
      </c>
      <c r="V78" s="6"/>
      <c r="W78" s="6">
        <v>1</v>
      </c>
      <c r="X78" s="6">
        <v>7</v>
      </c>
      <c r="Y78" s="37">
        <v>2</v>
      </c>
      <c r="Z78" s="37">
        <v>1</v>
      </c>
      <c r="AA78" s="37">
        <v>2</v>
      </c>
      <c r="AB78" s="37"/>
      <c r="AC78" s="37"/>
      <c r="AD78" s="37"/>
      <c r="AE78" s="37"/>
      <c r="AJ78">
        <v>2</v>
      </c>
      <c r="AK78" s="6">
        <v>2</v>
      </c>
      <c r="AU78">
        <v>5</v>
      </c>
      <c r="AV78">
        <v>3</v>
      </c>
      <c r="AW78">
        <v>6</v>
      </c>
      <c r="AZ78">
        <v>1</v>
      </c>
      <c r="BA78">
        <v>1</v>
      </c>
      <c r="BH78" s="5">
        <v>2</v>
      </c>
      <c r="BM78">
        <v>1</v>
      </c>
    </row>
    <row r="79" spans="1:65" ht="12.75">
      <c r="A79" s="1" t="s">
        <v>121</v>
      </c>
      <c r="B79" s="1">
        <v>0.38</v>
      </c>
      <c r="C79" s="1">
        <v>0.31</v>
      </c>
      <c r="D79" s="1">
        <v>0.45</v>
      </c>
      <c r="E79" s="66">
        <f t="shared" si="6"/>
        <v>0.6311111111111113</v>
      </c>
      <c r="F79" s="64">
        <v>0.5</v>
      </c>
      <c r="G79" s="36">
        <v>0.6</v>
      </c>
      <c r="H79" s="36">
        <v>0.66</v>
      </c>
      <c r="I79" s="36">
        <v>0.79</v>
      </c>
      <c r="J79" s="36">
        <v>0.55</v>
      </c>
      <c r="K79" s="22">
        <v>0.47</v>
      </c>
      <c r="L79" s="22">
        <v>0.56</v>
      </c>
      <c r="M79" s="22">
        <v>0.82</v>
      </c>
      <c r="N79" s="22">
        <v>0.73</v>
      </c>
      <c r="O79" s="70">
        <f t="shared" si="7"/>
        <v>1.0924539753186324</v>
      </c>
      <c r="P79" s="71">
        <f t="shared" si="4"/>
        <v>54</v>
      </c>
      <c r="Q79" s="72">
        <f t="shared" si="5"/>
        <v>26</v>
      </c>
      <c r="R79" s="78"/>
      <c r="S79" s="30"/>
      <c r="T79" s="6">
        <v>2</v>
      </c>
      <c r="U79" s="6">
        <v>3</v>
      </c>
      <c r="V79" s="6"/>
      <c r="W79" s="6"/>
      <c r="X79" s="6">
        <v>6</v>
      </c>
      <c r="Y79" s="37">
        <v>1</v>
      </c>
      <c r="Z79" s="37">
        <v>2</v>
      </c>
      <c r="AA79" s="37"/>
      <c r="AB79" s="37">
        <v>1</v>
      </c>
      <c r="AC79" s="37"/>
      <c r="AD79" s="37"/>
      <c r="AE79" s="37">
        <v>3</v>
      </c>
      <c r="AJ79">
        <v>2</v>
      </c>
      <c r="AK79" s="6">
        <v>1</v>
      </c>
      <c r="AL79" s="6">
        <v>2</v>
      </c>
      <c r="AM79">
        <v>2</v>
      </c>
      <c r="AN79">
        <v>2</v>
      </c>
      <c r="AP79">
        <v>2</v>
      </c>
      <c r="AR79">
        <v>1</v>
      </c>
      <c r="AU79">
        <v>7</v>
      </c>
      <c r="AV79">
        <v>2</v>
      </c>
      <c r="AW79">
        <v>2</v>
      </c>
      <c r="AY79">
        <v>2</v>
      </c>
      <c r="AZ79">
        <v>1</v>
      </c>
      <c r="BA79">
        <v>1</v>
      </c>
      <c r="BE79">
        <v>2</v>
      </c>
      <c r="BF79">
        <v>1</v>
      </c>
      <c r="BH79" s="5">
        <v>2</v>
      </c>
      <c r="BI79">
        <v>1</v>
      </c>
      <c r="BJ79">
        <v>2</v>
      </c>
      <c r="BM79">
        <v>1</v>
      </c>
    </row>
    <row r="80" spans="1:40" ht="12.75">
      <c r="A80" s="1" t="s">
        <v>240</v>
      </c>
      <c r="E80" s="66">
        <f t="shared" si="6"/>
        <v>0.0022222222222222222</v>
      </c>
      <c r="F80" s="64"/>
      <c r="G80" s="36"/>
      <c r="H80" s="36"/>
      <c r="I80" s="36"/>
      <c r="J80" s="36"/>
      <c r="K80" s="22"/>
      <c r="L80" s="22"/>
      <c r="M80" s="22"/>
      <c r="N80" s="22">
        <v>0.02</v>
      </c>
      <c r="O80" s="70">
        <f t="shared" si="7"/>
        <v>0.02023062917256727</v>
      </c>
      <c r="P80" s="71">
        <f t="shared" si="4"/>
        <v>1</v>
      </c>
      <c r="Q80" s="72">
        <f t="shared" si="5"/>
        <v>1</v>
      </c>
      <c r="R80" s="78"/>
      <c r="S80" s="30"/>
      <c r="T80" s="6"/>
      <c r="U80" s="6"/>
      <c r="V80" s="6"/>
      <c r="W80" s="6"/>
      <c r="X80" s="6"/>
      <c r="Y80" s="37"/>
      <c r="Z80" s="37"/>
      <c r="AA80" s="37"/>
      <c r="AB80" s="37"/>
      <c r="AC80" s="37"/>
      <c r="AD80" s="37"/>
      <c r="AE80" s="37"/>
      <c r="AN80">
        <v>1</v>
      </c>
    </row>
    <row r="81" spans="1:66" ht="12.75">
      <c r="A81" s="1" t="s">
        <v>122</v>
      </c>
      <c r="B81" s="1">
        <v>3.25</v>
      </c>
      <c r="C81" s="1">
        <v>1.92</v>
      </c>
      <c r="D81" s="1">
        <v>2.86</v>
      </c>
      <c r="E81" s="66">
        <f t="shared" si="6"/>
        <v>4.054444444444445</v>
      </c>
      <c r="F81" s="64">
        <v>1.65</v>
      </c>
      <c r="G81" s="36">
        <v>2.56</v>
      </c>
      <c r="H81" s="36">
        <v>2.43</v>
      </c>
      <c r="I81" s="36">
        <v>4.33</v>
      </c>
      <c r="J81" s="36">
        <v>3.46</v>
      </c>
      <c r="K81" s="22">
        <v>9.66</v>
      </c>
      <c r="L81" s="22">
        <v>2.93</v>
      </c>
      <c r="M81" s="22">
        <v>4.51</v>
      </c>
      <c r="N81" s="22">
        <v>4.96</v>
      </c>
      <c r="O81" s="70">
        <f t="shared" si="7"/>
        <v>10.904309124013757</v>
      </c>
      <c r="P81" s="71">
        <f t="shared" si="4"/>
        <v>539</v>
      </c>
      <c r="Q81" s="72">
        <f t="shared" si="5"/>
        <v>48</v>
      </c>
      <c r="R81" s="78">
        <v>6</v>
      </c>
      <c r="S81" s="30">
        <v>22</v>
      </c>
      <c r="T81" s="6">
        <v>9</v>
      </c>
      <c r="U81" s="6">
        <v>4</v>
      </c>
      <c r="V81" s="6">
        <v>4</v>
      </c>
      <c r="W81" s="6">
        <v>5</v>
      </c>
      <c r="X81" s="6">
        <v>7</v>
      </c>
      <c r="Y81" s="37">
        <v>9</v>
      </c>
      <c r="Z81" s="37">
        <v>12</v>
      </c>
      <c r="AA81" s="37">
        <v>10</v>
      </c>
      <c r="AB81" s="37">
        <v>16</v>
      </c>
      <c r="AC81" s="37">
        <v>20</v>
      </c>
      <c r="AD81" s="37">
        <v>18</v>
      </c>
      <c r="AE81" s="37">
        <v>15</v>
      </c>
      <c r="AF81" s="35">
        <v>25</v>
      </c>
      <c r="AG81" s="35">
        <v>4</v>
      </c>
      <c r="AH81" s="35">
        <v>10</v>
      </c>
      <c r="AI81" s="35">
        <v>17</v>
      </c>
      <c r="AJ81" s="35">
        <v>9</v>
      </c>
      <c r="AK81" s="35">
        <v>5</v>
      </c>
      <c r="AL81" s="35">
        <v>25</v>
      </c>
      <c r="AM81" s="35">
        <v>13</v>
      </c>
      <c r="AN81">
        <v>12</v>
      </c>
      <c r="AO81">
        <v>10</v>
      </c>
      <c r="AP81">
        <v>19</v>
      </c>
      <c r="AQ81" s="35">
        <v>6</v>
      </c>
      <c r="AR81" s="35">
        <v>13</v>
      </c>
      <c r="AS81">
        <v>8</v>
      </c>
      <c r="AT81">
        <v>11</v>
      </c>
      <c r="AU81">
        <v>15</v>
      </c>
      <c r="AV81">
        <v>6</v>
      </c>
      <c r="AW81">
        <v>10</v>
      </c>
      <c r="AX81">
        <v>1</v>
      </c>
      <c r="AY81">
        <v>7</v>
      </c>
      <c r="AZ81">
        <v>11</v>
      </c>
      <c r="BA81">
        <v>7</v>
      </c>
      <c r="BB81">
        <v>11</v>
      </c>
      <c r="BC81">
        <v>16</v>
      </c>
      <c r="BD81">
        <v>8</v>
      </c>
      <c r="BE81">
        <v>6</v>
      </c>
      <c r="BF81">
        <v>9</v>
      </c>
      <c r="BG81" s="5">
        <v>7</v>
      </c>
      <c r="BH81" s="5">
        <v>16</v>
      </c>
      <c r="BI81" s="5">
        <v>39</v>
      </c>
      <c r="BJ81" s="5">
        <v>11</v>
      </c>
      <c r="BK81" s="5">
        <v>1</v>
      </c>
      <c r="BL81" s="5"/>
      <c r="BM81" s="5">
        <v>8</v>
      </c>
      <c r="BN81">
        <v>6</v>
      </c>
    </row>
    <row r="82" spans="1:65" ht="12.75">
      <c r="A82" s="1" t="s">
        <v>123</v>
      </c>
      <c r="B82" s="1">
        <v>0.01</v>
      </c>
      <c r="C82" s="1">
        <v>0.03</v>
      </c>
      <c r="D82" s="1">
        <v>0.06</v>
      </c>
      <c r="E82" s="66">
        <f t="shared" si="6"/>
        <v>0.08333333333333333</v>
      </c>
      <c r="F82" s="64">
        <v>0.05</v>
      </c>
      <c r="G82" s="36">
        <v>0.03</v>
      </c>
      <c r="H82" s="36">
        <v>0.08</v>
      </c>
      <c r="I82" s="36">
        <v>0.05</v>
      </c>
      <c r="J82" s="36">
        <v>0.02</v>
      </c>
      <c r="K82" s="22">
        <v>0.11</v>
      </c>
      <c r="L82" s="22">
        <v>0.06</v>
      </c>
      <c r="M82" s="22">
        <v>0.21</v>
      </c>
      <c r="N82" s="22">
        <v>0.14</v>
      </c>
      <c r="O82" s="70">
        <f t="shared" si="7"/>
        <v>0.060691887517701805</v>
      </c>
      <c r="P82" s="71">
        <f t="shared" si="4"/>
        <v>3</v>
      </c>
      <c r="Q82" s="72">
        <f t="shared" si="5"/>
        <v>3</v>
      </c>
      <c r="R82" s="78"/>
      <c r="S82" s="30"/>
      <c r="T82" s="6"/>
      <c r="U82" s="6"/>
      <c r="V82" s="6"/>
      <c r="W82" s="6"/>
      <c r="X82" s="6"/>
      <c r="Y82" s="37"/>
      <c r="Z82" s="37">
        <v>1</v>
      </c>
      <c r="AA82" s="37"/>
      <c r="AB82" s="37"/>
      <c r="AC82" s="37"/>
      <c r="AD82" s="37"/>
      <c r="AE82" s="37"/>
      <c r="AN82">
        <v>1</v>
      </c>
      <c r="BI82" s="5">
        <v>1</v>
      </c>
      <c r="BJ82" s="5"/>
      <c r="BK82" s="5"/>
      <c r="BL82" s="5"/>
      <c r="BM82" s="5"/>
    </row>
    <row r="83" spans="1:59" ht="12.75">
      <c r="A83" s="1" t="s">
        <v>124</v>
      </c>
      <c r="B83" s="1">
        <v>0.05</v>
      </c>
      <c r="C83" s="1">
        <v>0.02</v>
      </c>
      <c r="D83" s="1">
        <v>0.03</v>
      </c>
      <c r="E83" s="66">
        <f t="shared" si="6"/>
        <v>0.03333333333333334</v>
      </c>
      <c r="F83" s="64">
        <v>0.03</v>
      </c>
      <c r="G83" s="36"/>
      <c r="H83" s="36"/>
      <c r="I83" s="36"/>
      <c r="J83" s="36">
        <v>0.13</v>
      </c>
      <c r="K83" s="22">
        <v>0.14</v>
      </c>
      <c r="L83"/>
      <c r="N83" s="22"/>
      <c r="O83" s="70">
        <f t="shared" si="7"/>
        <v>0.1416144042079709</v>
      </c>
      <c r="P83" s="71">
        <f t="shared" si="4"/>
        <v>7</v>
      </c>
      <c r="Q83" s="72">
        <f t="shared" si="5"/>
        <v>6</v>
      </c>
      <c r="R83" s="78"/>
      <c r="S83" s="30"/>
      <c r="T83" s="6"/>
      <c r="U83" s="6"/>
      <c r="V83" s="6"/>
      <c r="W83" s="6"/>
      <c r="X83" s="6">
        <v>1</v>
      </c>
      <c r="Y83" s="37"/>
      <c r="Z83" s="37">
        <v>1</v>
      </c>
      <c r="AA83" s="37"/>
      <c r="AB83" s="37"/>
      <c r="AC83" s="37"/>
      <c r="AD83" s="37"/>
      <c r="AE83" s="37"/>
      <c r="AJ83">
        <v>1</v>
      </c>
      <c r="AU83">
        <v>2</v>
      </c>
      <c r="AV83">
        <v>1</v>
      </c>
      <c r="BG83" s="5">
        <v>1</v>
      </c>
    </row>
    <row r="84" spans="1:31" ht="12.75">
      <c r="A84" s="1" t="s">
        <v>125</v>
      </c>
      <c r="E84" s="66">
        <f t="shared" si="6"/>
        <v>0.014444444444444446</v>
      </c>
      <c r="F84" s="64">
        <v>0.03</v>
      </c>
      <c r="G84" s="36"/>
      <c r="H84" s="36"/>
      <c r="I84" s="36"/>
      <c r="J84" s="36"/>
      <c r="K84" s="22">
        <v>0.02</v>
      </c>
      <c r="L84"/>
      <c r="N84" s="22">
        <v>0.08</v>
      </c>
      <c r="O84" s="70">
        <f t="shared" si="7"/>
        <v>0</v>
      </c>
      <c r="P84" s="71">
        <f t="shared" si="4"/>
        <v>0</v>
      </c>
      <c r="Q84" s="72">
        <f t="shared" si="5"/>
        <v>0</v>
      </c>
      <c r="R84" s="78"/>
      <c r="S84" s="30"/>
      <c r="T84" s="6"/>
      <c r="U84" s="6"/>
      <c r="V84" s="6"/>
      <c r="W84" s="6"/>
      <c r="X84" s="6"/>
      <c r="Y84" s="37"/>
      <c r="Z84" s="37"/>
      <c r="AA84" s="37"/>
      <c r="AB84" s="37"/>
      <c r="AC84" s="37"/>
      <c r="AD84" s="37"/>
      <c r="AE84" s="37"/>
    </row>
    <row r="85" spans="1:36" ht="12.75">
      <c r="A85" s="1" t="s">
        <v>126</v>
      </c>
      <c r="B85" s="1">
        <v>0.15</v>
      </c>
      <c r="C85" s="1">
        <v>0.15</v>
      </c>
      <c r="D85" s="1">
        <v>0.08</v>
      </c>
      <c r="E85" s="66">
        <f t="shared" si="6"/>
        <v>0.15666666666666668</v>
      </c>
      <c r="F85" s="64">
        <v>0.08</v>
      </c>
      <c r="G85" s="36">
        <v>0.06</v>
      </c>
      <c r="H85" s="36">
        <v>0.11</v>
      </c>
      <c r="I85" s="36">
        <v>0.31</v>
      </c>
      <c r="J85" s="36">
        <v>0.42</v>
      </c>
      <c r="K85" s="22">
        <v>0.05</v>
      </c>
      <c r="L85" s="22">
        <v>0.06</v>
      </c>
      <c r="M85" s="22">
        <v>0.22</v>
      </c>
      <c r="N85" s="22">
        <v>0.1</v>
      </c>
      <c r="O85" s="70">
        <f t="shared" si="7"/>
        <v>0.04046125834513454</v>
      </c>
      <c r="P85" s="71">
        <f t="shared" si="4"/>
        <v>2</v>
      </c>
      <c r="Q85" s="72">
        <f t="shared" si="5"/>
        <v>2</v>
      </c>
      <c r="R85" s="78"/>
      <c r="S85" s="30"/>
      <c r="T85" s="6"/>
      <c r="U85" s="6"/>
      <c r="V85" s="6"/>
      <c r="W85" s="6"/>
      <c r="X85" s="6">
        <v>1</v>
      </c>
      <c r="Y85" s="37"/>
      <c r="Z85" s="37"/>
      <c r="AA85" s="37"/>
      <c r="AB85" s="37"/>
      <c r="AC85" s="37"/>
      <c r="AD85" s="37"/>
      <c r="AE85" s="37"/>
      <c r="AJ85">
        <v>1</v>
      </c>
    </row>
    <row r="86" spans="1:43" ht="12.75">
      <c r="A86" s="1" t="s">
        <v>127</v>
      </c>
      <c r="B86" s="1">
        <v>0.19</v>
      </c>
      <c r="C86" s="1">
        <v>0.09</v>
      </c>
      <c r="D86" s="51">
        <v>0.2</v>
      </c>
      <c r="E86" s="66">
        <f t="shared" si="6"/>
        <v>0.07666666666666667</v>
      </c>
      <c r="F86" s="64">
        <v>0.03</v>
      </c>
      <c r="G86" s="36">
        <v>0.06</v>
      </c>
      <c r="H86" s="36">
        <v>0.05</v>
      </c>
      <c r="I86" s="36">
        <v>0.07</v>
      </c>
      <c r="J86" s="36">
        <v>0.19</v>
      </c>
      <c r="K86" s="22"/>
      <c r="L86" s="22">
        <v>0.21</v>
      </c>
      <c r="M86" s="22">
        <v>0.04</v>
      </c>
      <c r="N86" s="22">
        <v>0.04</v>
      </c>
      <c r="O86" s="70">
        <f t="shared" si="7"/>
        <v>0.24276755007080722</v>
      </c>
      <c r="P86" s="71">
        <f t="shared" si="4"/>
        <v>12</v>
      </c>
      <c r="Q86" s="72">
        <f t="shared" si="5"/>
        <v>3</v>
      </c>
      <c r="R86" s="78"/>
      <c r="S86" s="30"/>
      <c r="T86" s="6"/>
      <c r="U86" s="6"/>
      <c r="V86" s="6"/>
      <c r="W86" s="6"/>
      <c r="X86" s="6"/>
      <c r="Y86" s="37"/>
      <c r="Z86" s="37"/>
      <c r="AA86" s="37"/>
      <c r="AB86" s="37"/>
      <c r="AC86" s="37"/>
      <c r="AD86" s="37"/>
      <c r="AE86" s="37">
        <v>1</v>
      </c>
      <c r="AJ86">
        <v>10</v>
      </c>
      <c r="AQ86">
        <v>1</v>
      </c>
    </row>
    <row r="87" spans="1:47" ht="12.75">
      <c r="A87" s="1" t="s">
        <v>128</v>
      </c>
      <c r="E87" s="66">
        <f t="shared" si="6"/>
        <v>0.044444444444444446</v>
      </c>
      <c r="F87" s="64"/>
      <c r="G87" s="36"/>
      <c r="H87" s="36">
        <v>0.19</v>
      </c>
      <c r="I87" s="36"/>
      <c r="J87" s="36">
        <v>0.08</v>
      </c>
      <c r="K87" s="22">
        <v>0.07</v>
      </c>
      <c r="L87"/>
      <c r="M87" s="3">
        <v>0.02</v>
      </c>
      <c r="N87" s="22">
        <v>0.04</v>
      </c>
      <c r="O87" s="70">
        <f t="shared" si="7"/>
        <v>0.04046125834513454</v>
      </c>
      <c r="P87" s="71">
        <f t="shared" si="4"/>
        <v>2</v>
      </c>
      <c r="Q87" s="72">
        <f t="shared" si="5"/>
        <v>2</v>
      </c>
      <c r="R87" s="78">
        <v>1</v>
      </c>
      <c r="S87" s="30"/>
      <c r="T87" s="6"/>
      <c r="U87" s="6"/>
      <c r="V87" s="6"/>
      <c r="W87" s="6"/>
      <c r="X87" s="6"/>
      <c r="Y87" s="37"/>
      <c r="Z87" s="37"/>
      <c r="AA87" s="37"/>
      <c r="AB87" s="37"/>
      <c r="AC87" s="37"/>
      <c r="AD87" s="37"/>
      <c r="AE87" s="37"/>
      <c r="AU87">
        <v>1</v>
      </c>
    </row>
    <row r="88" spans="1:64" ht="12.75">
      <c r="A88" s="1" t="s">
        <v>129</v>
      </c>
      <c r="B88" s="51">
        <v>7.6</v>
      </c>
      <c r="C88" s="1">
        <v>5.09</v>
      </c>
      <c r="D88" s="1">
        <v>11.42</v>
      </c>
      <c r="E88" s="66">
        <f t="shared" si="6"/>
        <v>11.226666666666667</v>
      </c>
      <c r="F88" s="64">
        <v>1.57</v>
      </c>
      <c r="G88" s="36">
        <v>18.1</v>
      </c>
      <c r="H88" s="36">
        <v>0.52</v>
      </c>
      <c r="I88" s="36">
        <v>25.31</v>
      </c>
      <c r="J88" s="36">
        <v>9.16</v>
      </c>
      <c r="K88" s="22">
        <v>3.3</v>
      </c>
      <c r="L88" s="22">
        <v>19.67</v>
      </c>
      <c r="M88" s="22">
        <v>16.64</v>
      </c>
      <c r="N88" s="22">
        <v>6.77</v>
      </c>
      <c r="O88" s="70">
        <f t="shared" si="7"/>
        <v>7.363949018814486</v>
      </c>
      <c r="P88" s="71">
        <f t="shared" si="4"/>
        <v>364</v>
      </c>
      <c r="Q88" s="72">
        <f t="shared" si="5"/>
        <v>22</v>
      </c>
      <c r="R88" s="78"/>
      <c r="S88" s="30">
        <v>3</v>
      </c>
      <c r="T88" s="6">
        <v>10</v>
      </c>
      <c r="U88" s="6">
        <v>39</v>
      </c>
      <c r="V88" s="6"/>
      <c r="W88" s="6"/>
      <c r="X88" s="6">
        <v>30</v>
      </c>
      <c r="Y88" s="37"/>
      <c r="Z88" s="37">
        <v>1</v>
      </c>
      <c r="AA88" s="37">
        <v>67</v>
      </c>
      <c r="AB88" s="37">
        <v>16</v>
      </c>
      <c r="AC88" s="37">
        <v>5</v>
      </c>
      <c r="AD88" s="37"/>
      <c r="AE88" s="37"/>
      <c r="AQ88">
        <v>1</v>
      </c>
      <c r="AR88">
        <v>48</v>
      </c>
      <c r="AS88">
        <v>11</v>
      </c>
      <c r="AU88">
        <v>2</v>
      </c>
      <c r="AW88">
        <v>14</v>
      </c>
      <c r="BA88">
        <v>6</v>
      </c>
      <c r="BB88">
        <v>3</v>
      </c>
      <c r="BC88">
        <v>8</v>
      </c>
      <c r="BD88">
        <v>8</v>
      </c>
      <c r="BF88">
        <v>60</v>
      </c>
      <c r="BH88" s="5">
        <v>9</v>
      </c>
      <c r="BI88">
        <v>1</v>
      </c>
      <c r="BK88">
        <v>2</v>
      </c>
      <c r="BL88">
        <v>20</v>
      </c>
    </row>
    <row r="89" spans="1:31" ht="12.75">
      <c r="A89" s="1" t="s">
        <v>130</v>
      </c>
      <c r="B89" s="1">
        <v>0.08</v>
      </c>
      <c r="C89" s="51">
        <v>0.1</v>
      </c>
      <c r="D89" s="1">
        <v>0.08</v>
      </c>
      <c r="E89" s="66">
        <f t="shared" si="6"/>
        <v>0.03333333333333334</v>
      </c>
      <c r="F89" s="64">
        <v>0.03</v>
      </c>
      <c r="G89" s="36"/>
      <c r="H89" s="36">
        <v>0.03</v>
      </c>
      <c r="I89" s="36">
        <v>0.05</v>
      </c>
      <c r="J89" s="36">
        <v>0.02</v>
      </c>
      <c r="K89" s="22">
        <v>0.07</v>
      </c>
      <c r="L89" s="22">
        <v>0.06</v>
      </c>
      <c r="M89" s="22">
        <v>0.02</v>
      </c>
      <c r="N89" s="22">
        <v>0.02</v>
      </c>
      <c r="O89" s="70">
        <f t="shared" si="7"/>
        <v>0.02023062917256727</v>
      </c>
      <c r="P89" s="71">
        <f t="shared" si="4"/>
        <v>1</v>
      </c>
      <c r="Q89" s="72">
        <f t="shared" si="5"/>
        <v>1</v>
      </c>
      <c r="R89" s="78"/>
      <c r="S89" s="30"/>
      <c r="T89" s="6"/>
      <c r="U89" s="6"/>
      <c r="V89" s="6"/>
      <c r="W89" s="6"/>
      <c r="X89" s="6"/>
      <c r="Y89" s="37">
        <v>1</v>
      </c>
      <c r="Z89" s="37"/>
      <c r="AA89" s="37"/>
      <c r="AB89" s="37"/>
      <c r="AC89" s="37"/>
      <c r="AD89" s="37"/>
      <c r="AE89" s="37"/>
    </row>
    <row r="90" spans="1:49" ht="12.75">
      <c r="A90" s="1" t="s">
        <v>131</v>
      </c>
      <c r="B90" s="1">
        <v>0.03</v>
      </c>
      <c r="C90" s="1">
        <v>0.03</v>
      </c>
      <c r="D90" s="1">
        <v>0.04</v>
      </c>
      <c r="E90" s="66">
        <f t="shared" si="6"/>
        <v>0.07333333333333333</v>
      </c>
      <c r="F90" s="64">
        <v>0.08</v>
      </c>
      <c r="G90" s="36">
        <v>0.19</v>
      </c>
      <c r="H90" s="36">
        <v>0.11</v>
      </c>
      <c r="I90" s="36">
        <v>0.1</v>
      </c>
      <c r="J90" s="36">
        <v>0.02</v>
      </c>
      <c r="K90" s="22"/>
      <c r="L90"/>
      <c r="M90" s="3">
        <v>0.04</v>
      </c>
      <c r="N90" s="22">
        <v>0.12</v>
      </c>
      <c r="O90" s="70">
        <f t="shared" si="7"/>
        <v>0.02023062917256727</v>
      </c>
      <c r="P90" s="71">
        <f t="shared" si="4"/>
        <v>1</v>
      </c>
      <c r="Q90" s="72">
        <f t="shared" si="5"/>
        <v>1</v>
      </c>
      <c r="R90" s="78"/>
      <c r="S90" s="30"/>
      <c r="T90" s="6"/>
      <c r="U90" s="6"/>
      <c r="V90" s="6"/>
      <c r="W90" s="6"/>
      <c r="X90" s="6"/>
      <c r="Y90" s="37"/>
      <c r="Z90" s="37"/>
      <c r="AA90" s="37"/>
      <c r="AB90" s="37"/>
      <c r="AC90" s="37"/>
      <c r="AD90" s="37"/>
      <c r="AE90" s="37"/>
      <c r="AW90">
        <v>1</v>
      </c>
    </row>
    <row r="91" spans="1:31" ht="12.75">
      <c r="A91" s="1" t="s">
        <v>132</v>
      </c>
      <c r="B91" s="1">
        <v>0.04</v>
      </c>
      <c r="C91" s="1">
        <v>0.05</v>
      </c>
      <c r="D91" s="1">
        <v>0.02</v>
      </c>
      <c r="E91" s="66">
        <f t="shared" si="6"/>
        <v>0.02153248460940769</v>
      </c>
      <c r="F91" s="64"/>
      <c r="G91" s="36">
        <v>0.03</v>
      </c>
      <c r="H91" s="36"/>
      <c r="I91" s="36">
        <v>0.07</v>
      </c>
      <c r="J91" s="36"/>
      <c r="K91" s="22">
        <v>0.05379236148466918</v>
      </c>
      <c r="L91"/>
      <c r="N91" s="22">
        <v>0.04</v>
      </c>
      <c r="O91" s="70">
        <f t="shared" si="7"/>
        <v>0</v>
      </c>
      <c r="P91" s="71">
        <f t="shared" si="4"/>
        <v>0</v>
      </c>
      <c r="Q91" s="72">
        <f t="shared" si="5"/>
        <v>0</v>
      </c>
      <c r="R91" s="78"/>
      <c r="S91" s="30"/>
      <c r="T91" s="6"/>
      <c r="U91" s="6"/>
      <c r="V91" s="6"/>
      <c r="W91" s="6"/>
      <c r="X91" s="6"/>
      <c r="Y91" s="37"/>
      <c r="Z91" s="37"/>
      <c r="AA91" s="37"/>
      <c r="AB91" s="37"/>
      <c r="AC91" s="37"/>
      <c r="AD91" s="37"/>
      <c r="AE91" s="37"/>
    </row>
    <row r="92" spans="1:59" ht="12.75">
      <c r="A92" s="1" t="s">
        <v>133</v>
      </c>
      <c r="B92" s="1">
        <v>0.12</v>
      </c>
      <c r="C92" s="1">
        <v>0.07</v>
      </c>
      <c r="D92" s="1">
        <v>0.09</v>
      </c>
      <c r="E92" s="66">
        <f t="shared" si="6"/>
        <v>0.1111111111111111</v>
      </c>
      <c r="F92" s="64">
        <v>0.05</v>
      </c>
      <c r="G92" s="36">
        <v>0.03</v>
      </c>
      <c r="H92" s="36"/>
      <c r="I92" s="36">
        <v>0.29</v>
      </c>
      <c r="J92" s="36">
        <v>0.13</v>
      </c>
      <c r="K92" s="22"/>
      <c r="L92" s="22">
        <v>0.1</v>
      </c>
      <c r="M92" s="22">
        <v>0.24</v>
      </c>
      <c r="N92" s="22">
        <v>0.16</v>
      </c>
      <c r="O92" s="70">
        <f t="shared" si="7"/>
        <v>0.12138377503540361</v>
      </c>
      <c r="P92" s="71">
        <f t="shared" si="4"/>
        <v>6</v>
      </c>
      <c r="Q92" s="72">
        <f t="shared" si="5"/>
        <v>4</v>
      </c>
      <c r="R92" s="78"/>
      <c r="S92" s="30">
        <v>1</v>
      </c>
      <c r="T92" s="6"/>
      <c r="U92" s="6"/>
      <c r="V92" s="6"/>
      <c r="W92" s="6"/>
      <c r="X92" s="6"/>
      <c r="Y92" s="37"/>
      <c r="Z92" s="37"/>
      <c r="AA92" s="37"/>
      <c r="AB92" s="37"/>
      <c r="AC92" s="37"/>
      <c r="AD92" s="37"/>
      <c r="AE92" s="37"/>
      <c r="AH92">
        <v>1</v>
      </c>
      <c r="AJ92">
        <v>3</v>
      </c>
      <c r="BG92" s="5">
        <v>1</v>
      </c>
    </row>
    <row r="93" spans="1:31" ht="12.75">
      <c r="A93" s="1" t="s">
        <v>252</v>
      </c>
      <c r="E93" s="66">
        <f t="shared" si="6"/>
        <v>0.0022222222222222222</v>
      </c>
      <c r="F93" s="64"/>
      <c r="G93" s="36"/>
      <c r="H93" s="36"/>
      <c r="I93" s="36"/>
      <c r="J93" s="36"/>
      <c r="K93" s="22"/>
      <c r="L93" s="22">
        <v>0.02</v>
      </c>
      <c r="M93" s="22"/>
      <c r="N93" s="22"/>
      <c r="O93" s="70">
        <f t="shared" si="7"/>
        <v>0</v>
      </c>
      <c r="P93" s="71">
        <f t="shared" si="4"/>
        <v>0</v>
      </c>
      <c r="Q93" s="72">
        <f t="shared" si="5"/>
        <v>0</v>
      </c>
      <c r="R93" s="78"/>
      <c r="S93" s="30"/>
      <c r="T93" s="6"/>
      <c r="U93" s="6"/>
      <c r="V93" s="6"/>
      <c r="W93" s="6"/>
      <c r="X93" s="6"/>
      <c r="Y93" s="37"/>
      <c r="Z93" s="37"/>
      <c r="AA93" s="37"/>
      <c r="AB93" s="37"/>
      <c r="AC93" s="37"/>
      <c r="AD93" s="37"/>
      <c r="AE93" s="37"/>
    </row>
    <row r="94" spans="1:31" ht="12.75">
      <c r="A94" s="1" t="s">
        <v>134</v>
      </c>
      <c r="E94" s="66">
        <f t="shared" si="6"/>
        <v>0.0044444444444444444</v>
      </c>
      <c r="F94" s="64"/>
      <c r="G94" s="36"/>
      <c r="H94" s="36"/>
      <c r="I94" s="36"/>
      <c r="J94" s="36"/>
      <c r="K94" s="22">
        <v>0.02</v>
      </c>
      <c r="L94"/>
      <c r="M94" s="3">
        <v>0.02</v>
      </c>
      <c r="N94" s="22"/>
      <c r="O94" s="70">
        <f t="shared" si="7"/>
        <v>0</v>
      </c>
      <c r="P94" s="71">
        <f t="shared" si="4"/>
        <v>0</v>
      </c>
      <c r="Q94" s="72">
        <f t="shared" si="5"/>
        <v>0</v>
      </c>
      <c r="R94" s="78"/>
      <c r="S94" s="30"/>
      <c r="T94" s="6"/>
      <c r="U94" s="6"/>
      <c r="V94" s="6"/>
      <c r="W94" s="6"/>
      <c r="X94" s="6"/>
      <c r="Y94" s="37"/>
      <c r="Z94" s="37"/>
      <c r="AA94" s="37"/>
      <c r="AB94" s="37"/>
      <c r="AC94" s="37"/>
      <c r="AD94" s="37"/>
      <c r="AE94" s="37"/>
    </row>
    <row r="95" spans="1:65" ht="12.75">
      <c r="A95" s="1" t="s">
        <v>135</v>
      </c>
      <c r="B95" s="1">
        <v>2.15</v>
      </c>
      <c r="C95" s="1">
        <v>1.49</v>
      </c>
      <c r="D95" s="51">
        <v>1.8</v>
      </c>
      <c r="E95" s="66">
        <f t="shared" si="6"/>
        <v>3.7688888888888883</v>
      </c>
      <c r="F95" s="64">
        <v>1.05</v>
      </c>
      <c r="G95" s="36">
        <v>4.27</v>
      </c>
      <c r="H95" s="36">
        <v>1.39</v>
      </c>
      <c r="I95" s="36">
        <v>6.63</v>
      </c>
      <c r="J95" s="36">
        <v>1.84</v>
      </c>
      <c r="K95" s="22">
        <v>2.33</v>
      </c>
      <c r="L95" s="22">
        <v>2.66</v>
      </c>
      <c r="M95" s="22">
        <v>8.13</v>
      </c>
      <c r="N95" s="22">
        <v>5.62</v>
      </c>
      <c r="O95" s="70">
        <f t="shared" si="7"/>
        <v>10.499696540562413</v>
      </c>
      <c r="P95" s="71">
        <f t="shared" si="4"/>
        <v>519</v>
      </c>
      <c r="Q95" s="72">
        <f t="shared" si="5"/>
        <v>45</v>
      </c>
      <c r="R95" s="78">
        <v>1</v>
      </c>
      <c r="S95" s="30">
        <v>7</v>
      </c>
      <c r="T95" s="6">
        <v>18</v>
      </c>
      <c r="U95" s="6">
        <v>27</v>
      </c>
      <c r="V95" s="6"/>
      <c r="W95" s="6">
        <v>2</v>
      </c>
      <c r="X95" s="6">
        <v>12</v>
      </c>
      <c r="Y95" s="37">
        <v>6</v>
      </c>
      <c r="Z95" s="37">
        <v>1</v>
      </c>
      <c r="AA95" s="37">
        <v>32</v>
      </c>
      <c r="AB95" s="37">
        <v>29</v>
      </c>
      <c r="AC95" s="37">
        <v>8</v>
      </c>
      <c r="AD95" s="37"/>
      <c r="AE95" s="37">
        <v>3</v>
      </c>
      <c r="AF95" s="37">
        <v>6</v>
      </c>
      <c r="AG95" s="37">
        <v>6</v>
      </c>
      <c r="AH95" s="37">
        <v>5</v>
      </c>
      <c r="AI95" s="37">
        <v>5</v>
      </c>
      <c r="AJ95" s="37">
        <v>14</v>
      </c>
      <c r="AK95" s="37">
        <v>3</v>
      </c>
      <c r="AL95" s="37">
        <v>1</v>
      </c>
      <c r="AM95" s="37">
        <v>14</v>
      </c>
      <c r="AN95">
        <v>3</v>
      </c>
      <c r="AO95">
        <v>3</v>
      </c>
      <c r="AP95">
        <v>6</v>
      </c>
      <c r="AQ95" s="37">
        <v>20</v>
      </c>
      <c r="AR95" s="37">
        <v>35</v>
      </c>
      <c r="AS95">
        <v>29</v>
      </c>
      <c r="AT95">
        <v>23</v>
      </c>
      <c r="AU95">
        <v>24</v>
      </c>
      <c r="AW95">
        <v>5</v>
      </c>
      <c r="AX95">
        <v>1</v>
      </c>
      <c r="AY95">
        <v>8</v>
      </c>
      <c r="AZ95">
        <v>10</v>
      </c>
      <c r="BA95">
        <v>9</v>
      </c>
      <c r="BB95">
        <v>15</v>
      </c>
      <c r="BC95">
        <v>7</v>
      </c>
      <c r="BD95">
        <v>4</v>
      </c>
      <c r="BE95">
        <v>10</v>
      </c>
      <c r="BF95">
        <v>39</v>
      </c>
      <c r="BG95" s="5">
        <v>26</v>
      </c>
      <c r="BH95" s="5">
        <v>18</v>
      </c>
      <c r="BI95" s="5">
        <v>15</v>
      </c>
      <c r="BJ95" s="5">
        <v>5</v>
      </c>
      <c r="BK95">
        <v>1</v>
      </c>
      <c r="BL95">
        <v>2</v>
      </c>
      <c r="BM95">
        <v>1</v>
      </c>
    </row>
    <row r="96" spans="1:66" ht="12.75">
      <c r="A96" s="1" t="s">
        <v>136</v>
      </c>
      <c r="B96" s="1">
        <v>59.77</v>
      </c>
      <c r="C96" s="1">
        <v>38.99</v>
      </c>
      <c r="D96" s="1">
        <v>98.82</v>
      </c>
      <c r="E96" s="66">
        <f t="shared" si="6"/>
        <v>62.55222222222223</v>
      </c>
      <c r="F96" s="64">
        <v>3.38</v>
      </c>
      <c r="G96" s="36">
        <v>118.48</v>
      </c>
      <c r="H96" s="36">
        <v>4.23</v>
      </c>
      <c r="I96" s="36">
        <v>222</v>
      </c>
      <c r="J96" s="36">
        <v>31.53</v>
      </c>
      <c r="K96" s="22">
        <v>1.67</v>
      </c>
      <c r="L96" s="22">
        <v>44.67</v>
      </c>
      <c r="M96" s="22">
        <v>129.45</v>
      </c>
      <c r="N96" s="22">
        <v>7.56</v>
      </c>
      <c r="O96" s="70">
        <f t="shared" si="7"/>
        <v>45.78191381751973</v>
      </c>
      <c r="P96" s="71">
        <f t="shared" si="4"/>
        <v>2263</v>
      </c>
      <c r="Q96" s="72">
        <f t="shared" si="5"/>
        <v>39</v>
      </c>
      <c r="R96" s="78">
        <v>22</v>
      </c>
      <c r="S96" s="30">
        <v>17</v>
      </c>
      <c r="T96" s="6">
        <v>75</v>
      </c>
      <c r="U96" s="6">
        <v>17</v>
      </c>
      <c r="V96" s="6"/>
      <c r="W96" s="6"/>
      <c r="X96" s="6">
        <v>375</v>
      </c>
      <c r="Y96" s="37">
        <v>31</v>
      </c>
      <c r="Z96" s="37"/>
      <c r="AA96" s="37">
        <v>19</v>
      </c>
      <c r="AB96" s="37">
        <v>68</v>
      </c>
      <c r="AC96" s="37">
        <v>27</v>
      </c>
      <c r="AD96" s="37"/>
      <c r="AE96" s="37">
        <v>10</v>
      </c>
      <c r="AF96" s="37">
        <v>15</v>
      </c>
      <c r="AG96" s="37">
        <v>2</v>
      </c>
      <c r="AH96" s="37">
        <v>1</v>
      </c>
      <c r="AI96" s="37"/>
      <c r="AJ96" s="37">
        <v>682</v>
      </c>
      <c r="AK96" s="37"/>
      <c r="AL96" s="37"/>
      <c r="AM96" s="37">
        <v>15</v>
      </c>
      <c r="AN96">
        <v>3</v>
      </c>
      <c r="AO96">
        <v>25</v>
      </c>
      <c r="AP96">
        <v>67</v>
      </c>
      <c r="AQ96" s="37">
        <v>1</v>
      </c>
      <c r="AR96">
        <v>97</v>
      </c>
      <c r="AS96">
        <v>28</v>
      </c>
      <c r="AT96">
        <v>12</v>
      </c>
      <c r="AU96">
        <v>47</v>
      </c>
      <c r="AW96">
        <v>53</v>
      </c>
      <c r="AY96">
        <v>96</v>
      </c>
      <c r="AZ96">
        <v>10</v>
      </c>
      <c r="BA96">
        <v>63</v>
      </c>
      <c r="BB96">
        <v>8</v>
      </c>
      <c r="BC96">
        <v>1</v>
      </c>
      <c r="BD96">
        <v>51</v>
      </c>
      <c r="BF96">
        <v>19</v>
      </c>
      <c r="BG96" s="5">
        <v>22</v>
      </c>
      <c r="BH96" s="5">
        <v>232</v>
      </c>
      <c r="BI96">
        <v>5</v>
      </c>
      <c r="BJ96">
        <v>19</v>
      </c>
      <c r="BK96">
        <v>2</v>
      </c>
      <c r="BL96">
        <v>1</v>
      </c>
      <c r="BM96">
        <v>24</v>
      </c>
      <c r="BN96">
        <v>1</v>
      </c>
    </row>
    <row r="97" spans="1:59" ht="12.75">
      <c r="A97" s="1" t="s">
        <v>137</v>
      </c>
      <c r="B97" s="1">
        <v>0.02</v>
      </c>
      <c r="C97" s="1">
        <v>0.05</v>
      </c>
      <c r="D97" s="1">
        <v>0.03</v>
      </c>
      <c r="E97" s="66">
        <f t="shared" si="6"/>
        <v>0.027777777777777776</v>
      </c>
      <c r="F97" s="64">
        <v>0.03</v>
      </c>
      <c r="G97" s="36"/>
      <c r="H97" s="36"/>
      <c r="I97" s="36">
        <v>0.1</v>
      </c>
      <c r="J97" s="36">
        <v>0.04</v>
      </c>
      <c r="K97" s="22"/>
      <c r="L97" s="22">
        <v>0.02</v>
      </c>
      <c r="M97" s="22">
        <v>0.04</v>
      </c>
      <c r="N97" s="22">
        <v>0.02</v>
      </c>
      <c r="O97" s="70">
        <f t="shared" si="7"/>
        <v>0.02023062917256727</v>
      </c>
      <c r="P97" s="71">
        <f t="shared" si="4"/>
        <v>1</v>
      </c>
      <c r="Q97" s="72">
        <f t="shared" si="5"/>
        <v>1</v>
      </c>
      <c r="R97" s="78"/>
      <c r="S97" s="30"/>
      <c r="T97" s="6"/>
      <c r="U97" s="6"/>
      <c r="V97" s="6"/>
      <c r="W97" s="6"/>
      <c r="X97" s="6"/>
      <c r="Y97" s="37"/>
      <c r="Z97" s="37"/>
      <c r="AA97" s="37"/>
      <c r="AB97" s="37"/>
      <c r="AC97" s="37"/>
      <c r="AD97" s="37"/>
      <c r="AE97" s="37"/>
      <c r="BG97" s="5">
        <v>1</v>
      </c>
    </row>
    <row r="98" spans="1:58" ht="12.75">
      <c r="A98" s="1" t="s">
        <v>138</v>
      </c>
      <c r="B98" s="1">
        <v>1.31</v>
      </c>
      <c r="C98" s="51">
        <v>1.2</v>
      </c>
      <c r="D98" s="1">
        <v>0.74</v>
      </c>
      <c r="E98" s="66">
        <f t="shared" si="6"/>
        <v>0.4799999999999999</v>
      </c>
      <c r="F98" s="64">
        <v>0.18</v>
      </c>
      <c r="G98" s="36">
        <v>2.03</v>
      </c>
      <c r="H98" s="36"/>
      <c r="I98" s="36">
        <v>0.6</v>
      </c>
      <c r="J98" s="36">
        <v>0.13</v>
      </c>
      <c r="K98" s="22">
        <v>0.05</v>
      </c>
      <c r="L98" s="22">
        <v>0.68</v>
      </c>
      <c r="M98" s="22">
        <v>0.47</v>
      </c>
      <c r="N98" s="22">
        <v>0.18</v>
      </c>
      <c r="O98" s="70">
        <f t="shared" si="7"/>
        <v>0.24276755007080722</v>
      </c>
      <c r="P98" s="71">
        <f t="shared" si="4"/>
        <v>12</v>
      </c>
      <c r="Q98" s="72">
        <f t="shared" si="5"/>
        <v>8</v>
      </c>
      <c r="R98" s="78"/>
      <c r="S98" s="30"/>
      <c r="T98" s="6"/>
      <c r="U98" s="6"/>
      <c r="V98" s="6"/>
      <c r="W98" s="6"/>
      <c r="X98" s="6"/>
      <c r="Y98" s="37"/>
      <c r="Z98" s="37"/>
      <c r="AA98" s="37"/>
      <c r="AB98" s="37"/>
      <c r="AC98" s="37">
        <v>1</v>
      </c>
      <c r="AD98" s="37"/>
      <c r="AE98" s="37"/>
      <c r="AJ98">
        <v>1</v>
      </c>
      <c r="AR98">
        <v>3</v>
      </c>
      <c r="AS98">
        <v>2</v>
      </c>
      <c r="AU98">
        <v>1</v>
      </c>
      <c r="BA98">
        <v>2</v>
      </c>
      <c r="BC98">
        <v>1</v>
      </c>
      <c r="BF98">
        <v>1</v>
      </c>
    </row>
    <row r="99" spans="1:61" ht="12.75">
      <c r="A99" s="1" t="s">
        <v>139</v>
      </c>
      <c r="E99" s="66">
        <f t="shared" si="6"/>
        <v>0.025495519357259522</v>
      </c>
      <c r="F99" s="64"/>
      <c r="G99" s="36">
        <v>0.03</v>
      </c>
      <c r="H99" s="36">
        <v>0.03</v>
      </c>
      <c r="I99" s="36">
        <v>0.07</v>
      </c>
      <c r="J99" s="36">
        <v>0.02</v>
      </c>
      <c r="K99" s="22"/>
      <c r="L99" s="22">
        <v>0.07945967421533572</v>
      </c>
      <c r="M99" s="22"/>
      <c r="N99" s="22"/>
      <c r="O99" s="70">
        <f t="shared" si="7"/>
        <v>0.02023062917256727</v>
      </c>
      <c r="P99" s="71">
        <f t="shared" si="4"/>
        <v>1</v>
      </c>
      <c r="Q99" s="72">
        <f t="shared" si="5"/>
        <v>1</v>
      </c>
      <c r="R99" s="78"/>
      <c r="S99" s="30"/>
      <c r="T99" s="6"/>
      <c r="U99" s="6"/>
      <c r="V99" s="6"/>
      <c r="W99" s="6"/>
      <c r="X99" s="6"/>
      <c r="Y99" s="37"/>
      <c r="Z99" s="37"/>
      <c r="AA99" s="37"/>
      <c r="AB99" s="37"/>
      <c r="AC99" s="37"/>
      <c r="AD99" s="37"/>
      <c r="AE99" s="37"/>
      <c r="BI99">
        <v>1</v>
      </c>
    </row>
    <row r="100" spans="1:31" ht="12.75">
      <c r="A100" s="1" t="s">
        <v>140</v>
      </c>
      <c r="E100" s="66">
        <f t="shared" si="6"/>
        <v>0.007777777777777778</v>
      </c>
      <c r="F100" s="64">
        <v>0.03</v>
      </c>
      <c r="G100" s="36"/>
      <c r="H100" s="36"/>
      <c r="I100" s="36"/>
      <c r="J100" s="36"/>
      <c r="K100" s="22"/>
      <c r="L100"/>
      <c r="N100" s="22">
        <v>0.04</v>
      </c>
      <c r="O100" s="70">
        <f t="shared" si="7"/>
        <v>0</v>
      </c>
      <c r="P100" s="71">
        <f t="shared" si="4"/>
        <v>0</v>
      </c>
      <c r="Q100" s="72">
        <f t="shared" si="5"/>
        <v>0</v>
      </c>
      <c r="R100" s="78"/>
      <c r="S100" s="30"/>
      <c r="T100" s="6"/>
      <c r="U100" s="6"/>
      <c r="V100" s="6"/>
      <c r="W100" s="6"/>
      <c r="X100" s="6"/>
      <c r="Y100" s="37"/>
      <c r="Z100" s="37"/>
      <c r="AA100" s="37"/>
      <c r="AB100" s="37"/>
      <c r="AC100" s="37"/>
      <c r="AD100" s="37"/>
      <c r="AE100" s="37"/>
    </row>
    <row r="101" spans="1:65" ht="12.75">
      <c r="A101" s="1" t="s">
        <v>141</v>
      </c>
      <c r="B101" s="1">
        <v>10.71</v>
      </c>
      <c r="C101" s="1">
        <v>11.22</v>
      </c>
      <c r="D101" s="1">
        <v>15.14</v>
      </c>
      <c r="E101" s="66">
        <f t="shared" si="6"/>
        <v>8.452222222222222</v>
      </c>
      <c r="F101" s="64">
        <v>10.65</v>
      </c>
      <c r="G101" s="36">
        <v>11.65</v>
      </c>
      <c r="H101" s="36">
        <v>8.42</v>
      </c>
      <c r="I101" s="36">
        <v>7.55</v>
      </c>
      <c r="J101" s="36">
        <v>7.76</v>
      </c>
      <c r="K101" s="22">
        <v>8.89</v>
      </c>
      <c r="L101" s="22">
        <v>9.02</v>
      </c>
      <c r="M101" s="22">
        <v>7.25</v>
      </c>
      <c r="N101" s="22">
        <v>4.88</v>
      </c>
      <c r="O101" s="70">
        <f t="shared" si="7"/>
        <v>12.563220716164274</v>
      </c>
      <c r="P101" s="71">
        <f t="shared" si="4"/>
        <v>621</v>
      </c>
      <c r="Q101" s="72">
        <f t="shared" si="5"/>
        <v>42</v>
      </c>
      <c r="R101" s="78">
        <v>5</v>
      </c>
      <c r="S101" s="30">
        <v>14</v>
      </c>
      <c r="T101" s="6">
        <v>1</v>
      </c>
      <c r="U101" s="6">
        <v>19</v>
      </c>
      <c r="V101" s="6">
        <v>1</v>
      </c>
      <c r="W101" s="6">
        <v>50</v>
      </c>
      <c r="X101" s="6">
        <v>6</v>
      </c>
      <c r="Y101" s="37">
        <v>19</v>
      </c>
      <c r="Z101" s="37">
        <v>26</v>
      </c>
      <c r="AA101" s="37"/>
      <c r="AB101" s="37">
        <v>4</v>
      </c>
      <c r="AC101" s="37">
        <v>8</v>
      </c>
      <c r="AD101" s="37">
        <v>21</v>
      </c>
      <c r="AE101" s="37">
        <v>29</v>
      </c>
      <c r="AF101" s="35">
        <v>12</v>
      </c>
      <c r="AG101" s="35">
        <v>27</v>
      </c>
      <c r="AH101" s="35">
        <v>22</v>
      </c>
      <c r="AI101" s="35"/>
      <c r="AJ101" s="35">
        <v>25</v>
      </c>
      <c r="AK101" s="35">
        <v>27</v>
      </c>
      <c r="AL101" s="35">
        <v>10</v>
      </c>
      <c r="AM101" s="35">
        <v>24</v>
      </c>
      <c r="AN101">
        <v>16</v>
      </c>
      <c r="AO101">
        <v>4</v>
      </c>
      <c r="AP101">
        <v>4</v>
      </c>
      <c r="AQ101" s="35">
        <v>14</v>
      </c>
      <c r="AR101" s="35">
        <v>8</v>
      </c>
      <c r="AS101">
        <v>7</v>
      </c>
      <c r="AT101">
        <v>6</v>
      </c>
      <c r="AU101">
        <v>26</v>
      </c>
      <c r="AV101">
        <v>3</v>
      </c>
      <c r="AW101">
        <v>16</v>
      </c>
      <c r="AX101">
        <v>8</v>
      </c>
      <c r="AY101">
        <v>3</v>
      </c>
      <c r="AZ101">
        <v>40</v>
      </c>
      <c r="BA101">
        <v>6</v>
      </c>
      <c r="BC101">
        <v>4</v>
      </c>
      <c r="BD101">
        <v>10</v>
      </c>
      <c r="BF101">
        <v>44</v>
      </c>
      <c r="BG101" s="5">
        <v>9</v>
      </c>
      <c r="BH101" s="5">
        <v>6</v>
      </c>
      <c r="BI101" s="5">
        <v>25</v>
      </c>
      <c r="BJ101" s="5">
        <v>4</v>
      </c>
      <c r="BK101" s="5"/>
      <c r="BL101" s="5"/>
      <c r="BM101" s="5">
        <v>8</v>
      </c>
    </row>
    <row r="102" spans="1:65" ht="12.75">
      <c r="A102" s="1" t="s">
        <v>142</v>
      </c>
      <c r="E102" s="66">
        <f t="shared" si="6"/>
        <v>0.0022222222222222222</v>
      </c>
      <c r="F102" s="64"/>
      <c r="G102" s="36"/>
      <c r="H102" s="36"/>
      <c r="I102" s="36"/>
      <c r="J102" s="36"/>
      <c r="K102" s="22"/>
      <c r="L102"/>
      <c r="M102" s="3">
        <v>0.02</v>
      </c>
      <c r="N102" s="22"/>
      <c r="O102" s="70">
        <f t="shared" si="7"/>
        <v>0</v>
      </c>
      <c r="P102" s="71">
        <f t="shared" si="4"/>
        <v>0</v>
      </c>
      <c r="Q102" s="72">
        <f t="shared" si="5"/>
        <v>0</v>
      </c>
      <c r="R102" s="78"/>
      <c r="S102" s="30"/>
      <c r="T102" s="6"/>
      <c r="U102" s="6"/>
      <c r="V102" s="6"/>
      <c r="W102" s="6"/>
      <c r="X102" s="6"/>
      <c r="Y102" s="37"/>
      <c r="Z102" s="37"/>
      <c r="AA102" s="37"/>
      <c r="AB102" s="37"/>
      <c r="AC102" s="37"/>
      <c r="AD102" s="37"/>
      <c r="AE102" s="37"/>
      <c r="AF102" s="35"/>
      <c r="AG102" s="35"/>
      <c r="AH102" s="35"/>
      <c r="AI102" s="35"/>
      <c r="AJ102" s="35"/>
      <c r="AK102" s="35"/>
      <c r="AL102" s="35"/>
      <c r="AM102" s="35"/>
      <c r="BI102" s="5"/>
      <c r="BJ102" s="5"/>
      <c r="BK102" s="5"/>
      <c r="BL102" s="5"/>
      <c r="BM102" s="5"/>
    </row>
    <row r="103" spans="1:61" ht="12.75">
      <c r="A103" s="1" t="s">
        <v>143</v>
      </c>
      <c r="C103" s="1">
        <v>0.02</v>
      </c>
      <c r="D103" s="1">
        <v>0.17</v>
      </c>
      <c r="E103" s="66">
        <f t="shared" si="6"/>
        <v>0.41000000000000003</v>
      </c>
      <c r="F103" s="64">
        <v>0.16</v>
      </c>
      <c r="G103" s="36"/>
      <c r="H103" s="36">
        <v>0.66</v>
      </c>
      <c r="I103" s="36">
        <v>0.38</v>
      </c>
      <c r="J103" s="36">
        <v>0.67</v>
      </c>
      <c r="K103" s="22">
        <v>0.2</v>
      </c>
      <c r="L103" s="3">
        <v>0.54</v>
      </c>
      <c r="M103" s="3">
        <v>0.78</v>
      </c>
      <c r="N103" s="22">
        <v>0.3</v>
      </c>
      <c r="O103" s="70">
        <f t="shared" si="7"/>
        <v>0.8092251669026908</v>
      </c>
      <c r="P103" s="71">
        <f t="shared" si="4"/>
        <v>40</v>
      </c>
      <c r="Q103" s="72">
        <f t="shared" si="5"/>
        <v>9</v>
      </c>
      <c r="R103" s="78"/>
      <c r="S103" s="30"/>
      <c r="T103" s="6"/>
      <c r="U103" s="6"/>
      <c r="V103" s="6"/>
      <c r="W103" s="6"/>
      <c r="X103" s="6">
        <v>3</v>
      </c>
      <c r="Y103" s="37"/>
      <c r="Z103" s="37"/>
      <c r="AA103" s="37"/>
      <c r="AB103" s="37"/>
      <c r="AC103" s="37"/>
      <c r="AD103" s="37"/>
      <c r="AE103" s="37"/>
      <c r="AN103">
        <v>5</v>
      </c>
      <c r="AR103">
        <v>2</v>
      </c>
      <c r="AS103">
        <v>6</v>
      </c>
      <c r="AU103">
        <v>4</v>
      </c>
      <c r="BD103">
        <v>2</v>
      </c>
      <c r="BG103" s="5">
        <v>2</v>
      </c>
      <c r="BH103" s="5">
        <v>14</v>
      </c>
      <c r="BI103">
        <v>2</v>
      </c>
    </row>
    <row r="104" spans="1:65" ht="12.75">
      <c r="A104" s="1" t="s">
        <v>144</v>
      </c>
      <c r="B104" s="1">
        <v>4.93</v>
      </c>
      <c r="C104" s="1">
        <v>1.04</v>
      </c>
      <c r="D104" s="51">
        <v>2.7</v>
      </c>
      <c r="E104" s="66">
        <f t="shared" si="6"/>
        <v>4.137777777777779</v>
      </c>
      <c r="F104" s="64">
        <v>1.26</v>
      </c>
      <c r="G104" s="36">
        <v>5.98</v>
      </c>
      <c r="H104" s="36">
        <v>11.75</v>
      </c>
      <c r="I104" s="36">
        <v>0.17</v>
      </c>
      <c r="J104" s="36">
        <v>2.85</v>
      </c>
      <c r="K104" s="22">
        <v>4.99</v>
      </c>
      <c r="L104" s="22">
        <v>6.47</v>
      </c>
      <c r="M104" s="22">
        <v>1.45</v>
      </c>
      <c r="N104" s="22">
        <v>2.32</v>
      </c>
      <c r="O104" s="70">
        <f t="shared" si="7"/>
        <v>2.1444466922921306</v>
      </c>
      <c r="P104" s="71">
        <f t="shared" si="4"/>
        <v>106</v>
      </c>
      <c r="Q104" s="72">
        <f t="shared" si="5"/>
        <v>10</v>
      </c>
      <c r="R104" s="78"/>
      <c r="S104" s="30">
        <v>6</v>
      </c>
      <c r="T104" s="6"/>
      <c r="U104" s="6"/>
      <c r="V104" s="6"/>
      <c r="W104" s="6">
        <v>18</v>
      </c>
      <c r="X104" s="6">
        <v>2</v>
      </c>
      <c r="Y104" s="37">
        <v>9</v>
      </c>
      <c r="Z104" s="37">
        <v>12</v>
      </c>
      <c r="AA104" s="37"/>
      <c r="AB104" s="37"/>
      <c r="AC104" s="37"/>
      <c r="AD104" s="37"/>
      <c r="AE104" s="37">
        <v>4</v>
      </c>
      <c r="AG104">
        <v>10</v>
      </c>
      <c r="AH104" s="37"/>
      <c r="AI104" s="37"/>
      <c r="AJ104" s="37"/>
      <c r="AK104" s="37">
        <v>3</v>
      </c>
      <c r="AL104" s="37">
        <v>18</v>
      </c>
      <c r="AM104" s="37"/>
      <c r="AN104">
        <v>24</v>
      </c>
      <c r="BI104" s="5"/>
      <c r="BJ104" s="5"/>
      <c r="BK104" s="5"/>
      <c r="BL104" s="5"/>
      <c r="BM104" s="5"/>
    </row>
    <row r="105" spans="1:66" ht="12.75">
      <c r="A105" s="1" t="s">
        <v>145</v>
      </c>
      <c r="B105" s="1">
        <v>10.39</v>
      </c>
      <c r="C105" s="1">
        <v>11.26</v>
      </c>
      <c r="D105" s="1">
        <v>7.45</v>
      </c>
      <c r="E105" s="66">
        <f t="shared" si="6"/>
        <v>5.311111111111113</v>
      </c>
      <c r="F105" s="64">
        <v>3.82</v>
      </c>
      <c r="G105" s="36">
        <v>4.05</v>
      </c>
      <c r="H105" s="36">
        <v>4.89</v>
      </c>
      <c r="I105" s="36">
        <v>7.09</v>
      </c>
      <c r="J105" s="36">
        <v>6.08</v>
      </c>
      <c r="K105" s="22">
        <v>6.16</v>
      </c>
      <c r="L105" s="22">
        <v>5.48</v>
      </c>
      <c r="M105" s="22">
        <v>6.14</v>
      </c>
      <c r="N105" s="22">
        <v>4.09</v>
      </c>
      <c r="O105" s="70">
        <f t="shared" si="7"/>
        <v>3.5808213635444064</v>
      </c>
      <c r="P105" s="71">
        <f t="shared" si="4"/>
        <v>177</v>
      </c>
      <c r="Q105" s="72">
        <f t="shared" si="5"/>
        <v>31</v>
      </c>
      <c r="R105" s="78">
        <v>9</v>
      </c>
      <c r="S105" s="30">
        <v>4</v>
      </c>
      <c r="T105" s="6">
        <v>3</v>
      </c>
      <c r="U105" s="6">
        <v>1</v>
      </c>
      <c r="V105" s="6">
        <v>3</v>
      </c>
      <c r="W105" s="6">
        <v>2</v>
      </c>
      <c r="X105" s="6">
        <v>5</v>
      </c>
      <c r="Y105" s="37">
        <v>14</v>
      </c>
      <c r="Z105" s="37">
        <v>6</v>
      </c>
      <c r="AA105" s="37"/>
      <c r="AB105" s="37">
        <v>2</v>
      </c>
      <c r="AC105" s="37">
        <v>6</v>
      </c>
      <c r="AD105" s="37">
        <v>11</v>
      </c>
      <c r="AE105" s="37">
        <v>10</v>
      </c>
      <c r="AF105" s="35"/>
      <c r="AG105" s="35">
        <v>2</v>
      </c>
      <c r="AH105" s="35">
        <v>14</v>
      </c>
      <c r="AI105" s="35"/>
      <c r="AJ105" s="35">
        <v>3</v>
      </c>
      <c r="AK105" s="35">
        <v>21</v>
      </c>
      <c r="AL105" s="35">
        <v>7</v>
      </c>
      <c r="AM105" s="35">
        <v>4</v>
      </c>
      <c r="AN105">
        <v>16</v>
      </c>
      <c r="AO105">
        <v>1</v>
      </c>
      <c r="AP105">
        <v>5</v>
      </c>
      <c r="AR105">
        <v>1</v>
      </c>
      <c r="AS105">
        <v>1</v>
      </c>
      <c r="AT105">
        <v>5</v>
      </c>
      <c r="AU105">
        <v>1</v>
      </c>
      <c r="AX105">
        <v>2</v>
      </c>
      <c r="AZ105">
        <v>2</v>
      </c>
      <c r="BC105">
        <v>2</v>
      </c>
      <c r="BI105" s="5"/>
      <c r="BJ105" s="5"/>
      <c r="BK105" s="5"/>
      <c r="BL105" s="5"/>
      <c r="BM105" s="5">
        <v>4</v>
      </c>
      <c r="BN105">
        <v>10</v>
      </c>
    </row>
    <row r="106" spans="1:66" ht="12.75">
      <c r="A106" s="1" t="s">
        <v>146</v>
      </c>
      <c r="B106" s="51">
        <v>5.5</v>
      </c>
      <c r="C106" s="1">
        <v>5.66</v>
      </c>
      <c r="D106" s="51">
        <v>4.8</v>
      </c>
      <c r="E106" s="66">
        <f t="shared" si="6"/>
        <v>4.067777777777779</v>
      </c>
      <c r="F106" s="64">
        <v>3.56</v>
      </c>
      <c r="G106" s="36">
        <v>3.96</v>
      </c>
      <c r="H106" s="36">
        <v>4.07</v>
      </c>
      <c r="I106" s="36">
        <v>3.92</v>
      </c>
      <c r="J106" s="36">
        <v>3.27</v>
      </c>
      <c r="K106" s="22">
        <v>4.67</v>
      </c>
      <c r="L106" s="22">
        <v>4.21</v>
      </c>
      <c r="M106" s="22">
        <v>4.21</v>
      </c>
      <c r="N106" s="22">
        <v>4.74</v>
      </c>
      <c r="O106" s="70">
        <f t="shared" si="7"/>
        <v>4.00566457616832</v>
      </c>
      <c r="P106" s="71">
        <f t="shared" si="4"/>
        <v>198</v>
      </c>
      <c r="Q106" s="72">
        <f t="shared" si="5"/>
        <v>36</v>
      </c>
      <c r="R106" s="78">
        <v>2</v>
      </c>
      <c r="S106" s="59">
        <v>20</v>
      </c>
      <c r="T106" s="6">
        <v>4</v>
      </c>
      <c r="U106" s="6">
        <v>1</v>
      </c>
      <c r="V106" s="6"/>
      <c r="W106" s="6">
        <v>4</v>
      </c>
      <c r="X106" s="6">
        <v>4</v>
      </c>
      <c r="Y106" s="37">
        <v>12</v>
      </c>
      <c r="Z106" s="37">
        <v>7</v>
      </c>
      <c r="AA106" s="37"/>
      <c r="AB106" s="37">
        <v>1</v>
      </c>
      <c r="AC106" s="37">
        <v>6</v>
      </c>
      <c r="AD106" s="37"/>
      <c r="AE106" s="37">
        <v>3</v>
      </c>
      <c r="AF106" s="35">
        <v>3</v>
      </c>
      <c r="AG106" s="35">
        <v>5</v>
      </c>
      <c r="AH106" s="35">
        <v>12</v>
      </c>
      <c r="AI106" s="35">
        <v>5</v>
      </c>
      <c r="AJ106" s="35">
        <v>8</v>
      </c>
      <c r="AK106" s="35">
        <v>13</v>
      </c>
      <c r="AL106" s="35">
        <v>9</v>
      </c>
      <c r="AM106" s="35">
        <v>5</v>
      </c>
      <c r="AN106">
        <v>5</v>
      </c>
      <c r="AP106">
        <v>1</v>
      </c>
      <c r="AQ106" s="35">
        <v>1</v>
      </c>
      <c r="AR106" s="35">
        <v>1</v>
      </c>
      <c r="AU106">
        <v>9</v>
      </c>
      <c r="AW106">
        <v>9</v>
      </c>
      <c r="AY106">
        <v>2</v>
      </c>
      <c r="AZ106">
        <v>7</v>
      </c>
      <c r="BB106">
        <v>1</v>
      </c>
      <c r="BC106">
        <v>2</v>
      </c>
      <c r="BD106">
        <v>2</v>
      </c>
      <c r="BF106">
        <v>5</v>
      </c>
      <c r="BH106" s="5">
        <v>4</v>
      </c>
      <c r="BI106" s="5">
        <v>15</v>
      </c>
      <c r="BJ106" s="5">
        <v>2</v>
      </c>
      <c r="BK106" s="5"/>
      <c r="BL106" s="5"/>
      <c r="BM106" s="5">
        <v>6</v>
      </c>
      <c r="BN106">
        <v>2</v>
      </c>
    </row>
    <row r="107" spans="1:65" ht="12.75">
      <c r="A107" s="1" t="s">
        <v>147</v>
      </c>
      <c r="B107" s="1">
        <v>2.83</v>
      </c>
      <c r="C107" s="1">
        <v>2.15</v>
      </c>
      <c r="D107" s="1">
        <v>3.77</v>
      </c>
      <c r="E107" s="66">
        <f t="shared" si="6"/>
        <v>2.588888888888889</v>
      </c>
      <c r="F107" s="64">
        <v>1.52</v>
      </c>
      <c r="G107" s="36">
        <v>1.9</v>
      </c>
      <c r="H107" s="36">
        <v>1.99</v>
      </c>
      <c r="I107" s="36">
        <v>3.75</v>
      </c>
      <c r="J107" s="36">
        <v>1.72</v>
      </c>
      <c r="K107" s="22">
        <v>3.91</v>
      </c>
      <c r="L107" s="22">
        <v>2.55</v>
      </c>
      <c r="M107" s="22">
        <v>3.28</v>
      </c>
      <c r="N107" s="22">
        <v>2.68</v>
      </c>
      <c r="O107" s="70">
        <f t="shared" si="7"/>
        <v>3.378515071818734</v>
      </c>
      <c r="P107" s="71">
        <f t="shared" si="4"/>
        <v>167</v>
      </c>
      <c r="Q107" s="72">
        <f t="shared" si="5"/>
        <v>37</v>
      </c>
      <c r="R107" s="78">
        <v>2</v>
      </c>
      <c r="S107" s="59">
        <v>1</v>
      </c>
      <c r="T107" s="6">
        <v>5</v>
      </c>
      <c r="U107" s="6">
        <v>3</v>
      </c>
      <c r="V107" s="6"/>
      <c r="W107" s="6"/>
      <c r="X107" s="6">
        <v>1</v>
      </c>
      <c r="Y107" s="37">
        <v>5</v>
      </c>
      <c r="Z107" s="37">
        <v>4</v>
      </c>
      <c r="AA107" s="37">
        <v>9</v>
      </c>
      <c r="AB107" s="37">
        <v>3</v>
      </c>
      <c r="AC107" s="37">
        <v>3</v>
      </c>
      <c r="AD107" s="37">
        <v>1</v>
      </c>
      <c r="AE107" s="37">
        <v>2</v>
      </c>
      <c r="AF107" s="35">
        <v>1</v>
      </c>
      <c r="AG107" s="35">
        <v>8</v>
      </c>
      <c r="AH107" s="35">
        <v>16</v>
      </c>
      <c r="AI107" s="35">
        <v>3</v>
      </c>
      <c r="AJ107" s="35">
        <v>3</v>
      </c>
      <c r="AK107" s="35">
        <v>11</v>
      </c>
      <c r="AL107" s="35">
        <v>1</v>
      </c>
      <c r="AM107" s="35">
        <v>4</v>
      </c>
      <c r="AN107">
        <v>5</v>
      </c>
      <c r="AP107">
        <v>1</v>
      </c>
      <c r="AQ107" s="35"/>
      <c r="AR107" s="35">
        <v>7</v>
      </c>
      <c r="AS107">
        <v>5</v>
      </c>
      <c r="AT107">
        <v>3</v>
      </c>
      <c r="AU107">
        <v>2</v>
      </c>
      <c r="AV107">
        <v>2</v>
      </c>
      <c r="AW107">
        <v>4</v>
      </c>
      <c r="AZ107">
        <v>8</v>
      </c>
      <c r="BA107">
        <v>1</v>
      </c>
      <c r="BB107">
        <v>5</v>
      </c>
      <c r="BC107">
        <v>1</v>
      </c>
      <c r="BD107">
        <v>8</v>
      </c>
      <c r="BG107" s="5">
        <v>7</v>
      </c>
      <c r="BH107" s="5">
        <v>4</v>
      </c>
      <c r="BI107" s="5">
        <v>16</v>
      </c>
      <c r="BJ107" s="5">
        <v>2</v>
      </c>
      <c r="BK107" s="5"/>
      <c r="BL107" s="5"/>
      <c r="BM107" s="5"/>
    </row>
    <row r="108" spans="1:66" ht="12.75">
      <c r="A108" s="1" t="s">
        <v>148</v>
      </c>
      <c r="B108" s="51">
        <v>6.1</v>
      </c>
      <c r="C108" s="1">
        <v>10.64</v>
      </c>
      <c r="D108" s="1">
        <v>24.83</v>
      </c>
      <c r="E108" s="66">
        <f t="shared" si="6"/>
        <v>33.79222222222222</v>
      </c>
      <c r="F108" s="64">
        <v>27.64</v>
      </c>
      <c r="G108" s="36">
        <v>26.96</v>
      </c>
      <c r="H108" s="36">
        <v>37.05</v>
      </c>
      <c r="I108" s="36">
        <v>37</v>
      </c>
      <c r="J108" s="36">
        <v>26.75</v>
      </c>
      <c r="K108" s="22">
        <v>28.58</v>
      </c>
      <c r="L108" s="22">
        <v>34</v>
      </c>
      <c r="M108" s="22">
        <v>40.51</v>
      </c>
      <c r="N108" s="22">
        <v>45.64</v>
      </c>
      <c r="O108" s="70">
        <f t="shared" si="7"/>
        <v>47.359902892979974</v>
      </c>
      <c r="P108" s="71">
        <f t="shared" si="4"/>
        <v>2341</v>
      </c>
      <c r="Q108" s="72">
        <f t="shared" si="5"/>
        <v>49</v>
      </c>
      <c r="R108" s="78">
        <v>21</v>
      </c>
      <c r="S108" s="59">
        <v>26</v>
      </c>
      <c r="T108" s="6">
        <v>60</v>
      </c>
      <c r="U108" s="6">
        <v>38</v>
      </c>
      <c r="V108" s="6">
        <v>11</v>
      </c>
      <c r="W108" s="6">
        <v>88</v>
      </c>
      <c r="X108" s="6">
        <v>61</v>
      </c>
      <c r="Y108" s="37">
        <v>23</v>
      </c>
      <c r="Z108" s="37">
        <v>39</v>
      </c>
      <c r="AA108" s="37">
        <v>44</v>
      </c>
      <c r="AB108" s="37">
        <v>32</v>
      </c>
      <c r="AC108" s="37">
        <v>59</v>
      </c>
      <c r="AD108" s="37">
        <v>37</v>
      </c>
      <c r="AE108" s="37">
        <v>15</v>
      </c>
      <c r="AF108" s="35">
        <v>67</v>
      </c>
      <c r="AG108" s="35">
        <v>65</v>
      </c>
      <c r="AH108" s="35">
        <v>51</v>
      </c>
      <c r="AI108" s="35">
        <v>46</v>
      </c>
      <c r="AJ108" s="35">
        <v>41</v>
      </c>
      <c r="AK108" s="35">
        <v>69</v>
      </c>
      <c r="AL108" s="35">
        <v>11</v>
      </c>
      <c r="AM108" s="35">
        <v>69</v>
      </c>
      <c r="AN108">
        <v>54</v>
      </c>
      <c r="AO108">
        <v>7</v>
      </c>
      <c r="AP108">
        <v>57</v>
      </c>
      <c r="AQ108" s="35">
        <v>118</v>
      </c>
      <c r="AR108" s="35">
        <v>111</v>
      </c>
      <c r="AS108">
        <v>105</v>
      </c>
      <c r="AT108">
        <v>81</v>
      </c>
      <c r="AU108">
        <v>54</v>
      </c>
      <c r="AV108">
        <v>15</v>
      </c>
      <c r="AW108">
        <v>62</v>
      </c>
      <c r="AX108">
        <v>18</v>
      </c>
      <c r="AY108">
        <v>8</v>
      </c>
      <c r="AZ108">
        <v>50</v>
      </c>
      <c r="BA108">
        <v>14</v>
      </c>
      <c r="BB108">
        <v>35</v>
      </c>
      <c r="BC108">
        <v>29</v>
      </c>
      <c r="BD108">
        <v>27</v>
      </c>
      <c r="BE108">
        <v>24</v>
      </c>
      <c r="BF108">
        <v>65</v>
      </c>
      <c r="BG108" s="5">
        <v>128</v>
      </c>
      <c r="BH108" s="5">
        <v>90</v>
      </c>
      <c r="BI108" s="5">
        <v>46</v>
      </c>
      <c r="BJ108" s="5">
        <v>59</v>
      </c>
      <c r="BK108" s="5">
        <v>10</v>
      </c>
      <c r="BL108" s="5">
        <v>2</v>
      </c>
      <c r="BM108" s="5">
        <v>87</v>
      </c>
      <c r="BN108">
        <v>12</v>
      </c>
    </row>
    <row r="109" spans="1:66" ht="12.75">
      <c r="A109" s="1" t="s">
        <v>149</v>
      </c>
      <c r="B109" s="1">
        <v>53.28</v>
      </c>
      <c r="C109" s="1">
        <v>47.74</v>
      </c>
      <c r="D109" s="51">
        <v>58.3</v>
      </c>
      <c r="E109" s="66">
        <f t="shared" si="6"/>
        <v>62.02777777777778</v>
      </c>
      <c r="F109" s="64">
        <v>52.07</v>
      </c>
      <c r="G109" s="36">
        <v>51.99</v>
      </c>
      <c r="H109" s="36">
        <v>51.89</v>
      </c>
      <c r="I109" s="36">
        <v>61.3</v>
      </c>
      <c r="J109" s="36">
        <v>45.24</v>
      </c>
      <c r="K109" s="22">
        <v>50.99</v>
      </c>
      <c r="L109" s="22">
        <v>73.15</v>
      </c>
      <c r="M109" s="22">
        <v>80.51</v>
      </c>
      <c r="N109" s="22">
        <v>91.11</v>
      </c>
      <c r="O109" s="70">
        <f t="shared" si="7"/>
        <v>91.86728707262797</v>
      </c>
      <c r="P109" s="71">
        <f t="shared" si="4"/>
        <v>4541</v>
      </c>
      <c r="Q109" s="72">
        <f t="shared" si="5"/>
        <v>49</v>
      </c>
      <c r="R109" s="78">
        <v>37</v>
      </c>
      <c r="S109" s="59">
        <v>60</v>
      </c>
      <c r="T109" s="6">
        <v>149</v>
      </c>
      <c r="U109" s="6">
        <v>161</v>
      </c>
      <c r="V109" s="6">
        <v>23</v>
      </c>
      <c r="W109" s="6">
        <v>126</v>
      </c>
      <c r="X109" s="6">
        <v>97</v>
      </c>
      <c r="Y109" s="37">
        <v>58</v>
      </c>
      <c r="Z109" s="37">
        <v>33</v>
      </c>
      <c r="AA109" s="37">
        <v>74</v>
      </c>
      <c r="AB109" s="37">
        <v>129</v>
      </c>
      <c r="AC109" s="37">
        <v>124</v>
      </c>
      <c r="AD109" s="37">
        <v>30</v>
      </c>
      <c r="AE109" s="37">
        <v>16</v>
      </c>
      <c r="AF109" s="35">
        <v>121</v>
      </c>
      <c r="AG109" s="35">
        <v>223</v>
      </c>
      <c r="AH109" s="35">
        <v>90</v>
      </c>
      <c r="AI109" s="35">
        <v>53</v>
      </c>
      <c r="AJ109" s="35">
        <v>56</v>
      </c>
      <c r="AK109" s="35">
        <v>170</v>
      </c>
      <c r="AL109" s="35">
        <v>16</v>
      </c>
      <c r="AM109" s="35">
        <v>91</v>
      </c>
      <c r="AN109">
        <v>28</v>
      </c>
      <c r="AO109">
        <v>15</v>
      </c>
      <c r="AP109">
        <v>34</v>
      </c>
      <c r="AQ109" s="35">
        <v>296</v>
      </c>
      <c r="AR109" s="35">
        <v>178</v>
      </c>
      <c r="AS109">
        <v>204</v>
      </c>
      <c r="AT109">
        <v>123</v>
      </c>
      <c r="AU109">
        <v>224</v>
      </c>
      <c r="AV109">
        <v>53</v>
      </c>
      <c r="AW109">
        <v>69</v>
      </c>
      <c r="AX109">
        <v>11</v>
      </c>
      <c r="AY109">
        <v>35</v>
      </c>
      <c r="AZ109">
        <v>70</v>
      </c>
      <c r="BA109">
        <v>29</v>
      </c>
      <c r="BB109">
        <v>120</v>
      </c>
      <c r="BC109">
        <v>126</v>
      </c>
      <c r="BD109">
        <v>30</v>
      </c>
      <c r="BE109">
        <v>102</v>
      </c>
      <c r="BF109">
        <v>244</v>
      </c>
      <c r="BG109" s="5">
        <v>132</v>
      </c>
      <c r="BH109" s="5">
        <v>123</v>
      </c>
      <c r="BI109" s="5">
        <v>71</v>
      </c>
      <c r="BJ109" s="5">
        <v>61</v>
      </c>
      <c r="BK109" s="5">
        <v>66</v>
      </c>
      <c r="BL109" s="5">
        <v>24</v>
      </c>
      <c r="BM109" s="5">
        <v>114</v>
      </c>
      <c r="BN109">
        <v>22</v>
      </c>
    </row>
    <row r="110" spans="1:31" ht="12.75">
      <c r="A110" s="1" t="s">
        <v>150</v>
      </c>
      <c r="B110" s="1">
        <v>0.01</v>
      </c>
      <c r="D110" s="1">
        <v>0.08</v>
      </c>
      <c r="E110" s="66">
        <f t="shared" si="6"/>
        <v>0.026666666666666665</v>
      </c>
      <c r="F110" s="64"/>
      <c r="G110" s="36">
        <v>0.03</v>
      </c>
      <c r="H110" s="36">
        <v>0.11</v>
      </c>
      <c r="I110" s="36">
        <v>0.02</v>
      </c>
      <c r="J110" s="36">
        <v>0.02</v>
      </c>
      <c r="K110" s="22"/>
      <c r="L110"/>
      <c r="M110" s="3">
        <v>0.06</v>
      </c>
      <c r="N110" s="22"/>
      <c r="O110" s="70">
        <f t="shared" si="7"/>
        <v>0</v>
      </c>
      <c r="P110" s="71">
        <f t="shared" si="4"/>
        <v>0</v>
      </c>
      <c r="Q110" s="72">
        <f t="shared" si="5"/>
        <v>0</v>
      </c>
      <c r="R110" s="78"/>
      <c r="S110" s="30"/>
      <c r="T110" s="6"/>
      <c r="U110" s="6"/>
      <c r="V110" s="6"/>
      <c r="W110" s="6"/>
      <c r="X110" s="6"/>
      <c r="Y110" s="37"/>
      <c r="Z110" s="37"/>
      <c r="AA110" s="37"/>
      <c r="AB110" s="37"/>
      <c r="AC110" s="37"/>
      <c r="AD110" s="37"/>
      <c r="AE110" s="37"/>
    </row>
    <row r="111" spans="1:65" ht="12.75">
      <c r="A111" s="1" t="s">
        <v>151</v>
      </c>
      <c r="B111" s="1">
        <v>2.14</v>
      </c>
      <c r="C111" s="1">
        <v>2.05</v>
      </c>
      <c r="D111" s="1">
        <v>2.04</v>
      </c>
      <c r="E111" s="66">
        <f t="shared" si="6"/>
        <v>2.2922222222222226</v>
      </c>
      <c r="F111" s="64">
        <v>2.23</v>
      </c>
      <c r="G111" s="36">
        <v>2.75</v>
      </c>
      <c r="H111" s="36">
        <v>2.32</v>
      </c>
      <c r="I111" s="36">
        <v>1.85</v>
      </c>
      <c r="J111" s="36">
        <v>1.82</v>
      </c>
      <c r="K111" s="22">
        <v>2.57</v>
      </c>
      <c r="L111" s="22">
        <v>2.84</v>
      </c>
      <c r="M111" s="22">
        <v>2.24</v>
      </c>
      <c r="N111" s="22">
        <v>2.01</v>
      </c>
      <c r="O111" s="70">
        <f t="shared" si="7"/>
        <v>3.9449726886506173</v>
      </c>
      <c r="P111" s="71">
        <f t="shared" si="4"/>
        <v>195</v>
      </c>
      <c r="Q111" s="72">
        <f t="shared" si="5"/>
        <v>41</v>
      </c>
      <c r="R111" s="78">
        <v>1</v>
      </c>
      <c r="S111" s="59">
        <v>3</v>
      </c>
      <c r="T111" s="6">
        <v>2</v>
      </c>
      <c r="U111" s="6"/>
      <c r="V111" s="6"/>
      <c r="W111" s="6">
        <v>8</v>
      </c>
      <c r="X111" s="6">
        <v>5</v>
      </c>
      <c r="Y111" s="37">
        <v>6</v>
      </c>
      <c r="Z111" s="37">
        <v>10</v>
      </c>
      <c r="AA111" s="37">
        <v>3</v>
      </c>
      <c r="AB111" s="37">
        <v>1</v>
      </c>
      <c r="AC111" s="37">
        <v>1</v>
      </c>
      <c r="AD111" s="37"/>
      <c r="AE111" s="37">
        <v>1</v>
      </c>
      <c r="AF111" s="35">
        <v>1</v>
      </c>
      <c r="AG111" s="35">
        <v>4</v>
      </c>
      <c r="AH111" s="35">
        <v>8</v>
      </c>
      <c r="AI111" s="35">
        <v>5</v>
      </c>
      <c r="AJ111" s="35">
        <v>2</v>
      </c>
      <c r="AK111" s="35">
        <v>3</v>
      </c>
      <c r="AL111" s="35">
        <v>6</v>
      </c>
      <c r="AM111" s="35">
        <v>7</v>
      </c>
      <c r="AN111">
        <v>11</v>
      </c>
      <c r="AO111">
        <v>3</v>
      </c>
      <c r="AP111">
        <v>2</v>
      </c>
      <c r="AQ111" s="35">
        <v>3</v>
      </c>
      <c r="AR111" s="35">
        <v>6</v>
      </c>
      <c r="AS111">
        <v>8</v>
      </c>
      <c r="AU111">
        <v>8</v>
      </c>
      <c r="AW111">
        <v>8</v>
      </c>
      <c r="AX111">
        <v>1</v>
      </c>
      <c r="AY111">
        <v>1</v>
      </c>
      <c r="AZ111">
        <v>5</v>
      </c>
      <c r="BA111">
        <v>2</v>
      </c>
      <c r="BB111">
        <v>2</v>
      </c>
      <c r="BC111">
        <v>6</v>
      </c>
      <c r="BD111">
        <v>7</v>
      </c>
      <c r="BF111">
        <v>4</v>
      </c>
      <c r="BG111" s="5">
        <v>4</v>
      </c>
      <c r="BH111" s="5">
        <v>14</v>
      </c>
      <c r="BI111" s="5">
        <v>16</v>
      </c>
      <c r="BJ111" s="5">
        <v>1</v>
      </c>
      <c r="BK111" s="5">
        <v>1</v>
      </c>
      <c r="BL111" s="5"/>
      <c r="BM111" s="5">
        <v>5</v>
      </c>
    </row>
    <row r="112" spans="1:65" ht="12.75">
      <c r="A112" s="1" t="s">
        <v>152</v>
      </c>
      <c r="B112" s="1">
        <v>0.19</v>
      </c>
      <c r="C112" s="1">
        <v>0.08</v>
      </c>
      <c r="D112" s="1">
        <v>0.19</v>
      </c>
      <c r="E112" s="66">
        <f t="shared" si="6"/>
        <v>0.2307273922658538</v>
      </c>
      <c r="F112" s="64">
        <v>0.13</v>
      </c>
      <c r="G112" s="36">
        <v>0.22</v>
      </c>
      <c r="H112" s="36">
        <v>0.27</v>
      </c>
      <c r="I112" s="36">
        <v>0.17</v>
      </c>
      <c r="J112" s="36">
        <v>0.25</v>
      </c>
      <c r="K112" s="22">
        <v>0.3765465303926842</v>
      </c>
      <c r="L112" s="22">
        <v>0.21</v>
      </c>
      <c r="M112" s="22">
        <v>0.21</v>
      </c>
      <c r="N112" s="22">
        <v>0.24</v>
      </c>
      <c r="O112" s="70">
        <f t="shared" si="7"/>
        <v>0.2023062917256727</v>
      </c>
      <c r="P112" s="71">
        <f t="shared" si="4"/>
        <v>10</v>
      </c>
      <c r="Q112" s="72">
        <f t="shared" si="5"/>
        <v>9</v>
      </c>
      <c r="R112" s="78"/>
      <c r="S112" s="59"/>
      <c r="T112" s="6"/>
      <c r="U112" s="6"/>
      <c r="V112" s="6"/>
      <c r="W112" s="6"/>
      <c r="X112" s="6"/>
      <c r="Y112" s="37"/>
      <c r="Z112" s="37"/>
      <c r="AA112" s="37"/>
      <c r="AB112" s="37"/>
      <c r="AC112" s="37">
        <v>1</v>
      </c>
      <c r="AD112" s="37"/>
      <c r="AE112" s="37"/>
      <c r="AF112" s="35">
        <v>1</v>
      </c>
      <c r="AJ112" s="35">
        <v>2</v>
      </c>
      <c r="AK112" s="35"/>
      <c r="AL112" s="35"/>
      <c r="AM112" s="35">
        <v>1</v>
      </c>
      <c r="AQ112" s="35">
        <v>1</v>
      </c>
      <c r="AR112" s="35">
        <v>1</v>
      </c>
      <c r="AU112">
        <v>1</v>
      </c>
      <c r="BH112" s="5">
        <v>1</v>
      </c>
      <c r="BK112" s="5">
        <v>1</v>
      </c>
      <c r="BL112" s="5"/>
      <c r="BM112" s="5"/>
    </row>
    <row r="113" spans="1:66" ht="12.75">
      <c r="A113" s="1" t="s">
        <v>153</v>
      </c>
      <c r="B113" s="51">
        <v>3.1</v>
      </c>
      <c r="C113" s="1">
        <v>4.59</v>
      </c>
      <c r="D113" s="1">
        <v>4.52</v>
      </c>
      <c r="E113" s="66">
        <f t="shared" si="6"/>
        <v>4.9511111111111115</v>
      </c>
      <c r="F113" s="64">
        <v>4.11</v>
      </c>
      <c r="G113" s="36">
        <v>3.01</v>
      </c>
      <c r="H113" s="36">
        <v>5.57</v>
      </c>
      <c r="I113" s="36">
        <v>7.98</v>
      </c>
      <c r="J113" s="36">
        <v>4.86</v>
      </c>
      <c r="K113" s="22">
        <v>5.21</v>
      </c>
      <c r="L113" s="22">
        <v>4.46</v>
      </c>
      <c r="M113" s="22">
        <v>5.09</v>
      </c>
      <c r="N113" s="22">
        <v>4.27</v>
      </c>
      <c r="O113" s="70">
        <f t="shared" si="7"/>
        <v>8.537325510823388</v>
      </c>
      <c r="P113" s="71">
        <f t="shared" si="4"/>
        <v>422</v>
      </c>
      <c r="Q113" s="72">
        <f t="shared" si="5"/>
        <v>45</v>
      </c>
      <c r="R113" s="78">
        <v>1</v>
      </c>
      <c r="S113" s="59">
        <v>16</v>
      </c>
      <c r="T113" s="6">
        <v>13</v>
      </c>
      <c r="U113" s="6">
        <v>5</v>
      </c>
      <c r="V113" s="6">
        <v>3</v>
      </c>
      <c r="W113" s="6"/>
      <c r="X113" s="6">
        <v>10</v>
      </c>
      <c r="Y113" s="37">
        <v>4</v>
      </c>
      <c r="Z113" s="37">
        <v>7</v>
      </c>
      <c r="AA113" s="37">
        <v>20</v>
      </c>
      <c r="AB113" s="37">
        <v>9</v>
      </c>
      <c r="AC113" s="37">
        <v>3</v>
      </c>
      <c r="AD113" s="37">
        <v>17</v>
      </c>
      <c r="AE113" s="37">
        <v>13</v>
      </c>
      <c r="AF113" s="35">
        <v>17</v>
      </c>
      <c r="AG113" s="35">
        <v>4</v>
      </c>
      <c r="AH113" s="35">
        <v>17</v>
      </c>
      <c r="AI113" s="35">
        <v>4</v>
      </c>
      <c r="AJ113" s="35">
        <v>20</v>
      </c>
      <c r="AK113" s="35">
        <v>2</v>
      </c>
      <c r="AL113" s="35">
        <v>12</v>
      </c>
      <c r="AM113" s="35">
        <v>9</v>
      </c>
      <c r="AN113">
        <v>7</v>
      </c>
      <c r="AO113">
        <v>5</v>
      </c>
      <c r="AP113">
        <v>16</v>
      </c>
      <c r="AQ113" s="35">
        <v>6</v>
      </c>
      <c r="AR113" s="35">
        <v>8</v>
      </c>
      <c r="AS113">
        <v>5</v>
      </c>
      <c r="AT113">
        <v>6</v>
      </c>
      <c r="AU113">
        <v>2</v>
      </c>
      <c r="AV113">
        <v>18</v>
      </c>
      <c r="AW113">
        <v>12</v>
      </c>
      <c r="AY113">
        <v>2</v>
      </c>
      <c r="AZ113">
        <v>29</v>
      </c>
      <c r="BA113">
        <v>4</v>
      </c>
      <c r="BB113">
        <v>1</v>
      </c>
      <c r="BC113">
        <v>5</v>
      </c>
      <c r="BD113">
        <v>11</v>
      </c>
      <c r="BE113">
        <v>3</v>
      </c>
      <c r="BF113">
        <v>9</v>
      </c>
      <c r="BG113" s="5">
        <v>11</v>
      </c>
      <c r="BH113" s="5">
        <v>25</v>
      </c>
      <c r="BI113" s="5">
        <v>13</v>
      </c>
      <c r="BJ113" s="5">
        <v>8</v>
      </c>
      <c r="BK113" s="5"/>
      <c r="BL113" s="5"/>
      <c r="BM113" s="5">
        <v>7</v>
      </c>
      <c r="BN113">
        <v>3</v>
      </c>
    </row>
    <row r="114" spans="1:65" ht="12.75">
      <c r="A114" s="1" t="s">
        <v>154</v>
      </c>
      <c r="B114" s="1">
        <v>9.03</v>
      </c>
      <c r="C114" s="1">
        <v>14.15</v>
      </c>
      <c r="D114" s="1">
        <v>13.38</v>
      </c>
      <c r="E114" s="66">
        <f t="shared" si="6"/>
        <v>11.251111111111111</v>
      </c>
      <c r="F114" s="64">
        <v>12.04</v>
      </c>
      <c r="G114" s="36">
        <v>9.62</v>
      </c>
      <c r="H114" s="36">
        <v>10.63</v>
      </c>
      <c r="I114" s="36">
        <v>10.77</v>
      </c>
      <c r="J114" s="36">
        <v>8.99</v>
      </c>
      <c r="K114" s="22">
        <v>8.98</v>
      </c>
      <c r="L114" s="22">
        <v>11.39</v>
      </c>
      <c r="M114" s="22">
        <v>14.29</v>
      </c>
      <c r="N114" s="22">
        <v>14.55</v>
      </c>
      <c r="O114" s="70">
        <f t="shared" si="7"/>
        <v>15.071818733562615</v>
      </c>
      <c r="P114" s="71">
        <f t="shared" si="4"/>
        <v>745</v>
      </c>
      <c r="Q114" s="72">
        <f t="shared" si="5"/>
        <v>45</v>
      </c>
      <c r="R114" s="78">
        <v>42</v>
      </c>
      <c r="S114" s="59">
        <v>8</v>
      </c>
      <c r="T114" s="6">
        <v>18</v>
      </c>
      <c r="U114" s="6">
        <v>36</v>
      </c>
      <c r="V114" s="6">
        <v>8</v>
      </c>
      <c r="W114" s="6"/>
      <c r="X114" s="6">
        <v>18</v>
      </c>
      <c r="Y114" s="37">
        <v>4</v>
      </c>
      <c r="Z114" s="37">
        <v>13</v>
      </c>
      <c r="AA114" s="37">
        <v>34</v>
      </c>
      <c r="AB114" s="37">
        <v>22</v>
      </c>
      <c r="AC114" s="37">
        <v>45</v>
      </c>
      <c r="AD114" s="37">
        <v>3</v>
      </c>
      <c r="AE114" s="37">
        <v>6</v>
      </c>
      <c r="AF114" s="35">
        <v>18</v>
      </c>
      <c r="AG114" s="35">
        <v>41</v>
      </c>
      <c r="AH114" s="35">
        <v>4</v>
      </c>
      <c r="AI114" s="35">
        <v>12</v>
      </c>
      <c r="AJ114" s="35">
        <v>5</v>
      </c>
      <c r="AK114" s="35"/>
      <c r="AL114" s="35">
        <v>2</v>
      </c>
      <c r="AM114" s="35">
        <v>8</v>
      </c>
      <c r="AN114">
        <v>1</v>
      </c>
      <c r="AO114">
        <v>17</v>
      </c>
      <c r="AP114">
        <v>7</v>
      </c>
      <c r="AQ114" s="35">
        <v>33</v>
      </c>
      <c r="AR114" s="35">
        <v>34</v>
      </c>
      <c r="AS114">
        <v>25</v>
      </c>
      <c r="AT114">
        <v>47</v>
      </c>
      <c r="AU114">
        <v>24</v>
      </c>
      <c r="AV114">
        <v>6</v>
      </c>
      <c r="AW114">
        <v>12</v>
      </c>
      <c r="AY114">
        <v>5</v>
      </c>
      <c r="AZ114">
        <v>15</v>
      </c>
      <c r="BA114">
        <v>3</v>
      </c>
      <c r="BB114">
        <v>24</v>
      </c>
      <c r="BC114">
        <v>27</v>
      </c>
      <c r="BD114">
        <v>3</v>
      </c>
      <c r="BE114">
        <v>10</v>
      </c>
      <c r="BF114">
        <v>24</v>
      </c>
      <c r="BG114" s="5">
        <v>16</v>
      </c>
      <c r="BH114" s="5">
        <v>4</v>
      </c>
      <c r="BI114" s="5">
        <v>1</v>
      </c>
      <c r="BJ114" s="5">
        <v>1</v>
      </c>
      <c r="BK114" s="5">
        <v>26</v>
      </c>
      <c r="BL114" s="5">
        <v>29</v>
      </c>
      <c r="BM114" s="5">
        <v>4</v>
      </c>
    </row>
    <row r="115" spans="1:65" ht="12.75">
      <c r="A115" s="1" t="s">
        <v>155</v>
      </c>
      <c r="B115" s="1">
        <v>0.04</v>
      </c>
      <c r="C115" s="1">
        <v>0.06</v>
      </c>
      <c r="D115" s="1">
        <v>0.18</v>
      </c>
      <c r="E115" s="66">
        <f t="shared" si="6"/>
        <v>0.035555555555555556</v>
      </c>
      <c r="F115" s="64"/>
      <c r="G115" s="36"/>
      <c r="H115" s="36"/>
      <c r="I115" s="36">
        <v>0.24</v>
      </c>
      <c r="J115" s="36">
        <v>0.08</v>
      </c>
      <c r="K115" s="22"/>
      <c r="L115"/>
      <c r="N115" s="22"/>
      <c r="O115" s="70">
        <f t="shared" si="7"/>
        <v>0.1416144042079709</v>
      </c>
      <c r="P115" s="71">
        <f t="shared" si="4"/>
        <v>7</v>
      </c>
      <c r="Q115" s="72">
        <f t="shared" si="5"/>
        <v>5</v>
      </c>
      <c r="R115" s="78"/>
      <c r="S115" s="30"/>
      <c r="T115" s="6"/>
      <c r="U115" s="6"/>
      <c r="V115" s="6"/>
      <c r="W115" s="6"/>
      <c r="X115" s="6"/>
      <c r="Y115" s="37"/>
      <c r="Z115" s="37"/>
      <c r="AA115" s="37"/>
      <c r="AB115" s="37"/>
      <c r="AC115" s="37"/>
      <c r="AD115" s="37"/>
      <c r="AE115" s="37"/>
      <c r="AR115" s="35">
        <v>1</v>
      </c>
      <c r="AU115">
        <v>1</v>
      </c>
      <c r="BC115">
        <v>3</v>
      </c>
      <c r="BG115" s="5">
        <v>1</v>
      </c>
      <c r="BK115" s="5">
        <v>1</v>
      </c>
      <c r="BL115" s="5"/>
      <c r="BM115" s="5"/>
    </row>
    <row r="116" spans="1:65" ht="12.75">
      <c r="A116" s="1" t="s">
        <v>156</v>
      </c>
      <c r="B116" s="1">
        <v>17.77</v>
      </c>
      <c r="C116" s="1">
        <v>12.22</v>
      </c>
      <c r="D116" s="51">
        <v>11.5</v>
      </c>
      <c r="E116" s="66">
        <f t="shared" si="6"/>
        <v>34.45555555555555</v>
      </c>
      <c r="F116" s="64">
        <v>18.87</v>
      </c>
      <c r="G116" s="36">
        <v>23.32</v>
      </c>
      <c r="H116" s="36">
        <v>37.16</v>
      </c>
      <c r="I116" s="36">
        <v>16.42</v>
      </c>
      <c r="J116" s="36">
        <v>21.26</v>
      </c>
      <c r="K116" s="22">
        <v>46.03</v>
      </c>
      <c r="L116" s="22">
        <v>63.51</v>
      </c>
      <c r="M116" s="22">
        <v>50.34</v>
      </c>
      <c r="N116" s="22">
        <v>33.19</v>
      </c>
      <c r="O116" s="70">
        <f t="shared" si="7"/>
        <v>55.0677726077281</v>
      </c>
      <c r="P116" s="71">
        <f t="shared" si="4"/>
        <v>2722</v>
      </c>
      <c r="Q116" s="72">
        <f t="shared" si="5"/>
        <v>34</v>
      </c>
      <c r="R116" s="78">
        <v>91</v>
      </c>
      <c r="S116" s="59">
        <v>3</v>
      </c>
      <c r="T116" s="6">
        <v>31</v>
      </c>
      <c r="U116" s="6">
        <v>57</v>
      </c>
      <c r="V116" s="6">
        <v>47</v>
      </c>
      <c r="W116" s="6"/>
      <c r="X116" s="6">
        <v>23</v>
      </c>
      <c r="Y116" s="37"/>
      <c r="Z116" s="37">
        <v>424</v>
      </c>
      <c r="AA116" s="37">
        <v>23</v>
      </c>
      <c r="AB116" s="37">
        <v>42</v>
      </c>
      <c r="AC116" s="37">
        <v>127</v>
      </c>
      <c r="AD116" s="37">
        <v>31</v>
      </c>
      <c r="AE116" s="37">
        <v>90</v>
      </c>
      <c r="AF116" s="35">
        <v>31</v>
      </c>
      <c r="AG116" s="35">
        <v>178</v>
      </c>
      <c r="AH116" s="35"/>
      <c r="AI116" s="35">
        <v>2</v>
      </c>
      <c r="AJ116" s="35">
        <v>183</v>
      </c>
      <c r="AK116" s="35"/>
      <c r="AL116" s="35"/>
      <c r="AM116" s="35">
        <v>139</v>
      </c>
      <c r="AO116">
        <v>2</v>
      </c>
      <c r="AQ116" s="35">
        <v>52</v>
      </c>
      <c r="AR116" s="35">
        <v>43</v>
      </c>
      <c r="AS116">
        <v>22</v>
      </c>
      <c r="AT116">
        <v>39</v>
      </c>
      <c r="AV116">
        <v>7</v>
      </c>
      <c r="AW116">
        <v>4</v>
      </c>
      <c r="BB116">
        <v>128</v>
      </c>
      <c r="BC116">
        <v>135</v>
      </c>
      <c r="BD116">
        <v>50</v>
      </c>
      <c r="BE116">
        <v>33</v>
      </c>
      <c r="BG116" s="5">
        <v>261</v>
      </c>
      <c r="BH116" s="5">
        <v>80</v>
      </c>
      <c r="BI116">
        <v>23</v>
      </c>
      <c r="BJ116">
        <v>22</v>
      </c>
      <c r="BL116">
        <v>151</v>
      </c>
      <c r="BM116" s="5">
        <v>148</v>
      </c>
    </row>
    <row r="117" spans="1:31" ht="12.75">
      <c r="A117" s="1" t="s">
        <v>157</v>
      </c>
      <c r="B117" s="1">
        <v>0.35</v>
      </c>
      <c r="C117" s="1">
        <v>0.09</v>
      </c>
      <c r="D117" s="1">
        <v>0.01</v>
      </c>
      <c r="E117" s="66">
        <f t="shared" si="6"/>
        <v>0.006666666666666666</v>
      </c>
      <c r="F117" s="64"/>
      <c r="G117" s="36"/>
      <c r="H117" s="36"/>
      <c r="I117" s="36"/>
      <c r="J117" s="36">
        <v>0.06</v>
      </c>
      <c r="K117" s="22"/>
      <c r="L117"/>
      <c r="N117" s="22"/>
      <c r="O117" s="70">
        <f t="shared" si="7"/>
        <v>0.02023062917256727</v>
      </c>
      <c r="P117" s="71">
        <f t="shared" si="4"/>
        <v>1</v>
      </c>
      <c r="Q117" s="72">
        <f t="shared" si="5"/>
        <v>1</v>
      </c>
      <c r="R117" s="78"/>
      <c r="S117" s="30"/>
      <c r="T117" s="6">
        <v>1</v>
      </c>
      <c r="U117" s="6"/>
      <c r="V117" s="6"/>
      <c r="W117" s="6"/>
      <c r="X117" s="6"/>
      <c r="Y117" s="37"/>
      <c r="Z117" s="37"/>
      <c r="AA117" s="37"/>
      <c r="AB117" s="37"/>
      <c r="AC117" s="37"/>
      <c r="AD117" s="37"/>
      <c r="AE117" s="37"/>
    </row>
    <row r="118" spans="1:66" ht="12.75">
      <c r="A118" s="1" t="s">
        <v>158</v>
      </c>
      <c r="B118" s="1">
        <v>62.09</v>
      </c>
      <c r="C118" s="1">
        <v>51.27</v>
      </c>
      <c r="D118" s="1">
        <v>27.48</v>
      </c>
      <c r="E118" s="66">
        <f t="shared" si="6"/>
        <v>24.971111111111114</v>
      </c>
      <c r="F118" s="64">
        <v>20</v>
      </c>
      <c r="G118" s="36">
        <v>23.45</v>
      </c>
      <c r="H118" s="36">
        <v>27.1</v>
      </c>
      <c r="I118" s="36">
        <v>28.44</v>
      </c>
      <c r="J118" s="36">
        <v>19.12</v>
      </c>
      <c r="K118" s="22">
        <v>21.78</v>
      </c>
      <c r="L118" s="22">
        <v>25.66</v>
      </c>
      <c r="M118" s="22">
        <v>29.11</v>
      </c>
      <c r="N118" s="22">
        <v>30.08</v>
      </c>
      <c r="O118" s="70">
        <f t="shared" si="7"/>
        <v>32.26785353024479</v>
      </c>
      <c r="P118" s="71">
        <f t="shared" si="4"/>
        <v>1595</v>
      </c>
      <c r="Q118" s="72">
        <f t="shared" si="5"/>
        <v>49</v>
      </c>
      <c r="R118" s="78">
        <v>64</v>
      </c>
      <c r="S118" s="59">
        <v>9</v>
      </c>
      <c r="T118" s="6">
        <v>62</v>
      </c>
      <c r="U118" s="6">
        <v>22</v>
      </c>
      <c r="V118" s="6">
        <v>60</v>
      </c>
      <c r="W118" s="6">
        <v>1</v>
      </c>
      <c r="X118" s="6">
        <v>105</v>
      </c>
      <c r="Y118" s="37">
        <v>15</v>
      </c>
      <c r="Z118" s="37">
        <v>56</v>
      </c>
      <c r="AA118" s="37">
        <v>14</v>
      </c>
      <c r="AB118" s="37">
        <v>13</v>
      </c>
      <c r="AC118" s="37">
        <v>49</v>
      </c>
      <c r="AD118" s="37">
        <v>15</v>
      </c>
      <c r="AE118" s="37">
        <v>14</v>
      </c>
      <c r="AF118" s="35">
        <v>23</v>
      </c>
      <c r="AG118" s="35">
        <v>48</v>
      </c>
      <c r="AH118" s="35">
        <v>10</v>
      </c>
      <c r="AI118" s="35">
        <v>18</v>
      </c>
      <c r="AJ118" s="35">
        <v>10</v>
      </c>
      <c r="AK118" s="35">
        <v>1</v>
      </c>
      <c r="AL118" s="35">
        <v>9</v>
      </c>
      <c r="AM118" s="35">
        <v>81</v>
      </c>
      <c r="AN118">
        <v>8</v>
      </c>
      <c r="AO118">
        <v>67</v>
      </c>
      <c r="AP118">
        <v>53</v>
      </c>
      <c r="AQ118" s="35">
        <v>53</v>
      </c>
      <c r="AR118" s="35">
        <v>172</v>
      </c>
      <c r="AS118">
        <v>22</v>
      </c>
      <c r="AT118">
        <v>84</v>
      </c>
      <c r="AU118">
        <v>24</v>
      </c>
      <c r="AV118">
        <v>19</v>
      </c>
      <c r="AW118">
        <v>33</v>
      </c>
      <c r="AX118">
        <v>21</v>
      </c>
      <c r="AY118">
        <v>12</v>
      </c>
      <c r="AZ118">
        <v>25</v>
      </c>
      <c r="BA118">
        <v>18</v>
      </c>
      <c r="BB118">
        <v>19</v>
      </c>
      <c r="BC118">
        <v>20</v>
      </c>
      <c r="BD118">
        <v>15</v>
      </c>
      <c r="BE118">
        <v>10</v>
      </c>
      <c r="BF118">
        <v>14</v>
      </c>
      <c r="BG118" s="5">
        <v>27</v>
      </c>
      <c r="BH118" s="5">
        <v>36</v>
      </c>
      <c r="BI118" s="5">
        <v>5</v>
      </c>
      <c r="BJ118" s="5">
        <v>39</v>
      </c>
      <c r="BK118" s="5">
        <v>4</v>
      </c>
      <c r="BL118" s="5">
        <v>43</v>
      </c>
      <c r="BM118" s="5">
        <v>46</v>
      </c>
      <c r="BN118">
        <v>7</v>
      </c>
    </row>
    <row r="119" spans="1:66" ht="12.75">
      <c r="A119" s="1" t="s">
        <v>159</v>
      </c>
      <c r="B119" s="1">
        <v>0.47</v>
      </c>
      <c r="C119" s="1">
        <v>0.52</v>
      </c>
      <c r="D119" s="1">
        <v>1.31</v>
      </c>
      <c r="E119" s="66">
        <f t="shared" si="6"/>
        <v>2.2555555555555555</v>
      </c>
      <c r="F119" s="64">
        <v>1.86</v>
      </c>
      <c r="G119" s="36">
        <v>1.17</v>
      </c>
      <c r="H119" s="36">
        <v>2.43</v>
      </c>
      <c r="I119" s="36">
        <v>2.79</v>
      </c>
      <c r="J119" s="36">
        <v>2.52</v>
      </c>
      <c r="K119" s="22">
        <v>2.26</v>
      </c>
      <c r="L119" s="22">
        <v>2.01</v>
      </c>
      <c r="M119" s="22">
        <v>2.78</v>
      </c>
      <c r="N119" s="22">
        <v>2.48</v>
      </c>
      <c r="O119" s="70">
        <f t="shared" si="7"/>
        <v>4.228201497066559</v>
      </c>
      <c r="P119" s="71">
        <f t="shared" si="4"/>
        <v>209</v>
      </c>
      <c r="Q119" s="72">
        <f t="shared" si="5"/>
        <v>36</v>
      </c>
      <c r="R119" s="78">
        <v>4</v>
      </c>
      <c r="S119" s="59">
        <v>4</v>
      </c>
      <c r="T119" s="6">
        <v>6</v>
      </c>
      <c r="U119" s="6">
        <v>1</v>
      </c>
      <c r="V119" s="6">
        <v>1</v>
      </c>
      <c r="W119" s="6">
        <v>4</v>
      </c>
      <c r="X119" s="6">
        <v>9</v>
      </c>
      <c r="Y119" s="37">
        <v>8</v>
      </c>
      <c r="Z119" s="37">
        <v>8</v>
      </c>
      <c r="AA119" s="37"/>
      <c r="AB119" s="37"/>
      <c r="AC119" s="37">
        <v>1</v>
      </c>
      <c r="AD119" s="37"/>
      <c r="AE119" s="37">
        <v>3</v>
      </c>
      <c r="AF119" s="35">
        <v>38</v>
      </c>
      <c r="AG119" s="35">
        <v>12</v>
      </c>
      <c r="AH119" s="35">
        <v>3</v>
      </c>
      <c r="AI119" s="35">
        <v>1</v>
      </c>
      <c r="AJ119" s="35">
        <v>5</v>
      </c>
      <c r="AK119" s="35">
        <v>2</v>
      </c>
      <c r="AL119" s="35">
        <v>16</v>
      </c>
      <c r="AM119" s="35"/>
      <c r="AN119">
        <v>3</v>
      </c>
      <c r="AO119">
        <v>4</v>
      </c>
      <c r="AP119">
        <v>9</v>
      </c>
      <c r="AT119">
        <v>4</v>
      </c>
      <c r="AU119">
        <v>14</v>
      </c>
      <c r="AV119">
        <v>1</v>
      </c>
      <c r="AW119">
        <v>4</v>
      </c>
      <c r="AX119">
        <v>1</v>
      </c>
      <c r="AY119">
        <v>8</v>
      </c>
      <c r="AZ119">
        <v>6</v>
      </c>
      <c r="BA119">
        <v>2</v>
      </c>
      <c r="BB119">
        <v>1</v>
      </c>
      <c r="BC119">
        <v>1</v>
      </c>
      <c r="BD119">
        <v>2</v>
      </c>
      <c r="BF119">
        <v>1</v>
      </c>
      <c r="BH119" s="5">
        <v>1</v>
      </c>
      <c r="BI119" s="5"/>
      <c r="BJ119" s="5"/>
      <c r="BK119" s="5"/>
      <c r="BL119" s="5"/>
      <c r="BM119" s="5">
        <v>5</v>
      </c>
      <c r="BN119">
        <v>16</v>
      </c>
    </row>
    <row r="120" spans="1:59" ht="12.75">
      <c r="A120" s="1" t="s">
        <v>160</v>
      </c>
      <c r="B120" s="1">
        <v>10.29</v>
      </c>
      <c r="C120" s="1">
        <v>9.08</v>
      </c>
      <c r="D120" s="1">
        <v>3.03</v>
      </c>
      <c r="E120" s="66">
        <f t="shared" si="6"/>
        <v>2.0622222222222226</v>
      </c>
      <c r="F120" s="64">
        <v>0.08</v>
      </c>
      <c r="G120" s="36">
        <v>0.82</v>
      </c>
      <c r="H120" s="36">
        <v>5.27</v>
      </c>
      <c r="I120" s="36">
        <v>0.53</v>
      </c>
      <c r="J120" s="36">
        <v>2.89</v>
      </c>
      <c r="K120" s="22">
        <v>3.09</v>
      </c>
      <c r="L120" s="22">
        <v>3.49</v>
      </c>
      <c r="M120" s="22">
        <v>1.85</v>
      </c>
      <c r="N120" s="22">
        <v>0.54</v>
      </c>
      <c r="O120" s="70">
        <f t="shared" si="7"/>
        <v>0.24276755007080722</v>
      </c>
      <c r="P120" s="71">
        <f t="shared" si="4"/>
        <v>12</v>
      </c>
      <c r="Q120" s="72">
        <f t="shared" si="5"/>
        <v>3</v>
      </c>
      <c r="R120" s="78"/>
      <c r="S120" s="30"/>
      <c r="T120" s="6"/>
      <c r="U120" s="6"/>
      <c r="V120" s="6"/>
      <c r="W120" s="6"/>
      <c r="X120" s="6">
        <v>4</v>
      </c>
      <c r="Y120" s="37"/>
      <c r="Z120" s="37"/>
      <c r="AA120" s="37"/>
      <c r="AB120" s="37"/>
      <c r="AC120" s="37"/>
      <c r="AD120" s="37"/>
      <c r="AE120" s="37"/>
      <c r="AJ120" s="35">
        <v>2</v>
      </c>
      <c r="AK120" s="35"/>
      <c r="AL120" s="35"/>
      <c r="AM120" s="35"/>
      <c r="BG120" s="5">
        <v>6</v>
      </c>
    </row>
    <row r="121" spans="1:31" ht="12.75">
      <c r="A121" s="1" t="s">
        <v>161</v>
      </c>
      <c r="E121" s="66">
        <f t="shared" si="6"/>
        <v>0.003333333333333333</v>
      </c>
      <c r="F121" s="64"/>
      <c r="G121" s="36">
        <v>0.03</v>
      </c>
      <c r="H121" s="36"/>
      <c r="I121" s="36"/>
      <c r="J121" s="36"/>
      <c r="K121" s="22"/>
      <c r="L121"/>
      <c r="N121" s="22"/>
      <c r="O121" s="70">
        <f t="shared" si="7"/>
        <v>0</v>
      </c>
      <c r="P121" s="71">
        <f t="shared" si="4"/>
        <v>0</v>
      </c>
      <c r="Q121" s="72">
        <f t="shared" si="5"/>
        <v>0</v>
      </c>
      <c r="R121" s="78"/>
      <c r="S121" s="30"/>
      <c r="T121" s="6"/>
      <c r="U121" s="6"/>
      <c r="V121" s="6"/>
      <c r="W121" s="6"/>
      <c r="X121" s="6"/>
      <c r="Y121" s="37"/>
      <c r="Z121" s="37"/>
      <c r="AA121" s="37"/>
      <c r="AB121" s="37"/>
      <c r="AC121" s="37"/>
      <c r="AD121" s="37"/>
      <c r="AE121" s="37"/>
    </row>
    <row r="122" spans="1:64" ht="12.75">
      <c r="A122" s="1" t="s">
        <v>162</v>
      </c>
      <c r="B122" s="1">
        <v>57.39</v>
      </c>
      <c r="C122" s="1">
        <v>43.28</v>
      </c>
      <c r="D122" s="51">
        <v>19.1</v>
      </c>
      <c r="E122" s="66">
        <f t="shared" si="6"/>
        <v>9.67</v>
      </c>
      <c r="F122" s="64">
        <v>10.92</v>
      </c>
      <c r="G122" s="36">
        <v>7.88</v>
      </c>
      <c r="H122" s="36">
        <v>7.08</v>
      </c>
      <c r="I122" s="36">
        <v>7.48</v>
      </c>
      <c r="J122" s="36">
        <v>11.95</v>
      </c>
      <c r="K122" s="22">
        <v>8.06</v>
      </c>
      <c r="L122" s="22">
        <v>8.55</v>
      </c>
      <c r="M122" s="22">
        <v>11.19</v>
      </c>
      <c r="N122" s="22">
        <v>13.92</v>
      </c>
      <c r="O122" s="70">
        <f t="shared" si="7"/>
        <v>15.41573942949626</v>
      </c>
      <c r="P122" s="71">
        <f t="shared" si="4"/>
        <v>762</v>
      </c>
      <c r="Q122" s="72">
        <f t="shared" si="5"/>
        <v>32</v>
      </c>
      <c r="R122" s="78">
        <v>25</v>
      </c>
      <c r="S122" s="30"/>
      <c r="T122" s="6">
        <v>5</v>
      </c>
      <c r="U122" s="6">
        <v>45</v>
      </c>
      <c r="V122" s="6"/>
      <c r="W122" s="6"/>
      <c r="X122" s="6">
        <v>5</v>
      </c>
      <c r="Y122" s="37"/>
      <c r="Z122" s="37">
        <v>3</v>
      </c>
      <c r="AA122" s="37">
        <v>41</v>
      </c>
      <c r="AB122" s="37">
        <v>26</v>
      </c>
      <c r="AC122" s="37">
        <v>53</v>
      </c>
      <c r="AD122" s="37"/>
      <c r="AE122" s="37">
        <v>2</v>
      </c>
      <c r="AF122" s="37">
        <v>6</v>
      </c>
      <c r="AG122" s="37">
        <v>34</v>
      </c>
      <c r="AI122" s="37">
        <v>7</v>
      </c>
      <c r="AJ122" s="35">
        <v>2</v>
      </c>
      <c r="AK122" s="35"/>
      <c r="AL122" s="35"/>
      <c r="AM122" s="35"/>
      <c r="AN122">
        <v>8</v>
      </c>
      <c r="AO122">
        <v>2</v>
      </c>
      <c r="AP122">
        <v>19</v>
      </c>
      <c r="AQ122">
        <v>78</v>
      </c>
      <c r="AR122">
        <v>89</v>
      </c>
      <c r="AS122">
        <v>33</v>
      </c>
      <c r="AT122">
        <v>59</v>
      </c>
      <c r="AU122">
        <v>12</v>
      </c>
      <c r="AV122">
        <v>2</v>
      </c>
      <c r="AZ122">
        <v>10</v>
      </c>
      <c r="BA122">
        <v>6</v>
      </c>
      <c r="BB122">
        <v>31</v>
      </c>
      <c r="BC122">
        <v>62</v>
      </c>
      <c r="BD122">
        <v>4</v>
      </c>
      <c r="BE122">
        <v>18</v>
      </c>
      <c r="BF122">
        <v>34</v>
      </c>
      <c r="BG122" s="5">
        <v>9</v>
      </c>
      <c r="BK122">
        <v>16</v>
      </c>
      <c r="BL122">
        <v>16</v>
      </c>
    </row>
    <row r="123" spans="1:60" ht="12.75">
      <c r="A123" s="1" t="s">
        <v>163</v>
      </c>
      <c r="B123" s="51">
        <v>0.1</v>
      </c>
      <c r="C123" s="1">
        <v>0.09</v>
      </c>
      <c r="D123" s="1">
        <v>0.22</v>
      </c>
      <c r="E123" s="66">
        <f t="shared" si="6"/>
        <v>2.071111111111111</v>
      </c>
      <c r="F123" s="64">
        <v>0.24</v>
      </c>
      <c r="G123" s="36">
        <v>0.16</v>
      </c>
      <c r="H123" s="36">
        <v>0.63</v>
      </c>
      <c r="I123" s="36">
        <v>0.26</v>
      </c>
      <c r="J123" s="36">
        <v>1.24</v>
      </c>
      <c r="K123" s="22">
        <v>1.24</v>
      </c>
      <c r="L123" s="22">
        <v>1.58</v>
      </c>
      <c r="M123" s="22">
        <v>5.39</v>
      </c>
      <c r="N123" s="22">
        <v>7.9</v>
      </c>
      <c r="O123" s="70">
        <f t="shared" si="7"/>
        <v>13.817519724863445</v>
      </c>
      <c r="P123" s="71">
        <f t="shared" si="4"/>
        <v>683</v>
      </c>
      <c r="Q123" s="72">
        <f t="shared" si="5"/>
        <v>28</v>
      </c>
      <c r="R123" s="78">
        <v>115</v>
      </c>
      <c r="S123" s="30"/>
      <c r="T123" s="6">
        <v>5</v>
      </c>
      <c r="U123" s="6">
        <v>11</v>
      </c>
      <c r="V123" s="6"/>
      <c r="W123" s="6"/>
      <c r="X123" s="6">
        <v>9</v>
      </c>
      <c r="Y123" s="37"/>
      <c r="Z123" s="37">
        <v>2</v>
      </c>
      <c r="AA123" s="37">
        <v>20</v>
      </c>
      <c r="AB123" s="37">
        <v>12</v>
      </c>
      <c r="AC123" s="37">
        <v>56</v>
      </c>
      <c r="AD123" s="37"/>
      <c r="AE123" s="37"/>
      <c r="AF123" s="37">
        <v>32</v>
      </c>
      <c r="AG123" s="37">
        <v>143</v>
      </c>
      <c r="AH123" s="37">
        <v>13</v>
      </c>
      <c r="AI123" s="37">
        <v>16</v>
      </c>
      <c r="AJ123" s="35">
        <v>3</v>
      </c>
      <c r="AM123">
        <v>2</v>
      </c>
      <c r="AN123">
        <v>2</v>
      </c>
      <c r="AO123">
        <v>9</v>
      </c>
      <c r="AP123">
        <v>7</v>
      </c>
      <c r="AQ123">
        <v>16</v>
      </c>
      <c r="AR123">
        <v>23</v>
      </c>
      <c r="AS123">
        <v>8</v>
      </c>
      <c r="AT123">
        <v>81</v>
      </c>
      <c r="AW123">
        <v>1</v>
      </c>
      <c r="BB123">
        <v>56</v>
      </c>
      <c r="BC123">
        <v>22</v>
      </c>
      <c r="BD123">
        <v>2</v>
      </c>
      <c r="BE123">
        <v>8</v>
      </c>
      <c r="BG123" s="5">
        <v>8</v>
      </c>
      <c r="BH123" s="5">
        <v>1</v>
      </c>
    </row>
    <row r="124" spans="1:62" ht="12.75">
      <c r="A124" s="1" t="s">
        <v>164</v>
      </c>
      <c r="B124" s="1">
        <v>2.85</v>
      </c>
      <c r="C124" s="1">
        <v>2.51</v>
      </c>
      <c r="D124" s="1">
        <v>1.21</v>
      </c>
      <c r="E124" s="66">
        <f t="shared" si="6"/>
        <v>1.0333333333333334</v>
      </c>
      <c r="F124" s="64">
        <v>0.5</v>
      </c>
      <c r="G124" s="36">
        <v>1.68</v>
      </c>
      <c r="H124" s="36">
        <v>0.6</v>
      </c>
      <c r="I124" s="36">
        <v>0.46</v>
      </c>
      <c r="J124" s="36">
        <v>0.99</v>
      </c>
      <c r="K124" s="22">
        <v>0.74</v>
      </c>
      <c r="L124" s="22">
        <v>1.54</v>
      </c>
      <c r="M124" s="22">
        <v>1.98</v>
      </c>
      <c r="N124" s="22">
        <v>0.81</v>
      </c>
      <c r="O124" s="70">
        <f t="shared" si="7"/>
        <v>2.00283228808416</v>
      </c>
      <c r="P124" s="71">
        <f t="shared" si="4"/>
        <v>99</v>
      </c>
      <c r="Q124" s="72">
        <f t="shared" si="5"/>
        <v>24</v>
      </c>
      <c r="R124" s="78"/>
      <c r="S124" s="30"/>
      <c r="T124" s="6"/>
      <c r="U124" s="6"/>
      <c r="V124" s="6"/>
      <c r="W124" s="6">
        <v>1</v>
      </c>
      <c r="X124" s="6">
        <v>30</v>
      </c>
      <c r="Y124" s="37">
        <v>1</v>
      </c>
      <c r="Z124" s="37">
        <v>2</v>
      </c>
      <c r="AA124" s="37">
        <v>1</v>
      </c>
      <c r="AB124" s="37">
        <v>2</v>
      </c>
      <c r="AC124" s="37"/>
      <c r="AD124" s="37"/>
      <c r="AE124" s="37"/>
      <c r="AG124" s="37">
        <v>1</v>
      </c>
      <c r="AI124" s="37">
        <v>5</v>
      </c>
      <c r="AJ124" s="35"/>
      <c r="AL124" s="6">
        <v>1</v>
      </c>
      <c r="AM124">
        <v>1</v>
      </c>
      <c r="AO124">
        <v>2</v>
      </c>
      <c r="AR124">
        <v>1</v>
      </c>
      <c r="AT124">
        <v>1</v>
      </c>
      <c r="AU124">
        <v>18</v>
      </c>
      <c r="AW124">
        <v>3</v>
      </c>
      <c r="AY124">
        <v>2</v>
      </c>
      <c r="AZ124">
        <v>1</v>
      </c>
      <c r="BC124">
        <v>1</v>
      </c>
      <c r="BD124">
        <v>1</v>
      </c>
      <c r="BF124">
        <v>3</v>
      </c>
      <c r="BG124" s="5">
        <v>9</v>
      </c>
      <c r="BH124" s="5">
        <v>8</v>
      </c>
      <c r="BI124">
        <v>1</v>
      </c>
      <c r="BJ124">
        <v>3</v>
      </c>
    </row>
    <row r="125" spans="1:65" ht="12.75">
      <c r="A125" s="1" t="s">
        <v>165</v>
      </c>
      <c r="B125" s="1">
        <v>2.94</v>
      </c>
      <c r="C125" s="1">
        <v>1.45</v>
      </c>
      <c r="D125" s="1">
        <v>0.96</v>
      </c>
      <c r="E125" s="66">
        <f t="shared" si="6"/>
        <v>0.9144444444444445</v>
      </c>
      <c r="F125" s="64">
        <v>0.21</v>
      </c>
      <c r="G125" s="36">
        <v>2.15</v>
      </c>
      <c r="H125" s="36">
        <v>1.09</v>
      </c>
      <c r="I125" s="36">
        <v>0.05</v>
      </c>
      <c r="J125" s="36">
        <v>0.34</v>
      </c>
      <c r="K125" s="22">
        <v>0.47</v>
      </c>
      <c r="L125" s="22">
        <v>0.77</v>
      </c>
      <c r="M125" s="22">
        <v>1.88</v>
      </c>
      <c r="N125" s="22">
        <v>1.27</v>
      </c>
      <c r="O125" s="70">
        <f t="shared" si="7"/>
        <v>1.5982197046328142</v>
      </c>
      <c r="P125" s="71">
        <f t="shared" si="4"/>
        <v>79</v>
      </c>
      <c r="Q125" s="72">
        <f t="shared" si="5"/>
        <v>13</v>
      </c>
      <c r="R125" s="78"/>
      <c r="S125" s="30"/>
      <c r="T125" s="6">
        <v>1</v>
      </c>
      <c r="U125" s="6"/>
      <c r="V125" s="6"/>
      <c r="W125" s="6"/>
      <c r="X125" s="6">
        <v>24</v>
      </c>
      <c r="Y125" s="37"/>
      <c r="Z125" s="37"/>
      <c r="AA125" s="37">
        <v>1</v>
      </c>
      <c r="AB125" s="37">
        <v>2</v>
      </c>
      <c r="AC125" s="37"/>
      <c r="AD125" s="37"/>
      <c r="AE125" s="37"/>
      <c r="AF125">
        <v>1</v>
      </c>
      <c r="AI125" s="37">
        <v>1</v>
      </c>
      <c r="AJ125" s="35"/>
      <c r="AM125">
        <v>2</v>
      </c>
      <c r="AP125">
        <v>1</v>
      </c>
      <c r="AU125">
        <v>6</v>
      </c>
      <c r="AW125">
        <v>1</v>
      </c>
      <c r="AZ125">
        <v>35</v>
      </c>
      <c r="BE125">
        <v>1</v>
      </c>
      <c r="BG125" s="5">
        <v>3</v>
      </c>
      <c r="BI125" s="5"/>
      <c r="BJ125" s="5"/>
      <c r="BK125" s="5"/>
      <c r="BL125" s="5"/>
      <c r="BM125" s="5"/>
    </row>
    <row r="126" spans="1:66" ht="12.75">
      <c r="A126" s="1" t="s">
        <v>166</v>
      </c>
      <c r="B126" s="1">
        <v>17.54</v>
      </c>
      <c r="C126" s="1">
        <v>16.73</v>
      </c>
      <c r="D126" s="1">
        <v>31.53</v>
      </c>
      <c r="E126" s="66">
        <f t="shared" si="6"/>
        <v>59.861111111111114</v>
      </c>
      <c r="F126" s="64">
        <v>33.66</v>
      </c>
      <c r="G126" s="36">
        <v>33.64</v>
      </c>
      <c r="H126" s="36">
        <v>43.36</v>
      </c>
      <c r="I126" s="36">
        <v>60.96</v>
      </c>
      <c r="J126" s="36">
        <v>48.09</v>
      </c>
      <c r="K126" s="22">
        <v>62.12</v>
      </c>
      <c r="L126" s="22">
        <v>66.12</v>
      </c>
      <c r="M126" s="22">
        <v>86.35</v>
      </c>
      <c r="N126" s="22">
        <v>104.45</v>
      </c>
      <c r="O126" s="70">
        <f t="shared" si="7"/>
        <v>70.48351203722436</v>
      </c>
      <c r="P126" s="71">
        <f t="shared" si="4"/>
        <v>3484</v>
      </c>
      <c r="Q126" s="72">
        <f t="shared" si="5"/>
        <v>48</v>
      </c>
      <c r="R126" s="78">
        <v>139</v>
      </c>
      <c r="S126" s="30"/>
      <c r="T126" s="6">
        <v>18</v>
      </c>
      <c r="U126" s="6">
        <v>97</v>
      </c>
      <c r="V126" s="6">
        <v>91</v>
      </c>
      <c r="W126" s="6">
        <v>9</v>
      </c>
      <c r="X126" s="6">
        <v>223</v>
      </c>
      <c r="Y126" s="37">
        <v>16</v>
      </c>
      <c r="Z126" s="37">
        <v>25</v>
      </c>
      <c r="AA126" s="37">
        <v>43</v>
      </c>
      <c r="AB126" s="37">
        <v>53</v>
      </c>
      <c r="AC126" s="37">
        <v>176</v>
      </c>
      <c r="AD126" s="37">
        <v>5</v>
      </c>
      <c r="AE126" s="37">
        <v>17</v>
      </c>
      <c r="AF126" s="35">
        <v>98</v>
      </c>
      <c r="AG126" s="35">
        <v>276</v>
      </c>
      <c r="AH126" s="35">
        <v>64</v>
      </c>
      <c r="AI126" s="35">
        <v>56</v>
      </c>
      <c r="AJ126" s="35">
        <v>67</v>
      </c>
      <c r="AK126" s="35">
        <v>37</v>
      </c>
      <c r="AL126" s="35">
        <v>14</v>
      </c>
      <c r="AM126" s="35">
        <v>71</v>
      </c>
      <c r="AN126">
        <v>156</v>
      </c>
      <c r="AO126">
        <v>27</v>
      </c>
      <c r="AP126">
        <v>74</v>
      </c>
      <c r="AQ126" s="35">
        <v>117</v>
      </c>
      <c r="AR126" s="35">
        <v>103</v>
      </c>
      <c r="AS126">
        <v>128</v>
      </c>
      <c r="AT126">
        <v>94</v>
      </c>
      <c r="AU126">
        <v>324</v>
      </c>
      <c r="AV126">
        <v>19</v>
      </c>
      <c r="AW126">
        <v>44</v>
      </c>
      <c r="AX126">
        <v>2</v>
      </c>
      <c r="AY126">
        <v>15</v>
      </c>
      <c r="AZ126">
        <v>55</v>
      </c>
      <c r="BA126">
        <v>4</v>
      </c>
      <c r="BB126">
        <v>74</v>
      </c>
      <c r="BC126">
        <v>48</v>
      </c>
      <c r="BD126">
        <v>15</v>
      </c>
      <c r="BE126">
        <v>56</v>
      </c>
      <c r="BF126">
        <v>44</v>
      </c>
      <c r="BG126" s="5">
        <v>253</v>
      </c>
      <c r="BH126" s="5">
        <v>40</v>
      </c>
      <c r="BI126" s="5">
        <v>11</v>
      </c>
      <c r="BJ126" s="5">
        <v>57</v>
      </c>
      <c r="BK126" s="5">
        <v>8</v>
      </c>
      <c r="BL126" s="5">
        <v>3</v>
      </c>
      <c r="BM126" s="5">
        <v>115</v>
      </c>
      <c r="BN126">
        <v>3</v>
      </c>
    </row>
    <row r="127" spans="1:65" ht="12.75">
      <c r="A127" s="1" t="s">
        <v>167</v>
      </c>
      <c r="B127" s="1">
        <v>2.15</v>
      </c>
      <c r="C127" s="1">
        <v>0.57</v>
      </c>
      <c r="D127" s="1">
        <v>1.28</v>
      </c>
      <c r="E127" s="66">
        <f t="shared" si="6"/>
        <v>2.2977777777777777</v>
      </c>
      <c r="F127" s="64">
        <v>0.86</v>
      </c>
      <c r="G127" s="36">
        <v>1.36</v>
      </c>
      <c r="H127" s="36">
        <v>1.48</v>
      </c>
      <c r="I127" s="36">
        <v>1.18</v>
      </c>
      <c r="J127" s="36">
        <v>3.19</v>
      </c>
      <c r="K127" s="22">
        <v>3.41</v>
      </c>
      <c r="L127" s="22">
        <v>4.17</v>
      </c>
      <c r="M127" s="22">
        <v>3.64</v>
      </c>
      <c r="N127" s="22">
        <v>1.39</v>
      </c>
      <c r="O127" s="70">
        <f t="shared" si="7"/>
        <v>2.7311349382965813</v>
      </c>
      <c r="P127" s="71">
        <f t="shared" si="4"/>
        <v>135</v>
      </c>
      <c r="Q127" s="72">
        <f t="shared" si="5"/>
        <v>17</v>
      </c>
      <c r="R127" s="78"/>
      <c r="S127" s="30">
        <v>9</v>
      </c>
      <c r="T127" s="6"/>
      <c r="U127" s="6">
        <v>1</v>
      </c>
      <c r="V127" s="6"/>
      <c r="W127" s="6"/>
      <c r="X127" s="6">
        <v>3</v>
      </c>
      <c r="Y127" s="37"/>
      <c r="Z127" s="37"/>
      <c r="AA127" s="37"/>
      <c r="AB127" s="37"/>
      <c r="AC127" s="37">
        <v>41</v>
      </c>
      <c r="AD127" s="37"/>
      <c r="AE127" s="37"/>
      <c r="AG127" s="35">
        <v>2</v>
      </c>
      <c r="AI127" s="35">
        <v>1</v>
      </c>
      <c r="AJ127" s="35">
        <v>2</v>
      </c>
      <c r="AQ127">
        <v>2</v>
      </c>
      <c r="AR127">
        <v>49</v>
      </c>
      <c r="AS127">
        <v>7</v>
      </c>
      <c r="AU127">
        <v>2</v>
      </c>
      <c r="AW127">
        <v>2</v>
      </c>
      <c r="AY127">
        <v>1</v>
      </c>
      <c r="BD127">
        <v>4</v>
      </c>
      <c r="BF127">
        <v>2</v>
      </c>
      <c r="BG127" s="5">
        <v>4</v>
      </c>
      <c r="BH127" s="5">
        <v>3</v>
      </c>
      <c r="BI127" s="5"/>
      <c r="BJ127" s="5"/>
      <c r="BK127" s="5"/>
      <c r="BL127" s="5"/>
      <c r="BM127" s="5"/>
    </row>
    <row r="128" spans="1:65" ht="12.75">
      <c r="A128" s="1" t="s">
        <v>168</v>
      </c>
      <c r="B128" s="1">
        <v>11.83</v>
      </c>
      <c r="C128" s="1">
        <v>8.88</v>
      </c>
      <c r="D128" s="1">
        <v>8.43</v>
      </c>
      <c r="E128" s="66">
        <f t="shared" si="6"/>
        <v>11.17</v>
      </c>
      <c r="F128" s="64">
        <v>0.13</v>
      </c>
      <c r="G128" s="36">
        <v>42.25</v>
      </c>
      <c r="H128" s="36">
        <v>1.34</v>
      </c>
      <c r="I128" s="36">
        <v>9.66</v>
      </c>
      <c r="J128" s="36">
        <v>1.11</v>
      </c>
      <c r="K128" s="22">
        <v>11.49</v>
      </c>
      <c r="L128" s="22">
        <v>2.1</v>
      </c>
      <c r="M128" s="22">
        <v>29.77</v>
      </c>
      <c r="N128" s="22">
        <v>2.68</v>
      </c>
      <c r="O128" s="70">
        <f t="shared" si="7"/>
        <v>22.334614606514265</v>
      </c>
      <c r="P128" s="71">
        <f t="shared" si="4"/>
        <v>1104</v>
      </c>
      <c r="Q128" s="72">
        <f t="shared" si="5"/>
        <v>32</v>
      </c>
      <c r="R128" s="78"/>
      <c r="S128" s="30">
        <v>18</v>
      </c>
      <c r="T128" s="6">
        <v>70</v>
      </c>
      <c r="U128" s="6">
        <v>3</v>
      </c>
      <c r="V128" s="6"/>
      <c r="W128" s="6">
        <v>70</v>
      </c>
      <c r="X128" s="6">
        <v>40</v>
      </c>
      <c r="Y128" s="37"/>
      <c r="Z128" s="37">
        <v>9</v>
      </c>
      <c r="AA128" s="37">
        <v>1</v>
      </c>
      <c r="AB128" s="37"/>
      <c r="AC128" s="37"/>
      <c r="AD128" s="37"/>
      <c r="AE128" s="37"/>
      <c r="AF128">
        <v>10</v>
      </c>
      <c r="AH128">
        <v>24</v>
      </c>
      <c r="AI128" s="35">
        <v>3</v>
      </c>
      <c r="AJ128" s="35">
        <v>220</v>
      </c>
      <c r="AK128" s="6">
        <v>3</v>
      </c>
      <c r="AL128" s="6">
        <v>36</v>
      </c>
      <c r="AM128">
        <v>84</v>
      </c>
      <c r="AN128">
        <v>4</v>
      </c>
      <c r="AO128">
        <v>1</v>
      </c>
      <c r="AP128">
        <v>1</v>
      </c>
      <c r="AQ128">
        <v>2</v>
      </c>
      <c r="AR128">
        <v>30</v>
      </c>
      <c r="AS128">
        <v>9</v>
      </c>
      <c r="AT128">
        <v>24</v>
      </c>
      <c r="AU128">
        <v>20</v>
      </c>
      <c r="AW128">
        <v>47</v>
      </c>
      <c r="AX128">
        <v>80</v>
      </c>
      <c r="AZ128">
        <v>15</v>
      </c>
      <c r="BC128">
        <v>2</v>
      </c>
      <c r="BD128">
        <v>31</v>
      </c>
      <c r="BG128" s="5">
        <v>1</v>
      </c>
      <c r="BH128" s="5">
        <v>83</v>
      </c>
      <c r="BI128" s="5">
        <v>97</v>
      </c>
      <c r="BJ128" s="5">
        <v>41</v>
      </c>
      <c r="BK128" s="5"/>
      <c r="BL128" s="5"/>
      <c r="BM128" s="5">
        <v>25</v>
      </c>
    </row>
    <row r="129" spans="1:59" ht="12.75">
      <c r="A129" s="1" t="s">
        <v>169</v>
      </c>
      <c r="B129" s="1">
        <v>1.89</v>
      </c>
      <c r="C129" s="1">
        <v>1.35</v>
      </c>
      <c r="D129" s="1">
        <v>0.69</v>
      </c>
      <c r="E129" s="66">
        <f t="shared" si="6"/>
        <v>0.3933333333333333</v>
      </c>
      <c r="F129" s="64">
        <v>0.1</v>
      </c>
      <c r="G129" s="36">
        <v>0.25</v>
      </c>
      <c r="H129" s="36">
        <v>0.44</v>
      </c>
      <c r="I129" s="36">
        <v>0.34</v>
      </c>
      <c r="J129" s="36">
        <v>1.34</v>
      </c>
      <c r="K129" s="22">
        <v>0.02</v>
      </c>
      <c r="L129" s="22">
        <v>0.08</v>
      </c>
      <c r="M129" s="22">
        <v>0.97</v>
      </c>
      <c r="N129" s="22"/>
      <c r="O129" s="70">
        <f t="shared" si="7"/>
        <v>0.16184503338053816</v>
      </c>
      <c r="P129" s="71">
        <f t="shared" si="4"/>
        <v>8</v>
      </c>
      <c r="Q129" s="72">
        <f t="shared" si="5"/>
        <v>4</v>
      </c>
      <c r="R129" s="78"/>
      <c r="S129" s="30"/>
      <c r="T129" s="6"/>
      <c r="U129" s="6">
        <v>1</v>
      </c>
      <c r="V129" s="6"/>
      <c r="W129" s="6"/>
      <c r="X129" s="6">
        <v>2</v>
      </c>
      <c r="Y129" s="37"/>
      <c r="Z129" s="37"/>
      <c r="AA129" s="37"/>
      <c r="AB129" s="37"/>
      <c r="AC129" s="37"/>
      <c r="AD129" s="37"/>
      <c r="AE129" s="37"/>
      <c r="AJ129" s="35">
        <v>4</v>
      </c>
      <c r="BG129" s="5">
        <v>1</v>
      </c>
    </row>
    <row r="130" spans="1:31" ht="12.75">
      <c r="A130" s="1" t="s">
        <v>170</v>
      </c>
      <c r="C130" s="1">
        <v>0.07</v>
      </c>
      <c r="D130" s="1">
        <v>0.11</v>
      </c>
      <c r="E130" s="66">
        <f t="shared" si="6"/>
        <v>0.05777777777777778</v>
      </c>
      <c r="F130" s="64">
        <v>0.5</v>
      </c>
      <c r="G130" s="36"/>
      <c r="H130" s="36"/>
      <c r="I130" s="36"/>
      <c r="J130" s="36"/>
      <c r="K130" s="22">
        <v>0.02</v>
      </c>
      <c r="L130"/>
      <c r="N130" s="22"/>
      <c r="O130" s="70">
        <f t="shared" si="7"/>
        <v>0</v>
      </c>
      <c r="P130" s="71">
        <f t="shared" si="4"/>
        <v>0</v>
      </c>
      <c r="Q130" s="72">
        <f t="shared" si="5"/>
        <v>0</v>
      </c>
      <c r="R130" s="78"/>
      <c r="S130" s="30"/>
      <c r="T130" s="6"/>
      <c r="U130" s="6"/>
      <c r="V130" s="6"/>
      <c r="W130" s="6"/>
      <c r="X130" s="6"/>
      <c r="Y130" s="37"/>
      <c r="Z130" s="37"/>
      <c r="AA130" s="37"/>
      <c r="AB130" s="37"/>
      <c r="AC130" s="37"/>
      <c r="AD130" s="37"/>
      <c r="AE130" s="37"/>
    </row>
    <row r="131" spans="1:66" ht="12.75">
      <c r="A131" s="1" t="s">
        <v>171</v>
      </c>
      <c r="B131" s="51">
        <v>28.2</v>
      </c>
      <c r="C131" s="1">
        <v>27.41</v>
      </c>
      <c r="D131" s="1">
        <v>17.76</v>
      </c>
      <c r="E131" s="66">
        <f t="shared" si="6"/>
        <v>13.576666666666666</v>
      </c>
      <c r="F131" s="64">
        <v>0.99</v>
      </c>
      <c r="G131" s="36">
        <v>20.98</v>
      </c>
      <c r="H131" s="36">
        <v>3.06</v>
      </c>
      <c r="I131" s="36">
        <v>7.72</v>
      </c>
      <c r="J131" s="36">
        <v>6.5</v>
      </c>
      <c r="K131" s="22">
        <v>7.18</v>
      </c>
      <c r="L131" s="22">
        <v>57.32</v>
      </c>
      <c r="M131" s="22">
        <v>17.33</v>
      </c>
      <c r="N131" s="22">
        <v>1.11</v>
      </c>
      <c r="O131" s="70">
        <f t="shared" si="7"/>
        <v>21.424236293748738</v>
      </c>
      <c r="P131" s="71">
        <f t="shared" si="4"/>
        <v>1059</v>
      </c>
      <c r="Q131" s="72">
        <f t="shared" si="5"/>
        <v>35</v>
      </c>
      <c r="R131" s="78"/>
      <c r="S131" s="30"/>
      <c r="T131" s="6">
        <v>4</v>
      </c>
      <c r="U131" s="6">
        <v>1</v>
      </c>
      <c r="V131" s="6"/>
      <c r="W131" s="6">
        <v>35</v>
      </c>
      <c r="X131" s="6">
        <v>8</v>
      </c>
      <c r="Y131" s="37">
        <v>9</v>
      </c>
      <c r="Z131" s="37">
        <v>10</v>
      </c>
      <c r="AA131" s="37">
        <v>5</v>
      </c>
      <c r="AB131" s="37">
        <v>2</v>
      </c>
      <c r="AC131" s="37">
        <v>5</v>
      </c>
      <c r="AD131" s="37"/>
      <c r="AE131" s="37"/>
      <c r="AG131">
        <v>28</v>
      </c>
      <c r="AH131" s="37"/>
      <c r="AI131" s="37">
        <v>1</v>
      </c>
      <c r="AJ131" s="37">
        <v>19</v>
      </c>
      <c r="AK131" s="37">
        <v>35</v>
      </c>
      <c r="AL131" s="37">
        <v>42</v>
      </c>
      <c r="AM131" s="37">
        <v>131</v>
      </c>
      <c r="AN131">
        <v>15</v>
      </c>
      <c r="AP131">
        <v>24</v>
      </c>
      <c r="AQ131">
        <v>7</v>
      </c>
      <c r="AR131">
        <v>5</v>
      </c>
      <c r="AS131">
        <v>36</v>
      </c>
      <c r="AU131">
        <v>34</v>
      </c>
      <c r="AW131">
        <v>75</v>
      </c>
      <c r="AY131">
        <v>74</v>
      </c>
      <c r="AZ131">
        <v>35</v>
      </c>
      <c r="BA131">
        <v>3</v>
      </c>
      <c r="BC131">
        <v>5</v>
      </c>
      <c r="BD131">
        <v>71</v>
      </c>
      <c r="BF131">
        <v>80</v>
      </c>
      <c r="BG131" s="5">
        <v>33</v>
      </c>
      <c r="BH131" s="5">
        <v>47</v>
      </c>
      <c r="BI131" s="5">
        <v>17</v>
      </c>
      <c r="BJ131" s="5">
        <v>19</v>
      </c>
      <c r="BK131" s="5">
        <v>8</v>
      </c>
      <c r="BL131" s="5"/>
      <c r="BM131" s="5">
        <v>135</v>
      </c>
      <c r="BN131">
        <v>1</v>
      </c>
    </row>
    <row r="132" spans="1:56" ht="12.75">
      <c r="A132" s="1" t="s">
        <v>172</v>
      </c>
      <c r="C132" s="1">
        <v>0.04</v>
      </c>
      <c r="D132" s="1">
        <v>0.08</v>
      </c>
      <c r="E132" s="66">
        <f t="shared" si="6"/>
        <v>0.0022222222222222222</v>
      </c>
      <c r="F132" s="64"/>
      <c r="H132" s="36"/>
      <c r="I132" s="36"/>
      <c r="J132" s="36"/>
      <c r="K132" s="22"/>
      <c r="L132" s="54">
        <v>0.02</v>
      </c>
      <c r="M132" s="54"/>
      <c r="N132" s="22"/>
      <c r="O132" s="70">
        <f t="shared" si="7"/>
        <v>0.02023062917256727</v>
      </c>
      <c r="P132" s="71">
        <f t="shared" si="4"/>
        <v>1</v>
      </c>
      <c r="Q132" s="72">
        <f t="shared" si="5"/>
        <v>1</v>
      </c>
      <c r="R132" s="78"/>
      <c r="S132" s="30"/>
      <c r="T132" s="6"/>
      <c r="U132" s="6"/>
      <c r="V132" s="6"/>
      <c r="W132" s="6"/>
      <c r="X132" s="6"/>
      <c r="Y132" s="37"/>
      <c r="Z132" s="37"/>
      <c r="AA132" s="37"/>
      <c r="AB132" s="37"/>
      <c r="AC132" s="37"/>
      <c r="AD132" s="37"/>
      <c r="AE132" s="37"/>
      <c r="BD132">
        <v>1</v>
      </c>
    </row>
    <row r="133" spans="1:31" ht="12.75">
      <c r="A133" s="1" t="s">
        <v>173</v>
      </c>
      <c r="B133" s="1">
        <v>0.06</v>
      </c>
      <c r="D133" s="1">
        <v>0.01</v>
      </c>
      <c r="E133" s="66">
        <f t="shared" si="6"/>
        <v>0.0022222222222222222</v>
      </c>
      <c r="F133" s="64"/>
      <c r="H133" s="36"/>
      <c r="I133" s="36"/>
      <c r="J133" s="36"/>
      <c r="K133" s="22">
        <v>0.02</v>
      </c>
      <c r="L133" s="22"/>
      <c r="M133" s="22"/>
      <c r="N133" s="22"/>
      <c r="O133" s="70">
        <f t="shared" si="7"/>
        <v>0</v>
      </c>
      <c r="P133" s="71">
        <f aca="true" t="shared" si="8" ref="P133:P143">SUM(R133:BN133)</f>
        <v>0</v>
      </c>
      <c r="Q133" s="72">
        <f aca="true" t="shared" si="9" ref="Q133:Q142">COUNTA(R133:BN133)</f>
        <v>0</v>
      </c>
      <c r="R133" s="78"/>
      <c r="S133" s="30"/>
      <c r="T133" s="6"/>
      <c r="U133" s="6"/>
      <c r="V133" s="6"/>
      <c r="W133" s="6"/>
      <c r="X133" s="6"/>
      <c r="Y133" s="37"/>
      <c r="Z133" s="37"/>
      <c r="AA133" s="37"/>
      <c r="AB133" s="37"/>
      <c r="AC133" s="37"/>
      <c r="AD133" s="37"/>
      <c r="AE133" s="37"/>
    </row>
    <row r="134" spans="1:61" ht="12.75">
      <c r="A134" s="1" t="s">
        <v>174</v>
      </c>
      <c r="B134" s="1">
        <v>2.96</v>
      </c>
      <c r="C134" s="1">
        <v>1.33</v>
      </c>
      <c r="D134" s="51">
        <v>1.8</v>
      </c>
      <c r="E134" s="66">
        <f t="shared" si="6"/>
        <v>2.9955555555555557</v>
      </c>
      <c r="F134" s="64">
        <v>0.21</v>
      </c>
      <c r="G134" s="36">
        <v>1.14</v>
      </c>
      <c r="H134" s="36">
        <v>0.08</v>
      </c>
      <c r="I134" s="36">
        <v>7.45</v>
      </c>
      <c r="J134" s="36">
        <v>0.06</v>
      </c>
      <c r="K134" s="22">
        <v>10.25</v>
      </c>
      <c r="L134" s="22">
        <v>0.27</v>
      </c>
      <c r="M134" s="22">
        <v>7.46</v>
      </c>
      <c r="N134" s="22">
        <v>0.04</v>
      </c>
      <c r="O134" s="70">
        <f t="shared" si="7"/>
        <v>8.65870928585879</v>
      </c>
      <c r="P134" s="71">
        <f t="shared" si="8"/>
        <v>428</v>
      </c>
      <c r="Q134" s="72">
        <f t="shared" si="9"/>
        <v>29</v>
      </c>
      <c r="R134" s="78"/>
      <c r="S134" s="30"/>
      <c r="T134" s="6">
        <v>11</v>
      </c>
      <c r="U134" s="6">
        <v>30</v>
      </c>
      <c r="V134" s="6"/>
      <c r="W134" s="6"/>
      <c r="X134" s="6">
        <v>25</v>
      </c>
      <c r="Y134" s="37">
        <v>8</v>
      </c>
      <c r="Z134" s="37">
        <v>11</v>
      </c>
      <c r="AA134" s="37"/>
      <c r="AB134" s="37">
        <v>7</v>
      </c>
      <c r="AC134" s="37">
        <v>44</v>
      </c>
      <c r="AD134" s="37">
        <v>6</v>
      </c>
      <c r="AE134" s="37"/>
      <c r="AF134" s="37">
        <v>37</v>
      </c>
      <c r="AG134" s="37">
        <v>17</v>
      </c>
      <c r="AH134" s="37">
        <v>7</v>
      </c>
      <c r="AI134" s="37">
        <v>4</v>
      </c>
      <c r="AJ134" s="37">
        <v>2</v>
      </c>
      <c r="AL134" s="6">
        <v>7</v>
      </c>
      <c r="AM134">
        <v>17</v>
      </c>
      <c r="AN134">
        <v>2</v>
      </c>
      <c r="AO134">
        <v>14</v>
      </c>
      <c r="AP134">
        <v>19</v>
      </c>
      <c r="AQ134">
        <v>6</v>
      </c>
      <c r="AR134">
        <v>9</v>
      </c>
      <c r="AU134">
        <v>54</v>
      </c>
      <c r="AW134">
        <v>28</v>
      </c>
      <c r="AY134">
        <v>4</v>
      </c>
      <c r="AZ134">
        <v>5</v>
      </c>
      <c r="BA134">
        <v>8</v>
      </c>
      <c r="BB134">
        <v>1</v>
      </c>
      <c r="BD134">
        <v>5</v>
      </c>
      <c r="BH134" s="5">
        <v>15</v>
      </c>
      <c r="BI134">
        <v>25</v>
      </c>
    </row>
    <row r="135" spans="1:66" ht="12.75">
      <c r="A135" s="1" t="s">
        <v>175</v>
      </c>
      <c r="B135" s="1">
        <v>3.54</v>
      </c>
      <c r="C135" s="1">
        <v>3.26</v>
      </c>
      <c r="D135" s="1">
        <v>4.98</v>
      </c>
      <c r="E135" s="66">
        <f t="shared" si="6"/>
        <v>5.066666666666666</v>
      </c>
      <c r="F135" s="64">
        <v>1.18</v>
      </c>
      <c r="G135" s="36">
        <v>0.66</v>
      </c>
      <c r="H135" s="36">
        <v>0.16</v>
      </c>
      <c r="I135" s="36">
        <v>15.22</v>
      </c>
      <c r="J135" s="36">
        <v>0.31</v>
      </c>
      <c r="K135" s="22">
        <v>16.03</v>
      </c>
      <c r="L135" s="22">
        <v>0.64</v>
      </c>
      <c r="M135" s="22">
        <v>11.26</v>
      </c>
      <c r="N135" s="22">
        <v>0.14</v>
      </c>
      <c r="O135" s="70">
        <f t="shared" si="7"/>
        <v>9.164475015172973</v>
      </c>
      <c r="P135" s="71">
        <f t="shared" si="8"/>
        <v>453</v>
      </c>
      <c r="Q135" s="72">
        <f t="shared" si="9"/>
        <v>28</v>
      </c>
      <c r="R135" s="78">
        <v>8</v>
      </c>
      <c r="S135" s="30">
        <v>68</v>
      </c>
      <c r="T135" s="6">
        <v>17</v>
      </c>
      <c r="U135" s="6"/>
      <c r="V135" s="6">
        <v>5</v>
      </c>
      <c r="W135" s="6"/>
      <c r="X135" s="6"/>
      <c r="Y135" s="37">
        <v>8</v>
      </c>
      <c r="Z135" s="37">
        <v>9</v>
      </c>
      <c r="AA135" s="37">
        <v>12</v>
      </c>
      <c r="AB135" s="37">
        <v>19</v>
      </c>
      <c r="AC135" s="37"/>
      <c r="AD135" s="37">
        <v>29</v>
      </c>
      <c r="AE135" s="37">
        <v>16</v>
      </c>
      <c r="AF135" s="37">
        <v>9</v>
      </c>
      <c r="AI135">
        <v>7</v>
      </c>
      <c r="AJ135">
        <v>36</v>
      </c>
      <c r="AK135" s="6">
        <v>33</v>
      </c>
      <c r="AL135" s="6">
        <v>16</v>
      </c>
      <c r="AN135">
        <v>4</v>
      </c>
      <c r="AQ135">
        <v>11</v>
      </c>
      <c r="AS135">
        <v>51</v>
      </c>
      <c r="AV135">
        <v>2</v>
      </c>
      <c r="AY135">
        <v>20</v>
      </c>
      <c r="BB135">
        <v>10</v>
      </c>
      <c r="BC135">
        <v>21</v>
      </c>
      <c r="BE135">
        <v>3</v>
      </c>
      <c r="BG135" s="5">
        <v>6</v>
      </c>
      <c r="BJ135">
        <v>3</v>
      </c>
      <c r="BK135">
        <v>6</v>
      </c>
      <c r="BM135">
        <v>10</v>
      </c>
      <c r="BN135">
        <v>14</v>
      </c>
    </row>
    <row r="136" spans="1:52" ht="12.75">
      <c r="A136" s="1" t="s">
        <v>176</v>
      </c>
      <c r="B136" s="1">
        <v>0.01</v>
      </c>
      <c r="C136" s="1">
        <v>0.64</v>
      </c>
      <c r="D136" s="1">
        <v>0.16</v>
      </c>
      <c r="E136" s="66">
        <f aca="true" t="shared" si="10" ref="E136:E143">(F136+G136+H136+I136+J136+K136+L136+M136+N136)/9</f>
        <v>0.08333333333333333</v>
      </c>
      <c r="F136" s="64"/>
      <c r="G136" s="36"/>
      <c r="H136" s="36"/>
      <c r="I136" s="36">
        <v>0.34</v>
      </c>
      <c r="J136" s="36"/>
      <c r="K136" s="22">
        <v>0.16</v>
      </c>
      <c r="L136"/>
      <c r="M136" s="3">
        <v>0.09</v>
      </c>
      <c r="N136" s="22">
        <v>0.16</v>
      </c>
      <c r="O136" s="70">
        <f aca="true" t="shared" si="11" ref="O136:O143">P136*10/P$4</f>
        <v>0.303459437588509</v>
      </c>
      <c r="P136" s="71">
        <f t="shared" si="8"/>
        <v>15</v>
      </c>
      <c r="Q136" s="72">
        <f t="shared" si="9"/>
        <v>6</v>
      </c>
      <c r="R136" s="78"/>
      <c r="S136" s="30">
        <v>5</v>
      </c>
      <c r="T136" s="6"/>
      <c r="U136" s="6">
        <v>2</v>
      </c>
      <c r="V136" s="6">
        <v>4</v>
      </c>
      <c r="W136" s="6"/>
      <c r="X136" s="6">
        <v>1</v>
      </c>
      <c r="Y136" s="37"/>
      <c r="Z136" s="37"/>
      <c r="AA136" s="37"/>
      <c r="AB136" s="37"/>
      <c r="AC136" s="37"/>
      <c r="AD136" s="37"/>
      <c r="AE136" s="37"/>
      <c r="AW136">
        <v>2</v>
      </c>
      <c r="AZ136">
        <v>1</v>
      </c>
    </row>
    <row r="137" spans="1:61" ht="12.75">
      <c r="A137" s="1" t="s">
        <v>177</v>
      </c>
      <c r="B137" s="1">
        <v>0.55</v>
      </c>
      <c r="C137" s="1">
        <v>0.21</v>
      </c>
      <c r="D137" s="1">
        <v>0.09</v>
      </c>
      <c r="E137" s="66">
        <f t="shared" si="10"/>
        <v>0.017777777777777778</v>
      </c>
      <c r="F137" s="64"/>
      <c r="G137" s="36">
        <v>0.06</v>
      </c>
      <c r="H137" s="36"/>
      <c r="I137" s="36"/>
      <c r="J137" s="36"/>
      <c r="K137" s="22">
        <v>0.02</v>
      </c>
      <c r="L137"/>
      <c r="M137" s="3">
        <v>0.04</v>
      </c>
      <c r="N137" s="22">
        <v>0.04</v>
      </c>
      <c r="O137" s="70">
        <f t="shared" si="11"/>
        <v>0.08092251669026908</v>
      </c>
      <c r="P137" s="71">
        <f t="shared" si="8"/>
        <v>4</v>
      </c>
      <c r="Q137" s="72">
        <f t="shared" si="9"/>
        <v>3</v>
      </c>
      <c r="R137" s="78"/>
      <c r="S137" s="30"/>
      <c r="T137" s="6"/>
      <c r="U137" s="6"/>
      <c r="V137" s="6"/>
      <c r="W137" s="6"/>
      <c r="X137" s="6"/>
      <c r="Y137" s="37">
        <v>2</v>
      </c>
      <c r="Z137" s="37">
        <v>1</v>
      </c>
      <c r="AA137" s="37"/>
      <c r="AB137" s="37"/>
      <c r="AC137" s="37"/>
      <c r="AD137" s="37"/>
      <c r="AE137" s="37"/>
      <c r="BI137">
        <v>1</v>
      </c>
    </row>
    <row r="138" spans="1:66" ht="12.75">
      <c r="A138" s="1" t="s">
        <v>178</v>
      </c>
      <c r="B138" s="1">
        <v>15.09</v>
      </c>
      <c r="C138" s="1">
        <v>14.62</v>
      </c>
      <c r="D138" s="1">
        <v>17.53</v>
      </c>
      <c r="E138" s="66">
        <f t="shared" si="10"/>
        <v>14.387777777777776</v>
      </c>
      <c r="F138" s="64">
        <v>7.25</v>
      </c>
      <c r="G138" s="36">
        <v>12.53</v>
      </c>
      <c r="H138" s="36">
        <v>13.52</v>
      </c>
      <c r="I138" s="36">
        <v>23.73</v>
      </c>
      <c r="J138" s="36">
        <v>16.29</v>
      </c>
      <c r="K138" s="22">
        <v>22.91</v>
      </c>
      <c r="L138" s="22">
        <v>8.17</v>
      </c>
      <c r="M138" s="22">
        <v>14.85</v>
      </c>
      <c r="N138" s="22">
        <v>10.24</v>
      </c>
      <c r="O138" s="70">
        <f t="shared" si="11"/>
        <v>11.511227999190776</v>
      </c>
      <c r="P138" s="71">
        <f t="shared" si="8"/>
        <v>569</v>
      </c>
      <c r="Q138" s="72">
        <f t="shared" si="9"/>
        <v>48</v>
      </c>
      <c r="R138" s="78">
        <v>9</v>
      </c>
      <c r="S138" s="30">
        <v>9</v>
      </c>
      <c r="T138" s="6">
        <v>17</v>
      </c>
      <c r="U138" s="6">
        <v>9</v>
      </c>
      <c r="V138" s="6"/>
      <c r="W138" s="6">
        <v>3</v>
      </c>
      <c r="X138" s="6">
        <v>18</v>
      </c>
      <c r="Y138" s="37">
        <v>20</v>
      </c>
      <c r="Z138" s="37">
        <v>14</v>
      </c>
      <c r="AA138" s="37">
        <v>11</v>
      </c>
      <c r="AB138" s="37">
        <v>11</v>
      </c>
      <c r="AC138" s="37">
        <v>35</v>
      </c>
      <c r="AD138" s="37">
        <v>2</v>
      </c>
      <c r="AE138" s="37">
        <v>14</v>
      </c>
      <c r="AF138" s="35">
        <v>16</v>
      </c>
      <c r="AG138" s="35">
        <v>10</v>
      </c>
      <c r="AH138" s="35">
        <v>10</v>
      </c>
      <c r="AI138" s="35">
        <v>11</v>
      </c>
      <c r="AJ138" s="35">
        <v>41</v>
      </c>
      <c r="AK138" s="35">
        <v>1</v>
      </c>
      <c r="AL138" s="35">
        <v>5</v>
      </c>
      <c r="AM138" s="35">
        <v>9</v>
      </c>
      <c r="AN138">
        <v>8</v>
      </c>
      <c r="AO138">
        <v>4</v>
      </c>
      <c r="AP138">
        <v>14</v>
      </c>
      <c r="AQ138" s="35">
        <v>22</v>
      </c>
      <c r="AR138" s="35">
        <v>2</v>
      </c>
      <c r="AS138">
        <v>18</v>
      </c>
      <c r="AT138">
        <v>20</v>
      </c>
      <c r="AU138">
        <v>12</v>
      </c>
      <c r="AV138">
        <v>4</v>
      </c>
      <c r="AW138">
        <v>21</v>
      </c>
      <c r="AX138">
        <v>2</v>
      </c>
      <c r="AY138">
        <v>4</v>
      </c>
      <c r="AZ138">
        <v>12</v>
      </c>
      <c r="BA138">
        <v>9</v>
      </c>
      <c r="BB138">
        <v>13</v>
      </c>
      <c r="BC138">
        <v>31</v>
      </c>
      <c r="BD138">
        <v>4</v>
      </c>
      <c r="BE138">
        <v>13</v>
      </c>
      <c r="BF138">
        <v>6</v>
      </c>
      <c r="BG138" s="5">
        <v>9</v>
      </c>
      <c r="BH138" s="5">
        <v>27</v>
      </c>
      <c r="BI138" s="5">
        <v>7</v>
      </c>
      <c r="BJ138" s="5">
        <v>4</v>
      </c>
      <c r="BK138" s="5">
        <v>5</v>
      </c>
      <c r="BL138" s="5">
        <v>4</v>
      </c>
      <c r="BM138" s="5">
        <v>18</v>
      </c>
      <c r="BN138">
        <v>1</v>
      </c>
    </row>
    <row r="139" spans="1:31" ht="12.75">
      <c r="A139" s="1" t="s">
        <v>179</v>
      </c>
      <c r="B139" s="1">
        <v>0.01</v>
      </c>
      <c r="C139" s="1">
        <v>0.01</v>
      </c>
      <c r="E139" s="66">
        <f t="shared" si="10"/>
        <v>0.013333333333333334</v>
      </c>
      <c r="F139" s="64"/>
      <c r="G139" s="36"/>
      <c r="H139" s="36"/>
      <c r="I139" s="36">
        <v>0.1</v>
      </c>
      <c r="J139" s="36">
        <v>0.02</v>
      </c>
      <c r="K139" s="22"/>
      <c r="L139"/>
      <c r="N139" s="22"/>
      <c r="O139" s="70">
        <f t="shared" si="11"/>
        <v>0</v>
      </c>
      <c r="P139" s="71">
        <f t="shared" si="8"/>
        <v>0</v>
      </c>
      <c r="Q139" s="72">
        <f t="shared" si="9"/>
        <v>0</v>
      </c>
      <c r="R139" s="78"/>
      <c r="S139" s="30"/>
      <c r="T139" s="6"/>
      <c r="U139" s="6"/>
      <c r="V139" s="6"/>
      <c r="W139" s="6"/>
      <c r="X139" s="6"/>
      <c r="Y139" s="37"/>
      <c r="Z139" s="37"/>
      <c r="AA139" s="37"/>
      <c r="AB139" s="37"/>
      <c r="AC139" s="37"/>
      <c r="AD139" s="37"/>
      <c r="AE139" s="37"/>
    </row>
    <row r="140" spans="1:31" ht="12.75">
      <c r="A140" s="1" t="s">
        <v>180</v>
      </c>
      <c r="B140" s="1">
        <v>0.02</v>
      </c>
      <c r="C140" s="1">
        <v>0.23</v>
      </c>
      <c r="D140" s="1">
        <v>0.29</v>
      </c>
      <c r="E140" s="66">
        <f t="shared" si="10"/>
        <v>0.02888888888888889</v>
      </c>
      <c r="F140" s="64"/>
      <c r="G140" s="36">
        <v>0.03</v>
      </c>
      <c r="H140" s="36">
        <v>0.03</v>
      </c>
      <c r="I140" s="36">
        <v>0.02</v>
      </c>
      <c r="J140" s="36">
        <v>0.04</v>
      </c>
      <c r="K140" s="22">
        <v>0.02</v>
      </c>
      <c r="L140" s="22">
        <v>0.04</v>
      </c>
      <c r="M140" s="22">
        <v>0.02</v>
      </c>
      <c r="N140" s="22">
        <v>0.06</v>
      </c>
      <c r="O140" s="70">
        <f t="shared" si="11"/>
        <v>0</v>
      </c>
      <c r="P140" s="71">
        <f t="shared" si="8"/>
        <v>0</v>
      </c>
      <c r="Q140" s="72">
        <f t="shared" si="9"/>
        <v>0</v>
      </c>
      <c r="R140" s="78"/>
      <c r="S140" s="30"/>
      <c r="T140" s="6"/>
      <c r="U140" s="6"/>
      <c r="V140" s="6"/>
      <c r="W140" s="6"/>
      <c r="X140" s="6"/>
      <c r="Y140" s="37"/>
      <c r="Z140" s="37"/>
      <c r="AA140" s="37"/>
      <c r="AB140" s="37"/>
      <c r="AC140" s="37"/>
      <c r="AD140" s="37"/>
      <c r="AE140" s="37"/>
    </row>
    <row r="141" spans="1:65" ht="12.75">
      <c r="A141" s="1" t="s">
        <v>181</v>
      </c>
      <c r="B141" s="1">
        <v>56.13</v>
      </c>
      <c r="C141" s="1">
        <v>43.64</v>
      </c>
      <c r="D141" s="51">
        <v>30.1</v>
      </c>
      <c r="E141" s="66">
        <f t="shared" si="10"/>
        <v>34.54666666666667</v>
      </c>
      <c r="F141" s="64">
        <v>12.98</v>
      </c>
      <c r="G141" s="36">
        <v>21.9</v>
      </c>
      <c r="H141" s="36">
        <v>23.8</v>
      </c>
      <c r="I141" s="36">
        <v>43.92</v>
      </c>
      <c r="J141" s="36">
        <v>42.81</v>
      </c>
      <c r="K141" s="22">
        <v>34.38</v>
      </c>
      <c r="L141" s="22">
        <v>28.49</v>
      </c>
      <c r="M141" s="22">
        <v>49.16</v>
      </c>
      <c r="N141" s="22">
        <v>53.48</v>
      </c>
      <c r="O141" s="70">
        <f t="shared" si="11"/>
        <v>45.82237507586486</v>
      </c>
      <c r="P141" s="71">
        <f t="shared" si="8"/>
        <v>2265</v>
      </c>
      <c r="Q141" s="72">
        <f t="shared" si="9"/>
        <v>42</v>
      </c>
      <c r="R141" s="78">
        <v>40</v>
      </c>
      <c r="S141" s="30">
        <v>26</v>
      </c>
      <c r="T141" s="6">
        <v>14</v>
      </c>
      <c r="U141" s="6">
        <v>4</v>
      </c>
      <c r="V141" s="6">
        <v>57</v>
      </c>
      <c r="W141" s="6"/>
      <c r="X141" s="6">
        <v>152</v>
      </c>
      <c r="Y141" s="37">
        <v>10</v>
      </c>
      <c r="Z141" s="37">
        <v>21</v>
      </c>
      <c r="AA141" s="37">
        <v>9</v>
      </c>
      <c r="AB141" s="37">
        <v>3</v>
      </c>
      <c r="AC141" s="37">
        <v>142</v>
      </c>
      <c r="AD141" s="37"/>
      <c r="AE141" s="37">
        <v>35</v>
      </c>
      <c r="AF141" s="35">
        <v>57</v>
      </c>
      <c r="AG141" s="35">
        <v>1</v>
      </c>
      <c r="AH141" s="35">
        <v>72</v>
      </c>
      <c r="AI141" s="35">
        <v>83</v>
      </c>
      <c r="AJ141" s="35">
        <v>62</v>
      </c>
      <c r="AK141" s="35">
        <v>85</v>
      </c>
      <c r="AL141" s="35">
        <v>31</v>
      </c>
      <c r="AM141" s="35">
        <v>309</v>
      </c>
      <c r="AN141">
        <v>28</v>
      </c>
      <c r="AO141">
        <v>34</v>
      </c>
      <c r="AP141">
        <v>70</v>
      </c>
      <c r="AQ141" s="35">
        <v>15</v>
      </c>
      <c r="AR141" s="35">
        <v>67</v>
      </c>
      <c r="AS141">
        <v>9</v>
      </c>
      <c r="AT141">
        <v>144</v>
      </c>
      <c r="AU141">
        <v>247</v>
      </c>
      <c r="AV141">
        <v>11</v>
      </c>
      <c r="AW141">
        <v>44</v>
      </c>
      <c r="AY141">
        <v>71</v>
      </c>
      <c r="AZ141">
        <v>30</v>
      </c>
      <c r="BA141">
        <v>31</v>
      </c>
      <c r="BB141">
        <v>17</v>
      </c>
      <c r="BC141">
        <v>70</v>
      </c>
      <c r="BD141">
        <v>74</v>
      </c>
      <c r="BG141" s="5">
        <v>18</v>
      </c>
      <c r="BH141" s="5">
        <v>4</v>
      </c>
      <c r="BI141" s="5">
        <v>3</v>
      </c>
      <c r="BJ141" s="5">
        <v>2</v>
      </c>
      <c r="BK141" s="5">
        <v>26</v>
      </c>
      <c r="BL141" s="5"/>
      <c r="BM141" s="5">
        <v>37</v>
      </c>
    </row>
    <row r="142" spans="1:62" ht="12.75">
      <c r="A142" s="1" t="s">
        <v>182</v>
      </c>
      <c r="B142" s="1">
        <v>0.09</v>
      </c>
      <c r="C142" s="1">
        <v>0.23</v>
      </c>
      <c r="D142" s="1">
        <v>0.43</v>
      </c>
      <c r="E142" s="66">
        <f t="shared" si="10"/>
        <v>0.21237523160600086</v>
      </c>
      <c r="F142" s="64">
        <v>0.21</v>
      </c>
      <c r="G142" s="36">
        <v>0.03</v>
      </c>
      <c r="H142" s="36">
        <v>0.36</v>
      </c>
      <c r="I142" s="36">
        <v>0.34</v>
      </c>
      <c r="J142" s="36">
        <v>0.21</v>
      </c>
      <c r="K142" s="22">
        <v>0.16137708445400753</v>
      </c>
      <c r="L142" s="22">
        <v>0.33</v>
      </c>
      <c r="M142" s="22">
        <v>0.13</v>
      </c>
      <c r="N142" s="22">
        <v>0.14</v>
      </c>
      <c r="O142" s="70">
        <f t="shared" si="11"/>
        <v>0.18207566255310542</v>
      </c>
      <c r="P142" s="71">
        <f t="shared" si="8"/>
        <v>9</v>
      </c>
      <c r="Q142" s="72">
        <f t="shared" si="9"/>
        <v>7</v>
      </c>
      <c r="R142" s="78"/>
      <c r="S142" s="30"/>
      <c r="T142" s="32"/>
      <c r="U142" s="32"/>
      <c r="V142" s="32"/>
      <c r="W142" s="32"/>
      <c r="X142" s="6">
        <v>1</v>
      </c>
      <c r="Y142" s="40"/>
      <c r="Z142" s="40"/>
      <c r="AA142" s="40"/>
      <c r="AB142" s="40"/>
      <c r="AC142" s="40"/>
      <c r="AD142" s="40"/>
      <c r="AE142" s="40"/>
      <c r="AM142">
        <v>1</v>
      </c>
      <c r="AR142">
        <v>2</v>
      </c>
      <c r="AS142">
        <v>2</v>
      </c>
      <c r="AZ142">
        <v>1</v>
      </c>
      <c r="BH142" s="5">
        <v>1</v>
      </c>
      <c r="BJ142">
        <v>1</v>
      </c>
    </row>
    <row r="143" spans="1:66" ht="12.75">
      <c r="A143" s="1" t="s">
        <v>183</v>
      </c>
      <c r="B143" s="53">
        <f>SUM(B5:B142)</f>
        <v>626.6900000000002</v>
      </c>
      <c r="C143" s="53">
        <f>SUM(C5:C142)</f>
        <v>626.3800000000001</v>
      </c>
      <c r="D143" s="53">
        <f>SUM(D5:D142)</f>
        <v>592.5399999999998</v>
      </c>
      <c r="E143" s="67">
        <f t="shared" si="10"/>
        <v>606.1667141980939</v>
      </c>
      <c r="F143" s="12">
        <f aca="true" t="shared" si="12" ref="F143:N143">SUM(F5:F142)</f>
        <v>382.37000000000006</v>
      </c>
      <c r="G143" s="12">
        <f t="shared" si="12"/>
        <v>655.2999999999996</v>
      </c>
      <c r="H143" s="12">
        <f t="shared" si="12"/>
        <v>464.93</v>
      </c>
      <c r="I143" s="12">
        <f t="shared" si="12"/>
        <v>855.9200000000001</v>
      </c>
      <c r="J143" s="12">
        <f t="shared" si="12"/>
        <v>435.86</v>
      </c>
      <c r="K143" s="12">
        <f t="shared" si="12"/>
        <v>525.228262506724</v>
      </c>
      <c r="L143" s="12">
        <f t="shared" si="12"/>
        <v>692.1721652761223</v>
      </c>
      <c r="M143" s="12">
        <f t="shared" si="12"/>
        <v>822.5300000000001</v>
      </c>
      <c r="N143" s="12">
        <f t="shared" si="12"/>
        <v>621.1899999999998</v>
      </c>
      <c r="O143" s="73">
        <f t="shared" si="11"/>
        <v>715.9821970463282</v>
      </c>
      <c r="P143" s="71">
        <f t="shared" si="8"/>
        <v>35391</v>
      </c>
      <c r="Q143" s="72"/>
      <c r="R143" s="79">
        <f aca="true" t="shared" si="13" ref="R143:BN143">SUM(R5:R142)</f>
        <v>744</v>
      </c>
      <c r="S143" s="39">
        <f t="shared" si="13"/>
        <v>368</v>
      </c>
      <c r="T143" s="39">
        <f t="shared" si="13"/>
        <v>674</v>
      </c>
      <c r="U143" s="39">
        <f t="shared" si="13"/>
        <v>654</v>
      </c>
      <c r="V143" s="39">
        <f t="shared" si="13"/>
        <v>318</v>
      </c>
      <c r="W143" s="39">
        <f t="shared" si="13"/>
        <v>568</v>
      </c>
      <c r="X143" s="39">
        <f t="shared" si="13"/>
        <v>1644</v>
      </c>
      <c r="Y143" s="39">
        <f t="shared" si="13"/>
        <v>731</v>
      </c>
      <c r="Z143" s="39">
        <f t="shared" si="13"/>
        <v>906</v>
      </c>
      <c r="AA143" s="39">
        <f t="shared" si="13"/>
        <v>853</v>
      </c>
      <c r="AB143" s="39">
        <f t="shared" si="13"/>
        <v>1106</v>
      </c>
      <c r="AC143" s="39">
        <f t="shared" si="13"/>
        <v>1075</v>
      </c>
      <c r="AD143" s="39">
        <f t="shared" si="13"/>
        <v>262</v>
      </c>
      <c r="AE143" s="39">
        <f t="shared" si="13"/>
        <v>378</v>
      </c>
      <c r="AF143" s="39">
        <f t="shared" si="13"/>
        <v>651</v>
      </c>
      <c r="AG143" s="39">
        <f t="shared" si="13"/>
        <v>1253</v>
      </c>
      <c r="AH143" s="39">
        <f t="shared" si="13"/>
        <v>455</v>
      </c>
      <c r="AI143" s="39">
        <f t="shared" si="13"/>
        <v>397</v>
      </c>
      <c r="AJ143" s="39">
        <f t="shared" si="13"/>
        <v>1987</v>
      </c>
      <c r="AK143" s="6">
        <f t="shared" si="13"/>
        <v>672</v>
      </c>
      <c r="AL143" s="6">
        <f t="shared" si="13"/>
        <v>357</v>
      </c>
      <c r="AM143" s="39">
        <f t="shared" si="13"/>
        <v>1358</v>
      </c>
      <c r="AN143" s="39">
        <f t="shared" si="13"/>
        <v>475</v>
      </c>
      <c r="AO143" s="39">
        <f t="shared" si="13"/>
        <v>258</v>
      </c>
      <c r="AP143" s="39">
        <f t="shared" si="13"/>
        <v>515</v>
      </c>
      <c r="AQ143" s="39">
        <f t="shared" si="13"/>
        <v>1014</v>
      </c>
      <c r="AR143" s="39">
        <f t="shared" si="13"/>
        <v>1361</v>
      </c>
      <c r="AS143" s="39">
        <f t="shared" si="13"/>
        <v>863</v>
      </c>
      <c r="AT143" s="39">
        <f t="shared" si="13"/>
        <v>1011</v>
      </c>
      <c r="AU143" s="39">
        <f t="shared" si="13"/>
        <v>1488</v>
      </c>
      <c r="AV143" s="39">
        <f t="shared" si="13"/>
        <v>227</v>
      </c>
      <c r="AW143" s="39">
        <f t="shared" si="13"/>
        <v>774</v>
      </c>
      <c r="AX143" s="39">
        <f t="shared" si="13"/>
        <v>208</v>
      </c>
      <c r="AY143" s="39">
        <f t="shared" si="13"/>
        <v>446</v>
      </c>
      <c r="AZ143" s="39">
        <f t="shared" si="13"/>
        <v>557</v>
      </c>
      <c r="BA143" s="39">
        <f t="shared" si="13"/>
        <v>298</v>
      </c>
      <c r="BB143" s="39">
        <f t="shared" si="13"/>
        <v>595</v>
      </c>
      <c r="BC143" s="39">
        <f t="shared" si="13"/>
        <v>666</v>
      </c>
      <c r="BD143" s="39">
        <f t="shared" si="13"/>
        <v>498</v>
      </c>
      <c r="BE143" s="39">
        <f t="shared" si="13"/>
        <v>302</v>
      </c>
      <c r="BF143" s="39">
        <f t="shared" si="13"/>
        <v>736</v>
      </c>
      <c r="BG143" s="39">
        <f t="shared" si="13"/>
        <v>1237</v>
      </c>
      <c r="BH143" s="39">
        <f t="shared" si="13"/>
        <v>1187</v>
      </c>
      <c r="BI143" s="39">
        <f t="shared" si="13"/>
        <v>772</v>
      </c>
      <c r="BJ143" s="39">
        <f t="shared" si="13"/>
        <v>524</v>
      </c>
      <c r="BK143" s="39">
        <f t="shared" si="13"/>
        <v>230</v>
      </c>
      <c r="BL143" s="39">
        <f t="shared" si="13"/>
        <v>333</v>
      </c>
      <c r="BM143" s="39">
        <f t="shared" si="13"/>
        <v>1291</v>
      </c>
      <c r="BN143" s="39">
        <f t="shared" si="13"/>
        <v>114</v>
      </c>
    </row>
    <row r="144" spans="1:66" ht="12.75">
      <c r="A144" s="1" t="s">
        <v>184</v>
      </c>
      <c r="E144" s="67"/>
      <c r="F144" s="41">
        <f aca="true" t="shared" si="14" ref="F144:L144">COUNTA(F5:F142)</f>
        <v>92</v>
      </c>
      <c r="G144" s="41">
        <f t="shared" si="14"/>
        <v>90</v>
      </c>
      <c r="H144" s="41">
        <f t="shared" si="14"/>
        <v>87</v>
      </c>
      <c r="I144" s="41">
        <f t="shared" si="14"/>
        <v>90</v>
      </c>
      <c r="J144" s="41">
        <f t="shared" si="14"/>
        <v>92</v>
      </c>
      <c r="K144" s="41">
        <f t="shared" si="14"/>
        <v>94</v>
      </c>
      <c r="L144" s="41">
        <f t="shared" si="14"/>
        <v>92</v>
      </c>
      <c r="M144" s="42">
        <f>COUNTIF(M5:M143,"&gt;0")</f>
        <v>97</v>
      </c>
      <c r="N144" s="42">
        <f>COUNTIF(N5:N143,"&gt;0")</f>
        <v>103</v>
      </c>
      <c r="O144" s="73">
        <f>COUNTIF(O5:O143,"&gt;0")</f>
        <v>105</v>
      </c>
      <c r="P144" s="74">
        <f>COUNTIF(P5:P143,"&gt;0")</f>
        <v>105</v>
      </c>
      <c r="Q144" s="72"/>
      <c r="R144" s="79">
        <f>COUNTA(R5:R142)</f>
        <v>31</v>
      </c>
      <c r="S144" s="39">
        <f>COUNTA(S5:S142)</f>
        <v>31</v>
      </c>
      <c r="T144" s="39">
        <f aca="true" t="shared" si="15" ref="T144:BN144">COUNTA(T5:T142)</f>
        <v>36</v>
      </c>
      <c r="U144" s="39">
        <f>COUNTA(U5:U142)</f>
        <v>34</v>
      </c>
      <c r="V144" s="39">
        <f t="shared" si="15"/>
        <v>14</v>
      </c>
      <c r="W144" s="39">
        <f>COUNTA(W5:W142)</f>
        <v>28</v>
      </c>
      <c r="X144" s="39">
        <f t="shared" si="15"/>
        <v>53</v>
      </c>
      <c r="Y144" s="39">
        <f t="shared" si="15"/>
        <v>40</v>
      </c>
      <c r="Z144" s="39">
        <f t="shared" si="15"/>
        <v>42</v>
      </c>
      <c r="AA144" s="39">
        <f t="shared" si="15"/>
        <v>35</v>
      </c>
      <c r="AB144" s="39">
        <f t="shared" si="15"/>
        <v>36</v>
      </c>
      <c r="AC144" s="39">
        <f>COUNTA(AC5:AC142)</f>
        <v>32</v>
      </c>
      <c r="AD144" s="39">
        <f>COUNTA(AD5:AD142)</f>
        <v>18</v>
      </c>
      <c r="AE144" s="39">
        <f>COUNTA(AE5:AE142)</f>
        <v>33</v>
      </c>
      <c r="AF144" s="39">
        <f t="shared" si="15"/>
        <v>27</v>
      </c>
      <c r="AG144" s="39">
        <f t="shared" si="15"/>
        <v>30</v>
      </c>
      <c r="AH144" s="39">
        <f t="shared" si="15"/>
        <v>22</v>
      </c>
      <c r="AI144" s="39">
        <f t="shared" si="15"/>
        <v>28</v>
      </c>
      <c r="AJ144" s="39">
        <f t="shared" si="15"/>
        <v>55</v>
      </c>
      <c r="AK144" s="39">
        <f t="shared" si="15"/>
        <v>34</v>
      </c>
      <c r="AL144" s="39">
        <f t="shared" si="15"/>
        <v>33</v>
      </c>
      <c r="AM144" s="39">
        <f t="shared" si="15"/>
        <v>43</v>
      </c>
      <c r="AN144" s="39">
        <f t="shared" si="15"/>
        <v>35</v>
      </c>
      <c r="AO144" s="39">
        <f>COUNTA(AO5:AO142)</f>
        <v>23</v>
      </c>
      <c r="AP144" s="39">
        <f>COUNTA(AP5:AP142)</f>
        <v>26</v>
      </c>
      <c r="AQ144" s="39">
        <f t="shared" si="15"/>
        <v>29</v>
      </c>
      <c r="AR144" s="39">
        <f t="shared" si="15"/>
        <v>45</v>
      </c>
      <c r="AS144" s="39">
        <f t="shared" si="15"/>
        <v>37</v>
      </c>
      <c r="AT144" s="39">
        <f t="shared" si="15"/>
        <v>25</v>
      </c>
      <c r="AU144" s="39">
        <f t="shared" si="15"/>
        <v>46</v>
      </c>
      <c r="AV144" s="39">
        <f t="shared" si="15"/>
        <v>22</v>
      </c>
      <c r="AW144" s="39">
        <f t="shared" si="15"/>
        <v>45</v>
      </c>
      <c r="AX144" s="39">
        <f>COUNTA(AX5:AX142)</f>
        <v>24</v>
      </c>
      <c r="AY144" s="39">
        <f t="shared" si="15"/>
        <v>32</v>
      </c>
      <c r="AZ144" s="39">
        <f>COUNTA(AZ5:AZ142)</f>
        <v>39</v>
      </c>
      <c r="BA144" s="39">
        <f>COUNTA(BA5:BA142)</f>
        <v>29</v>
      </c>
      <c r="BB144" s="39">
        <f>COUNTA(BB5:BB142)</f>
        <v>25</v>
      </c>
      <c r="BC144" s="39">
        <f>COUNTA(BC5:BC142)</f>
        <v>31</v>
      </c>
      <c r="BD144" s="39">
        <f>COUNTA(BD5:BD142)</f>
        <v>39</v>
      </c>
      <c r="BE144" s="39">
        <f t="shared" si="15"/>
        <v>18</v>
      </c>
      <c r="BF144" s="39">
        <f>COUNTA(BF5:BF142)</f>
        <v>22</v>
      </c>
      <c r="BG144" s="39">
        <f t="shared" si="15"/>
        <v>42</v>
      </c>
      <c r="BH144" s="39">
        <f t="shared" si="15"/>
        <v>42</v>
      </c>
      <c r="BI144" s="39">
        <f t="shared" si="15"/>
        <v>40</v>
      </c>
      <c r="BJ144" s="39">
        <f>COUNTA(BJ5:BJ142)</f>
        <v>32</v>
      </c>
      <c r="BK144" s="39">
        <f t="shared" si="15"/>
        <v>20</v>
      </c>
      <c r="BL144" s="39">
        <f>COUNTA(BL5:BL142)</f>
        <v>14</v>
      </c>
      <c r="BM144" s="39">
        <f>COUNTA(BM5:BM142)</f>
        <v>33</v>
      </c>
      <c r="BN144" s="39">
        <f t="shared" si="15"/>
        <v>17</v>
      </c>
    </row>
    <row r="145" spans="2:19" ht="12.75">
      <c r="B145" s="49" t="s">
        <v>255</v>
      </c>
      <c r="F145" s="1">
        <f>COUNTA(A5:A142)</f>
        <v>138</v>
      </c>
      <c r="N145" s="2"/>
      <c r="O145" s="2"/>
      <c r="Q145" s="69"/>
      <c r="R145" s="80"/>
      <c r="S145" s="43"/>
    </row>
    <row r="146" spans="2:19" ht="12.75">
      <c r="B146" s="49" t="s">
        <v>279</v>
      </c>
      <c r="F146" s="1">
        <f>AVERAGE(F144:N144)</f>
        <v>93</v>
      </c>
      <c r="S146" s="44"/>
    </row>
  </sheetData>
  <mergeCells count="1">
    <mergeCell ref="F2:O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6">
      <selection activeCell="L31" sqref="L31"/>
    </sheetView>
  </sheetViews>
  <sheetFormatPr defaultColWidth="9.140625" defaultRowHeight="12.75"/>
  <cols>
    <col min="1" max="1" width="12.140625" style="0" customWidth="1"/>
  </cols>
  <sheetData>
    <row r="1" ht="12.75">
      <c r="A1" s="5" t="s">
        <v>185</v>
      </c>
    </row>
    <row r="2" ht="12.75">
      <c r="A2" t="s">
        <v>186</v>
      </c>
    </row>
    <row r="3" spans="1:4" ht="12.75">
      <c r="A3" t="s">
        <v>296</v>
      </c>
      <c r="B3" t="s">
        <v>220</v>
      </c>
      <c r="D3" t="s">
        <v>288</v>
      </c>
    </row>
    <row r="4" spans="1:4" ht="12.75">
      <c r="A4" t="s">
        <v>236</v>
      </c>
      <c r="B4" t="s">
        <v>235</v>
      </c>
      <c r="D4" t="s">
        <v>237</v>
      </c>
    </row>
    <row r="5" spans="1:4" ht="12.75">
      <c r="A5" t="s">
        <v>187</v>
      </c>
      <c r="B5" t="s">
        <v>188</v>
      </c>
      <c r="D5" t="s">
        <v>257</v>
      </c>
    </row>
    <row r="6" spans="1:4" ht="12.75">
      <c r="A6" t="s">
        <v>187</v>
      </c>
      <c r="B6" t="s">
        <v>271</v>
      </c>
      <c r="D6" t="s">
        <v>259</v>
      </c>
    </row>
    <row r="7" spans="1:4" ht="12.75">
      <c r="A7" t="s">
        <v>189</v>
      </c>
      <c r="B7" t="s">
        <v>2</v>
      </c>
      <c r="D7" t="s">
        <v>239</v>
      </c>
    </row>
    <row r="8" spans="1:4" ht="12.75">
      <c r="A8" t="s">
        <v>190</v>
      </c>
      <c r="B8" t="s">
        <v>231</v>
      </c>
      <c r="D8" t="s">
        <v>233</v>
      </c>
    </row>
    <row r="9" spans="1:4" ht="12.75">
      <c r="A9" t="s">
        <v>190</v>
      </c>
      <c r="B9" t="s">
        <v>3</v>
      </c>
      <c r="D9" t="s">
        <v>228</v>
      </c>
    </row>
    <row r="10" spans="1:4" ht="12.75">
      <c r="A10" t="s">
        <v>191</v>
      </c>
      <c r="B10" t="s">
        <v>4</v>
      </c>
      <c r="D10" t="s">
        <v>228</v>
      </c>
    </row>
    <row r="11" spans="1:4" ht="12.75">
      <c r="A11" t="s">
        <v>191</v>
      </c>
      <c r="B11" t="s">
        <v>5</v>
      </c>
      <c r="D11" t="s">
        <v>223</v>
      </c>
    </row>
    <row r="12" spans="1:4" ht="12.75">
      <c r="A12" t="s">
        <v>192</v>
      </c>
      <c r="B12" t="s">
        <v>6</v>
      </c>
      <c r="D12" t="s">
        <v>193</v>
      </c>
    </row>
    <row r="13" spans="1:4" ht="12.75">
      <c r="A13" t="s">
        <v>192</v>
      </c>
      <c r="B13" t="s">
        <v>7</v>
      </c>
      <c r="D13" t="s">
        <v>257</v>
      </c>
    </row>
    <row r="14" spans="1:4" ht="12.75">
      <c r="A14" t="s">
        <v>248</v>
      </c>
      <c r="B14" t="s">
        <v>247</v>
      </c>
      <c r="D14" t="s">
        <v>249</v>
      </c>
    </row>
    <row r="15" spans="1:4" ht="12.75">
      <c r="A15" t="s">
        <v>299</v>
      </c>
      <c r="B15" t="s">
        <v>298</v>
      </c>
      <c r="D15" t="s">
        <v>300</v>
      </c>
    </row>
    <row r="16" spans="1:4" ht="12.75">
      <c r="A16" t="s">
        <v>287</v>
      </c>
      <c r="B16" t="s">
        <v>286</v>
      </c>
      <c r="D16" t="s">
        <v>288</v>
      </c>
    </row>
    <row r="17" spans="1:4" ht="12.75">
      <c r="A17" t="s">
        <v>194</v>
      </c>
      <c r="B17" t="s">
        <v>8</v>
      </c>
      <c r="D17" t="s">
        <v>245</v>
      </c>
    </row>
    <row r="18" spans="1:4" ht="12.75">
      <c r="A18" t="s">
        <v>195</v>
      </c>
      <c r="B18" t="s">
        <v>9</v>
      </c>
      <c r="D18" t="s">
        <v>306</v>
      </c>
    </row>
    <row r="19" spans="1:4" ht="12.75">
      <c r="A19" t="s">
        <v>195</v>
      </c>
      <c r="B19" t="s">
        <v>227</v>
      </c>
      <c r="D19" t="s">
        <v>305</v>
      </c>
    </row>
    <row r="20" spans="1:4" ht="12.75">
      <c r="A20" t="s">
        <v>196</v>
      </c>
      <c r="B20" t="s">
        <v>10</v>
      </c>
      <c r="D20" t="s">
        <v>274</v>
      </c>
    </row>
    <row r="21" spans="1:4" ht="12.75">
      <c r="A21" t="s">
        <v>197</v>
      </c>
      <c r="B21" t="s">
        <v>11</v>
      </c>
      <c r="D21" t="s">
        <v>280</v>
      </c>
    </row>
    <row r="22" spans="1:4" ht="12.75">
      <c r="A22" t="s">
        <v>197</v>
      </c>
      <c r="B22" t="s">
        <v>12</v>
      </c>
      <c r="D22" t="s">
        <v>198</v>
      </c>
    </row>
    <row r="23" spans="1:4" ht="12.75">
      <c r="A23" t="s">
        <v>197</v>
      </c>
      <c r="B23" t="s">
        <v>13</v>
      </c>
      <c r="D23" t="s">
        <v>229</v>
      </c>
    </row>
    <row r="24" spans="1:4" ht="12.75">
      <c r="A24" t="s">
        <v>199</v>
      </c>
      <c r="B24" t="s">
        <v>14</v>
      </c>
      <c r="D24" t="s">
        <v>261</v>
      </c>
    </row>
    <row r="25" spans="1:4" ht="12.75">
      <c r="A25" t="s">
        <v>200</v>
      </c>
      <c r="B25" t="s">
        <v>15</v>
      </c>
      <c r="D25" t="s">
        <v>270</v>
      </c>
    </row>
    <row r="26" spans="1:4" ht="12.75">
      <c r="A26" t="s">
        <v>264</v>
      </c>
      <c r="B26" t="s">
        <v>263</v>
      </c>
      <c r="D26" t="s">
        <v>265</v>
      </c>
    </row>
    <row r="27" spans="1:4" ht="12.75">
      <c r="A27" t="s">
        <v>264</v>
      </c>
      <c r="B27" t="s">
        <v>266</v>
      </c>
      <c r="D27" t="s">
        <v>265</v>
      </c>
    </row>
    <row r="28" spans="1:4" ht="12.75">
      <c r="A28" t="s">
        <v>201</v>
      </c>
      <c r="B28" t="s">
        <v>16</v>
      </c>
      <c r="D28" t="s">
        <v>226</v>
      </c>
    </row>
    <row r="29" spans="1:4" ht="12.75">
      <c r="A29" t="s">
        <v>201</v>
      </c>
      <c r="B29" t="s">
        <v>17</v>
      </c>
      <c r="D29" t="s">
        <v>226</v>
      </c>
    </row>
    <row r="30" spans="1:4" ht="12.75">
      <c r="A30" t="s">
        <v>201</v>
      </c>
      <c r="B30" t="s">
        <v>244</v>
      </c>
      <c r="D30" t="s">
        <v>269</v>
      </c>
    </row>
    <row r="31" spans="1:4" ht="12.75">
      <c r="A31" t="s">
        <v>202</v>
      </c>
      <c r="B31" t="s">
        <v>18</v>
      </c>
      <c r="D31" t="s">
        <v>272</v>
      </c>
    </row>
    <row r="32" spans="1:4" ht="12.75">
      <c r="A32" t="s">
        <v>203</v>
      </c>
      <c r="B32" t="s">
        <v>19</v>
      </c>
      <c r="D32" t="s">
        <v>204</v>
      </c>
    </row>
    <row r="33" spans="1:4" ht="12.75">
      <c r="A33" t="s">
        <v>203</v>
      </c>
      <c r="B33" t="s">
        <v>20</v>
      </c>
      <c r="D33" t="s">
        <v>239</v>
      </c>
    </row>
    <row r="34" spans="1:4" ht="12.75">
      <c r="A34" t="s">
        <v>203</v>
      </c>
      <c r="B34" t="s">
        <v>21</v>
      </c>
      <c r="D34" t="s">
        <v>261</v>
      </c>
    </row>
    <row r="35" spans="1:4" ht="12.75">
      <c r="A35" t="s">
        <v>203</v>
      </c>
      <c r="B35" t="s">
        <v>224</v>
      </c>
      <c r="D35" t="s">
        <v>307</v>
      </c>
    </row>
    <row r="36" spans="1:4" ht="12.75">
      <c r="A36" t="s">
        <v>203</v>
      </c>
      <c r="B36" t="s">
        <v>22</v>
      </c>
      <c r="D36" t="s">
        <v>258</v>
      </c>
    </row>
    <row r="37" spans="1:4" ht="12.75">
      <c r="A37" t="s">
        <v>203</v>
      </c>
      <c r="B37" t="s">
        <v>290</v>
      </c>
      <c r="D37" t="s">
        <v>291</v>
      </c>
    </row>
    <row r="38" spans="1:4" ht="12.75">
      <c r="A38" t="s">
        <v>203</v>
      </c>
      <c r="B38" t="s">
        <v>293</v>
      </c>
      <c r="D38" t="s">
        <v>294</v>
      </c>
    </row>
    <row r="39" spans="1:4" ht="12.75">
      <c r="A39" t="s">
        <v>275</v>
      </c>
      <c r="B39" t="s">
        <v>276</v>
      </c>
      <c r="D39" t="s">
        <v>277</v>
      </c>
    </row>
    <row r="40" spans="1:4" ht="12.75">
      <c r="A40" t="s">
        <v>221</v>
      </c>
      <c r="B40" t="s">
        <v>220</v>
      </c>
      <c r="D40" t="s">
        <v>222</v>
      </c>
    </row>
    <row r="41" spans="1:4" ht="12.75">
      <c r="A41" t="s">
        <v>242</v>
      </c>
      <c r="B41" t="s">
        <v>241</v>
      </c>
      <c r="D41" t="s">
        <v>243</v>
      </c>
    </row>
    <row r="42" spans="1:4" ht="12.75">
      <c r="A42" t="s">
        <v>205</v>
      </c>
      <c r="B42" t="s">
        <v>238</v>
      </c>
      <c r="D42" t="s">
        <v>292</v>
      </c>
    </row>
    <row r="43" spans="1:4" ht="12.75">
      <c r="A43" t="s">
        <v>205</v>
      </c>
      <c r="B43" t="s">
        <v>23</v>
      </c>
      <c r="D43" t="s">
        <v>304</v>
      </c>
    </row>
    <row r="44" spans="1:4" ht="12.75">
      <c r="A44" t="s">
        <v>205</v>
      </c>
      <c r="B44" t="s">
        <v>267</v>
      </c>
      <c r="D44" t="s">
        <v>268</v>
      </c>
    </row>
    <row r="45" spans="1:4" ht="12.75">
      <c r="A45" t="s">
        <v>205</v>
      </c>
      <c r="B45" t="s">
        <v>24</v>
      </c>
      <c r="D45" t="s">
        <v>207</v>
      </c>
    </row>
    <row r="46" spans="1:4" ht="12.75">
      <c r="A46" t="s">
        <v>205</v>
      </c>
      <c r="B46" t="s">
        <v>208</v>
      </c>
      <c r="D46" t="s">
        <v>209</v>
      </c>
    </row>
    <row r="47" spans="1:4" ht="12.75">
      <c r="A47" t="s">
        <v>205</v>
      </c>
      <c r="B47" t="s">
        <v>208</v>
      </c>
      <c r="D47" t="s">
        <v>209</v>
      </c>
    </row>
    <row r="48" spans="1:4" ht="12.75">
      <c r="A48" t="s">
        <v>205</v>
      </c>
      <c r="B48" t="s">
        <v>208</v>
      </c>
      <c r="D48" t="s">
        <v>254</v>
      </c>
    </row>
    <row r="49" spans="1:4" ht="12.75">
      <c r="A49" t="s">
        <v>205</v>
      </c>
      <c r="B49" t="s">
        <v>27</v>
      </c>
      <c r="D49" t="s">
        <v>206</v>
      </c>
    </row>
    <row r="50" spans="1:4" ht="12.75">
      <c r="A50" t="s">
        <v>205</v>
      </c>
      <c r="B50" t="s">
        <v>301</v>
      </c>
      <c r="D50" t="s">
        <v>302</v>
      </c>
    </row>
    <row r="51" spans="1:4" ht="12.75">
      <c r="A51" t="s">
        <v>281</v>
      </c>
      <c r="B51" t="s">
        <v>282</v>
      </c>
      <c r="D51" t="s">
        <v>283</v>
      </c>
    </row>
    <row r="52" spans="1:4" ht="12.75">
      <c r="A52" t="s">
        <v>210</v>
      </c>
      <c r="B52" t="s">
        <v>28</v>
      </c>
      <c r="D52" t="s">
        <v>225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Gustafsson</cp:lastModifiedBy>
  <dcterms:created xsi:type="dcterms:W3CDTF">2007-11-04T18:24:39Z</dcterms:created>
  <dcterms:modified xsi:type="dcterms:W3CDTF">2008-11-17T17:11:57Z</dcterms:modified>
  <cp:category/>
  <cp:version/>
  <cp:contentType/>
  <cp:contentStatus/>
</cp:coreProperties>
</file>