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6543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<sst xmlns="http://schemas.openxmlformats.org/spreadsheetml/2006/main" count="510" uniqueCount="267">
  <si>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</si>
  <si>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</si>
  <si>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</si>
  <si>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</si>
  <si>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</si>
  <si>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</si>
  <si>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</si>
  <si>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</si>
  <si>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</si>
  <si>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</si>
  <si>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</si>
  <si>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</si>
  <si>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</si>
  <si>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</si>
  <si>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</si>
  <si>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</si>
  <si>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</si>
  <si>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</si>
  <si>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</si>
  <si>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</si>
  <si>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</si>
  <si>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</si>
  <si>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</si>
  <si>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</si>
  <si>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</si>
  <si>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</si>
  <si>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</si>
  <si>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</si>
  <si>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</si>
  <si>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</si>
  <si>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</si>
  <si>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</si>
  <si>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</si>
  <si>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</si>
  <si>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</si>
  <si>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</si>
  <si>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</si>
  <si>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</si>
  <si>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</si>
  <si>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</si>
  <si>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</si>
  <si>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</si>
  <si>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</si>
  <si>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</si>
  <si>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</si>
  <si>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</si>
  <si>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</si>
  <si>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</si>
  <si>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</si>
  <si>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</si>
  <si>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</si>
  <si>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</si>
  <si>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</si>
  <si>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</si>
  <si>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</si>
  <si>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</si>
  <si>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</si>
  <si>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</si>
  <si>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</si>
  <si>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</si>
  <si>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</si>
  <si>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</si>
  <si>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</si>
  <si>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</si>
  <si>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</si>
  <si>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</si>
  <si>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</si>
  <si>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</si>
  <si>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</si>
  <si>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</si>
  <si>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</si>
  <si>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</si>
  <si>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</si>
  <si>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</si>
  <si>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</si>
  <si>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</si>
  <si>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</si>
  <si>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</si>
  <si>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</si>
  <si>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</si>
  <si>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</si>
  <si>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</si>
  <si>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Lapintiainen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</si>
  <si>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</si>
  <si>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</si>
  <si>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</si>
  <si>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</si>
  <si>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</si>
  <si>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</si>
  <si>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</si>
  <si>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</si>
  <si>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</si>
  <si>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</si>
  <si>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</si>
  <si>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</si>
  <si>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</si>
  <si>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</si>
  <si>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</si>
  <si>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</si>
  <si>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</si>
  <si>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</si>
  <si>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</si>
  <si>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</si>
  <si>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</si>
  <si>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</si>
  <si>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</si>
  <si>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</si>
  <si>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</si>
  <si>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</si>
  <si>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</si>
  <si>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</si>
  <si>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>Empo</t>
  </si>
  <si>
    <t xml:space="preserve">PÖY </t>
  </si>
  <si>
    <t xml:space="preserve">RYM </t>
  </si>
  <si>
    <t>Lennart Saari</t>
  </si>
  <si>
    <t>Brunnila</t>
  </si>
  <si>
    <t>Ruissalo</t>
  </si>
  <si>
    <t>Jarmo Laine</t>
  </si>
  <si>
    <t>RAI</t>
  </si>
  <si>
    <t>Harri Päivärinta</t>
  </si>
  <si>
    <t>PAI</t>
  </si>
  <si>
    <t>Vista</t>
  </si>
  <si>
    <t>Tukkasotka</t>
  </si>
  <si>
    <t>Esko Gustafsson, Veijo Peltola</t>
  </si>
  <si>
    <t>Rauvolanlahti</t>
  </si>
  <si>
    <t>Luhtakana</t>
  </si>
  <si>
    <t>Attu</t>
  </si>
  <si>
    <t>Ensimmäisenä minulle havainnot ilmoittaneen henkilön nimi. Varmasti muitakin laskijoita on ollut mukana useimmilla reiteillä</t>
  </si>
  <si>
    <t>Mustapääkerttu</t>
  </si>
  <si>
    <t>Takakirves</t>
  </si>
  <si>
    <t>Osmo Kivivuori, Kari Ahtiainen</t>
  </si>
  <si>
    <t>Suorsala</t>
  </si>
  <si>
    <t>Golfkentän kierto</t>
  </si>
  <si>
    <t>Mynälahti</t>
  </si>
  <si>
    <t>Lapinsirkku</t>
  </si>
  <si>
    <t>Yht. yks/10km</t>
  </si>
  <si>
    <t>SUO</t>
  </si>
  <si>
    <t>Laidike</t>
  </si>
  <si>
    <t>Littoinen</t>
  </si>
  <si>
    <t>Hannu Klemola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</si>
  <si>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2002 havaitsi keskimäärin yhden merimetson.)</t>
    </r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</si>
  <si>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</si>
  <si>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</si>
  <si>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</si>
  <si>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</si>
  <si>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</si>
  <si>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</si>
  <si>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</si>
  <si>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</si>
  <si>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</si>
  <si>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</si>
  <si>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</si>
  <si>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</si>
  <si>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</si>
  <si>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</si>
  <si>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</si>
  <si>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</si>
  <si>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</si>
  <si>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*Juha Kylänpää</t>
  </si>
  <si>
    <t>Kevola</t>
  </si>
  <si>
    <t>*Pekka Salmi ja yksi muu laskija</t>
  </si>
  <si>
    <t>RUS</t>
  </si>
  <si>
    <t>Keskusta-Merttelä</t>
  </si>
  <si>
    <t>Peltopyy</t>
  </si>
  <si>
    <t>*Kai Kankare ja 3 muuta</t>
  </si>
  <si>
    <t>SAU</t>
  </si>
  <si>
    <t>Keskusta</t>
  </si>
  <si>
    <t>*Kari Airikkala plus 1</t>
  </si>
  <si>
    <t>Krookila-Metsäaro</t>
  </si>
  <si>
    <t>*Kai Norrdahl</t>
  </si>
  <si>
    <t>Kaastla-Kurala</t>
  </si>
  <si>
    <t>Jaakko Wessman, Kari Saari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</si>
  <si>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</si>
  <si>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</si>
  <si>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</si>
  <si>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</si>
  <si>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</si>
  <si>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</si>
  <si>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</si>
  <si>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</si>
  <si>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</si>
  <si>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</si>
  <si>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*Arvi Uotila ja yksi muu laskija</t>
  </si>
  <si>
    <t>PÖY</t>
  </si>
  <si>
    <t>Karvionkulma</t>
  </si>
  <si>
    <t>*Olli Loisa</t>
  </si>
  <si>
    <t>Rahkio</t>
  </si>
  <si>
    <t>*Pekka Alho, Tom Lindbom</t>
  </si>
  <si>
    <t>SAL</t>
  </si>
  <si>
    <t>Ollikkala</t>
  </si>
  <si>
    <t>*Ville Räihä ja yksi muu laskija</t>
  </si>
  <si>
    <t>*Kaj-Ove Pettersson ja kaksi muuta laskijaa</t>
  </si>
  <si>
    <t>*Markus Lampinen</t>
  </si>
  <si>
    <t>MAR</t>
  </si>
  <si>
    <t>Simala</t>
  </si>
  <si>
    <t>HAL</t>
  </si>
  <si>
    <t>Angelniemi</t>
  </si>
  <si>
    <t>Ilona Heiskari</t>
  </si>
  <si>
    <t>Merihanhi</t>
  </si>
  <si>
    <t>*Asko Suoranta</t>
  </si>
  <si>
    <t>Friskalanlahti</t>
  </si>
  <si>
    <t>*Niklas Haxberg</t>
  </si>
  <si>
    <t>Katariinanlaakso-Ala-Lemu</t>
  </si>
  <si>
    <t>NAA</t>
  </si>
  <si>
    <t>Satama</t>
  </si>
  <si>
    <t>*Kari Saari ja yksi muu</t>
  </si>
  <si>
    <t>Järämäki-Ihala</t>
  </si>
  <si>
    <t>Röödilä</t>
  </si>
  <si>
    <t>*Timo Nurmi</t>
  </si>
  <si>
    <t>*Arvi Uotila ja yksi muu</t>
  </si>
  <si>
    <t>*Timo Leino ja yksi muu</t>
  </si>
  <si>
    <t>Lehtokurppa</t>
  </si>
  <si>
    <t>Ruissalo Kuuva</t>
  </si>
  <si>
    <t>Ruissalo, Kuuva</t>
  </si>
  <si>
    <t>Ruissalo Keski</t>
  </si>
  <si>
    <t>Ruissalo, Keski</t>
  </si>
  <si>
    <t>Kaanaa-Pirilä</t>
  </si>
  <si>
    <t>Kanadanhanhi</t>
  </si>
  <si>
    <t>Yks/10 reittikm 
kevätlaskennassa 2009</t>
  </si>
  <si>
    <t>Yks/10 reittikm 
vuodenvaihteessa 2008/09</t>
  </si>
  <si>
    <t>Yks/10 reittikm laskennassa
 syksyllä 2008</t>
  </si>
  <si>
    <t>Uusintalaskentojen 1999/00-07/08 yks./10km keskiarvo</t>
  </si>
  <si>
    <t>*Päivi Sirkiä ja yksi muu laskija</t>
  </si>
  <si>
    <t>Ruokorauma</t>
  </si>
  <si>
    <t>*Tuulikki Lehtonen</t>
  </si>
  <si>
    <t>Kohmo-Pääskyvuori</t>
  </si>
  <si>
    <t>*Petri Vainio</t>
  </si>
  <si>
    <t>*Markku Hyvönen ja kaksi muuta</t>
  </si>
  <si>
    <t>Valkoselkätikka</t>
  </si>
  <si>
    <t>*Raimo Hyvönen ja yksi muu</t>
  </si>
  <si>
    <t>Tavi</t>
  </si>
  <si>
    <t>*Ville Vasko</t>
  </si>
  <si>
    <t>Pohjanpelto</t>
  </si>
  <si>
    <t>*Kim Kuntze</t>
  </si>
  <si>
    <t>*Jouko Lehtonen ja yksi muu</t>
  </si>
  <si>
    <t>Pansio-Perno</t>
  </si>
  <si>
    <t>*Markus Ahola</t>
  </si>
  <si>
    <t>*Rainer Grönholm ja kaksi muuta</t>
  </si>
  <si>
    <t>Tapani Numminen ja yksi muu</t>
  </si>
  <si>
    <t>*Jari Kårlund ja Raino Suni</t>
  </si>
  <si>
    <t>Sinisuohaukka</t>
  </si>
  <si>
    <t>Sininuohaukka</t>
  </si>
  <si>
    <t>Raimo Lehtonen* ja kolme muuta</t>
  </si>
  <si>
    <t>Taviokuurna</t>
  </si>
  <si>
    <t>SÄR</t>
  </si>
  <si>
    <t>Förby</t>
  </si>
  <si>
    <t>Pekka ja Aino  Loivaranta, Hannu ja Raija Ekblom, Timo Helle</t>
  </si>
  <si>
    <t>Kiparluoto</t>
  </si>
  <si>
    <t>Luolalanjärvi</t>
  </si>
  <si>
    <t>*Markus Rantala ja yksi muu</t>
  </si>
  <si>
    <t>Kaarnisto-Vepsä</t>
  </si>
  <si>
    <t>*Hannu Eloranta</t>
  </si>
  <si>
    <t>Harmaahaikara</t>
  </si>
  <si>
    <t>Stortervo Syd</t>
  </si>
  <si>
    <t>*Kaj-Ove Pettersson</t>
  </si>
  <si>
    <t>MEL</t>
  </si>
  <si>
    <t>Tuohimaa</t>
  </si>
  <si>
    <t>Erkki Kallio</t>
  </si>
  <si>
    <t>ALA</t>
  </si>
  <si>
    <t>Koskenkylä</t>
  </si>
  <si>
    <t>Pähkinähakki</t>
  </si>
  <si>
    <t>Tuulihaukka</t>
  </si>
  <si>
    <t>LOI</t>
  </si>
  <si>
    <t>Hirvikoski-Kirveskallio</t>
  </si>
  <si>
    <t>*Mika Hemmilä</t>
  </si>
  <si>
    <t>Stortervo-Mågby</t>
  </si>
  <si>
    <t>*Tom Ahlström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</si>
</sst>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8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180" fontId="0" fillId="2" borderId="2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2" borderId="19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4" sqref="G74:P74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7109375" style="2" customWidth="1"/>
    <col min="13" max="18" width="6.57421875" style="0" customWidth="1"/>
    <col min="19" max="19" width="6.57421875" style="84" customWidth="1"/>
    <col min="20" max="20" width="6.57421875" style="0" customWidth="1"/>
    <col min="21" max="21" width="6.57421875" style="0" bestFit="1" customWidth="1"/>
    <col min="22" max="23" width="6.57421875" style="0" customWidth="1"/>
  </cols>
  <sheetData>
    <row r="1" ht="12.75">
      <c r="A1" s="1" t="s">
        <v>87</v>
      </c>
    </row>
    <row r="2" spans="1:74" s="5" customFormat="1" ht="129.75">
      <c r="A2" s="4"/>
      <c r="B2" s="26" t="s">
        <v>141</v>
      </c>
      <c r="C2" s="26" t="s">
        <v>142</v>
      </c>
      <c r="D2" s="26" t="s">
        <v>143</v>
      </c>
      <c r="E2" s="26" t="s">
        <v>144</v>
      </c>
      <c r="F2" s="26" t="s">
        <v>221</v>
      </c>
      <c r="G2" s="89" t="s">
        <v>140</v>
      </c>
      <c r="H2" s="89"/>
      <c r="I2" s="89"/>
      <c r="J2" s="89"/>
      <c r="K2" s="89"/>
      <c r="L2" s="89"/>
      <c r="M2" s="90"/>
      <c r="N2" s="91"/>
      <c r="O2" s="92"/>
      <c r="P2" s="59" t="s">
        <v>153</v>
      </c>
      <c r="Q2" s="47" t="s">
        <v>154</v>
      </c>
      <c r="R2" s="59" t="s">
        <v>174</v>
      </c>
      <c r="S2" s="87" t="s">
        <v>259</v>
      </c>
      <c r="T2" s="67" t="s">
        <v>196</v>
      </c>
      <c r="U2" s="66" t="s">
        <v>155</v>
      </c>
      <c r="V2" s="66" t="s">
        <v>202</v>
      </c>
      <c r="W2" s="66" t="s">
        <v>232</v>
      </c>
      <c r="X2" s="66" t="s">
        <v>97</v>
      </c>
      <c r="Y2" s="66" t="s">
        <v>247</v>
      </c>
      <c r="Z2" s="67" t="s">
        <v>74</v>
      </c>
      <c r="AA2" s="68" t="s">
        <v>83</v>
      </c>
      <c r="AB2" s="65" t="s">
        <v>84</v>
      </c>
      <c r="AC2" s="65" t="s">
        <v>138</v>
      </c>
      <c r="AD2" s="65" t="s">
        <v>110</v>
      </c>
      <c r="AE2" s="65" t="s">
        <v>263</v>
      </c>
      <c r="AF2" s="65" t="s">
        <v>194</v>
      </c>
      <c r="AG2" s="65" t="s">
        <v>99</v>
      </c>
      <c r="AH2" s="65" t="s">
        <v>256</v>
      </c>
      <c r="AI2" s="65" t="s">
        <v>133</v>
      </c>
      <c r="AJ2" s="65" t="s">
        <v>131</v>
      </c>
      <c r="AK2" s="65" t="s">
        <v>248</v>
      </c>
      <c r="AL2" s="65" t="s">
        <v>204</v>
      </c>
      <c r="AM2" s="65" t="s">
        <v>159</v>
      </c>
      <c r="AN2" s="65" t="s">
        <v>121</v>
      </c>
      <c r="AO2" s="65" t="s">
        <v>126</v>
      </c>
      <c r="AP2" s="65" t="s">
        <v>265</v>
      </c>
      <c r="AQ2" s="65" t="s">
        <v>253</v>
      </c>
      <c r="AR2" s="65" t="s">
        <v>176</v>
      </c>
      <c r="AS2" s="65" t="s">
        <v>95</v>
      </c>
      <c r="AT2" s="65" t="s">
        <v>184</v>
      </c>
      <c r="AU2" s="65" t="s">
        <v>186</v>
      </c>
      <c r="AV2" s="65" t="s">
        <v>206</v>
      </c>
      <c r="AW2" s="65" t="s">
        <v>216</v>
      </c>
      <c r="AX2" s="65" t="s">
        <v>168</v>
      </c>
      <c r="AY2" s="65" t="s">
        <v>162</v>
      </c>
      <c r="AZ2" s="65" t="s">
        <v>78</v>
      </c>
      <c r="BA2" s="65" t="s">
        <v>101</v>
      </c>
      <c r="BB2" s="65" t="s">
        <v>172</v>
      </c>
      <c r="BC2" s="65" t="s">
        <v>250</v>
      </c>
      <c r="BD2" s="65" t="s">
        <v>170</v>
      </c>
      <c r="BE2" s="65" t="s">
        <v>223</v>
      </c>
      <c r="BF2" s="65" t="s">
        <v>207</v>
      </c>
      <c r="BG2" s="65" t="s">
        <v>189</v>
      </c>
      <c r="BH2" s="65" t="s">
        <v>166</v>
      </c>
      <c r="BI2" s="65" t="s">
        <v>137</v>
      </c>
      <c r="BJ2" s="65" t="s">
        <v>245</v>
      </c>
      <c r="BK2" s="65" t="s">
        <v>200</v>
      </c>
      <c r="BL2" s="65" t="s">
        <v>92</v>
      </c>
      <c r="BM2" s="65" t="s">
        <v>225</v>
      </c>
      <c r="BN2" s="65" t="s">
        <v>235</v>
      </c>
      <c r="BO2" s="65" t="s">
        <v>124</v>
      </c>
      <c r="BP2" s="65" t="s">
        <v>116</v>
      </c>
      <c r="BQ2" s="65" t="s">
        <v>214</v>
      </c>
      <c r="BR2" s="65" t="s">
        <v>212</v>
      </c>
      <c r="BS2" s="65" t="s">
        <v>129</v>
      </c>
      <c r="BT2" s="65" t="s">
        <v>132</v>
      </c>
      <c r="BU2" s="65" t="s">
        <v>103</v>
      </c>
      <c r="BV2" s="65" t="s">
        <v>106</v>
      </c>
    </row>
    <row r="3" spans="1:74" s="7" customFormat="1" ht="12.75">
      <c r="A3" s="6"/>
      <c r="B3" s="48" t="s">
        <v>145</v>
      </c>
      <c r="C3" s="53" t="s">
        <v>146</v>
      </c>
      <c r="D3" s="49" t="s">
        <v>147</v>
      </c>
      <c r="E3" s="53" t="s">
        <v>148</v>
      </c>
      <c r="F3" s="50" t="s">
        <v>149</v>
      </c>
      <c r="G3" s="13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30">
        <v>2006</v>
      </c>
      <c r="N3" s="30">
        <v>2007</v>
      </c>
      <c r="O3" s="30">
        <v>2008</v>
      </c>
      <c r="P3" s="10">
        <v>2009</v>
      </c>
      <c r="Q3" s="30"/>
      <c r="R3" s="10"/>
      <c r="S3" s="85" t="s">
        <v>258</v>
      </c>
      <c r="T3" s="30" t="s">
        <v>195</v>
      </c>
      <c r="U3" s="7" t="s">
        <v>75</v>
      </c>
      <c r="V3" s="7" t="s">
        <v>75</v>
      </c>
      <c r="W3" s="7" t="s">
        <v>75</v>
      </c>
      <c r="X3" s="7" t="s">
        <v>96</v>
      </c>
      <c r="Y3" s="7" t="s">
        <v>73</v>
      </c>
      <c r="Z3" s="7" t="s">
        <v>73</v>
      </c>
      <c r="AA3" s="7" t="s">
        <v>0</v>
      </c>
      <c r="AB3" s="7" t="s">
        <v>0</v>
      </c>
      <c r="AC3" s="7" t="s">
        <v>109</v>
      </c>
      <c r="AD3" s="7" t="s">
        <v>109</v>
      </c>
      <c r="AE3" s="7" t="s">
        <v>262</v>
      </c>
      <c r="AF3" s="7" t="s">
        <v>193</v>
      </c>
      <c r="AG3" s="7" t="s">
        <v>98</v>
      </c>
      <c r="AH3" s="7" t="s">
        <v>255</v>
      </c>
      <c r="AI3" s="7" t="s">
        <v>98</v>
      </c>
      <c r="AJ3" s="7" t="s">
        <v>86</v>
      </c>
      <c r="AK3" s="7" t="s">
        <v>203</v>
      </c>
      <c r="AL3" s="7" t="s">
        <v>203</v>
      </c>
      <c r="AM3" s="7" t="s">
        <v>120</v>
      </c>
      <c r="AN3" s="7" t="s">
        <v>120</v>
      </c>
      <c r="AO3" s="7" t="s">
        <v>107</v>
      </c>
      <c r="AP3" s="7" t="s">
        <v>107</v>
      </c>
      <c r="AQ3" s="7" t="s">
        <v>107</v>
      </c>
      <c r="AR3" s="7" t="s">
        <v>175</v>
      </c>
      <c r="AS3" s="7" t="s">
        <v>94</v>
      </c>
      <c r="AT3" s="7" t="s">
        <v>183</v>
      </c>
      <c r="AU3" s="7" t="s">
        <v>183</v>
      </c>
      <c r="AV3" s="7" t="s">
        <v>118</v>
      </c>
      <c r="AW3" s="7" t="s">
        <v>118</v>
      </c>
      <c r="AX3" s="7" t="s">
        <v>118</v>
      </c>
      <c r="AY3" s="7" t="s">
        <v>161</v>
      </c>
      <c r="AZ3" s="7" t="s">
        <v>77</v>
      </c>
      <c r="BA3" s="7" t="s">
        <v>77</v>
      </c>
      <c r="BB3" s="7" t="s">
        <v>77</v>
      </c>
      <c r="BC3" s="7" t="s">
        <v>77</v>
      </c>
      <c r="BD3" s="7" t="s">
        <v>77</v>
      </c>
      <c r="BE3" s="7" t="s">
        <v>77</v>
      </c>
      <c r="BF3" s="7" t="s">
        <v>77</v>
      </c>
      <c r="BG3" s="7" t="s">
        <v>188</v>
      </c>
      <c r="BH3" s="7" t="s">
        <v>165</v>
      </c>
      <c r="BI3" s="7" t="s">
        <v>136</v>
      </c>
      <c r="BJ3" s="7" t="s">
        <v>244</v>
      </c>
      <c r="BK3" s="7" t="s">
        <v>81</v>
      </c>
      <c r="BL3" s="7" t="s">
        <v>81</v>
      </c>
      <c r="BM3" s="7" t="s">
        <v>81</v>
      </c>
      <c r="BN3" s="7" t="s">
        <v>81</v>
      </c>
      <c r="BO3" s="7" t="s">
        <v>81</v>
      </c>
      <c r="BP3" s="7" t="s">
        <v>81</v>
      </c>
      <c r="BQ3" s="7" t="s">
        <v>81</v>
      </c>
      <c r="BR3" s="7" t="s">
        <v>81</v>
      </c>
      <c r="BS3" s="7" t="s">
        <v>81</v>
      </c>
      <c r="BT3" s="7" t="s">
        <v>102</v>
      </c>
      <c r="BU3" s="7" t="s">
        <v>102</v>
      </c>
      <c r="BV3" s="7" t="s">
        <v>105</v>
      </c>
    </row>
    <row r="4" spans="1:74" ht="12.75">
      <c r="A4" s="15" t="s">
        <v>1</v>
      </c>
      <c r="B4" s="51"/>
      <c r="C4" s="54"/>
      <c r="D4" s="15"/>
      <c r="E4" s="54"/>
      <c r="F4" s="52"/>
      <c r="G4" s="20">
        <v>375</v>
      </c>
      <c r="H4" s="21">
        <v>375</v>
      </c>
      <c r="I4" s="21">
        <v>436</v>
      </c>
      <c r="J4" s="21">
        <v>484</v>
      </c>
      <c r="K4" s="21">
        <v>512</v>
      </c>
      <c r="L4" s="21">
        <v>504</v>
      </c>
      <c r="M4" s="21">
        <v>577</v>
      </c>
      <c r="N4" s="32">
        <v>510</v>
      </c>
      <c r="O4" s="32">
        <v>534</v>
      </c>
      <c r="P4" s="70">
        <f>SUM(R4)</f>
        <v>489.9</v>
      </c>
      <c r="Q4" s="71">
        <f>COUNT(S4:BV4)</f>
        <v>50</v>
      </c>
      <c r="R4" s="70">
        <f>SUM(S4:IV4)</f>
        <v>489.9</v>
      </c>
      <c r="S4" s="18">
        <v>9.5</v>
      </c>
      <c r="T4" s="16">
        <v>11</v>
      </c>
      <c r="U4" s="16">
        <v>12</v>
      </c>
      <c r="V4" s="16">
        <v>10.1</v>
      </c>
      <c r="W4" s="16">
        <v>10.2</v>
      </c>
      <c r="X4" s="16">
        <v>11</v>
      </c>
      <c r="Y4" s="16">
        <v>10.6</v>
      </c>
      <c r="Z4" s="17">
        <v>10.4</v>
      </c>
      <c r="AA4" s="23">
        <v>6.6</v>
      </c>
      <c r="AB4" s="15">
        <v>11.6</v>
      </c>
      <c r="AC4" s="22">
        <v>8</v>
      </c>
      <c r="AD4" s="15">
        <v>8.3</v>
      </c>
      <c r="AE4" s="15">
        <v>8.5</v>
      </c>
      <c r="AF4" s="15"/>
      <c r="AG4" s="18">
        <v>13.3</v>
      </c>
      <c r="AH4" s="18">
        <v>10.6</v>
      </c>
      <c r="AI4" s="18">
        <v>7.3</v>
      </c>
      <c r="AJ4" s="18">
        <v>9.8</v>
      </c>
      <c r="AK4" s="18">
        <v>5.5</v>
      </c>
      <c r="AL4" s="18"/>
      <c r="AM4" s="18">
        <v>12.4</v>
      </c>
      <c r="AN4" s="18">
        <v>10.5</v>
      </c>
      <c r="AO4" s="18">
        <v>10.2</v>
      </c>
      <c r="AP4" s="18">
        <v>11.5</v>
      </c>
      <c r="AQ4" s="18">
        <v>9.4</v>
      </c>
      <c r="AR4" s="18">
        <v>10.7</v>
      </c>
      <c r="AS4" s="17">
        <v>10.4</v>
      </c>
      <c r="AT4" s="17"/>
      <c r="AU4" s="16"/>
      <c r="AV4" s="16">
        <v>9.3</v>
      </c>
      <c r="AW4" s="16">
        <v>12</v>
      </c>
      <c r="AX4" s="16">
        <v>6.2</v>
      </c>
      <c r="AY4" s="16">
        <v>11</v>
      </c>
      <c r="AZ4" s="16">
        <v>31</v>
      </c>
      <c r="BA4" s="16">
        <v>10.7</v>
      </c>
      <c r="BB4" s="16">
        <v>10.4</v>
      </c>
      <c r="BC4" s="16">
        <v>14</v>
      </c>
      <c r="BD4" s="16">
        <v>10.4</v>
      </c>
      <c r="BE4" s="16">
        <v>10.5</v>
      </c>
      <c r="BF4" s="16"/>
      <c r="BG4" s="16">
        <v>6</v>
      </c>
      <c r="BH4" s="16">
        <v>7.6</v>
      </c>
      <c r="BI4" s="16"/>
      <c r="BJ4" s="16">
        <v>7.1</v>
      </c>
      <c r="BK4" s="16">
        <v>5</v>
      </c>
      <c r="BL4" s="16">
        <v>7.6</v>
      </c>
      <c r="BM4" s="16">
        <v>9.5</v>
      </c>
      <c r="BN4" s="16">
        <v>9.9</v>
      </c>
      <c r="BO4" s="16">
        <v>6.2</v>
      </c>
      <c r="BP4" s="16">
        <v>10.7</v>
      </c>
      <c r="BQ4" s="16">
        <v>8</v>
      </c>
      <c r="BR4" s="16">
        <v>8.3</v>
      </c>
      <c r="BS4" s="16">
        <v>5.3</v>
      </c>
      <c r="BT4" s="16">
        <v>11</v>
      </c>
      <c r="BU4" s="16">
        <v>4.7</v>
      </c>
      <c r="BV4" s="22">
        <v>8.1</v>
      </c>
    </row>
    <row r="5" spans="1:74" ht="12.75">
      <c r="A5" s="81" t="s">
        <v>252</v>
      </c>
      <c r="B5" s="51">
        <v>0</v>
      </c>
      <c r="C5" s="54">
        <v>0</v>
      </c>
      <c r="D5" s="15">
        <v>0</v>
      </c>
      <c r="E5" s="54">
        <v>0</v>
      </c>
      <c r="F5" s="42">
        <f>(G5+H5+I5+J5+K5+L5+M5+N5+O5)/9</f>
        <v>0</v>
      </c>
      <c r="G5" s="76"/>
      <c r="H5" s="32"/>
      <c r="I5" s="32"/>
      <c r="J5" s="32"/>
      <c r="K5" s="32"/>
      <c r="L5" s="32"/>
      <c r="M5" s="32"/>
      <c r="N5" s="32"/>
      <c r="O5" s="32"/>
      <c r="P5" s="72">
        <f>R5*10/$P$4</f>
        <v>0.020412329046744233</v>
      </c>
      <c r="Q5" s="71">
        <f aca="true" t="shared" si="0" ref="Q5:Q69">COUNT(S5:BV5)</f>
        <v>1</v>
      </c>
      <c r="R5" s="73">
        <f>SUM(S5:IV5)</f>
        <v>1</v>
      </c>
      <c r="S5" s="24"/>
      <c r="T5" s="77"/>
      <c r="U5" s="77"/>
      <c r="V5" s="77"/>
      <c r="W5" s="77"/>
      <c r="X5" s="77"/>
      <c r="Y5" s="77"/>
      <c r="Z5" s="64"/>
      <c r="AA5" s="78"/>
      <c r="AB5" s="75"/>
      <c r="AC5" s="79"/>
      <c r="AD5" s="75"/>
      <c r="AE5" s="75"/>
      <c r="AF5" s="75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64"/>
      <c r="AT5" s="64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>
        <v>1</v>
      </c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9"/>
    </row>
    <row r="6" spans="1:20" ht="12.75">
      <c r="A6" s="1" t="s">
        <v>2</v>
      </c>
      <c r="B6" s="41">
        <v>0</v>
      </c>
      <c r="C6" s="41">
        <v>0</v>
      </c>
      <c r="D6" s="41">
        <v>0</v>
      </c>
      <c r="E6" s="41">
        <v>0.34</v>
      </c>
      <c r="F6" s="42">
        <f>(G6+H6+I6+J6+K6+L6+M6+N6+O6)/9</f>
        <v>0.034444444444444444</v>
      </c>
      <c r="I6">
        <v>0.25</v>
      </c>
      <c r="M6" s="31"/>
      <c r="N6" s="31"/>
      <c r="O6" s="31">
        <v>0.06</v>
      </c>
      <c r="P6" s="72">
        <f>R6*10/$P$4</f>
        <v>0</v>
      </c>
      <c r="Q6" s="71">
        <f t="shared" si="0"/>
        <v>0</v>
      </c>
      <c r="R6" s="73">
        <f>SUM(S6:IV6)</f>
        <v>0</v>
      </c>
      <c r="S6" s="24"/>
      <c r="T6" s="32"/>
    </row>
    <row r="7" spans="1:73" ht="12.75">
      <c r="A7" s="1" t="s">
        <v>3</v>
      </c>
      <c r="B7" s="41">
        <v>0</v>
      </c>
      <c r="C7" s="41">
        <v>0.25</v>
      </c>
      <c r="D7" s="41">
        <v>0.61</v>
      </c>
      <c r="E7" s="42">
        <v>3.85</v>
      </c>
      <c r="F7" s="42">
        <f aca="true" t="shared" si="1" ref="F7:F74">(G7+H7+I7+J7+K7+L7+M7+N7+O7)/9</f>
        <v>1.358888888888889</v>
      </c>
      <c r="G7" s="2">
        <v>1.25</v>
      </c>
      <c r="H7" s="3">
        <v>1.33</v>
      </c>
      <c r="I7">
        <v>1.58</v>
      </c>
      <c r="J7">
        <v>1.55</v>
      </c>
      <c r="K7">
        <v>1.19</v>
      </c>
      <c r="L7">
        <v>0.67</v>
      </c>
      <c r="M7" s="31">
        <v>0.55</v>
      </c>
      <c r="N7" s="31">
        <v>0.45</v>
      </c>
      <c r="O7" s="31">
        <v>3.66</v>
      </c>
      <c r="P7" s="72">
        <f aca="true" t="shared" si="2" ref="P7:P81">R7*10/$P$4</f>
        <v>1.8575219432537253</v>
      </c>
      <c r="Q7" s="71">
        <f t="shared" si="0"/>
        <v>12</v>
      </c>
      <c r="R7" s="73">
        <f>SUM(S7:IV7)</f>
        <v>91</v>
      </c>
      <c r="S7" s="24"/>
      <c r="T7" s="32"/>
      <c r="AO7">
        <v>5</v>
      </c>
      <c r="AP7">
        <v>14</v>
      </c>
      <c r="AW7">
        <v>7</v>
      </c>
      <c r="AZ7">
        <v>6</v>
      </c>
      <c r="BB7">
        <v>4</v>
      </c>
      <c r="BC7">
        <v>16</v>
      </c>
      <c r="BJ7">
        <v>4</v>
      </c>
      <c r="BK7">
        <v>2</v>
      </c>
      <c r="BN7">
        <v>5</v>
      </c>
      <c r="BP7">
        <v>8</v>
      </c>
      <c r="BR7">
        <v>16</v>
      </c>
      <c r="BU7">
        <v>4</v>
      </c>
    </row>
    <row r="8" spans="1:69" ht="12.75">
      <c r="A8" s="1" t="s">
        <v>4</v>
      </c>
      <c r="B8" s="41">
        <v>0</v>
      </c>
      <c r="C8" s="41">
        <v>0</v>
      </c>
      <c r="D8" s="41">
        <v>0.01</v>
      </c>
      <c r="E8" s="41">
        <v>0.06</v>
      </c>
      <c r="F8" s="42">
        <f t="shared" si="1"/>
        <v>0.20333333333333334</v>
      </c>
      <c r="G8" s="2">
        <v>0.11</v>
      </c>
      <c r="H8">
        <v>0.03</v>
      </c>
      <c r="I8">
        <v>0.07</v>
      </c>
      <c r="K8">
        <v>0.04</v>
      </c>
      <c r="L8">
        <v>0.02</v>
      </c>
      <c r="M8" s="31">
        <v>0.02</v>
      </c>
      <c r="N8" s="31">
        <v>0.06</v>
      </c>
      <c r="O8" s="31">
        <v>1.48</v>
      </c>
      <c r="P8" s="72">
        <f t="shared" si="2"/>
        <v>0.16329863237395387</v>
      </c>
      <c r="Q8" s="71">
        <f t="shared" si="0"/>
        <v>3</v>
      </c>
      <c r="R8" s="73">
        <f>SUM(S8:IV8)</f>
        <v>8</v>
      </c>
      <c r="S8" s="24"/>
      <c r="T8" s="32"/>
      <c r="AB8">
        <v>5</v>
      </c>
      <c r="BB8">
        <v>2</v>
      </c>
      <c r="BQ8">
        <v>1</v>
      </c>
    </row>
    <row r="9" spans="1:20" ht="12.75">
      <c r="A9" s="1" t="s">
        <v>198</v>
      </c>
      <c r="B9" s="41">
        <v>0</v>
      </c>
      <c r="C9" s="41">
        <v>0</v>
      </c>
      <c r="D9" s="41">
        <v>0</v>
      </c>
      <c r="E9" s="41">
        <v>0</v>
      </c>
      <c r="F9" s="42">
        <f t="shared" si="1"/>
        <v>0</v>
      </c>
      <c r="M9" s="31"/>
      <c r="N9" s="31"/>
      <c r="O9" s="31"/>
      <c r="P9" s="72">
        <f>R9*10/$P$4</f>
        <v>0</v>
      </c>
      <c r="Q9" s="71">
        <f t="shared" si="0"/>
        <v>0</v>
      </c>
      <c r="R9" s="73">
        <f>SUM(S9:IV9)</f>
        <v>0</v>
      </c>
      <c r="S9" s="24"/>
      <c r="T9" s="32"/>
    </row>
    <row r="10" spans="1:20" ht="12.75">
      <c r="A10" s="69" t="s">
        <v>217</v>
      </c>
      <c r="B10" s="41">
        <v>0</v>
      </c>
      <c r="C10" s="41">
        <v>0</v>
      </c>
      <c r="D10" s="41">
        <v>0</v>
      </c>
      <c r="E10" s="41">
        <v>0</v>
      </c>
      <c r="F10" s="42">
        <f t="shared" si="1"/>
        <v>0.014444444444444446</v>
      </c>
      <c r="M10" s="31"/>
      <c r="N10" s="31"/>
      <c r="O10" s="31">
        <v>0.13</v>
      </c>
      <c r="P10" s="72">
        <f>R10*10/$P$4</f>
        <v>0</v>
      </c>
      <c r="Q10" s="71">
        <f t="shared" si="0"/>
        <v>0</v>
      </c>
      <c r="R10" s="73">
        <f>SUM(S10:IV10)</f>
        <v>0</v>
      </c>
      <c r="S10" s="24"/>
      <c r="T10" s="32"/>
    </row>
    <row r="11" spans="1:59" ht="12.75">
      <c r="A11" s="69" t="s">
        <v>230</v>
      </c>
      <c r="B11" s="41">
        <v>0</v>
      </c>
      <c r="C11" s="41">
        <v>0</v>
      </c>
      <c r="D11" s="41">
        <v>0</v>
      </c>
      <c r="E11" s="41">
        <v>0</v>
      </c>
      <c r="F11" s="42">
        <f t="shared" si="1"/>
        <v>0</v>
      </c>
      <c r="M11" s="31"/>
      <c r="N11" s="31"/>
      <c r="O11" s="31"/>
      <c r="P11" s="72">
        <f>R11*10/$P$4</f>
        <v>0.020412329046744233</v>
      </c>
      <c r="Q11" s="71">
        <f t="shared" si="0"/>
        <v>1</v>
      </c>
      <c r="R11" s="73">
        <f>SUM(S11:IV11)</f>
        <v>1</v>
      </c>
      <c r="S11" s="24"/>
      <c r="T11" s="32"/>
      <c r="BG11">
        <v>1</v>
      </c>
    </row>
    <row r="12" spans="1:73" ht="12.75">
      <c r="A12" s="1" t="s">
        <v>5</v>
      </c>
      <c r="B12" s="42">
        <v>28.8</v>
      </c>
      <c r="C12" s="42">
        <v>5.07</v>
      </c>
      <c r="D12" s="41">
        <v>23.77</v>
      </c>
      <c r="E12" s="41">
        <v>10.72</v>
      </c>
      <c r="F12" s="42">
        <f t="shared" si="1"/>
        <v>21.012222222222224</v>
      </c>
      <c r="G12" s="2">
        <v>6.96</v>
      </c>
      <c r="H12" s="3">
        <v>8.8</v>
      </c>
      <c r="I12">
        <v>40.53</v>
      </c>
      <c r="J12" s="3">
        <v>17.4</v>
      </c>
      <c r="K12">
        <v>18.18</v>
      </c>
      <c r="L12" s="3">
        <v>15.6</v>
      </c>
      <c r="M12" s="31">
        <v>27.59</v>
      </c>
      <c r="N12" s="31">
        <v>25.17</v>
      </c>
      <c r="O12" s="31">
        <v>28.88</v>
      </c>
      <c r="P12" s="72">
        <f t="shared" si="2"/>
        <v>16.67687283119004</v>
      </c>
      <c r="Q12" s="71">
        <f t="shared" si="0"/>
        <v>11</v>
      </c>
      <c r="R12" s="73">
        <f>SUM(S12:IV12)</f>
        <v>817</v>
      </c>
      <c r="S12" s="24"/>
      <c r="T12" s="32"/>
      <c r="AR12">
        <v>3</v>
      </c>
      <c r="AW12">
        <v>48</v>
      </c>
      <c r="AY12">
        <v>8</v>
      </c>
      <c r="AZ12">
        <v>2</v>
      </c>
      <c r="BC12">
        <v>9</v>
      </c>
      <c r="BG12">
        <v>52</v>
      </c>
      <c r="BJ12">
        <v>96</v>
      </c>
      <c r="BP12">
        <v>24</v>
      </c>
      <c r="BQ12">
        <v>300</v>
      </c>
      <c r="BR12">
        <v>25</v>
      </c>
      <c r="BU12">
        <v>250</v>
      </c>
    </row>
    <row r="13" spans="1:70" ht="12.75">
      <c r="A13" s="1" t="s">
        <v>122</v>
      </c>
      <c r="B13" s="41">
        <v>0.01</v>
      </c>
      <c r="C13" s="41">
        <v>0.11</v>
      </c>
      <c r="D13" s="41">
        <v>0.03</v>
      </c>
      <c r="E13" s="41">
        <v>0.41</v>
      </c>
      <c r="F13" s="42">
        <f t="shared" si="1"/>
        <v>1.1700000000000002</v>
      </c>
      <c r="K13">
        <v>0.82</v>
      </c>
      <c r="L13">
        <v>0.04</v>
      </c>
      <c r="M13" s="31">
        <v>0.07</v>
      </c>
      <c r="N13" s="31">
        <v>0.04</v>
      </c>
      <c r="O13" s="31">
        <v>9.56</v>
      </c>
      <c r="P13" s="72">
        <f t="shared" si="2"/>
        <v>5.756276791181874</v>
      </c>
      <c r="Q13" s="71">
        <f t="shared" si="0"/>
        <v>5</v>
      </c>
      <c r="R13" s="73">
        <f>SUM(S13:IV13)</f>
        <v>282</v>
      </c>
      <c r="S13" s="24"/>
      <c r="T13" s="32"/>
      <c r="AP13">
        <v>9</v>
      </c>
      <c r="AW13">
        <v>100</v>
      </c>
      <c r="BJ13">
        <v>3</v>
      </c>
      <c r="BN13">
        <v>45</v>
      </c>
      <c r="BR13">
        <v>125</v>
      </c>
    </row>
    <row r="14" spans="1:20" ht="12.75">
      <c r="A14" s="1" t="s">
        <v>65</v>
      </c>
      <c r="B14" s="41">
        <v>0</v>
      </c>
      <c r="C14" s="41">
        <v>0</v>
      </c>
      <c r="D14" s="41">
        <v>0.62</v>
      </c>
      <c r="E14" s="42">
        <v>0.2</v>
      </c>
      <c r="F14" s="42">
        <f t="shared" si="1"/>
        <v>0.0022222222222222222</v>
      </c>
      <c r="I14">
        <v>0.02</v>
      </c>
      <c r="M14" s="31"/>
      <c r="N14" s="31"/>
      <c r="O14" s="31"/>
      <c r="P14" s="72">
        <f t="shared" si="2"/>
        <v>0</v>
      </c>
      <c r="Q14" s="71">
        <f t="shared" si="0"/>
        <v>0</v>
      </c>
      <c r="R14" s="73">
        <f>SUM(S14:IV14)</f>
        <v>0</v>
      </c>
      <c r="S14" s="24"/>
      <c r="T14" s="32"/>
    </row>
    <row r="15" spans="1:70" ht="12.75">
      <c r="A15" s="1" t="s">
        <v>6</v>
      </c>
      <c r="B15" s="41">
        <v>0.04</v>
      </c>
      <c r="C15" s="41">
        <v>0.12</v>
      </c>
      <c r="D15" s="41">
        <v>0.29</v>
      </c>
      <c r="E15" s="41">
        <v>1.44</v>
      </c>
      <c r="F15" s="42">
        <f t="shared" si="1"/>
        <v>1.2155555555555557</v>
      </c>
      <c r="G15" s="2">
        <v>0.56</v>
      </c>
      <c r="H15">
        <v>0.29</v>
      </c>
      <c r="I15">
        <v>0.41</v>
      </c>
      <c r="J15">
        <v>0.14</v>
      </c>
      <c r="K15">
        <v>2.99</v>
      </c>
      <c r="L15">
        <v>0.06</v>
      </c>
      <c r="M15" s="31">
        <v>0.28</v>
      </c>
      <c r="N15" s="31">
        <v>0.06</v>
      </c>
      <c r="O15" s="31">
        <v>6.15</v>
      </c>
      <c r="P15" s="72">
        <f t="shared" si="2"/>
        <v>2.93937538273117</v>
      </c>
      <c r="Q15" s="71">
        <f t="shared" si="0"/>
        <v>7</v>
      </c>
      <c r="R15" s="73">
        <f>SUM(S15:IV15)</f>
        <v>144</v>
      </c>
      <c r="S15" s="24"/>
      <c r="T15" s="32"/>
      <c r="AP15">
        <v>12</v>
      </c>
      <c r="AW15">
        <v>1</v>
      </c>
      <c r="BC15">
        <v>9</v>
      </c>
      <c r="BJ15">
        <v>33</v>
      </c>
      <c r="BN15">
        <v>12</v>
      </c>
      <c r="BP15">
        <v>4</v>
      </c>
      <c r="BR15">
        <v>73</v>
      </c>
    </row>
    <row r="16" spans="1:70" ht="12.75">
      <c r="A16" s="1" t="s">
        <v>90</v>
      </c>
      <c r="B16" s="41">
        <v>0</v>
      </c>
      <c r="C16" s="41">
        <v>0.01</v>
      </c>
      <c r="D16" s="41">
        <v>0.01</v>
      </c>
      <c r="E16" s="41">
        <v>0.01</v>
      </c>
      <c r="F16" s="42">
        <f t="shared" si="1"/>
        <v>0.024444444444444446</v>
      </c>
      <c r="J16">
        <v>0.02</v>
      </c>
      <c r="K16" s="3">
        <v>0.2</v>
      </c>
      <c r="M16" s="31"/>
      <c r="N16" s="31"/>
      <c r="O16" s="31"/>
      <c r="P16" s="72">
        <f t="shared" si="2"/>
        <v>0.04082465809348847</v>
      </c>
      <c r="Q16" s="71">
        <f t="shared" si="0"/>
        <v>1</v>
      </c>
      <c r="R16" s="73">
        <f>SUM(S16:IV16)</f>
        <v>2</v>
      </c>
      <c r="S16" s="24"/>
      <c r="T16" s="32"/>
      <c r="BR16">
        <v>2</v>
      </c>
    </row>
    <row r="17" spans="1:66" ht="12.75">
      <c r="A17" s="1" t="s">
        <v>66</v>
      </c>
      <c r="B17" s="41">
        <v>0</v>
      </c>
      <c r="C17" s="41">
        <v>0.03</v>
      </c>
      <c r="D17" s="41">
        <v>0.08</v>
      </c>
      <c r="E17" s="41">
        <v>0.03</v>
      </c>
      <c r="F17" s="42">
        <f t="shared" si="1"/>
        <v>0.01666666666666667</v>
      </c>
      <c r="I17">
        <v>0.05</v>
      </c>
      <c r="K17" s="3">
        <v>0.1</v>
      </c>
      <c r="M17" s="31"/>
      <c r="N17" s="31"/>
      <c r="O17" s="31"/>
      <c r="P17" s="72">
        <f t="shared" si="2"/>
        <v>0.020412329046744233</v>
      </c>
      <c r="Q17" s="71">
        <f t="shared" si="0"/>
        <v>1</v>
      </c>
      <c r="R17" s="73">
        <f>SUM(S17:IV17)</f>
        <v>1</v>
      </c>
      <c r="S17" s="24"/>
      <c r="T17" s="32"/>
      <c r="BN17">
        <v>1</v>
      </c>
    </row>
    <row r="18" spans="1:73" ht="12.75">
      <c r="A18" s="1" t="s">
        <v>7</v>
      </c>
      <c r="B18" s="41">
        <v>0.04</v>
      </c>
      <c r="C18" s="41">
        <v>0.58</v>
      </c>
      <c r="D18" s="42">
        <v>2.2</v>
      </c>
      <c r="E18" s="41">
        <v>4.42</v>
      </c>
      <c r="F18" s="42">
        <f t="shared" si="1"/>
        <v>3.481111111111111</v>
      </c>
      <c r="G18" s="2">
        <v>2.08</v>
      </c>
      <c r="H18">
        <v>1.55</v>
      </c>
      <c r="I18" s="3">
        <v>3.23</v>
      </c>
      <c r="J18" s="3">
        <v>2.69</v>
      </c>
      <c r="K18" s="3">
        <v>1.6</v>
      </c>
      <c r="L18" s="3">
        <v>1.67</v>
      </c>
      <c r="M18" s="31">
        <v>0.64</v>
      </c>
      <c r="N18" s="31">
        <v>1.53</v>
      </c>
      <c r="O18" s="31">
        <v>16.34</v>
      </c>
      <c r="P18" s="72">
        <f t="shared" si="2"/>
        <v>8.879363135333742</v>
      </c>
      <c r="Q18" s="71">
        <f t="shared" si="0"/>
        <v>16</v>
      </c>
      <c r="R18" s="73">
        <f>SUM(S18:IV18)</f>
        <v>435</v>
      </c>
      <c r="S18" s="24"/>
      <c r="T18" s="32"/>
      <c r="Y18">
        <v>2</v>
      </c>
      <c r="Z18">
        <v>1</v>
      </c>
      <c r="AO18">
        <v>9</v>
      </c>
      <c r="AP18">
        <v>41</v>
      </c>
      <c r="AQ18">
        <v>1</v>
      </c>
      <c r="AR18">
        <v>3</v>
      </c>
      <c r="AW18">
        <v>14</v>
      </c>
      <c r="AZ18">
        <v>15</v>
      </c>
      <c r="BB18">
        <v>4</v>
      </c>
      <c r="BC18">
        <v>15</v>
      </c>
      <c r="BJ18">
        <v>217</v>
      </c>
      <c r="BN18">
        <v>6</v>
      </c>
      <c r="BP18">
        <v>30</v>
      </c>
      <c r="BQ18">
        <v>12</v>
      </c>
      <c r="BR18">
        <v>64</v>
      </c>
      <c r="BU18">
        <v>1</v>
      </c>
    </row>
    <row r="19" spans="1:74" ht="12.75">
      <c r="A19" s="1" t="s">
        <v>8</v>
      </c>
      <c r="B19" s="41">
        <v>0</v>
      </c>
      <c r="C19" s="41">
        <v>0.01</v>
      </c>
      <c r="D19" s="41">
        <v>0.01</v>
      </c>
      <c r="E19" s="41">
        <v>0.19</v>
      </c>
      <c r="F19" s="42">
        <f t="shared" si="1"/>
        <v>0.5555555555555556</v>
      </c>
      <c r="G19" s="2">
        <v>0.45</v>
      </c>
      <c r="H19">
        <v>0.43</v>
      </c>
      <c r="I19">
        <v>0.64</v>
      </c>
      <c r="J19">
        <v>0.25</v>
      </c>
      <c r="K19">
        <v>0.35</v>
      </c>
      <c r="L19">
        <v>0.58</v>
      </c>
      <c r="M19" s="31">
        <v>0.52</v>
      </c>
      <c r="N19" s="31">
        <v>1.18</v>
      </c>
      <c r="O19" s="31">
        <v>0.6</v>
      </c>
      <c r="P19" s="72">
        <f t="shared" si="2"/>
        <v>0.7552561747295367</v>
      </c>
      <c r="Q19" s="71">
        <f t="shared" si="0"/>
        <v>14</v>
      </c>
      <c r="R19" s="73">
        <f>SUM(S19:IV19)</f>
        <v>37</v>
      </c>
      <c r="S19" s="24"/>
      <c r="T19" s="32"/>
      <c r="Z19">
        <v>2</v>
      </c>
      <c r="AA19">
        <v>1</v>
      </c>
      <c r="AB19">
        <v>2</v>
      </c>
      <c r="AI19">
        <v>3</v>
      </c>
      <c r="AO19">
        <v>9</v>
      </c>
      <c r="AS19">
        <v>1</v>
      </c>
      <c r="AZ19">
        <v>4</v>
      </c>
      <c r="BC19">
        <v>1</v>
      </c>
      <c r="BE19">
        <v>1</v>
      </c>
      <c r="BJ19">
        <v>3</v>
      </c>
      <c r="BK19">
        <v>1</v>
      </c>
      <c r="BR19">
        <v>4</v>
      </c>
      <c r="BU19">
        <v>3</v>
      </c>
      <c r="BV19">
        <v>2</v>
      </c>
    </row>
    <row r="20" spans="1:72" ht="12.75">
      <c r="A20" s="1" t="s">
        <v>9</v>
      </c>
      <c r="B20" s="42">
        <v>0.1</v>
      </c>
      <c r="C20" s="41">
        <v>0.16</v>
      </c>
      <c r="D20" s="41">
        <v>0.14</v>
      </c>
      <c r="E20" s="41">
        <v>0.15</v>
      </c>
      <c r="F20" s="42">
        <f t="shared" si="1"/>
        <v>0.13333333333333336</v>
      </c>
      <c r="G20" s="2">
        <v>0.08</v>
      </c>
      <c r="H20">
        <v>0.11</v>
      </c>
      <c r="I20">
        <v>0.09</v>
      </c>
      <c r="J20">
        <v>0.17</v>
      </c>
      <c r="K20">
        <v>0.12</v>
      </c>
      <c r="L20" s="3">
        <v>0.2</v>
      </c>
      <c r="M20" s="31">
        <v>0.16</v>
      </c>
      <c r="N20" s="31">
        <v>0.14</v>
      </c>
      <c r="O20" s="31">
        <v>0.13</v>
      </c>
      <c r="P20" s="72">
        <f t="shared" si="2"/>
        <v>0.3061849357011635</v>
      </c>
      <c r="Q20" s="71">
        <f t="shared" si="0"/>
        <v>13</v>
      </c>
      <c r="R20" s="73">
        <f>SUM(S20:IV20)</f>
        <v>15</v>
      </c>
      <c r="S20" s="24"/>
      <c r="T20" s="32">
        <v>1</v>
      </c>
      <c r="U20">
        <v>1</v>
      </c>
      <c r="AH20">
        <v>1</v>
      </c>
      <c r="AP20">
        <v>1</v>
      </c>
      <c r="AX20">
        <v>1</v>
      </c>
      <c r="BA20">
        <v>1</v>
      </c>
      <c r="BH20">
        <v>1</v>
      </c>
      <c r="BK20">
        <v>2</v>
      </c>
      <c r="BN20">
        <v>2</v>
      </c>
      <c r="BO20">
        <v>1</v>
      </c>
      <c r="BP20">
        <v>1</v>
      </c>
      <c r="BR20">
        <v>1</v>
      </c>
      <c r="BT20">
        <v>1</v>
      </c>
    </row>
    <row r="21" spans="1:69" ht="12.75">
      <c r="A21" s="1" t="s">
        <v>10</v>
      </c>
      <c r="B21" s="41">
        <v>0.26</v>
      </c>
      <c r="C21" s="41">
        <v>0.17</v>
      </c>
      <c r="D21" s="41">
        <v>0.15</v>
      </c>
      <c r="E21" s="41">
        <v>0.16</v>
      </c>
      <c r="F21" s="42">
        <f t="shared" si="1"/>
        <v>0.18000000000000002</v>
      </c>
      <c r="G21" s="2">
        <v>0.03</v>
      </c>
      <c r="H21">
        <v>0.13</v>
      </c>
      <c r="I21">
        <v>0.23</v>
      </c>
      <c r="J21">
        <v>0.14</v>
      </c>
      <c r="K21">
        <v>0.12</v>
      </c>
      <c r="L21">
        <v>0.16</v>
      </c>
      <c r="M21" s="31">
        <v>0.26</v>
      </c>
      <c r="N21" s="31">
        <v>0.16</v>
      </c>
      <c r="O21" s="31">
        <v>0.39</v>
      </c>
      <c r="P21" s="72">
        <f t="shared" si="2"/>
        <v>0.22453561951418657</v>
      </c>
      <c r="Q21" s="71">
        <f t="shared" si="0"/>
        <v>10</v>
      </c>
      <c r="R21" s="73">
        <f>SUM(S21:IV21)</f>
        <v>11</v>
      </c>
      <c r="S21" s="24"/>
      <c r="T21" s="32"/>
      <c r="W21">
        <v>1</v>
      </c>
      <c r="Z21">
        <v>1</v>
      </c>
      <c r="AB21">
        <v>1</v>
      </c>
      <c r="AV21">
        <v>1</v>
      </c>
      <c r="AW21">
        <v>1</v>
      </c>
      <c r="AY21">
        <v>2</v>
      </c>
      <c r="AZ21">
        <v>1</v>
      </c>
      <c r="BK21">
        <v>1</v>
      </c>
      <c r="BN21">
        <v>1</v>
      </c>
      <c r="BQ21">
        <v>1</v>
      </c>
    </row>
    <row r="22" spans="1:40" ht="12.75">
      <c r="A22" s="1" t="s">
        <v>240</v>
      </c>
      <c r="B22" s="41">
        <v>0</v>
      </c>
      <c r="C22" s="41">
        <v>0</v>
      </c>
      <c r="D22" s="41">
        <v>0</v>
      </c>
      <c r="E22" s="41">
        <v>0</v>
      </c>
      <c r="F22" s="42">
        <f t="shared" si="1"/>
        <v>0</v>
      </c>
      <c r="M22" s="31"/>
      <c r="N22" s="31"/>
      <c r="O22" s="31"/>
      <c r="P22" s="72">
        <f>R22*10/$P$4</f>
        <v>0.020412329046744233</v>
      </c>
      <c r="Q22" s="71">
        <f t="shared" si="0"/>
        <v>1</v>
      </c>
      <c r="R22" s="73">
        <f>SUM(S22:IV22)</f>
        <v>1</v>
      </c>
      <c r="S22" s="24"/>
      <c r="T22" s="32"/>
      <c r="AN22">
        <v>1</v>
      </c>
    </row>
    <row r="23" spans="1:71" ht="12.75">
      <c r="A23" s="1" t="s">
        <v>11</v>
      </c>
      <c r="B23" s="41">
        <v>0</v>
      </c>
      <c r="C23" s="41">
        <v>0</v>
      </c>
      <c r="D23" s="41">
        <v>0.01</v>
      </c>
      <c r="E23" s="41">
        <v>0.02</v>
      </c>
      <c r="F23" s="42">
        <f t="shared" si="1"/>
        <v>0.03888888888888889</v>
      </c>
      <c r="G23" s="2">
        <v>0.05</v>
      </c>
      <c r="H23">
        <v>0.05</v>
      </c>
      <c r="I23">
        <v>0.02</v>
      </c>
      <c r="M23" s="31">
        <v>0.17</v>
      </c>
      <c r="N23" s="31"/>
      <c r="O23" s="31">
        <v>0.06</v>
      </c>
      <c r="P23" s="72">
        <f t="shared" si="2"/>
        <v>0.4082465809348847</v>
      </c>
      <c r="Q23" s="71">
        <f t="shared" si="0"/>
        <v>9</v>
      </c>
      <c r="R23" s="73">
        <f>SUM(S23:IV23)</f>
        <v>20</v>
      </c>
      <c r="S23" s="24"/>
      <c r="T23" s="32">
        <v>4</v>
      </c>
      <c r="AB23">
        <v>3</v>
      </c>
      <c r="AO23">
        <v>2</v>
      </c>
      <c r="AR23">
        <v>1</v>
      </c>
      <c r="AY23">
        <v>1</v>
      </c>
      <c r="BJ23">
        <v>1</v>
      </c>
      <c r="BK23">
        <v>2</v>
      </c>
      <c r="BR23">
        <v>5</v>
      </c>
      <c r="BS23">
        <v>1</v>
      </c>
    </row>
    <row r="24" spans="1:36" ht="12.75">
      <c r="A24" s="1" t="s">
        <v>76</v>
      </c>
      <c r="B24" s="41">
        <v>0</v>
      </c>
      <c r="C24" s="41">
        <v>0</v>
      </c>
      <c r="D24" s="41">
        <v>0.01</v>
      </c>
      <c r="E24" s="41">
        <v>0</v>
      </c>
      <c r="F24" s="42">
        <f t="shared" si="1"/>
        <v>0.0022222222222222222</v>
      </c>
      <c r="J24">
        <v>0.02</v>
      </c>
      <c r="M24" s="31"/>
      <c r="N24" s="31"/>
      <c r="O24" s="31"/>
      <c r="P24" s="72">
        <f t="shared" si="2"/>
        <v>0.020412329046744233</v>
      </c>
      <c r="Q24" s="71">
        <f t="shared" si="0"/>
        <v>1</v>
      </c>
      <c r="R24" s="73">
        <f>SUM(S24:IV24)</f>
        <v>1</v>
      </c>
      <c r="S24" s="24"/>
      <c r="T24" s="32"/>
      <c r="AJ24">
        <v>1</v>
      </c>
    </row>
    <row r="25" spans="1:74" ht="12.75">
      <c r="A25" s="1" t="s">
        <v>12</v>
      </c>
      <c r="B25" s="41">
        <v>0</v>
      </c>
      <c r="C25" s="41">
        <v>0</v>
      </c>
      <c r="D25" s="41">
        <v>0</v>
      </c>
      <c r="E25" s="41">
        <v>0.01</v>
      </c>
      <c r="F25" s="42">
        <f t="shared" si="1"/>
        <v>0.021111111111111112</v>
      </c>
      <c r="H25">
        <v>0.03</v>
      </c>
      <c r="K25">
        <v>0.02</v>
      </c>
      <c r="L25">
        <v>0.08</v>
      </c>
      <c r="M25" s="31">
        <v>0.02</v>
      </c>
      <c r="N25" s="31">
        <v>0.04</v>
      </c>
      <c r="O25" s="31"/>
      <c r="P25" s="72">
        <f t="shared" si="2"/>
        <v>0.020412329046744233</v>
      </c>
      <c r="Q25" s="71">
        <f t="shared" si="0"/>
        <v>1</v>
      </c>
      <c r="R25" s="73">
        <f>SUM(S25:IV25)</f>
        <v>1</v>
      </c>
      <c r="S25" s="24"/>
      <c r="T25" s="32"/>
      <c r="BV25">
        <v>1</v>
      </c>
    </row>
    <row r="26" spans="1:40" ht="12.75">
      <c r="A26" s="1" t="s">
        <v>104</v>
      </c>
      <c r="B26" s="41">
        <v>0.06</v>
      </c>
      <c r="C26" s="41">
        <v>0.02</v>
      </c>
      <c r="D26" s="41">
        <v>0.02</v>
      </c>
      <c r="E26" s="41">
        <v>0.01</v>
      </c>
      <c r="F26" s="42">
        <f t="shared" si="1"/>
        <v>0.008888888888888889</v>
      </c>
      <c r="I26">
        <v>0.02</v>
      </c>
      <c r="K26">
        <v>0.04</v>
      </c>
      <c r="M26" s="31">
        <v>0.02</v>
      </c>
      <c r="N26" s="31"/>
      <c r="O26" s="31"/>
      <c r="P26" s="72">
        <f t="shared" si="2"/>
        <v>0.020412329046744233</v>
      </c>
      <c r="Q26" s="71">
        <f t="shared" si="0"/>
        <v>1</v>
      </c>
      <c r="R26" s="73">
        <f>SUM(S26:IV26)</f>
        <v>1</v>
      </c>
      <c r="S26" s="24"/>
      <c r="T26" s="32"/>
      <c r="AN26">
        <v>1</v>
      </c>
    </row>
    <row r="27" spans="1:20" ht="12.75">
      <c r="A27" s="1" t="s">
        <v>261</v>
      </c>
      <c r="B27" s="41">
        <v>0</v>
      </c>
      <c r="C27" s="41">
        <v>0</v>
      </c>
      <c r="D27" s="41">
        <v>0</v>
      </c>
      <c r="E27" s="41">
        <v>0</v>
      </c>
      <c r="F27" s="42">
        <f t="shared" si="1"/>
        <v>0</v>
      </c>
      <c r="M27" s="31"/>
      <c r="N27" s="31"/>
      <c r="O27" s="31"/>
      <c r="P27" s="72">
        <f>R27*10/$P$4</f>
        <v>0.020412329046744233</v>
      </c>
      <c r="Q27" s="71">
        <f>COUNT(S27:BV27)</f>
        <v>1</v>
      </c>
      <c r="R27" s="73">
        <f>SUM(S27:IV27)</f>
        <v>1</v>
      </c>
      <c r="S27" s="24">
        <v>1</v>
      </c>
      <c r="T27" s="32"/>
    </row>
    <row r="28" spans="1:45" ht="12.75">
      <c r="A28" s="1" t="s">
        <v>13</v>
      </c>
      <c r="B28" s="41">
        <v>0.13</v>
      </c>
      <c r="C28" s="41">
        <v>0.35</v>
      </c>
      <c r="D28" s="41">
        <v>0.23</v>
      </c>
      <c r="E28" s="41">
        <v>0.17</v>
      </c>
      <c r="F28" s="42">
        <f t="shared" si="1"/>
        <v>0.20444444444444448</v>
      </c>
      <c r="G28" s="2">
        <v>0.24</v>
      </c>
      <c r="H28">
        <v>0.27</v>
      </c>
      <c r="I28" s="3">
        <v>0.28</v>
      </c>
      <c r="J28" s="3">
        <v>0.12</v>
      </c>
      <c r="K28" s="3">
        <v>0.18</v>
      </c>
      <c r="L28" s="3">
        <v>0.1</v>
      </c>
      <c r="M28" s="31">
        <v>0.21</v>
      </c>
      <c r="N28" s="31">
        <v>0.31</v>
      </c>
      <c r="O28" s="31">
        <v>0.13</v>
      </c>
      <c r="P28" s="72">
        <f t="shared" si="2"/>
        <v>0.22453561951418657</v>
      </c>
      <c r="Q28" s="71">
        <f t="shared" si="0"/>
        <v>4</v>
      </c>
      <c r="R28" s="73">
        <f>SUM(S28:IV28)</f>
        <v>11</v>
      </c>
      <c r="S28" s="24"/>
      <c r="T28" s="32"/>
      <c r="U28" s="24"/>
      <c r="V28" s="24"/>
      <c r="W28" s="24"/>
      <c r="Y28">
        <v>1</v>
      </c>
      <c r="AB28">
        <v>6</v>
      </c>
      <c r="AG28">
        <v>2</v>
      </c>
      <c r="AS28">
        <v>2</v>
      </c>
    </row>
    <row r="29" spans="1:34" ht="12.75">
      <c r="A29" s="1" t="s">
        <v>14</v>
      </c>
      <c r="B29" s="41">
        <v>3.33</v>
      </c>
      <c r="C29" s="42">
        <v>1.5</v>
      </c>
      <c r="D29" s="41">
        <v>1.33</v>
      </c>
      <c r="E29" s="41">
        <v>0.56</v>
      </c>
      <c r="F29" s="42">
        <f t="shared" si="1"/>
        <v>0.18000000000000005</v>
      </c>
      <c r="G29" s="2">
        <v>0.24</v>
      </c>
      <c r="H29">
        <v>0.03</v>
      </c>
      <c r="I29">
        <v>0.46</v>
      </c>
      <c r="J29" s="3">
        <v>0.37</v>
      </c>
      <c r="K29" s="3">
        <v>0.2</v>
      </c>
      <c r="L29" s="3">
        <v>0.06</v>
      </c>
      <c r="M29" s="31">
        <v>0.05</v>
      </c>
      <c r="N29" s="31">
        <v>0.14</v>
      </c>
      <c r="O29" s="31">
        <v>0.07</v>
      </c>
      <c r="P29" s="72">
        <f t="shared" si="2"/>
        <v>0.04082465809348847</v>
      </c>
      <c r="Q29" s="71">
        <f t="shared" si="0"/>
        <v>2</v>
      </c>
      <c r="R29" s="73">
        <f>SUM(S29:IV29)</f>
        <v>2</v>
      </c>
      <c r="S29" s="24"/>
      <c r="T29" s="32"/>
      <c r="AA29">
        <v>1</v>
      </c>
      <c r="AH29">
        <v>1</v>
      </c>
    </row>
    <row r="30" spans="1:34" ht="12.75">
      <c r="A30" s="1" t="s">
        <v>67</v>
      </c>
      <c r="B30" s="41">
        <v>0.01</v>
      </c>
      <c r="C30" s="41">
        <v>0.05</v>
      </c>
      <c r="D30" s="41">
        <v>0.01</v>
      </c>
      <c r="E30" s="41">
        <v>0.02</v>
      </c>
      <c r="F30" s="42">
        <f t="shared" si="1"/>
        <v>0.0044444444444444444</v>
      </c>
      <c r="I30">
        <v>0.02</v>
      </c>
      <c r="J30" s="3"/>
      <c r="K30" s="3"/>
      <c r="L30" s="3"/>
      <c r="M30" s="31"/>
      <c r="N30" s="31">
        <v>0.02</v>
      </c>
      <c r="O30" s="31"/>
      <c r="P30" s="72">
        <f t="shared" si="2"/>
        <v>0.020412329046744233</v>
      </c>
      <c r="Q30" s="71">
        <f t="shared" si="0"/>
        <v>1</v>
      </c>
      <c r="R30" s="73">
        <f>SUM(S30:IV30)</f>
        <v>1</v>
      </c>
      <c r="S30" s="24"/>
      <c r="T30" s="32"/>
      <c r="AH30">
        <v>1</v>
      </c>
    </row>
    <row r="31" spans="1:20" ht="12.75">
      <c r="A31" s="1" t="s">
        <v>163</v>
      </c>
      <c r="B31" s="41">
        <v>0.63</v>
      </c>
      <c r="C31" s="41">
        <v>0.32</v>
      </c>
      <c r="D31" s="41">
        <v>0.02</v>
      </c>
      <c r="E31" s="41">
        <v>0.06</v>
      </c>
      <c r="F31" s="42">
        <f t="shared" si="1"/>
        <v>0.015555555555555557</v>
      </c>
      <c r="J31" s="3"/>
      <c r="K31" s="3"/>
      <c r="L31" s="3"/>
      <c r="M31" s="31"/>
      <c r="N31" s="31">
        <v>0.14</v>
      </c>
      <c r="O31" s="31"/>
      <c r="P31" s="72">
        <f>R31*10/$P$4</f>
        <v>0.1224739742804654</v>
      </c>
      <c r="Q31" s="71">
        <f t="shared" si="0"/>
        <v>1</v>
      </c>
      <c r="R31" s="73">
        <f>SUM(S31:IV31)</f>
        <v>6</v>
      </c>
      <c r="S31" s="24">
        <v>6</v>
      </c>
      <c r="T31" s="32"/>
    </row>
    <row r="32" spans="1:67" ht="12.75">
      <c r="A32" s="1" t="s">
        <v>15</v>
      </c>
      <c r="B32" s="41">
        <v>2.93</v>
      </c>
      <c r="C32" s="41">
        <v>2.12</v>
      </c>
      <c r="D32" s="41">
        <v>1.99</v>
      </c>
      <c r="E32" s="41">
        <v>0.65</v>
      </c>
      <c r="F32" s="42">
        <f t="shared" si="1"/>
        <v>0.8988888888888891</v>
      </c>
      <c r="G32" s="2">
        <v>0.75</v>
      </c>
      <c r="H32">
        <v>0.85</v>
      </c>
      <c r="I32" s="3">
        <v>0.5</v>
      </c>
      <c r="J32" s="3">
        <v>0.66</v>
      </c>
      <c r="K32" s="3">
        <v>0.18</v>
      </c>
      <c r="L32" s="3">
        <v>1.51</v>
      </c>
      <c r="M32" s="31">
        <v>0.54</v>
      </c>
      <c r="N32" s="31">
        <v>2.22</v>
      </c>
      <c r="O32" s="31">
        <v>0.88</v>
      </c>
      <c r="P32" s="72">
        <f t="shared" si="2"/>
        <v>0.8981424780567463</v>
      </c>
      <c r="Q32" s="71">
        <f t="shared" si="0"/>
        <v>10</v>
      </c>
      <c r="R32" s="73">
        <f>SUM(S32:IV32)</f>
        <v>44</v>
      </c>
      <c r="S32" s="24">
        <v>14</v>
      </c>
      <c r="T32" s="32"/>
      <c r="AB32">
        <v>1</v>
      </c>
      <c r="AC32">
        <v>3</v>
      </c>
      <c r="AE32">
        <v>7</v>
      </c>
      <c r="AG32">
        <v>1</v>
      </c>
      <c r="AW32">
        <v>1</v>
      </c>
      <c r="AY32">
        <v>7</v>
      </c>
      <c r="BG32">
        <v>8</v>
      </c>
      <c r="BL32">
        <v>1</v>
      </c>
      <c r="BO32">
        <v>1</v>
      </c>
    </row>
    <row r="33" spans="1:73" ht="12.75">
      <c r="A33" s="1" t="s">
        <v>16</v>
      </c>
      <c r="B33" s="41">
        <v>0</v>
      </c>
      <c r="C33" s="41">
        <v>0.41</v>
      </c>
      <c r="D33" s="41">
        <v>0.19</v>
      </c>
      <c r="E33" s="41">
        <v>0.16</v>
      </c>
      <c r="F33" s="42">
        <f t="shared" si="1"/>
        <v>0.24777777777777776</v>
      </c>
      <c r="G33" s="2">
        <v>0.24</v>
      </c>
      <c r="H33">
        <v>0.35</v>
      </c>
      <c r="I33">
        <v>0.64</v>
      </c>
      <c r="J33" s="3"/>
      <c r="K33" s="3"/>
      <c r="L33" s="3">
        <v>0.02</v>
      </c>
      <c r="M33" s="31">
        <v>0.07</v>
      </c>
      <c r="N33" s="31">
        <v>0.18</v>
      </c>
      <c r="O33" s="31">
        <v>0.73</v>
      </c>
      <c r="P33" s="72">
        <f t="shared" si="2"/>
        <v>0.6940191875893039</v>
      </c>
      <c r="Q33" s="71">
        <f t="shared" si="0"/>
        <v>1</v>
      </c>
      <c r="R33" s="73">
        <f>SUM(S33:IV33)</f>
        <v>34</v>
      </c>
      <c r="S33" s="24"/>
      <c r="T33" s="32"/>
      <c r="BU33">
        <v>34</v>
      </c>
    </row>
    <row r="34" spans="1:67" ht="12.75">
      <c r="A34" s="69" t="s">
        <v>125</v>
      </c>
      <c r="B34" s="41">
        <v>0</v>
      </c>
      <c r="C34" s="41">
        <v>0</v>
      </c>
      <c r="D34" s="41">
        <v>0</v>
      </c>
      <c r="E34" s="41">
        <v>0</v>
      </c>
      <c r="F34" s="42">
        <f t="shared" si="1"/>
        <v>0.005767567184287031</v>
      </c>
      <c r="J34" s="3"/>
      <c r="K34" s="3"/>
      <c r="L34" s="3"/>
      <c r="M34" s="31">
        <v>0.03190810465858328</v>
      </c>
      <c r="N34" s="31"/>
      <c r="O34" s="31">
        <v>0.02</v>
      </c>
      <c r="P34" s="72">
        <f t="shared" si="2"/>
        <v>0.0612369871402327</v>
      </c>
      <c r="Q34" s="71">
        <f t="shared" si="0"/>
        <v>2</v>
      </c>
      <c r="R34" s="73">
        <f>SUM(S34:IV34)</f>
        <v>3</v>
      </c>
      <c r="S34" s="24"/>
      <c r="T34" s="32"/>
      <c r="V34">
        <v>1</v>
      </c>
      <c r="BO34">
        <v>2</v>
      </c>
    </row>
    <row r="35" spans="1:20" ht="12.75">
      <c r="A35" s="1" t="s">
        <v>173</v>
      </c>
      <c r="B35" s="41">
        <v>0</v>
      </c>
      <c r="C35" s="41">
        <v>0</v>
      </c>
      <c r="D35" s="41">
        <v>0</v>
      </c>
      <c r="E35" s="41">
        <v>0</v>
      </c>
      <c r="F35" s="42">
        <f t="shared" si="1"/>
        <v>0.016666666666666666</v>
      </c>
      <c r="J35" s="3"/>
      <c r="K35" s="3"/>
      <c r="L35" s="3"/>
      <c r="M35" s="31"/>
      <c r="N35" s="31"/>
      <c r="O35" s="31">
        <v>0.15</v>
      </c>
      <c r="P35" s="72">
        <f>R35*10/$P$4</f>
        <v>0</v>
      </c>
      <c r="Q35" s="71">
        <f t="shared" si="0"/>
        <v>0</v>
      </c>
      <c r="R35" s="73">
        <f>SUM(S35:IV35)</f>
        <v>0</v>
      </c>
      <c r="S35" s="24"/>
      <c r="T35" s="32"/>
    </row>
    <row r="36" spans="1:20" ht="12.75">
      <c r="A36" s="1" t="s">
        <v>211</v>
      </c>
      <c r="B36" s="41"/>
      <c r="C36" s="41"/>
      <c r="D36" s="41"/>
      <c r="E36" s="41"/>
      <c r="F36" s="42">
        <f t="shared" si="1"/>
        <v>0.0022222222222222222</v>
      </c>
      <c r="J36" s="3"/>
      <c r="K36" s="3"/>
      <c r="L36" s="3"/>
      <c r="M36" s="31"/>
      <c r="N36" s="31"/>
      <c r="O36" s="31">
        <v>0.02</v>
      </c>
      <c r="P36" s="72">
        <f>R36*10/$P$4</f>
        <v>0</v>
      </c>
      <c r="Q36" s="71">
        <f t="shared" si="0"/>
        <v>0</v>
      </c>
      <c r="R36" s="73">
        <f>SUM(S36:IV36)</f>
        <v>0</v>
      </c>
      <c r="S36" s="24"/>
      <c r="T36" s="32"/>
    </row>
    <row r="37" spans="1:52" ht="12.75">
      <c r="A37" s="1" t="s">
        <v>68</v>
      </c>
      <c r="B37" s="41">
        <v>0</v>
      </c>
      <c r="C37" s="41">
        <v>0.12</v>
      </c>
      <c r="D37" s="41">
        <v>0.04</v>
      </c>
      <c r="E37" s="41">
        <v>1.22</v>
      </c>
      <c r="F37" s="42">
        <f t="shared" si="1"/>
        <v>0.11888888888888889</v>
      </c>
      <c r="G37" s="2">
        <v>0.13</v>
      </c>
      <c r="I37">
        <v>0.67</v>
      </c>
      <c r="J37" s="3"/>
      <c r="K37" s="3"/>
      <c r="L37" s="3"/>
      <c r="M37" s="31"/>
      <c r="N37" s="31">
        <v>0.06</v>
      </c>
      <c r="O37" s="31">
        <v>0.21</v>
      </c>
      <c r="P37" s="72">
        <f t="shared" si="2"/>
        <v>0.020412329046744233</v>
      </c>
      <c r="Q37" s="71">
        <f t="shared" si="0"/>
        <v>1</v>
      </c>
      <c r="R37" s="73">
        <f>SUM(S37:IV37)</f>
        <v>1</v>
      </c>
      <c r="S37" s="24"/>
      <c r="T37" s="32"/>
      <c r="AZ37">
        <v>1</v>
      </c>
    </row>
    <row r="38" spans="1:73" ht="12.75">
      <c r="A38" s="1" t="s">
        <v>17</v>
      </c>
      <c r="B38" s="41">
        <v>0.55</v>
      </c>
      <c r="C38" s="41">
        <v>0.55</v>
      </c>
      <c r="D38" s="41">
        <v>2.13</v>
      </c>
      <c r="E38" s="41">
        <v>12.34</v>
      </c>
      <c r="F38" s="42">
        <f t="shared" si="1"/>
        <v>13.656666666666666</v>
      </c>
      <c r="G38" s="2">
        <v>21.49</v>
      </c>
      <c r="H38">
        <v>3.25</v>
      </c>
      <c r="I38">
        <v>34.08</v>
      </c>
      <c r="J38">
        <v>0.21</v>
      </c>
      <c r="K38" s="3">
        <v>3.34</v>
      </c>
      <c r="L38" s="3">
        <v>0.44</v>
      </c>
      <c r="M38" s="31">
        <v>0.97</v>
      </c>
      <c r="N38" s="31">
        <v>28.35</v>
      </c>
      <c r="O38" s="31">
        <v>30.78</v>
      </c>
      <c r="P38" s="72">
        <f t="shared" si="2"/>
        <v>11.002245356195143</v>
      </c>
      <c r="Q38" s="71">
        <f t="shared" si="0"/>
        <v>20</v>
      </c>
      <c r="R38" s="73">
        <f>SUM(S38:IV38)</f>
        <v>539</v>
      </c>
      <c r="S38" s="24">
        <v>2</v>
      </c>
      <c r="T38" s="32"/>
      <c r="AC38">
        <v>7</v>
      </c>
      <c r="AK38">
        <v>1</v>
      </c>
      <c r="AO38">
        <v>9</v>
      </c>
      <c r="AP38">
        <v>6</v>
      </c>
      <c r="AR38">
        <v>1</v>
      </c>
      <c r="AV38">
        <v>11</v>
      </c>
      <c r="AW38">
        <v>20</v>
      </c>
      <c r="AX38">
        <v>4</v>
      </c>
      <c r="AZ38">
        <v>4</v>
      </c>
      <c r="BB38">
        <v>16</v>
      </c>
      <c r="BC38">
        <v>11</v>
      </c>
      <c r="BJ38">
        <v>2</v>
      </c>
      <c r="BK38">
        <v>5</v>
      </c>
      <c r="BM38">
        <v>89</v>
      </c>
      <c r="BN38">
        <v>62</v>
      </c>
      <c r="BP38">
        <v>1</v>
      </c>
      <c r="BQ38">
        <v>24</v>
      </c>
      <c r="BR38">
        <v>64</v>
      </c>
      <c r="BU38">
        <v>200</v>
      </c>
    </row>
    <row r="39" spans="1:73" ht="12.75">
      <c r="A39" s="1" t="s">
        <v>18</v>
      </c>
      <c r="B39" s="41">
        <v>0</v>
      </c>
      <c r="C39" s="41">
        <v>0.08</v>
      </c>
      <c r="D39" s="41">
        <v>0.23</v>
      </c>
      <c r="E39" s="42">
        <v>2.92</v>
      </c>
      <c r="F39" s="42">
        <f t="shared" si="1"/>
        <v>2.4766666666666666</v>
      </c>
      <c r="G39" s="2">
        <v>4.29</v>
      </c>
      <c r="H39">
        <v>3.09</v>
      </c>
      <c r="I39">
        <v>6.42</v>
      </c>
      <c r="J39">
        <v>0.64</v>
      </c>
      <c r="K39" s="3">
        <v>1.19</v>
      </c>
      <c r="L39" s="3">
        <v>1.15</v>
      </c>
      <c r="M39" s="31">
        <v>0.95</v>
      </c>
      <c r="N39" s="31">
        <v>1.88</v>
      </c>
      <c r="O39" s="31">
        <v>2.68</v>
      </c>
      <c r="P39" s="72">
        <f t="shared" si="2"/>
        <v>1.5309246785058175</v>
      </c>
      <c r="Q39" s="71">
        <f t="shared" si="0"/>
        <v>14</v>
      </c>
      <c r="R39" s="73">
        <f>SUM(S39:IV39)</f>
        <v>75</v>
      </c>
      <c r="S39" s="24"/>
      <c r="T39" s="32"/>
      <c r="Y39">
        <v>2</v>
      </c>
      <c r="AO39">
        <v>2</v>
      </c>
      <c r="AP39">
        <v>6</v>
      </c>
      <c r="AR39">
        <v>6</v>
      </c>
      <c r="AW39">
        <v>2</v>
      </c>
      <c r="BB39">
        <v>9</v>
      </c>
      <c r="BC39">
        <v>17</v>
      </c>
      <c r="BD39">
        <v>1</v>
      </c>
      <c r="BJ39">
        <v>3</v>
      </c>
      <c r="BN39">
        <v>1</v>
      </c>
      <c r="BQ39">
        <v>1</v>
      </c>
      <c r="BR39">
        <v>7</v>
      </c>
      <c r="BT39">
        <v>3</v>
      </c>
      <c r="BU39">
        <v>15</v>
      </c>
    </row>
    <row r="40" spans="1:20" ht="12.75">
      <c r="A40" s="1" t="s">
        <v>89</v>
      </c>
      <c r="B40" s="41">
        <v>0</v>
      </c>
      <c r="C40" s="41">
        <v>0</v>
      </c>
      <c r="D40" s="41">
        <v>0</v>
      </c>
      <c r="E40" s="41">
        <v>0</v>
      </c>
      <c r="F40" s="42">
        <f t="shared" si="1"/>
        <v>0.003333333333333333</v>
      </c>
      <c r="G40" s="14">
        <v>0.03</v>
      </c>
      <c r="K40" s="3"/>
      <c r="L40" s="3"/>
      <c r="M40" s="31"/>
      <c r="N40" s="31"/>
      <c r="O40" s="31"/>
      <c r="P40" s="72">
        <f t="shared" si="2"/>
        <v>0</v>
      </c>
      <c r="Q40" s="71">
        <f t="shared" si="0"/>
        <v>0</v>
      </c>
      <c r="R40" s="73">
        <f>SUM(S40:IV40)</f>
        <v>0</v>
      </c>
      <c r="S40" s="24"/>
      <c r="T40" s="32"/>
    </row>
    <row r="41" spans="1:73" ht="12.75">
      <c r="A41" s="1" t="s">
        <v>19</v>
      </c>
      <c r="B41" s="41">
        <v>19.13</v>
      </c>
      <c r="C41" s="41">
        <v>10.51</v>
      </c>
      <c r="D41" s="41">
        <v>20.61</v>
      </c>
      <c r="E41" s="41">
        <v>11.49</v>
      </c>
      <c r="F41" s="42">
        <f t="shared" si="1"/>
        <v>6.616666666666667</v>
      </c>
      <c r="G41" s="2">
        <v>9.92</v>
      </c>
      <c r="H41">
        <v>7.73</v>
      </c>
      <c r="I41">
        <v>6.51</v>
      </c>
      <c r="J41">
        <v>4.83</v>
      </c>
      <c r="K41" s="3">
        <v>5.49</v>
      </c>
      <c r="L41" s="3">
        <v>1.81</v>
      </c>
      <c r="M41" s="31">
        <v>9.41</v>
      </c>
      <c r="N41" s="31">
        <v>6.28</v>
      </c>
      <c r="O41" s="31">
        <v>7.57</v>
      </c>
      <c r="P41" s="72">
        <f t="shared" si="2"/>
        <v>2.7760767503572157</v>
      </c>
      <c r="Q41" s="71">
        <f t="shared" si="0"/>
        <v>14</v>
      </c>
      <c r="R41" s="73">
        <f>SUM(S41:IV41)</f>
        <v>136</v>
      </c>
      <c r="S41" s="24"/>
      <c r="T41" s="32"/>
      <c r="V41">
        <v>7</v>
      </c>
      <c r="W41">
        <v>9</v>
      </c>
      <c r="AB41">
        <v>5</v>
      </c>
      <c r="AD41">
        <v>1</v>
      </c>
      <c r="AE41">
        <v>12</v>
      </c>
      <c r="AN41">
        <v>24</v>
      </c>
      <c r="AV41">
        <v>2</v>
      </c>
      <c r="AW41">
        <v>5</v>
      </c>
      <c r="BG41">
        <v>26</v>
      </c>
      <c r="BH41">
        <v>10</v>
      </c>
      <c r="BN41">
        <v>6</v>
      </c>
      <c r="BO41">
        <v>10</v>
      </c>
      <c r="BT41">
        <v>3</v>
      </c>
      <c r="BU41">
        <v>16</v>
      </c>
    </row>
    <row r="42" spans="1:54" ht="12.75">
      <c r="A42" s="1" t="s">
        <v>20</v>
      </c>
      <c r="B42" s="41">
        <v>0.02</v>
      </c>
      <c r="C42" s="41">
        <v>0.12</v>
      </c>
      <c r="D42" s="41">
        <v>0.09</v>
      </c>
      <c r="E42" s="41">
        <v>0.25</v>
      </c>
      <c r="F42" s="42">
        <f t="shared" si="1"/>
        <v>0.2088888888888889</v>
      </c>
      <c r="G42" s="2">
        <v>0.24</v>
      </c>
      <c r="H42">
        <v>0.11</v>
      </c>
      <c r="I42">
        <v>0.23</v>
      </c>
      <c r="K42" s="3">
        <v>0.43</v>
      </c>
      <c r="L42" s="3">
        <v>0.06</v>
      </c>
      <c r="M42" s="31">
        <v>0.02</v>
      </c>
      <c r="N42" s="31">
        <v>0.04</v>
      </c>
      <c r="O42" s="31">
        <v>0.75</v>
      </c>
      <c r="P42" s="72">
        <f t="shared" si="2"/>
        <v>0.10206164523372117</v>
      </c>
      <c r="Q42" s="71">
        <f t="shared" si="0"/>
        <v>3</v>
      </c>
      <c r="R42" s="73">
        <f>SUM(S42:IV42)</f>
        <v>5</v>
      </c>
      <c r="S42" s="24"/>
      <c r="T42" s="32"/>
      <c r="AP42">
        <v>2</v>
      </c>
      <c r="AW42">
        <v>2</v>
      </c>
      <c r="BB42">
        <v>1</v>
      </c>
    </row>
    <row r="43" spans="1:69" ht="12.75">
      <c r="A43" s="1" t="s">
        <v>69</v>
      </c>
      <c r="B43" s="41">
        <v>0.11</v>
      </c>
      <c r="C43" s="41">
        <v>0.01</v>
      </c>
      <c r="D43" s="41">
        <v>0</v>
      </c>
      <c r="E43" s="41">
        <v>0.02</v>
      </c>
      <c r="F43" s="42">
        <f t="shared" si="1"/>
        <v>0.01888888888888889</v>
      </c>
      <c r="I43">
        <v>0.02</v>
      </c>
      <c r="K43" s="3">
        <v>0.04</v>
      </c>
      <c r="L43" s="3">
        <v>0.04</v>
      </c>
      <c r="M43" s="31">
        <v>0.07</v>
      </c>
      <c r="N43" s="31"/>
      <c r="O43" s="31"/>
      <c r="P43" s="72">
        <f t="shared" si="2"/>
        <v>0.10206164523372117</v>
      </c>
      <c r="Q43" s="71">
        <f t="shared" si="0"/>
        <v>3</v>
      </c>
      <c r="R43" s="73">
        <f>SUM(S43:IV43)</f>
        <v>5</v>
      </c>
      <c r="S43" s="24"/>
      <c r="T43" s="32"/>
      <c r="AX43">
        <v>1</v>
      </c>
      <c r="BJ43">
        <v>3</v>
      </c>
      <c r="BQ43">
        <v>1</v>
      </c>
    </row>
    <row r="44" spans="1:20" ht="12.75">
      <c r="A44" s="1" t="s">
        <v>21</v>
      </c>
      <c r="B44" s="41">
        <v>0.02</v>
      </c>
      <c r="C44" s="41">
        <v>0.07</v>
      </c>
      <c r="D44" s="42">
        <v>0.2</v>
      </c>
      <c r="E44" s="41">
        <v>0.24</v>
      </c>
      <c r="F44" s="42">
        <f t="shared" si="1"/>
        <v>0.12333333333333336</v>
      </c>
      <c r="G44" s="2">
        <v>0.19</v>
      </c>
      <c r="H44">
        <v>0.32</v>
      </c>
      <c r="I44">
        <v>0.05</v>
      </c>
      <c r="J44">
        <v>0.14</v>
      </c>
      <c r="K44" s="3">
        <v>0.04</v>
      </c>
      <c r="L44" s="3">
        <v>0.16</v>
      </c>
      <c r="M44" s="31">
        <v>0.05</v>
      </c>
      <c r="N44" s="31">
        <v>0.12</v>
      </c>
      <c r="O44" s="31">
        <v>0.04</v>
      </c>
      <c r="P44" s="72">
        <f t="shared" si="2"/>
        <v>0</v>
      </c>
      <c r="Q44" s="71">
        <f t="shared" si="0"/>
        <v>0</v>
      </c>
      <c r="R44" s="73">
        <f>SUM(S44:IV44)</f>
        <v>0</v>
      </c>
      <c r="S44" s="24"/>
      <c r="T44" s="32"/>
    </row>
    <row r="45" spans="1:20" ht="12.75">
      <c r="A45" s="1" t="s">
        <v>80</v>
      </c>
      <c r="B45" s="41">
        <v>0</v>
      </c>
      <c r="C45" s="41">
        <v>0</v>
      </c>
      <c r="D45" s="41">
        <v>0</v>
      </c>
      <c r="E45" s="41">
        <v>0</v>
      </c>
      <c r="F45" s="42">
        <f t="shared" si="1"/>
        <v>0.0022222222222222222</v>
      </c>
      <c r="J45">
        <v>0.02</v>
      </c>
      <c r="K45" s="3"/>
      <c r="L45" s="3"/>
      <c r="M45" s="31"/>
      <c r="N45" s="31"/>
      <c r="O45" s="31"/>
      <c r="P45" s="72">
        <f t="shared" si="2"/>
        <v>0</v>
      </c>
      <c r="Q45" s="71">
        <f t="shared" si="0"/>
        <v>0</v>
      </c>
      <c r="R45" s="73">
        <f>SUM(S45:IV45)</f>
        <v>0</v>
      </c>
      <c r="S45" s="24"/>
      <c r="T45" s="32"/>
    </row>
    <row r="46" spans="1:20" ht="12.75">
      <c r="A46" s="1" t="s">
        <v>22</v>
      </c>
      <c r="B46" s="41">
        <v>0.01</v>
      </c>
      <c r="C46" s="41">
        <v>0.02</v>
      </c>
      <c r="D46" s="41">
        <v>0.02</v>
      </c>
      <c r="E46" s="41">
        <v>0.02</v>
      </c>
      <c r="F46" s="42">
        <f t="shared" si="1"/>
        <v>0.012222222222222225</v>
      </c>
      <c r="H46">
        <v>0.03</v>
      </c>
      <c r="J46">
        <v>0.02</v>
      </c>
      <c r="K46" s="3">
        <v>0.02</v>
      </c>
      <c r="L46" s="3">
        <v>0.02</v>
      </c>
      <c r="M46" s="31"/>
      <c r="N46" s="31"/>
      <c r="O46" s="31">
        <v>0.02</v>
      </c>
      <c r="P46" s="72">
        <f t="shared" si="2"/>
        <v>0</v>
      </c>
      <c r="Q46" s="71">
        <f t="shared" si="0"/>
        <v>0</v>
      </c>
      <c r="R46" s="73">
        <f>SUM(S46:IV46)</f>
        <v>0</v>
      </c>
      <c r="S46" s="24"/>
      <c r="T46" s="32"/>
    </row>
    <row r="47" spans="1:45" ht="12.75">
      <c r="A47" s="1" t="s">
        <v>70</v>
      </c>
      <c r="B47" s="41">
        <v>0</v>
      </c>
      <c r="C47" s="41">
        <v>0.01</v>
      </c>
      <c r="D47" s="41">
        <v>0.01</v>
      </c>
      <c r="E47" s="41">
        <v>0.01</v>
      </c>
      <c r="F47" s="42">
        <f t="shared" si="1"/>
        <v>0.031111111111111114</v>
      </c>
      <c r="G47" s="2">
        <v>0.03</v>
      </c>
      <c r="H47">
        <v>0.03</v>
      </c>
      <c r="J47">
        <v>0.04</v>
      </c>
      <c r="K47" s="3">
        <v>0.14</v>
      </c>
      <c r="L47" s="3"/>
      <c r="M47" s="31"/>
      <c r="N47" s="31">
        <v>0.04</v>
      </c>
      <c r="O47" s="31"/>
      <c r="P47" s="72">
        <f t="shared" si="2"/>
        <v>0.020412329046744233</v>
      </c>
      <c r="Q47" s="71">
        <f t="shared" si="0"/>
        <v>1</v>
      </c>
      <c r="R47" s="73">
        <f>SUM(S47:IV47)</f>
        <v>1</v>
      </c>
      <c r="S47" s="24"/>
      <c r="T47" s="32"/>
      <c r="AS47">
        <v>1</v>
      </c>
    </row>
    <row r="48" spans="1:20" ht="12.75">
      <c r="A48" s="1" t="s">
        <v>23</v>
      </c>
      <c r="B48" s="41">
        <v>0</v>
      </c>
      <c r="C48" s="41">
        <v>0.01</v>
      </c>
      <c r="D48" s="41">
        <v>0.01</v>
      </c>
      <c r="E48" s="41">
        <v>0.02</v>
      </c>
      <c r="F48" s="42">
        <f t="shared" si="1"/>
        <v>0.011111111111111112</v>
      </c>
      <c r="G48" s="2">
        <v>0.03</v>
      </c>
      <c r="H48">
        <v>0.03</v>
      </c>
      <c r="K48" s="3"/>
      <c r="L48" s="3"/>
      <c r="M48" s="31">
        <v>0.02</v>
      </c>
      <c r="N48" s="31"/>
      <c r="O48" s="31">
        <v>0.02</v>
      </c>
      <c r="P48" s="72">
        <f t="shared" si="2"/>
        <v>0</v>
      </c>
      <c r="Q48" s="71">
        <f t="shared" si="0"/>
        <v>0</v>
      </c>
      <c r="R48" s="73">
        <f>SUM(S48:IV48)</f>
        <v>0</v>
      </c>
      <c r="S48" s="24"/>
      <c r="T48" s="32"/>
    </row>
    <row r="49" spans="1:20" ht="12.75">
      <c r="A49" s="1" t="s">
        <v>177</v>
      </c>
      <c r="B49" s="41">
        <v>0</v>
      </c>
      <c r="C49" s="41">
        <v>0</v>
      </c>
      <c r="D49" s="41">
        <v>0</v>
      </c>
      <c r="E49" s="41">
        <v>0</v>
      </c>
      <c r="F49" s="42">
        <f t="shared" si="1"/>
        <v>0.0022222222222222222</v>
      </c>
      <c r="K49" s="3"/>
      <c r="L49" s="3"/>
      <c r="M49" s="31"/>
      <c r="N49" s="31">
        <v>0.02</v>
      </c>
      <c r="O49" s="31"/>
      <c r="P49" s="72">
        <f>R49*10/$P$4</f>
        <v>0</v>
      </c>
      <c r="Q49" s="71">
        <f t="shared" si="0"/>
        <v>0</v>
      </c>
      <c r="R49" s="73">
        <f>SUM(S49:IV49)</f>
        <v>0</v>
      </c>
      <c r="S49" s="24"/>
      <c r="T49" s="32"/>
    </row>
    <row r="50" spans="1:70" ht="12.75">
      <c r="A50" s="1" t="s">
        <v>24</v>
      </c>
      <c r="B50" s="41">
        <v>0.06</v>
      </c>
      <c r="C50" s="41">
        <v>0.12</v>
      </c>
      <c r="D50" s="42">
        <v>0.3</v>
      </c>
      <c r="E50" s="41">
        <v>0.56</v>
      </c>
      <c r="F50" s="42">
        <f t="shared" si="1"/>
        <v>0.5033333333333334</v>
      </c>
      <c r="G50" s="2">
        <v>0.08</v>
      </c>
      <c r="H50">
        <v>0.51</v>
      </c>
      <c r="I50">
        <v>0.32</v>
      </c>
      <c r="J50" s="3">
        <v>0.7</v>
      </c>
      <c r="K50" s="3">
        <v>0.55</v>
      </c>
      <c r="L50" s="3">
        <v>0.4</v>
      </c>
      <c r="M50" s="31">
        <v>0.54</v>
      </c>
      <c r="N50" s="31">
        <v>0.96</v>
      </c>
      <c r="O50" s="31">
        <v>0.47</v>
      </c>
      <c r="P50" s="72">
        <f t="shared" si="2"/>
        <v>0.612369871402327</v>
      </c>
      <c r="Q50" s="71">
        <f t="shared" si="0"/>
        <v>13</v>
      </c>
      <c r="R50" s="73">
        <f>SUM(S50:IV50)</f>
        <v>30</v>
      </c>
      <c r="S50" s="24"/>
      <c r="T50" s="32"/>
      <c r="U50" s="24">
        <v>1</v>
      </c>
      <c r="V50" s="24"/>
      <c r="W50" s="24"/>
      <c r="AB50">
        <v>1</v>
      </c>
      <c r="AC50">
        <v>1</v>
      </c>
      <c r="AD50">
        <v>3</v>
      </c>
      <c r="AO50">
        <v>1</v>
      </c>
      <c r="AR50">
        <v>2</v>
      </c>
      <c r="BA50">
        <v>8</v>
      </c>
      <c r="BB50">
        <v>4</v>
      </c>
      <c r="BD50">
        <v>1</v>
      </c>
      <c r="BE50">
        <v>2</v>
      </c>
      <c r="BJ50">
        <v>3</v>
      </c>
      <c r="BQ50">
        <v>2</v>
      </c>
      <c r="BR50">
        <v>1</v>
      </c>
    </row>
    <row r="51" spans="1:74" ht="12.75">
      <c r="A51" s="1" t="s">
        <v>25</v>
      </c>
      <c r="B51" s="41">
        <v>0.17</v>
      </c>
      <c r="C51" s="41">
        <v>0.34</v>
      </c>
      <c r="D51" s="41">
        <v>0.28</v>
      </c>
      <c r="E51" s="41">
        <v>0.57</v>
      </c>
      <c r="F51" s="42">
        <f t="shared" si="1"/>
        <v>0.6133333333333333</v>
      </c>
      <c r="G51" s="2">
        <v>0.43</v>
      </c>
      <c r="H51">
        <v>0.43</v>
      </c>
      <c r="I51">
        <v>0.57</v>
      </c>
      <c r="J51">
        <v>0.85</v>
      </c>
      <c r="K51" s="3">
        <v>0.63</v>
      </c>
      <c r="L51" s="3">
        <v>0.62</v>
      </c>
      <c r="M51" s="31">
        <v>0.57</v>
      </c>
      <c r="N51" s="31">
        <v>0.86</v>
      </c>
      <c r="O51" s="31">
        <v>0.56</v>
      </c>
      <c r="P51" s="72">
        <f t="shared" si="2"/>
        <v>0.7756685037762809</v>
      </c>
      <c r="Q51" s="71">
        <f t="shared" si="0"/>
        <v>23</v>
      </c>
      <c r="R51" s="73">
        <f>SUM(S51:IV51)</f>
        <v>38</v>
      </c>
      <c r="S51" s="24"/>
      <c r="T51" s="32"/>
      <c r="U51" s="24"/>
      <c r="V51" s="24"/>
      <c r="W51" s="24">
        <v>1</v>
      </c>
      <c r="X51">
        <v>2</v>
      </c>
      <c r="Z51">
        <v>4</v>
      </c>
      <c r="AA51">
        <v>1</v>
      </c>
      <c r="AB51">
        <v>2</v>
      </c>
      <c r="AC51">
        <v>1</v>
      </c>
      <c r="AI51">
        <v>1</v>
      </c>
      <c r="AJ51">
        <v>3</v>
      </c>
      <c r="AM51">
        <v>1</v>
      </c>
      <c r="AO51">
        <v>2</v>
      </c>
      <c r="AP51">
        <v>2</v>
      </c>
      <c r="AR51">
        <v>2</v>
      </c>
      <c r="AZ51">
        <v>1</v>
      </c>
      <c r="BB51">
        <v>2</v>
      </c>
      <c r="BC51">
        <v>1</v>
      </c>
      <c r="BD51">
        <v>2</v>
      </c>
      <c r="BE51">
        <v>2</v>
      </c>
      <c r="BJ51">
        <v>2</v>
      </c>
      <c r="BL51">
        <v>1</v>
      </c>
      <c r="BP51">
        <v>1</v>
      </c>
      <c r="BQ51">
        <v>1</v>
      </c>
      <c r="BR51">
        <v>2</v>
      </c>
      <c r="BV51">
        <v>1</v>
      </c>
    </row>
    <row r="52" spans="1:74" ht="12.75">
      <c r="A52" s="1" t="s">
        <v>26</v>
      </c>
      <c r="B52" s="41">
        <v>1.45</v>
      </c>
      <c r="C52" s="41">
        <v>1.53</v>
      </c>
      <c r="D52" s="41">
        <v>1.79</v>
      </c>
      <c r="E52" s="42">
        <v>2.7</v>
      </c>
      <c r="F52" s="42">
        <f t="shared" si="1"/>
        <v>4.293333333333333</v>
      </c>
      <c r="G52" s="2">
        <v>1.63</v>
      </c>
      <c r="H52">
        <v>4.19</v>
      </c>
      <c r="I52" s="3">
        <v>2.2</v>
      </c>
      <c r="J52">
        <v>5.66</v>
      </c>
      <c r="K52" s="3">
        <v>3.81</v>
      </c>
      <c r="L52" s="3">
        <v>7.9</v>
      </c>
      <c r="M52" s="31">
        <v>3.76</v>
      </c>
      <c r="N52" s="31">
        <v>5.85</v>
      </c>
      <c r="O52" s="31">
        <v>3.64</v>
      </c>
      <c r="P52" s="72">
        <f t="shared" si="2"/>
        <v>11.32884262094305</v>
      </c>
      <c r="Q52" s="71">
        <f t="shared" si="0"/>
        <v>50</v>
      </c>
      <c r="R52" s="73">
        <f>SUM(S52:IV52)</f>
        <v>555</v>
      </c>
      <c r="S52" s="24">
        <v>19</v>
      </c>
      <c r="T52" s="32">
        <v>11</v>
      </c>
      <c r="U52" s="24">
        <v>17</v>
      </c>
      <c r="V52" s="24">
        <v>9</v>
      </c>
      <c r="W52" s="24">
        <v>8</v>
      </c>
      <c r="X52" s="24">
        <v>7</v>
      </c>
      <c r="Y52" s="24">
        <v>3</v>
      </c>
      <c r="Z52">
        <v>15</v>
      </c>
      <c r="AA52" s="24">
        <v>17</v>
      </c>
      <c r="AB52" s="24">
        <v>27</v>
      </c>
      <c r="AC52" s="24">
        <v>10</v>
      </c>
      <c r="AD52">
        <v>15</v>
      </c>
      <c r="AE52" s="24">
        <v>6</v>
      </c>
      <c r="AG52" s="24">
        <v>11</v>
      </c>
      <c r="AH52" s="24">
        <v>8</v>
      </c>
      <c r="AI52">
        <v>12</v>
      </c>
      <c r="AJ52">
        <v>14</v>
      </c>
      <c r="AK52">
        <v>3</v>
      </c>
      <c r="AM52">
        <v>11</v>
      </c>
      <c r="AN52">
        <v>7</v>
      </c>
      <c r="AO52">
        <v>23</v>
      </c>
      <c r="AP52">
        <v>16</v>
      </c>
      <c r="AQ52">
        <v>16</v>
      </c>
      <c r="AR52">
        <v>17</v>
      </c>
      <c r="AS52">
        <v>15</v>
      </c>
      <c r="AV52">
        <v>3</v>
      </c>
      <c r="AW52">
        <v>12</v>
      </c>
      <c r="AX52">
        <v>12</v>
      </c>
      <c r="AY52">
        <v>13</v>
      </c>
      <c r="AZ52">
        <v>9</v>
      </c>
      <c r="BA52">
        <v>6</v>
      </c>
      <c r="BB52">
        <v>15</v>
      </c>
      <c r="BC52">
        <v>1</v>
      </c>
      <c r="BD52">
        <v>4</v>
      </c>
      <c r="BE52">
        <v>8</v>
      </c>
      <c r="BG52">
        <v>14</v>
      </c>
      <c r="BH52">
        <v>9</v>
      </c>
      <c r="BJ52">
        <v>21</v>
      </c>
      <c r="BK52">
        <v>12</v>
      </c>
      <c r="BL52">
        <v>6</v>
      </c>
      <c r="BM52">
        <v>3</v>
      </c>
      <c r="BN52">
        <v>12</v>
      </c>
      <c r="BO52">
        <v>7</v>
      </c>
      <c r="BP52">
        <v>10</v>
      </c>
      <c r="BQ52">
        <v>16</v>
      </c>
      <c r="BR52">
        <v>34</v>
      </c>
      <c r="BS52">
        <v>1</v>
      </c>
      <c r="BT52">
        <v>5</v>
      </c>
      <c r="BU52">
        <v>1</v>
      </c>
      <c r="BV52">
        <v>4</v>
      </c>
    </row>
    <row r="53" spans="1:73" ht="12.75">
      <c r="A53" s="1" t="s">
        <v>228</v>
      </c>
      <c r="B53" s="41">
        <v>0</v>
      </c>
      <c r="C53" s="41">
        <v>0</v>
      </c>
      <c r="D53" s="41">
        <v>0</v>
      </c>
      <c r="E53" s="42">
        <v>0</v>
      </c>
      <c r="F53" s="42">
        <v>0</v>
      </c>
      <c r="I53" s="3"/>
      <c r="K53" s="3"/>
      <c r="L53" s="3"/>
      <c r="M53" s="31"/>
      <c r="N53" s="31"/>
      <c r="O53" s="31"/>
      <c r="P53" s="72">
        <f>R53*10/$P$4</f>
        <v>0.04082465809348847</v>
      </c>
      <c r="Q53" s="71">
        <f t="shared" si="0"/>
        <v>2</v>
      </c>
      <c r="R53" s="73">
        <f>SUM(S53:IV53)</f>
        <v>2</v>
      </c>
      <c r="S53" s="24"/>
      <c r="T53" s="32"/>
      <c r="U53" s="24"/>
      <c r="V53" s="24"/>
      <c r="W53" s="24"/>
      <c r="AA53" s="24"/>
      <c r="AB53" s="24"/>
      <c r="AS53">
        <v>1</v>
      </c>
      <c r="BU53">
        <v>1</v>
      </c>
    </row>
    <row r="54" spans="1:52" ht="12.75">
      <c r="A54" s="1" t="s">
        <v>79</v>
      </c>
      <c r="B54" s="41">
        <v>0.02</v>
      </c>
      <c r="C54" s="41">
        <v>0.04</v>
      </c>
      <c r="D54" s="41">
        <v>0.02</v>
      </c>
      <c r="E54" s="41">
        <v>0.04</v>
      </c>
      <c r="F54" s="42">
        <f t="shared" si="1"/>
        <v>0.06666666666666668</v>
      </c>
      <c r="G54" s="2">
        <v>0.03</v>
      </c>
      <c r="J54">
        <v>0.14</v>
      </c>
      <c r="K54" s="3">
        <v>0.12</v>
      </c>
      <c r="L54" s="3">
        <v>0.04</v>
      </c>
      <c r="M54" s="31">
        <v>0.07</v>
      </c>
      <c r="N54" s="31">
        <v>0.14</v>
      </c>
      <c r="O54" s="31">
        <v>0.06</v>
      </c>
      <c r="P54" s="72">
        <f t="shared" si="2"/>
        <v>0.0612369871402327</v>
      </c>
      <c r="Q54" s="71">
        <f t="shared" si="0"/>
        <v>3</v>
      </c>
      <c r="R54" s="73">
        <f>SUM(S54:IV54)</f>
        <v>3</v>
      </c>
      <c r="S54" s="24"/>
      <c r="T54" s="32"/>
      <c r="Z54">
        <v>1</v>
      </c>
      <c r="AA54">
        <v>1</v>
      </c>
      <c r="AZ54">
        <v>1</v>
      </c>
    </row>
    <row r="55" spans="1:34" ht="12.75">
      <c r="A55" s="1" t="s">
        <v>93</v>
      </c>
      <c r="B55" s="41">
        <v>0</v>
      </c>
      <c r="C55" s="41">
        <v>0.02</v>
      </c>
      <c r="D55" s="41">
        <v>0.01</v>
      </c>
      <c r="E55" s="41">
        <v>0.01</v>
      </c>
      <c r="F55" s="42">
        <f t="shared" si="1"/>
        <v>0.011111111111111112</v>
      </c>
      <c r="K55" s="3">
        <v>0.04</v>
      </c>
      <c r="L55" s="3">
        <v>0.06</v>
      </c>
      <c r="M55" s="31"/>
      <c r="N55" s="31"/>
      <c r="O55" s="31"/>
      <c r="P55" s="72">
        <f t="shared" si="2"/>
        <v>0.020412329046744233</v>
      </c>
      <c r="Q55" s="71">
        <f t="shared" si="0"/>
        <v>1</v>
      </c>
      <c r="R55" s="73">
        <f>SUM(S55:IV55)</f>
        <v>1</v>
      </c>
      <c r="S55" s="24"/>
      <c r="T55" s="32"/>
      <c r="AH55">
        <v>1</v>
      </c>
    </row>
    <row r="56" spans="1:20" ht="12.75">
      <c r="A56" s="1" t="s">
        <v>71</v>
      </c>
      <c r="B56" s="41">
        <v>0.41</v>
      </c>
      <c r="C56" s="41">
        <v>1.35</v>
      </c>
      <c r="D56" s="42">
        <v>0.09</v>
      </c>
      <c r="E56" s="41">
        <v>0.65</v>
      </c>
      <c r="F56" s="42">
        <f t="shared" si="1"/>
        <v>0.1411111111111111</v>
      </c>
      <c r="G56" s="2">
        <v>0.48</v>
      </c>
      <c r="I56">
        <v>0.02</v>
      </c>
      <c r="K56" s="3">
        <v>0.02</v>
      </c>
      <c r="L56" s="3"/>
      <c r="M56" s="31"/>
      <c r="N56" s="31">
        <v>0.24</v>
      </c>
      <c r="O56" s="31">
        <v>0.51</v>
      </c>
      <c r="P56" s="72">
        <f t="shared" si="2"/>
        <v>0</v>
      </c>
      <c r="Q56" s="71">
        <f t="shared" si="0"/>
        <v>0</v>
      </c>
      <c r="R56" s="73">
        <f>SUM(S56:IV56)</f>
        <v>0</v>
      </c>
      <c r="S56" s="24"/>
      <c r="T56" s="32"/>
    </row>
    <row r="57" spans="1:23" ht="12.75">
      <c r="A57" s="1" t="s">
        <v>100</v>
      </c>
      <c r="B57" s="41">
        <v>0</v>
      </c>
      <c r="C57" s="41">
        <v>0</v>
      </c>
      <c r="D57" s="41">
        <v>0</v>
      </c>
      <c r="E57" s="41">
        <v>0</v>
      </c>
      <c r="F57" s="42">
        <f t="shared" si="1"/>
        <v>0.008888888888888889</v>
      </c>
      <c r="K57" s="3">
        <v>0.08</v>
      </c>
      <c r="L57" s="3"/>
      <c r="M57" s="31"/>
      <c r="N57" s="31"/>
      <c r="O57" s="31"/>
      <c r="P57" s="72">
        <f t="shared" si="2"/>
        <v>0</v>
      </c>
      <c r="Q57" s="71">
        <f t="shared" si="0"/>
        <v>0</v>
      </c>
      <c r="R57" s="73">
        <f>SUM(S57:IV57)</f>
        <v>0</v>
      </c>
      <c r="S57" s="24"/>
      <c r="T57" s="32"/>
      <c r="U57" s="25"/>
      <c r="V57" s="25"/>
      <c r="W57" s="25"/>
    </row>
    <row r="58" spans="1:62" ht="12.75">
      <c r="A58" s="1" t="s">
        <v>27</v>
      </c>
      <c r="B58" s="41">
        <v>0.01</v>
      </c>
      <c r="C58" s="42">
        <v>0.84</v>
      </c>
      <c r="D58" s="41">
        <v>1.51</v>
      </c>
      <c r="E58" s="41">
        <v>4.52</v>
      </c>
      <c r="F58" s="42">
        <f t="shared" si="1"/>
        <v>6.253333333333333</v>
      </c>
      <c r="H58">
        <v>13.68</v>
      </c>
      <c r="J58">
        <v>29.61</v>
      </c>
      <c r="K58" s="3">
        <v>1.05</v>
      </c>
      <c r="L58" s="3">
        <v>0.67</v>
      </c>
      <c r="M58" s="31">
        <v>7.04</v>
      </c>
      <c r="N58" s="31">
        <v>4.16</v>
      </c>
      <c r="O58" s="31">
        <v>0.07</v>
      </c>
      <c r="P58" s="72">
        <f t="shared" si="2"/>
        <v>0.4286589099816289</v>
      </c>
      <c r="Q58" s="71">
        <f t="shared" si="0"/>
        <v>4</v>
      </c>
      <c r="R58" s="73">
        <f>SUM(S58:IV58)</f>
        <v>21</v>
      </c>
      <c r="S58" s="24"/>
      <c r="T58" s="32"/>
      <c r="U58" s="24"/>
      <c r="V58" s="24"/>
      <c r="W58" s="24"/>
      <c r="AM58">
        <v>1</v>
      </c>
      <c r="AV58">
        <v>10</v>
      </c>
      <c r="AX58">
        <v>2</v>
      </c>
      <c r="BJ58">
        <v>8</v>
      </c>
    </row>
    <row r="59" spans="1:45" ht="12.75">
      <c r="A59" s="1" t="s">
        <v>28</v>
      </c>
      <c r="B59" s="41">
        <v>0.16</v>
      </c>
      <c r="C59" s="42">
        <v>0.1</v>
      </c>
      <c r="D59" s="41">
        <v>0.16</v>
      </c>
      <c r="E59" s="41">
        <v>0.09</v>
      </c>
      <c r="F59" s="42">
        <f t="shared" si="1"/>
        <v>0.09222222222222223</v>
      </c>
      <c r="G59" s="2">
        <v>0.03</v>
      </c>
      <c r="H59">
        <v>0.03</v>
      </c>
      <c r="I59">
        <v>0.07</v>
      </c>
      <c r="K59" s="3">
        <v>0.04</v>
      </c>
      <c r="L59" s="3">
        <v>0.14</v>
      </c>
      <c r="M59" s="31">
        <v>0.17</v>
      </c>
      <c r="N59" s="31">
        <v>0.26</v>
      </c>
      <c r="O59" s="31">
        <v>0.09</v>
      </c>
      <c r="P59" s="72">
        <f t="shared" si="2"/>
        <v>0.2857726066544193</v>
      </c>
      <c r="Q59" s="71">
        <f t="shared" si="0"/>
        <v>5</v>
      </c>
      <c r="R59" s="73">
        <f>SUM(S59:IV59)</f>
        <v>14</v>
      </c>
      <c r="S59" s="24"/>
      <c r="T59" s="32"/>
      <c r="U59" s="25"/>
      <c r="V59" s="25"/>
      <c r="W59" s="25"/>
      <c r="AA59">
        <v>4</v>
      </c>
      <c r="AB59">
        <v>6</v>
      </c>
      <c r="AG59">
        <v>1</v>
      </c>
      <c r="AJ59">
        <v>2</v>
      </c>
      <c r="AS59">
        <v>1</v>
      </c>
    </row>
    <row r="60" spans="1:43" ht="12.75">
      <c r="A60" s="1" t="s">
        <v>29</v>
      </c>
      <c r="B60" s="41">
        <v>0</v>
      </c>
      <c r="C60" s="41">
        <v>0</v>
      </c>
      <c r="D60" s="41">
        <v>0</v>
      </c>
      <c r="E60" s="41">
        <v>0.01</v>
      </c>
      <c r="F60" s="42">
        <f t="shared" si="1"/>
        <v>0.007777777777777778</v>
      </c>
      <c r="H60">
        <v>0.05</v>
      </c>
      <c r="K60" s="3"/>
      <c r="L60" s="3">
        <v>0.02</v>
      </c>
      <c r="M60" s="31"/>
      <c r="N60" s="31"/>
      <c r="O60" s="31"/>
      <c r="P60" s="72">
        <f t="shared" si="2"/>
        <v>0.04082465809348847</v>
      </c>
      <c r="Q60" s="71">
        <f t="shared" si="0"/>
        <v>2</v>
      </c>
      <c r="R60" s="73">
        <f>SUM(S60:IV60)</f>
        <v>2</v>
      </c>
      <c r="S60" s="24"/>
      <c r="T60" s="32"/>
      <c r="U60" s="25"/>
      <c r="V60" s="25"/>
      <c r="W60" s="25"/>
      <c r="AI60">
        <v>1</v>
      </c>
      <c r="AQ60">
        <v>1</v>
      </c>
    </row>
    <row r="61" spans="1:67" ht="12.75">
      <c r="A61" s="1" t="s">
        <v>30</v>
      </c>
      <c r="B61" s="41">
        <v>0</v>
      </c>
      <c r="C61" s="41">
        <v>0</v>
      </c>
      <c r="D61" s="41">
        <v>0</v>
      </c>
      <c r="E61" s="41">
        <v>0.01</v>
      </c>
      <c r="F61" s="42">
        <f t="shared" si="1"/>
        <v>0.012222222222222225</v>
      </c>
      <c r="H61">
        <v>0.05</v>
      </c>
      <c r="J61">
        <v>0.02</v>
      </c>
      <c r="K61" s="3"/>
      <c r="L61" s="3"/>
      <c r="M61" s="31"/>
      <c r="N61" s="31"/>
      <c r="O61" s="31">
        <v>0.04</v>
      </c>
      <c r="P61" s="72">
        <f t="shared" si="2"/>
        <v>0.04082465809348847</v>
      </c>
      <c r="Q61" s="71">
        <f t="shared" si="0"/>
        <v>2</v>
      </c>
      <c r="R61" s="73">
        <f>SUM(S61:IV61)</f>
        <v>2</v>
      </c>
      <c r="S61" s="24"/>
      <c r="T61" s="32"/>
      <c r="U61" s="25"/>
      <c r="V61" s="25">
        <v>1</v>
      </c>
      <c r="W61" s="25"/>
      <c r="BO61">
        <v>1</v>
      </c>
    </row>
    <row r="62" spans="1:70" ht="12.75">
      <c r="A62" s="1" t="s">
        <v>31</v>
      </c>
      <c r="B62" s="42">
        <v>0.7</v>
      </c>
      <c r="C62" s="41">
        <v>0.29</v>
      </c>
      <c r="D62" s="42">
        <v>0.3</v>
      </c>
      <c r="E62" s="41">
        <v>1.14</v>
      </c>
      <c r="F62" s="42">
        <f t="shared" si="1"/>
        <v>2.58</v>
      </c>
      <c r="G62" s="14">
        <v>0.4</v>
      </c>
      <c r="H62">
        <v>4.64</v>
      </c>
      <c r="I62">
        <v>0.83</v>
      </c>
      <c r="J62" s="3">
        <v>4.3</v>
      </c>
      <c r="K62" s="3">
        <v>1.35</v>
      </c>
      <c r="L62" s="3">
        <v>1.98</v>
      </c>
      <c r="M62" s="31">
        <v>2.77</v>
      </c>
      <c r="N62" s="31">
        <v>4.81</v>
      </c>
      <c r="O62" s="31">
        <v>2.14</v>
      </c>
      <c r="P62" s="72">
        <f t="shared" si="2"/>
        <v>5.756276791181874</v>
      </c>
      <c r="Q62" s="71">
        <f t="shared" si="0"/>
        <v>38</v>
      </c>
      <c r="R62" s="73">
        <f>SUM(S62:IV62)</f>
        <v>282</v>
      </c>
      <c r="S62" s="24">
        <v>1</v>
      </c>
      <c r="T62" s="32">
        <v>2</v>
      </c>
      <c r="U62" s="24">
        <v>11</v>
      </c>
      <c r="V62" s="24">
        <v>10</v>
      </c>
      <c r="W62" s="24">
        <v>9</v>
      </c>
      <c r="X62" s="24">
        <v>3</v>
      </c>
      <c r="Y62" s="24"/>
      <c r="AA62">
        <v>1</v>
      </c>
      <c r="AC62">
        <v>11</v>
      </c>
      <c r="AD62">
        <v>9</v>
      </c>
      <c r="AE62">
        <v>1</v>
      </c>
      <c r="AG62">
        <v>8</v>
      </c>
      <c r="AI62">
        <v>4</v>
      </c>
      <c r="AJ62">
        <v>2</v>
      </c>
      <c r="AK62">
        <v>4</v>
      </c>
      <c r="AM62">
        <v>4</v>
      </c>
      <c r="AN62">
        <v>9</v>
      </c>
      <c r="AO62">
        <v>1</v>
      </c>
      <c r="AP62">
        <v>2</v>
      </c>
      <c r="AR62">
        <v>6</v>
      </c>
      <c r="AV62">
        <v>16</v>
      </c>
      <c r="AW62">
        <v>20</v>
      </c>
      <c r="AX62">
        <v>29</v>
      </c>
      <c r="AY62">
        <v>1</v>
      </c>
      <c r="AZ62">
        <v>12</v>
      </c>
      <c r="BA62">
        <v>4</v>
      </c>
      <c r="BB62">
        <v>2</v>
      </c>
      <c r="BE62">
        <v>5</v>
      </c>
      <c r="BG62">
        <v>7</v>
      </c>
      <c r="BH62">
        <v>2</v>
      </c>
      <c r="BJ62">
        <v>16</v>
      </c>
      <c r="BK62">
        <v>7</v>
      </c>
      <c r="BL62">
        <v>2</v>
      </c>
      <c r="BM62">
        <v>20</v>
      </c>
      <c r="BN62">
        <v>9</v>
      </c>
      <c r="BO62">
        <v>7</v>
      </c>
      <c r="BP62">
        <v>7</v>
      </c>
      <c r="BQ62">
        <v>16</v>
      </c>
      <c r="BR62">
        <v>2</v>
      </c>
    </row>
    <row r="63" spans="1:72" ht="12.75">
      <c r="A63" s="1" t="s">
        <v>32</v>
      </c>
      <c r="B63" s="41">
        <v>0.04</v>
      </c>
      <c r="C63" s="41">
        <v>0.17</v>
      </c>
      <c r="D63" s="41">
        <v>0.21</v>
      </c>
      <c r="E63" s="41">
        <v>1.77</v>
      </c>
      <c r="F63" s="42">
        <f t="shared" si="1"/>
        <v>9.072222222222223</v>
      </c>
      <c r="G63" s="2">
        <v>0.03</v>
      </c>
      <c r="H63">
        <v>1.23</v>
      </c>
      <c r="I63">
        <v>0.46</v>
      </c>
      <c r="J63" s="3">
        <v>78.2</v>
      </c>
      <c r="K63" s="3">
        <v>0.14</v>
      </c>
      <c r="L63" s="3">
        <v>0.02</v>
      </c>
      <c r="M63" s="31">
        <v>0.68</v>
      </c>
      <c r="N63" s="31">
        <v>0.8</v>
      </c>
      <c r="O63" s="31">
        <v>0.09</v>
      </c>
      <c r="P63" s="72">
        <f t="shared" si="2"/>
        <v>0.7552561747295367</v>
      </c>
      <c r="Q63" s="71">
        <f t="shared" si="0"/>
        <v>20</v>
      </c>
      <c r="R63" s="73">
        <f>SUM(S63:IV63)</f>
        <v>37</v>
      </c>
      <c r="S63" s="24"/>
      <c r="T63" s="32"/>
      <c r="U63" s="24"/>
      <c r="V63" s="24">
        <v>6</v>
      </c>
      <c r="W63" s="24">
        <v>2</v>
      </c>
      <c r="AC63">
        <v>1</v>
      </c>
      <c r="AE63">
        <v>1</v>
      </c>
      <c r="AI63">
        <v>1</v>
      </c>
      <c r="AN63">
        <v>1</v>
      </c>
      <c r="AR63">
        <v>3</v>
      </c>
      <c r="AS63">
        <v>1</v>
      </c>
      <c r="AW63">
        <v>2</v>
      </c>
      <c r="AX63">
        <v>2</v>
      </c>
      <c r="AZ63">
        <v>5</v>
      </c>
      <c r="BA63">
        <v>1</v>
      </c>
      <c r="BG63">
        <v>1</v>
      </c>
      <c r="BJ63">
        <v>1</v>
      </c>
      <c r="BK63">
        <v>1</v>
      </c>
      <c r="BL63">
        <v>1</v>
      </c>
      <c r="BM63">
        <v>2</v>
      </c>
      <c r="BO63">
        <v>3</v>
      </c>
      <c r="BR63">
        <v>1</v>
      </c>
      <c r="BT63">
        <v>1</v>
      </c>
    </row>
    <row r="64" spans="1:23" ht="12.75">
      <c r="A64" s="1" t="s">
        <v>33</v>
      </c>
      <c r="B64" s="41">
        <v>0</v>
      </c>
      <c r="C64" s="41">
        <v>0</v>
      </c>
      <c r="D64" s="41">
        <v>0</v>
      </c>
      <c r="E64" s="41">
        <v>0</v>
      </c>
      <c r="F64" s="42">
        <f t="shared" si="1"/>
        <v>0.005555555555555556</v>
      </c>
      <c r="H64">
        <v>0.03</v>
      </c>
      <c r="K64" s="3"/>
      <c r="L64" s="3">
        <v>0.02</v>
      </c>
      <c r="M64" s="31"/>
      <c r="N64" s="31"/>
      <c r="O64" s="31"/>
      <c r="P64" s="72">
        <f t="shared" si="2"/>
        <v>0</v>
      </c>
      <c r="Q64" s="71">
        <f t="shared" si="0"/>
        <v>0</v>
      </c>
      <c r="R64" s="73">
        <f>SUM(S64:IV64)</f>
        <v>0</v>
      </c>
      <c r="S64" s="24"/>
      <c r="T64" s="32"/>
      <c r="U64" s="25"/>
      <c r="V64" s="25"/>
      <c r="W64" s="25"/>
    </row>
    <row r="65" spans="1:23" ht="12.75">
      <c r="A65" s="1" t="s">
        <v>128</v>
      </c>
      <c r="B65" s="41">
        <v>0</v>
      </c>
      <c r="C65" s="41">
        <v>0</v>
      </c>
      <c r="D65" s="41">
        <v>0</v>
      </c>
      <c r="E65" s="41">
        <v>0</v>
      </c>
      <c r="F65" s="42">
        <f t="shared" si="1"/>
        <v>0.0022222222222222222</v>
      </c>
      <c r="K65" s="3"/>
      <c r="L65" s="3"/>
      <c r="M65" s="31">
        <v>0.02</v>
      </c>
      <c r="N65" s="31"/>
      <c r="O65" s="31"/>
      <c r="P65" s="72">
        <f t="shared" si="2"/>
        <v>0</v>
      </c>
      <c r="Q65" s="71">
        <f t="shared" si="0"/>
        <v>0</v>
      </c>
      <c r="R65" s="73">
        <f>SUM(S65:IV65)</f>
        <v>0</v>
      </c>
      <c r="S65" s="24"/>
      <c r="T65" s="32"/>
      <c r="U65" s="25"/>
      <c r="V65" s="25"/>
      <c r="W65" s="25"/>
    </row>
    <row r="66" spans="1:74" ht="12.75">
      <c r="A66" s="1" t="s">
        <v>34</v>
      </c>
      <c r="B66" s="41">
        <v>3.61</v>
      </c>
      <c r="C66" s="41">
        <v>7.22</v>
      </c>
      <c r="D66" s="42">
        <v>5.45</v>
      </c>
      <c r="E66" s="41">
        <v>6.21</v>
      </c>
      <c r="F66" s="42">
        <f t="shared" si="1"/>
        <v>3.31</v>
      </c>
      <c r="G66" s="2">
        <v>5.97</v>
      </c>
      <c r="H66">
        <v>4.51</v>
      </c>
      <c r="I66">
        <v>1.86</v>
      </c>
      <c r="J66">
        <v>3.29</v>
      </c>
      <c r="K66" s="3">
        <v>2.83</v>
      </c>
      <c r="L66" s="3">
        <v>3.73</v>
      </c>
      <c r="M66" s="31">
        <v>1.8</v>
      </c>
      <c r="N66" s="31">
        <v>3.06</v>
      </c>
      <c r="O66" s="31">
        <v>2.74</v>
      </c>
      <c r="P66" s="72">
        <f t="shared" si="2"/>
        <v>3.6946315574607063</v>
      </c>
      <c r="Q66" s="71">
        <f t="shared" si="0"/>
        <v>37</v>
      </c>
      <c r="R66" s="73">
        <f>SUM(S66:IV66)</f>
        <v>181</v>
      </c>
      <c r="S66" s="24">
        <v>2</v>
      </c>
      <c r="T66" s="32">
        <v>2</v>
      </c>
      <c r="U66" s="25">
        <v>1</v>
      </c>
      <c r="V66" s="25">
        <v>3</v>
      </c>
      <c r="W66" s="25">
        <v>9</v>
      </c>
      <c r="Y66" s="25">
        <v>10</v>
      </c>
      <c r="AA66" s="24">
        <v>11</v>
      </c>
      <c r="AB66" s="24">
        <v>13</v>
      </c>
      <c r="AC66">
        <v>2</v>
      </c>
      <c r="AD66">
        <v>1</v>
      </c>
      <c r="AE66">
        <v>3</v>
      </c>
      <c r="AH66">
        <v>2</v>
      </c>
      <c r="AI66">
        <v>1</v>
      </c>
      <c r="AJ66">
        <v>5</v>
      </c>
      <c r="AM66">
        <v>3</v>
      </c>
      <c r="AO66">
        <v>2</v>
      </c>
      <c r="AP66">
        <v>7</v>
      </c>
      <c r="AQ66">
        <v>5</v>
      </c>
      <c r="AR66">
        <v>9</v>
      </c>
      <c r="AS66">
        <v>9</v>
      </c>
      <c r="AW66">
        <v>3</v>
      </c>
      <c r="AX66">
        <v>7</v>
      </c>
      <c r="AY66">
        <v>3</v>
      </c>
      <c r="AZ66">
        <v>8</v>
      </c>
      <c r="BB66">
        <v>6</v>
      </c>
      <c r="BC66">
        <v>3</v>
      </c>
      <c r="BE66">
        <v>3</v>
      </c>
      <c r="BG66">
        <v>3</v>
      </c>
      <c r="BJ66">
        <v>4</v>
      </c>
      <c r="BK66">
        <v>5</v>
      </c>
      <c r="BL66">
        <v>1</v>
      </c>
      <c r="BM66">
        <v>10</v>
      </c>
      <c r="BN66">
        <v>2</v>
      </c>
      <c r="BO66">
        <v>2</v>
      </c>
      <c r="BR66">
        <v>15</v>
      </c>
      <c r="BT66">
        <v>2</v>
      </c>
      <c r="BV66">
        <v>4</v>
      </c>
    </row>
    <row r="67" spans="1:70" ht="12.75">
      <c r="A67" s="1" t="s">
        <v>35</v>
      </c>
      <c r="B67" s="41">
        <v>0</v>
      </c>
      <c r="C67" s="41">
        <v>0</v>
      </c>
      <c r="D67" s="41">
        <v>0</v>
      </c>
      <c r="E67" s="41">
        <v>0.03</v>
      </c>
      <c r="F67" s="42">
        <f t="shared" si="1"/>
        <v>0.04222222222222223</v>
      </c>
      <c r="H67">
        <v>0.08</v>
      </c>
      <c r="I67">
        <v>0.05</v>
      </c>
      <c r="K67" s="3"/>
      <c r="L67" s="3">
        <v>0.16</v>
      </c>
      <c r="M67" s="31">
        <v>0.03</v>
      </c>
      <c r="N67" s="31"/>
      <c r="O67" s="31">
        <v>0.06</v>
      </c>
      <c r="P67" s="72">
        <f t="shared" si="2"/>
        <v>0.04082465809348847</v>
      </c>
      <c r="Q67" s="71">
        <f t="shared" si="0"/>
        <v>1</v>
      </c>
      <c r="R67" s="73">
        <f>SUM(S67:IV67)</f>
        <v>2</v>
      </c>
      <c r="S67" s="24"/>
      <c r="T67" s="32"/>
      <c r="U67" s="25"/>
      <c r="V67" s="25"/>
      <c r="W67" s="25"/>
      <c r="BR67">
        <v>2</v>
      </c>
    </row>
    <row r="68" spans="1:43" ht="12.75">
      <c r="A68" s="1" t="s">
        <v>36</v>
      </c>
      <c r="B68" s="41">
        <v>0.11</v>
      </c>
      <c r="C68" s="42">
        <v>0.9</v>
      </c>
      <c r="D68" s="42">
        <v>0.09</v>
      </c>
      <c r="E68" s="42">
        <v>0.44</v>
      </c>
      <c r="F68" s="42">
        <f t="shared" si="1"/>
        <v>0.6000000000000001</v>
      </c>
      <c r="G68" s="2">
        <v>0.27</v>
      </c>
      <c r="H68">
        <v>0.13</v>
      </c>
      <c r="I68">
        <v>0.64</v>
      </c>
      <c r="J68">
        <v>0.14</v>
      </c>
      <c r="K68" s="3">
        <v>0.21</v>
      </c>
      <c r="L68" s="3">
        <v>2.4</v>
      </c>
      <c r="M68" s="31">
        <v>0.29</v>
      </c>
      <c r="N68" s="31">
        <v>0.61</v>
      </c>
      <c r="O68" s="31">
        <v>0.71</v>
      </c>
      <c r="P68" s="72">
        <f t="shared" si="2"/>
        <v>0.38783425188814047</v>
      </c>
      <c r="Q68" s="71">
        <f t="shared" si="0"/>
        <v>4</v>
      </c>
      <c r="R68" s="73">
        <f>SUM(S68:IV68)</f>
        <v>19</v>
      </c>
      <c r="S68" s="24"/>
      <c r="T68" s="32"/>
      <c r="U68" s="25"/>
      <c r="V68" s="25"/>
      <c r="W68" s="25">
        <v>3</v>
      </c>
      <c r="AI68">
        <v>2</v>
      </c>
      <c r="AK68">
        <v>7</v>
      </c>
      <c r="AQ68">
        <v>7</v>
      </c>
    </row>
    <row r="69" spans="1:74" ht="12.75">
      <c r="A69" s="1" t="s">
        <v>37</v>
      </c>
      <c r="B69" s="41">
        <v>7.73</v>
      </c>
      <c r="C69" s="42">
        <v>7.9</v>
      </c>
      <c r="D69" s="41">
        <v>7.69</v>
      </c>
      <c r="E69" s="41">
        <v>4.32</v>
      </c>
      <c r="F69" s="42">
        <f t="shared" si="1"/>
        <v>3.0644444444444443</v>
      </c>
      <c r="G69" s="2">
        <v>2.67</v>
      </c>
      <c r="H69">
        <v>3.23</v>
      </c>
      <c r="I69">
        <v>2.41</v>
      </c>
      <c r="J69">
        <v>4.11</v>
      </c>
      <c r="K69" s="3">
        <v>4.02</v>
      </c>
      <c r="L69" s="3">
        <v>3.29</v>
      </c>
      <c r="M69" s="31">
        <v>3.22</v>
      </c>
      <c r="N69" s="31">
        <v>3.02</v>
      </c>
      <c r="O69" s="31">
        <v>1.61</v>
      </c>
      <c r="P69" s="72">
        <f t="shared" si="2"/>
        <v>2.5719534598897735</v>
      </c>
      <c r="Q69" s="71">
        <f t="shared" si="0"/>
        <v>29</v>
      </c>
      <c r="R69" s="73">
        <f>SUM(S69:IV69)</f>
        <v>126</v>
      </c>
      <c r="S69" s="24">
        <v>2</v>
      </c>
      <c r="T69" s="32">
        <v>5</v>
      </c>
      <c r="U69" s="24">
        <v>4</v>
      </c>
      <c r="V69" s="24">
        <v>2</v>
      </c>
      <c r="W69" s="24"/>
      <c r="X69" s="24">
        <v>3</v>
      </c>
      <c r="Y69" s="24">
        <v>4</v>
      </c>
      <c r="Z69">
        <v>7</v>
      </c>
      <c r="AA69" s="24">
        <v>8</v>
      </c>
      <c r="AB69" s="24">
        <v>6</v>
      </c>
      <c r="AE69">
        <v>1</v>
      </c>
      <c r="AG69">
        <v>4</v>
      </c>
      <c r="AH69">
        <v>2</v>
      </c>
      <c r="AI69">
        <v>9</v>
      </c>
      <c r="AJ69">
        <v>15</v>
      </c>
      <c r="AM69">
        <v>1</v>
      </c>
      <c r="AN69">
        <v>1</v>
      </c>
      <c r="AO69">
        <v>5</v>
      </c>
      <c r="AP69">
        <v>4</v>
      </c>
      <c r="AR69">
        <v>4</v>
      </c>
      <c r="AS69">
        <v>10</v>
      </c>
      <c r="AY69">
        <v>1</v>
      </c>
      <c r="AZ69">
        <v>4</v>
      </c>
      <c r="BB69">
        <v>4</v>
      </c>
      <c r="BE69">
        <v>3</v>
      </c>
      <c r="BG69">
        <v>2</v>
      </c>
      <c r="BJ69">
        <v>3</v>
      </c>
      <c r="BR69">
        <v>2</v>
      </c>
      <c r="BT69">
        <v>1</v>
      </c>
      <c r="BV69">
        <v>9</v>
      </c>
    </row>
    <row r="70" spans="1:23" ht="12.75">
      <c r="A70" s="1" t="s">
        <v>82</v>
      </c>
      <c r="B70" s="41">
        <v>0</v>
      </c>
      <c r="C70" s="41">
        <v>0</v>
      </c>
      <c r="D70" s="41">
        <v>0</v>
      </c>
      <c r="E70" s="41">
        <v>0</v>
      </c>
      <c r="F70" s="42">
        <f t="shared" si="1"/>
        <v>0.0022222222222222222</v>
      </c>
      <c r="J70">
        <v>0.02</v>
      </c>
      <c r="K70" s="3"/>
      <c r="L70" s="3"/>
      <c r="M70" s="31"/>
      <c r="N70" s="31"/>
      <c r="O70" s="31"/>
      <c r="P70" s="72">
        <f t="shared" si="2"/>
        <v>0</v>
      </c>
      <c r="Q70" s="71">
        <f aca="true" t="shared" si="3" ref="Q70:Q105">COUNT(S70:BV70)</f>
        <v>0</v>
      </c>
      <c r="R70" s="73">
        <f>SUM(S70:IV70)</f>
        <v>0</v>
      </c>
      <c r="S70" s="24"/>
      <c r="T70" s="32"/>
      <c r="U70" s="25"/>
      <c r="V70" s="25"/>
      <c r="W70" s="25"/>
    </row>
    <row r="71" spans="1:74" ht="12.75">
      <c r="A71" s="1" t="s">
        <v>38</v>
      </c>
      <c r="B71" s="41">
        <v>3.95</v>
      </c>
      <c r="C71" s="41">
        <v>4.73</v>
      </c>
      <c r="D71" s="41">
        <v>4.15</v>
      </c>
      <c r="E71" s="41">
        <v>3.32</v>
      </c>
      <c r="F71" s="42">
        <f t="shared" si="1"/>
        <v>2.91</v>
      </c>
      <c r="G71" s="14">
        <v>2.4</v>
      </c>
      <c r="H71">
        <v>3.25</v>
      </c>
      <c r="I71">
        <v>2.29</v>
      </c>
      <c r="J71">
        <v>3.41</v>
      </c>
      <c r="K71" s="3">
        <v>3.01</v>
      </c>
      <c r="L71" s="3">
        <v>3.39</v>
      </c>
      <c r="M71" s="31">
        <v>2.62</v>
      </c>
      <c r="N71" s="31">
        <v>3.87</v>
      </c>
      <c r="O71" s="31">
        <v>1.95</v>
      </c>
      <c r="P71" s="72">
        <f t="shared" si="2"/>
        <v>3.204735660338845</v>
      </c>
      <c r="Q71" s="71">
        <f t="shared" si="3"/>
        <v>38</v>
      </c>
      <c r="R71" s="73">
        <f>SUM(S71:IV71)</f>
        <v>157</v>
      </c>
      <c r="S71" s="24">
        <v>2</v>
      </c>
      <c r="T71" s="32">
        <v>8</v>
      </c>
      <c r="U71" s="24">
        <v>6</v>
      </c>
      <c r="V71" s="24">
        <v>1</v>
      </c>
      <c r="W71" s="24">
        <v>4</v>
      </c>
      <c r="Y71" s="24">
        <v>3</v>
      </c>
      <c r="Z71">
        <v>3</v>
      </c>
      <c r="AA71" s="24">
        <v>2</v>
      </c>
      <c r="AB71" s="24">
        <v>6</v>
      </c>
      <c r="AE71">
        <v>2</v>
      </c>
      <c r="AG71">
        <v>2</v>
      </c>
      <c r="AJ71">
        <v>8</v>
      </c>
      <c r="AM71">
        <v>6</v>
      </c>
      <c r="AO71">
        <v>6</v>
      </c>
      <c r="AP71">
        <v>12</v>
      </c>
      <c r="AQ71">
        <v>2</v>
      </c>
      <c r="AR71">
        <v>3</v>
      </c>
      <c r="AS71">
        <v>9</v>
      </c>
      <c r="AV71">
        <v>4</v>
      </c>
      <c r="AW71">
        <v>1</v>
      </c>
      <c r="AX71">
        <v>1</v>
      </c>
      <c r="AZ71">
        <v>9</v>
      </c>
      <c r="BA71">
        <v>1</v>
      </c>
      <c r="BB71">
        <v>9</v>
      </c>
      <c r="BD71">
        <v>2</v>
      </c>
      <c r="BE71">
        <v>5</v>
      </c>
      <c r="BH71">
        <v>3</v>
      </c>
      <c r="BJ71">
        <v>5</v>
      </c>
      <c r="BK71">
        <v>2</v>
      </c>
      <c r="BL71">
        <v>1</v>
      </c>
      <c r="BN71">
        <v>1</v>
      </c>
      <c r="BO71">
        <v>1</v>
      </c>
      <c r="BP71">
        <v>4</v>
      </c>
      <c r="BQ71">
        <v>2</v>
      </c>
      <c r="BR71">
        <v>7</v>
      </c>
      <c r="BT71">
        <v>2</v>
      </c>
      <c r="BU71">
        <v>1</v>
      </c>
      <c r="BV71">
        <v>11</v>
      </c>
    </row>
    <row r="72" spans="1:74" ht="12.75">
      <c r="A72" s="1" t="s">
        <v>39</v>
      </c>
      <c r="B72" s="41">
        <v>0.55</v>
      </c>
      <c r="C72" s="41">
        <v>1.51</v>
      </c>
      <c r="D72" s="41">
        <v>2.07</v>
      </c>
      <c r="E72" s="41">
        <v>2.83</v>
      </c>
      <c r="F72" s="42">
        <f t="shared" si="1"/>
        <v>2.3244444444444445</v>
      </c>
      <c r="G72" s="2">
        <v>1.33</v>
      </c>
      <c r="H72">
        <v>2.29</v>
      </c>
      <c r="I72">
        <v>1.33</v>
      </c>
      <c r="J72">
        <v>3.33</v>
      </c>
      <c r="K72" s="3">
        <v>2.21</v>
      </c>
      <c r="L72" s="3">
        <v>3.02</v>
      </c>
      <c r="M72" s="31">
        <v>2.51</v>
      </c>
      <c r="N72" s="31">
        <v>3.18</v>
      </c>
      <c r="O72" s="31">
        <v>1.72</v>
      </c>
      <c r="P72" s="72">
        <f t="shared" si="2"/>
        <v>3.0210246989181466</v>
      </c>
      <c r="Q72" s="71">
        <f t="shared" si="3"/>
        <v>35</v>
      </c>
      <c r="R72" s="73">
        <f>SUM(S72:IV72)</f>
        <v>148</v>
      </c>
      <c r="S72" s="24">
        <v>1</v>
      </c>
      <c r="T72" s="32">
        <v>3</v>
      </c>
      <c r="U72" s="24">
        <v>9</v>
      </c>
      <c r="V72" s="24"/>
      <c r="W72" s="24">
        <v>2</v>
      </c>
      <c r="AA72">
        <v>4</v>
      </c>
      <c r="AB72">
        <v>2</v>
      </c>
      <c r="AC72">
        <v>7</v>
      </c>
      <c r="AD72">
        <v>8</v>
      </c>
      <c r="AE72">
        <v>3</v>
      </c>
      <c r="AG72">
        <v>6</v>
      </c>
      <c r="AI72">
        <v>2</v>
      </c>
      <c r="AJ72">
        <v>9</v>
      </c>
      <c r="AM72">
        <v>2</v>
      </c>
      <c r="AN72">
        <v>3</v>
      </c>
      <c r="AO72">
        <v>4</v>
      </c>
      <c r="AP72">
        <v>13</v>
      </c>
      <c r="AQ72">
        <v>3</v>
      </c>
      <c r="AR72">
        <v>5</v>
      </c>
      <c r="AS72">
        <v>2</v>
      </c>
      <c r="AW72">
        <v>7</v>
      </c>
      <c r="AX72">
        <v>10</v>
      </c>
      <c r="AY72">
        <v>1</v>
      </c>
      <c r="BB72">
        <v>3</v>
      </c>
      <c r="BE72">
        <v>3</v>
      </c>
      <c r="BG72">
        <v>2</v>
      </c>
      <c r="BH72">
        <v>3</v>
      </c>
      <c r="BJ72">
        <v>3</v>
      </c>
      <c r="BK72">
        <v>6</v>
      </c>
      <c r="BL72">
        <v>1</v>
      </c>
      <c r="BM72">
        <v>4</v>
      </c>
      <c r="BN72">
        <v>3</v>
      </c>
      <c r="BO72">
        <v>2</v>
      </c>
      <c r="BP72">
        <v>1</v>
      </c>
      <c r="BR72">
        <v>9</v>
      </c>
      <c r="BV72">
        <v>2</v>
      </c>
    </row>
    <row r="73" spans="1:74" ht="12.75">
      <c r="A73" s="1" t="s">
        <v>40</v>
      </c>
      <c r="B73" s="41">
        <v>4.75</v>
      </c>
      <c r="C73" s="41">
        <v>5.88</v>
      </c>
      <c r="D73" s="41">
        <v>14.95</v>
      </c>
      <c r="E73" s="41">
        <v>28.77</v>
      </c>
      <c r="F73" s="42">
        <f t="shared" si="1"/>
        <v>39.333333333333336</v>
      </c>
      <c r="G73" s="14">
        <v>31.79</v>
      </c>
      <c r="H73">
        <v>37.25</v>
      </c>
      <c r="I73">
        <v>30.94</v>
      </c>
      <c r="J73">
        <v>38.31</v>
      </c>
      <c r="K73" s="3">
        <v>35</v>
      </c>
      <c r="L73" s="3">
        <v>43.06</v>
      </c>
      <c r="M73" s="31">
        <v>43.67</v>
      </c>
      <c r="N73" s="31">
        <v>49.95</v>
      </c>
      <c r="O73" s="31">
        <v>44.03</v>
      </c>
      <c r="P73" s="72">
        <f t="shared" si="2"/>
        <v>64.80914472341294</v>
      </c>
      <c r="Q73" s="71">
        <f t="shared" si="3"/>
        <v>50</v>
      </c>
      <c r="R73" s="73">
        <f>SUM(S73:IV73)</f>
        <v>3175</v>
      </c>
      <c r="S73" s="24">
        <v>22</v>
      </c>
      <c r="T73" s="32">
        <v>49</v>
      </c>
      <c r="U73" s="24">
        <v>32</v>
      </c>
      <c r="V73" s="24">
        <v>31</v>
      </c>
      <c r="W73" s="24">
        <v>61</v>
      </c>
      <c r="X73" s="24">
        <v>20</v>
      </c>
      <c r="Y73" s="24">
        <v>85</v>
      </c>
      <c r="Z73">
        <v>315</v>
      </c>
      <c r="AA73" s="24">
        <v>37</v>
      </c>
      <c r="AB73" s="24">
        <v>53</v>
      </c>
      <c r="AC73" s="24">
        <v>40</v>
      </c>
      <c r="AD73">
        <v>49</v>
      </c>
      <c r="AE73" s="24">
        <v>26</v>
      </c>
      <c r="AG73" s="24">
        <v>116</v>
      </c>
      <c r="AH73" s="24">
        <v>2</v>
      </c>
      <c r="AI73">
        <v>89</v>
      </c>
      <c r="AJ73">
        <v>28</v>
      </c>
      <c r="AK73">
        <v>20</v>
      </c>
      <c r="AM73">
        <v>30</v>
      </c>
      <c r="AN73">
        <v>34</v>
      </c>
      <c r="AO73">
        <v>38</v>
      </c>
      <c r="AP73">
        <v>103</v>
      </c>
      <c r="AQ73">
        <v>3</v>
      </c>
      <c r="AR73">
        <v>54</v>
      </c>
      <c r="AS73">
        <v>46</v>
      </c>
      <c r="AV73">
        <v>164</v>
      </c>
      <c r="AW73">
        <v>185</v>
      </c>
      <c r="AX73">
        <v>134</v>
      </c>
      <c r="AY73">
        <v>62</v>
      </c>
      <c r="AZ73">
        <v>160</v>
      </c>
      <c r="BA73">
        <v>44</v>
      </c>
      <c r="BB73">
        <v>77</v>
      </c>
      <c r="BC73">
        <v>6</v>
      </c>
      <c r="BD73">
        <v>14</v>
      </c>
      <c r="BE73">
        <v>40</v>
      </c>
      <c r="BG73">
        <v>51</v>
      </c>
      <c r="BH73">
        <v>42</v>
      </c>
      <c r="BJ73">
        <v>121</v>
      </c>
      <c r="BK73">
        <v>45</v>
      </c>
      <c r="BL73">
        <v>54</v>
      </c>
      <c r="BM73">
        <v>68</v>
      </c>
      <c r="BN73">
        <v>89</v>
      </c>
      <c r="BO73">
        <v>87</v>
      </c>
      <c r="BP73">
        <v>117</v>
      </c>
      <c r="BQ73">
        <v>93</v>
      </c>
      <c r="BR73">
        <v>53</v>
      </c>
      <c r="BS73">
        <v>8</v>
      </c>
      <c r="BT73">
        <v>49</v>
      </c>
      <c r="BU73">
        <v>12</v>
      </c>
      <c r="BV73">
        <v>17</v>
      </c>
    </row>
    <row r="74" spans="1:74" ht="12.75">
      <c r="A74" s="1" t="s">
        <v>41</v>
      </c>
      <c r="B74" s="41">
        <v>45.66</v>
      </c>
      <c r="C74" s="42">
        <v>52.4</v>
      </c>
      <c r="D74" s="41">
        <v>45.85</v>
      </c>
      <c r="E74" s="41">
        <v>53.01</v>
      </c>
      <c r="F74" s="42">
        <f t="shared" si="1"/>
        <v>62.64333333333333</v>
      </c>
      <c r="G74" s="2">
        <v>48.19</v>
      </c>
      <c r="H74">
        <v>51.25</v>
      </c>
      <c r="I74">
        <v>44.93</v>
      </c>
      <c r="J74">
        <v>60.56</v>
      </c>
      <c r="K74" s="3">
        <v>50.04</v>
      </c>
      <c r="L74" s="3">
        <v>61.49</v>
      </c>
      <c r="M74" s="31">
        <v>81.63</v>
      </c>
      <c r="N74" s="31">
        <v>89.15</v>
      </c>
      <c r="O74" s="31">
        <v>76.55</v>
      </c>
      <c r="P74" s="72">
        <f t="shared" si="2"/>
        <v>102.3065931822821</v>
      </c>
      <c r="Q74" s="71">
        <f t="shared" si="3"/>
        <v>50</v>
      </c>
      <c r="R74" s="73">
        <f>SUM(S74:IV74)</f>
        <v>5012</v>
      </c>
      <c r="S74" s="24">
        <v>33</v>
      </c>
      <c r="T74" s="32">
        <v>64</v>
      </c>
      <c r="U74" s="24">
        <v>118</v>
      </c>
      <c r="V74" s="24">
        <v>171</v>
      </c>
      <c r="W74" s="24">
        <v>234</v>
      </c>
      <c r="X74" s="24">
        <v>33</v>
      </c>
      <c r="Y74" s="24">
        <v>102</v>
      </c>
      <c r="Z74">
        <v>162</v>
      </c>
      <c r="AA74" s="24">
        <v>63</v>
      </c>
      <c r="AB74" s="24">
        <v>50</v>
      </c>
      <c r="AC74" s="24">
        <v>83</v>
      </c>
      <c r="AD74">
        <v>109</v>
      </c>
      <c r="AE74" s="24">
        <v>46</v>
      </c>
      <c r="AG74" s="24">
        <v>119</v>
      </c>
      <c r="AH74" s="24">
        <v>3</v>
      </c>
      <c r="AI74">
        <v>65</v>
      </c>
      <c r="AJ74">
        <v>63</v>
      </c>
      <c r="AK74">
        <v>119</v>
      </c>
      <c r="AM74">
        <v>38</v>
      </c>
      <c r="AN74">
        <v>84</v>
      </c>
      <c r="AO74">
        <v>66</v>
      </c>
      <c r="AP74">
        <v>122</v>
      </c>
      <c r="AQ74">
        <v>5</v>
      </c>
      <c r="AR74">
        <v>91</v>
      </c>
      <c r="AS74">
        <v>46</v>
      </c>
      <c r="AV74">
        <v>300</v>
      </c>
      <c r="AW74">
        <v>184</v>
      </c>
      <c r="AX74">
        <v>268</v>
      </c>
      <c r="AY74">
        <v>80</v>
      </c>
      <c r="AZ74">
        <v>352</v>
      </c>
      <c r="BA74">
        <v>36</v>
      </c>
      <c r="BB74">
        <v>102</v>
      </c>
      <c r="BC74">
        <v>14</v>
      </c>
      <c r="BD74">
        <v>27</v>
      </c>
      <c r="BE74">
        <v>65</v>
      </c>
      <c r="BG74">
        <v>150</v>
      </c>
      <c r="BH74">
        <v>100</v>
      </c>
      <c r="BJ74">
        <v>137</v>
      </c>
      <c r="BK74">
        <v>68</v>
      </c>
      <c r="BL74">
        <v>126</v>
      </c>
      <c r="BM74">
        <v>206</v>
      </c>
      <c r="BN74">
        <v>131</v>
      </c>
      <c r="BO74">
        <v>96</v>
      </c>
      <c r="BP74">
        <v>129</v>
      </c>
      <c r="BQ74">
        <v>103</v>
      </c>
      <c r="BR74">
        <v>82</v>
      </c>
      <c r="BS74">
        <v>47</v>
      </c>
      <c r="BT74">
        <v>75</v>
      </c>
      <c r="BU74">
        <v>15</v>
      </c>
      <c r="BV74">
        <v>30</v>
      </c>
    </row>
    <row r="75" spans="1:23" ht="12.75">
      <c r="A75" s="1" t="s">
        <v>72</v>
      </c>
      <c r="B75" s="41">
        <v>0</v>
      </c>
      <c r="C75" s="41">
        <v>0.02</v>
      </c>
      <c r="D75" s="41">
        <v>0</v>
      </c>
      <c r="E75" s="41">
        <v>0.04</v>
      </c>
      <c r="F75" s="42">
        <f aca="true" t="shared" si="4" ref="F75:F105">(G75+H75+I75+J75+K75+L75+M75+N75+O75)/9</f>
        <v>0.012222222222222223</v>
      </c>
      <c r="I75">
        <v>0.05</v>
      </c>
      <c r="J75">
        <v>0.04</v>
      </c>
      <c r="K75" s="3">
        <v>0.02</v>
      </c>
      <c r="L75" s="3"/>
      <c r="M75" s="31"/>
      <c r="N75" s="31"/>
      <c r="O75" s="31"/>
      <c r="P75" s="72">
        <f t="shared" si="2"/>
        <v>0</v>
      </c>
      <c r="Q75" s="71">
        <f t="shared" si="3"/>
        <v>0</v>
      </c>
      <c r="R75" s="73">
        <f>SUM(S75:IV75)</f>
        <v>0</v>
      </c>
      <c r="S75" s="24"/>
      <c r="T75" s="32"/>
      <c r="U75" s="25"/>
      <c r="V75" s="25"/>
      <c r="W75" s="25"/>
    </row>
    <row r="76" spans="1:74" ht="12.75">
      <c r="A76" s="1" t="s">
        <v>42</v>
      </c>
      <c r="B76" s="41">
        <v>0.34</v>
      </c>
      <c r="C76" s="41">
        <v>0.78</v>
      </c>
      <c r="D76" s="42">
        <v>0.9</v>
      </c>
      <c r="E76" s="41">
        <v>1.05</v>
      </c>
      <c r="F76" s="42">
        <f t="shared" si="4"/>
        <v>1.051111111111111</v>
      </c>
      <c r="G76" s="2">
        <v>1.15</v>
      </c>
      <c r="H76">
        <v>1.12</v>
      </c>
      <c r="I76">
        <v>0.55</v>
      </c>
      <c r="J76">
        <v>0.97</v>
      </c>
      <c r="K76" s="3">
        <v>0.94</v>
      </c>
      <c r="L76" s="3">
        <v>1.69</v>
      </c>
      <c r="M76" s="31">
        <v>1.06</v>
      </c>
      <c r="N76" s="31">
        <v>1.08</v>
      </c>
      <c r="O76" s="31">
        <v>0.9</v>
      </c>
      <c r="P76" s="72">
        <f t="shared" si="2"/>
        <v>1.3880383751786078</v>
      </c>
      <c r="Q76" s="71">
        <f t="shared" si="3"/>
        <v>29</v>
      </c>
      <c r="R76" s="73">
        <f>SUM(S76:IV76)</f>
        <v>68</v>
      </c>
      <c r="S76" s="24"/>
      <c r="T76" s="32">
        <v>1</v>
      </c>
      <c r="U76" s="24"/>
      <c r="V76" s="24">
        <v>2</v>
      </c>
      <c r="W76" s="24"/>
      <c r="Y76" s="24">
        <v>3</v>
      </c>
      <c r="Z76">
        <v>2</v>
      </c>
      <c r="AA76" s="24"/>
      <c r="AB76" s="24">
        <v>1</v>
      </c>
      <c r="AC76">
        <v>2</v>
      </c>
      <c r="AD76">
        <v>2</v>
      </c>
      <c r="AI76">
        <v>1</v>
      </c>
      <c r="AJ76">
        <v>2</v>
      </c>
      <c r="AK76">
        <v>2</v>
      </c>
      <c r="AP76">
        <v>5</v>
      </c>
      <c r="AQ76">
        <v>5</v>
      </c>
      <c r="AV76">
        <v>1</v>
      </c>
      <c r="AW76">
        <v>1</v>
      </c>
      <c r="AX76">
        <v>1</v>
      </c>
      <c r="AY76">
        <v>2</v>
      </c>
      <c r="AZ76">
        <v>5</v>
      </c>
      <c r="BB76">
        <v>6</v>
      </c>
      <c r="BE76">
        <v>1</v>
      </c>
      <c r="BJ76">
        <v>3</v>
      </c>
      <c r="BK76">
        <v>2</v>
      </c>
      <c r="BL76">
        <v>1</v>
      </c>
      <c r="BN76">
        <v>2</v>
      </c>
      <c r="BO76">
        <v>2</v>
      </c>
      <c r="BP76">
        <v>2</v>
      </c>
      <c r="BQ76">
        <v>1</v>
      </c>
      <c r="BR76">
        <v>8</v>
      </c>
      <c r="BU76">
        <v>1</v>
      </c>
      <c r="BV76">
        <v>1</v>
      </c>
    </row>
    <row r="77" spans="1:73" ht="12.75">
      <c r="A77" s="1" t="s">
        <v>43</v>
      </c>
      <c r="B77" s="41">
        <v>0.02</v>
      </c>
      <c r="C77" s="42">
        <v>0.11</v>
      </c>
      <c r="D77" s="41">
        <v>0.09</v>
      </c>
      <c r="E77" s="41">
        <v>0.13</v>
      </c>
      <c r="F77" s="42">
        <f t="shared" si="4"/>
        <v>0.17444444444444443</v>
      </c>
      <c r="G77" s="2">
        <v>0.16</v>
      </c>
      <c r="H77">
        <v>0.13</v>
      </c>
      <c r="I77">
        <v>0.23</v>
      </c>
      <c r="J77" s="3">
        <v>0.19</v>
      </c>
      <c r="K77" s="3">
        <v>0.12</v>
      </c>
      <c r="L77" s="3">
        <v>0.3</v>
      </c>
      <c r="M77" s="31">
        <v>0.17</v>
      </c>
      <c r="N77" s="31">
        <v>0.1</v>
      </c>
      <c r="O77" s="31">
        <v>0.17</v>
      </c>
      <c r="P77" s="72">
        <f t="shared" si="2"/>
        <v>0.2857726066544193</v>
      </c>
      <c r="Q77" s="71">
        <f t="shared" si="3"/>
        <v>12</v>
      </c>
      <c r="R77" s="73">
        <f>SUM(S77:IV77)</f>
        <v>14</v>
      </c>
      <c r="S77" s="24"/>
      <c r="T77" s="32"/>
      <c r="U77" s="25"/>
      <c r="V77" s="25"/>
      <c r="W77" s="25"/>
      <c r="Z77">
        <v>1</v>
      </c>
      <c r="AB77" s="24">
        <v>1</v>
      </c>
      <c r="AG77">
        <v>1</v>
      </c>
      <c r="AN77">
        <v>1</v>
      </c>
      <c r="AO77">
        <v>1</v>
      </c>
      <c r="AR77">
        <v>1</v>
      </c>
      <c r="AS77">
        <v>1</v>
      </c>
      <c r="AW77">
        <v>3</v>
      </c>
      <c r="BH77">
        <v>1</v>
      </c>
      <c r="BJ77">
        <v>1</v>
      </c>
      <c r="BT77">
        <v>1</v>
      </c>
      <c r="BU77">
        <v>1</v>
      </c>
    </row>
    <row r="78" spans="1:74" ht="12.75">
      <c r="A78" s="1" t="s">
        <v>44</v>
      </c>
      <c r="B78" s="41">
        <v>1.89</v>
      </c>
      <c r="C78" s="42">
        <v>1.56</v>
      </c>
      <c r="D78" s="41">
        <v>2.03</v>
      </c>
      <c r="E78" s="41">
        <v>2.04</v>
      </c>
      <c r="F78" s="42">
        <f t="shared" si="4"/>
        <v>1.8655555555555554</v>
      </c>
      <c r="G78" s="2">
        <v>1.15</v>
      </c>
      <c r="H78" s="3">
        <v>2</v>
      </c>
      <c r="I78">
        <v>1.28</v>
      </c>
      <c r="J78">
        <v>3.99</v>
      </c>
      <c r="K78" s="3">
        <v>1.6</v>
      </c>
      <c r="L78" s="3">
        <v>1.94</v>
      </c>
      <c r="M78" s="31">
        <v>1.4</v>
      </c>
      <c r="N78" s="31">
        <v>2.51</v>
      </c>
      <c r="O78" s="31">
        <v>0.92</v>
      </c>
      <c r="P78" s="72">
        <f t="shared" si="2"/>
        <v>3.4496836088997758</v>
      </c>
      <c r="Q78" s="71">
        <f t="shared" si="3"/>
        <v>38</v>
      </c>
      <c r="R78" s="73">
        <f>SUM(S78:IV78)</f>
        <v>169</v>
      </c>
      <c r="S78" s="24">
        <v>7</v>
      </c>
      <c r="T78" s="32">
        <v>14</v>
      </c>
      <c r="U78" s="24">
        <v>2</v>
      </c>
      <c r="V78" s="24">
        <v>2</v>
      </c>
      <c r="W78" s="24">
        <v>5</v>
      </c>
      <c r="X78" s="24">
        <v>1</v>
      </c>
      <c r="Y78" s="24"/>
      <c r="Z78">
        <v>10</v>
      </c>
      <c r="AA78" s="24">
        <v>2</v>
      </c>
      <c r="AB78" s="24">
        <v>5</v>
      </c>
      <c r="AC78">
        <v>5</v>
      </c>
      <c r="AD78">
        <v>4</v>
      </c>
      <c r="AE78">
        <v>1</v>
      </c>
      <c r="AG78">
        <v>3</v>
      </c>
      <c r="AH78">
        <v>1</v>
      </c>
      <c r="AI78">
        <v>1</v>
      </c>
      <c r="AM78">
        <v>1</v>
      </c>
      <c r="AO78">
        <v>13</v>
      </c>
      <c r="AP78">
        <v>5</v>
      </c>
      <c r="AQ78">
        <v>2</v>
      </c>
      <c r="AR78">
        <v>2</v>
      </c>
      <c r="AS78">
        <v>2</v>
      </c>
      <c r="AW78">
        <v>5</v>
      </c>
      <c r="AX78">
        <v>1</v>
      </c>
      <c r="BA78">
        <v>1</v>
      </c>
      <c r="BB78">
        <v>5</v>
      </c>
      <c r="BE78">
        <v>2</v>
      </c>
      <c r="BG78">
        <v>2</v>
      </c>
      <c r="BH78">
        <v>1</v>
      </c>
      <c r="BJ78">
        <v>7</v>
      </c>
      <c r="BK78">
        <v>13</v>
      </c>
      <c r="BL78">
        <v>3</v>
      </c>
      <c r="BM78">
        <v>9</v>
      </c>
      <c r="BN78">
        <v>8</v>
      </c>
      <c r="BO78">
        <v>1</v>
      </c>
      <c r="BP78">
        <v>7</v>
      </c>
      <c r="BQ78">
        <v>3</v>
      </c>
      <c r="BR78">
        <v>11</v>
      </c>
      <c r="BV78">
        <v>2</v>
      </c>
    </row>
    <row r="79" spans="1:73" ht="12.75">
      <c r="A79" s="1" t="s">
        <v>45</v>
      </c>
      <c r="B79" s="41">
        <v>6.65</v>
      </c>
      <c r="C79" s="41">
        <v>7.17</v>
      </c>
      <c r="D79" s="41">
        <v>12.23</v>
      </c>
      <c r="E79" s="41">
        <v>13.11</v>
      </c>
      <c r="F79" s="42">
        <f t="shared" si="4"/>
        <v>12.330000000000002</v>
      </c>
      <c r="G79" s="2">
        <v>12.83</v>
      </c>
      <c r="H79">
        <v>9.92</v>
      </c>
      <c r="I79">
        <v>12.59</v>
      </c>
      <c r="J79">
        <v>9.15</v>
      </c>
      <c r="K79" s="3">
        <v>9.61</v>
      </c>
      <c r="L79" s="3">
        <v>10.83</v>
      </c>
      <c r="M79" s="31">
        <v>16.19</v>
      </c>
      <c r="N79" s="31">
        <v>14.2</v>
      </c>
      <c r="O79" s="31">
        <v>15.65</v>
      </c>
      <c r="P79" s="72">
        <f t="shared" si="2"/>
        <v>18.16697285160237</v>
      </c>
      <c r="Q79" s="71">
        <f t="shared" si="3"/>
        <v>42</v>
      </c>
      <c r="R79" s="73">
        <f>SUM(S79:IV79)</f>
        <v>890</v>
      </c>
      <c r="S79" s="24">
        <v>27</v>
      </c>
      <c r="T79" s="32">
        <v>12</v>
      </c>
      <c r="U79" s="24">
        <v>10</v>
      </c>
      <c r="V79" s="24">
        <v>17</v>
      </c>
      <c r="W79" s="24">
        <v>62</v>
      </c>
      <c r="X79" s="24">
        <v>7</v>
      </c>
      <c r="Y79" s="24"/>
      <c r="Z79">
        <v>23</v>
      </c>
      <c r="AA79" s="24">
        <v>1</v>
      </c>
      <c r="AB79" s="24">
        <v>23</v>
      </c>
      <c r="AC79" s="24">
        <v>37</v>
      </c>
      <c r="AD79">
        <v>12</v>
      </c>
      <c r="AE79" s="24">
        <v>15</v>
      </c>
      <c r="AG79" s="24">
        <v>15</v>
      </c>
      <c r="AH79" s="24"/>
      <c r="AI79">
        <v>13</v>
      </c>
      <c r="AJ79">
        <v>4</v>
      </c>
      <c r="AK79">
        <v>5</v>
      </c>
      <c r="AM79">
        <v>12</v>
      </c>
      <c r="AN79">
        <v>32</v>
      </c>
      <c r="AO79">
        <v>6</v>
      </c>
      <c r="AR79">
        <v>11</v>
      </c>
      <c r="AV79">
        <v>61</v>
      </c>
      <c r="AW79">
        <v>43</v>
      </c>
      <c r="AX79">
        <v>49</v>
      </c>
      <c r="AY79">
        <v>96</v>
      </c>
      <c r="AZ79">
        <v>25</v>
      </c>
      <c r="BA79">
        <v>23</v>
      </c>
      <c r="BB79">
        <v>5</v>
      </c>
      <c r="BD79">
        <v>2</v>
      </c>
      <c r="BE79">
        <v>7</v>
      </c>
      <c r="BG79">
        <v>66</v>
      </c>
      <c r="BH79">
        <v>51</v>
      </c>
      <c r="BJ79">
        <v>6</v>
      </c>
      <c r="BK79">
        <v>5</v>
      </c>
      <c r="BL79">
        <v>7</v>
      </c>
      <c r="BM79">
        <v>22</v>
      </c>
      <c r="BN79">
        <v>32</v>
      </c>
      <c r="BO79">
        <v>21</v>
      </c>
      <c r="BP79">
        <v>1</v>
      </c>
      <c r="BQ79">
        <v>3</v>
      </c>
      <c r="BS79">
        <v>18</v>
      </c>
      <c r="BT79">
        <v>2</v>
      </c>
      <c r="BU79">
        <v>1</v>
      </c>
    </row>
    <row r="80" spans="1:42" ht="12.75">
      <c r="A80" s="1" t="s">
        <v>260</v>
      </c>
      <c r="B80" s="41">
        <v>0</v>
      </c>
      <c r="C80" s="41">
        <v>0</v>
      </c>
      <c r="D80" s="41">
        <v>0</v>
      </c>
      <c r="E80" s="41">
        <v>0</v>
      </c>
      <c r="F80" s="42">
        <f t="shared" si="4"/>
        <v>0</v>
      </c>
      <c r="K80" s="3"/>
      <c r="L80" s="3"/>
      <c r="M80" s="31"/>
      <c r="N80" s="31"/>
      <c r="O80" s="31"/>
      <c r="P80" s="72">
        <f>R80*10/$P$4</f>
        <v>0.04082465809348847</v>
      </c>
      <c r="Q80" s="71">
        <f t="shared" si="3"/>
        <v>2</v>
      </c>
      <c r="R80" s="73">
        <f>SUM(S80:IV80)</f>
        <v>2</v>
      </c>
      <c r="S80" s="24">
        <v>1</v>
      </c>
      <c r="T80" s="32"/>
      <c r="U80" s="24"/>
      <c r="V80" s="24"/>
      <c r="W80" s="24"/>
      <c r="X80" s="24"/>
      <c r="Y80" s="24"/>
      <c r="AA80" s="24"/>
      <c r="AB80" s="24"/>
      <c r="AC80" s="24"/>
      <c r="AG80" s="24"/>
      <c r="AH80" s="24"/>
      <c r="AP80">
        <v>1</v>
      </c>
    </row>
    <row r="81" spans="1:70" ht="12.75">
      <c r="A81" s="1" t="s">
        <v>46</v>
      </c>
      <c r="B81" s="41">
        <v>22.15</v>
      </c>
      <c r="C81" s="41">
        <v>10.79</v>
      </c>
      <c r="D81" s="41">
        <v>12.52</v>
      </c>
      <c r="E81" s="41">
        <v>12.55</v>
      </c>
      <c r="F81" s="42">
        <f t="shared" si="4"/>
        <v>26.05333333333333</v>
      </c>
      <c r="G81" s="2">
        <v>17.57</v>
      </c>
      <c r="H81">
        <v>25.68</v>
      </c>
      <c r="I81">
        <v>20.57</v>
      </c>
      <c r="J81">
        <v>17.56</v>
      </c>
      <c r="K81" s="3">
        <v>22.38</v>
      </c>
      <c r="L81" s="3">
        <v>33.15</v>
      </c>
      <c r="M81" s="31">
        <v>28.01</v>
      </c>
      <c r="N81" s="31">
        <v>31.43</v>
      </c>
      <c r="O81" s="31">
        <v>38.13</v>
      </c>
      <c r="P81" s="72">
        <f t="shared" si="2"/>
        <v>32.80261277811798</v>
      </c>
      <c r="Q81" s="71">
        <f t="shared" si="3"/>
        <v>31</v>
      </c>
      <c r="R81" s="73">
        <f>SUM(S81:IV81)</f>
        <v>1607</v>
      </c>
      <c r="S81" s="24">
        <v>56</v>
      </c>
      <c r="T81" s="32">
        <v>6</v>
      </c>
      <c r="U81" s="24">
        <v>1</v>
      </c>
      <c r="V81" s="24">
        <v>86</v>
      </c>
      <c r="W81" s="24">
        <v>57</v>
      </c>
      <c r="X81" s="24">
        <v>20</v>
      </c>
      <c r="Y81" s="24"/>
      <c r="Z81">
        <v>23</v>
      </c>
      <c r="AB81" s="24">
        <v>144</v>
      </c>
      <c r="AC81">
        <v>30</v>
      </c>
      <c r="AD81">
        <v>22</v>
      </c>
      <c r="AE81">
        <v>20</v>
      </c>
      <c r="AG81">
        <v>143</v>
      </c>
      <c r="AI81">
        <v>48</v>
      </c>
      <c r="AK81">
        <v>6</v>
      </c>
      <c r="AN81">
        <v>72</v>
      </c>
      <c r="AO81">
        <v>43</v>
      </c>
      <c r="AP81">
        <v>2</v>
      </c>
      <c r="AR81">
        <v>28</v>
      </c>
      <c r="AV81">
        <v>41</v>
      </c>
      <c r="AW81">
        <v>124</v>
      </c>
      <c r="AX81">
        <v>2</v>
      </c>
      <c r="AY81">
        <v>47</v>
      </c>
      <c r="BG81">
        <v>36</v>
      </c>
      <c r="BH81">
        <v>130</v>
      </c>
      <c r="BJ81">
        <v>306</v>
      </c>
      <c r="BM81">
        <v>2</v>
      </c>
      <c r="BN81">
        <v>4</v>
      </c>
      <c r="BO81">
        <v>59</v>
      </c>
      <c r="BP81">
        <v>3</v>
      </c>
      <c r="BQ81">
        <v>38</v>
      </c>
      <c r="BR81">
        <v>8</v>
      </c>
    </row>
    <row r="82" spans="1:27" ht="12.75">
      <c r="A82" s="1" t="s">
        <v>108</v>
      </c>
      <c r="B82" s="41">
        <v>0.06</v>
      </c>
      <c r="C82" s="41">
        <v>0.37</v>
      </c>
      <c r="D82" s="42">
        <v>0.1</v>
      </c>
      <c r="E82" s="41">
        <v>0</v>
      </c>
      <c r="F82" s="42">
        <f t="shared" si="4"/>
        <v>0.04666666666666666</v>
      </c>
      <c r="K82" s="3">
        <v>0.23</v>
      </c>
      <c r="L82" s="3"/>
      <c r="M82" s="31"/>
      <c r="N82" s="31">
        <v>0.08</v>
      </c>
      <c r="O82" s="31">
        <v>0.11</v>
      </c>
      <c r="P82" s="72">
        <f aca="true" t="shared" si="5" ref="P82:P105">R82*10/$P$4</f>
        <v>0</v>
      </c>
      <c r="Q82" s="71">
        <f t="shared" si="3"/>
        <v>0</v>
      </c>
      <c r="R82" s="73">
        <f>SUM(S82:IV82)</f>
        <v>0</v>
      </c>
      <c r="S82" s="24"/>
      <c r="T82" s="32"/>
      <c r="U82" s="25"/>
      <c r="V82" s="25"/>
      <c r="W82" s="25"/>
      <c r="AA82" s="24"/>
    </row>
    <row r="83" spans="1:73" ht="12.75">
      <c r="A83" s="1" t="s">
        <v>47</v>
      </c>
      <c r="B83" s="41">
        <v>43.08</v>
      </c>
      <c r="C83" s="41">
        <v>28.58</v>
      </c>
      <c r="D83" s="41">
        <v>35.25</v>
      </c>
      <c r="E83" s="41">
        <v>23.92</v>
      </c>
      <c r="F83" s="42">
        <f t="shared" si="4"/>
        <v>21.62777777777778</v>
      </c>
      <c r="G83" s="2">
        <v>16.29</v>
      </c>
      <c r="H83">
        <v>19.95</v>
      </c>
      <c r="I83" s="3">
        <v>24.61</v>
      </c>
      <c r="J83">
        <v>15.79</v>
      </c>
      <c r="K83" s="3">
        <v>22.91</v>
      </c>
      <c r="L83" s="3">
        <v>17.52</v>
      </c>
      <c r="M83" s="31">
        <v>23</v>
      </c>
      <c r="N83" s="31">
        <v>26.74</v>
      </c>
      <c r="O83" s="31">
        <v>27.84</v>
      </c>
      <c r="P83" s="72">
        <f t="shared" si="5"/>
        <v>32.49642784241682</v>
      </c>
      <c r="Q83" s="71">
        <f t="shared" si="3"/>
        <v>46</v>
      </c>
      <c r="R83" s="73">
        <f>SUM(S83:IV83)</f>
        <v>1592</v>
      </c>
      <c r="S83" s="24">
        <v>39</v>
      </c>
      <c r="T83" s="32">
        <v>39</v>
      </c>
      <c r="U83" s="24">
        <v>6</v>
      </c>
      <c r="V83" s="24">
        <v>166</v>
      </c>
      <c r="W83" s="24">
        <v>40</v>
      </c>
      <c r="X83" s="24">
        <v>42</v>
      </c>
      <c r="Y83" s="24">
        <v>2</v>
      </c>
      <c r="Z83">
        <v>22</v>
      </c>
      <c r="AA83" s="24">
        <v>4</v>
      </c>
      <c r="AB83" s="24">
        <v>18</v>
      </c>
      <c r="AC83" s="24">
        <v>26</v>
      </c>
      <c r="AD83">
        <v>12</v>
      </c>
      <c r="AE83" s="24">
        <v>19</v>
      </c>
      <c r="AG83" s="24">
        <v>47</v>
      </c>
      <c r="AH83" s="24">
        <v>12</v>
      </c>
      <c r="AI83">
        <v>23</v>
      </c>
      <c r="AK83">
        <v>14</v>
      </c>
      <c r="AM83">
        <v>6</v>
      </c>
      <c r="AN83">
        <v>44</v>
      </c>
      <c r="AO83">
        <v>1</v>
      </c>
      <c r="AP83">
        <v>9</v>
      </c>
      <c r="AR83">
        <v>56</v>
      </c>
      <c r="AS83">
        <v>3</v>
      </c>
      <c r="AW83">
        <v>135</v>
      </c>
      <c r="AX83">
        <v>34</v>
      </c>
      <c r="AY83">
        <v>83</v>
      </c>
      <c r="AZ83">
        <v>11</v>
      </c>
      <c r="BA83">
        <v>48</v>
      </c>
      <c r="BB83">
        <v>21</v>
      </c>
      <c r="BC83">
        <v>7</v>
      </c>
      <c r="BD83">
        <v>3</v>
      </c>
      <c r="BE83">
        <v>5</v>
      </c>
      <c r="BG83">
        <v>49</v>
      </c>
      <c r="BH83">
        <v>9</v>
      </c>
      <c r="BJ83">
        <v>287</v>
      </c>
      <c r="BK83">
        <v>23</v>
      </c>
      <c r="BL83">
        <v>9</v>
      </c>
      <c r="BM83">
        <v>11</v>
      </c>
      <c r="BN83">
        <v>29</v>
      </c>
      <c r="BO83">
        <v>64</v>
      </c>
      <c r="BP83">
        <v>44</v>
      </c>
      <c r="BQ83">
        <v>15</v>
      </c>
      <c r="BR83">
        <v>9</v>
      </c>
      <c r="BS83">
        <v>27</v>
      </c>
      <c r="BT83">
        <v>7</v>
      </c>
      <c r="BU83">
        <v>12</v>
      </c>
    </row>
    <row r="84" spans="1:74" ht="12.75">
      <c r="A84" s="1" t="s">
        <v>48</v>
      </c>
      <c r="B84" s="41">
        <v>0.06</v>
      </c>
      <c r="C84" s="41">
        <v>0.34</v>
      </c>
      <c r="D84" s="41">
        <v>0.54</v>
      </c>
      <c r="E84" s="41">
        <v>1.37</v>
      </c>
      <c r="F84" s="42">
        <f t="shared" si="4"/>
        <v>2.094444444444444</v>
      </c>
      <c r="G84" s="2">
        <v>1.33</v>
      </c>
      <c r="H84">
        <v>1.39</v>
      </c>
      <c r="I84" s="3">
        <v>1.9</v>
      </c>
      <c r="J84">
        <v>2.29</v>
      </c>
      <c r="K84" s="3">
        <v>1.97</v>
      </c>
      <c r="L84" s="3">
        <v>1.77</v>
      </c>
      <c r="M84" s="31">
        <v>2.69</v>
      </c>
      <c r="N84" s="31">
        <v>3.49</v>
      </c>
      <c r="O84" s="31">
        <v>2.02</v>
      </c>
      <c r="P84" s="72">
        <f t="shared" si="5"/>
        <v>4.3478260869565215</v>
      </c>
      <c r="Q84" s="71">
        <f t="shared" si="3"/>
        <v>41</v>
      </c>
      <c r="R84" s="73">
        <f>SUM(S84:IV84)</f>
        <v>213</v>
      </c>
      <c r="S84" s="24">
        <v>4</v>
      </c>
      <c r="T84" s="32">
        <v>15</v>
      </c>
      <c r="U84" s="24">
        <v>2</v>
      </c>
      <c r="V84" s="24">
        <v>2</v>
      </c>
      <c r="W84" s="24">
        <v>2</v>
      </c>
      <c r="X84" s="24">
        <v>2</v>
      </c>
      <c r="Y84" s="24">
        <v>2</v>
      </c>
      <c r="Z84">
        <v>23</v>
      </c>
      <c r="AA84" s="24">
        <v>7</v>
      </c>
      <c r="AB84" s="24">
        <v>5</v>
      </c>
      <c r="AC84" s="24">
        <v>1</v>
      </c>
      <c r="AG84" s="24">
        <v>9</v>
      </c>
      <c r="AH84" s="24">
        <v>8</v>
      </c>
      <c r="AI84">
        <v>9</v>
      </c>
      <c r="AJ84">
        <v>5</v>
      </c>
      <c r="AK84">
        <v>2</v>
      </c>
      <c r="AM84">
        <v>4</v>
      </c>
      <c r="AO84">
        <v>21</v>
      </c>
      <c r="AP84">
        <v>8</v>
      </c>
      <c r="AQ84">
        <v>5</v>
      </c>
      <c r="AR84">
        <v>7</v>
      </c>
      <c r="AS84">
        <v>3</v>
      </c>
      <c r="AV84">
        <v>1</v>
      </c>
      <c r="AW84">
        <v>1</v>
      </c>
      <c r="AY84">
        <v>4</v>
      </c>
      <c r="AZ84">
        <v>11</v>
      </c>
      <c r="BB84">
        <v>6</v>
      </c>
      <c r="BE84">
        <v>2</v>
      </c>
      <c r="BG84">
        <v>1</v>
      </c>
      <c r="BH84">
        <v>1</v>
      </c>
      <c r="BJ84">
        <v>5</v>
      </c>
      <c r="BK84">
        <v>12</v>
      </c>
      <c r="BL84">
        <v>1</v>
      </c>
      <c r="BM84">
        <v>3</v>
      </c>
      <c r="BO84">
        <v>1</v>
      </c>
      <c r="BP84">
        <v>2</v>
      </c>
      <c r="BQ84">
        <v>1</v>
      </c>
      <c r="BR84">
        <v>1</v>
      </c>
      <c r="BT84">
        <v>4</v>
      </c>
      <c r="BU84">
        <v>3</v>
      </c>
      <c r="BV84">
        <v>7</v>
      </c>
    </row>
    <row r="85" spans="1:23" ht="12.75">
      <c r="A85" s="1" t="s">
        <v>49</v>
      </c>
      <c r="B85" s="41">
        <v>0.94</v>
      </c>
      <c r="C85" s="41">
        <v>0.41</v>
      </c>
      <c r="D85" s="41">
        <v>0.06</v>
      </c>
      <c r="E85" s="41">
        <v>0.09</v>
      </c>
      <c r="F85" s="42">
        <f t="shared" si="4"/>
        <v>0.018888888888888886</v>
      </c>
      <c r="G85" s="2">
        <v>0.03</v>
      </c>
      <c r="H85">
        <v>0.08</v>
      </c>
      <c r="K85" s="3"/>
      <c r="L85" s="3"/>
      <c r="M85" s="31"/>
      <c r="N85" s="31"/>
      <c r="O85" s="31">
        <v>0.06</v>
      </c>
      <c r="P85" s="72">
        <f t="shared" si="5"/>
        <v>0</v>
      </c>
      <c r="Q85" s="71">
        <f t="shared" si="3"/>
        <v>0</v>
      </c>
      <c r="R85" s="73">
        <f>SUM(S85:IV85)</f>
        <v>0</v>
      </c>
      <c r="S85" s="24"/>
      <c r="T85" s="32"/>
      <c r="U85" s="25"/>
      <c r="V85" s="25"/>
      <c r="W85" s="25"/>
    </row>
    <row r="86" spans="1:73" ht="12.75">
      <c r="A86" s="1" t="s">
        <v>50</v>
      </c>
      <c r="B86" s="41">
        <v>71.28</v>
      </c>
      <c r="C86" s="41">
        <v>61.92</v>
      </c>
      <c r="D86" s="41">
        <v>47.11</v>
      </c>
      <c r="E86" s="41">
        <v>19.04</v>
      </c>
      <c r="F86" s="42">
        <f t="shared" si="4"/>
        <v>10.806666666666665</v>
      </c>
      <c r="G86" s="2">
        <v>12.56</v>
      </c>
      <c r="H86">
        <v>12.48</v>
      </c>
      <c r="I86" s="3">
        <v>8.6</v>
      </c>
      <c r="J86" s="3">
        <v>11.96</v>
      </c>
      <c r="K86" s="3">
        <v>7.5</v>
      </c>
      <c r="L86" s="3">
        <v>7.62</v>
      </c>
      <c r="M86" s="31">
        <v>13.8</v>
      </c>
      <c r="N86" s="31">
        <v>13.11</v>
      </c>
      <c r="O86" s="31">
        <v>9.63</v>
      </c>
      <c r="P86" s="72">
        <f t="shared" si="5"/>
        <v>15.737905695039805</v>
      </c>
      <c r="Q86" s="71">
        <f t="shared" si="3"/>
        <v>32</v>
      </c>
      <c r="R86" s="73">
        <f>SUM(S86:IV86)</f>
        <v>771</v>
      </c>
      <c r="S86" s="24">
        <v>30</v>
      </c>
      <c r="T86" s="32"/>
      <c r="U86" s="24">
        <v>8</v>
      </c>
      <c r="V86" s="24"/>
      <c r="W86" s="24">
        <v>50</v>
      </c>
      <c r="Z86">
        <v>17</v>
      </c>
      <c r="AB86" s="24">
        <v>6</v>
      </c>
      <c r="AC86">
        <v>51</v>
      </c>
      <c r="AD86">
        <v>23</v>
      </c>
      <c r="AE86">
        <v>23</v>
      </c>
      <c r="AI86">
        <v>6</v>
      </c>
      <c r="AM86">
        <v>7</v>
      </c>
      <c r="AN86">
        <v>39</v>
      </c>
      <c r="AO86">
        <v>16</v>
      </c>
      <c r="AS86">
        <v>4</v>
      </c>
      <c r="AV86">
        <v>47</v>
      </c>
      <c r="AW86">
        <v>47</v>
      </c>
      <c r="AX86">
        <v>47</v>
      </c>
      <c r="AY86">
        <v>22</v>
      </c>
      <c r="AZ86">
        <v>24</v>
      </c>
      <c r="BA86">
        <v>14</v>
      </c>
      <c r="BB86">
        <v>3</v>
      </c>
      <c r="BD86">
        <v>8</v>
      </c>
      <c r="BE86">
        <v>7</v>
      </c>
      <c r="BG86">
        <v>38</v>
      </c>
      <c r="BH86">
        <v>56</v>
      </c>
      <c r="BJ86">
        <v>17</v>
      </c>
      <c r="BK86">
        <v>2</v>
      </c>
      <c r="BL86">
        <v>19</v>
      </c>
      <c r="BM86">
        <v>12</v>
      </c>
      <c r="BN86">
        <v>102</v>
      </c>
      <c r="BO86">
        <v>7</v>
      </c>
      <c r="BS86">
        <v>16</v>
      </c>
      <c r="BU86">
        <v>3</v>
      </c>
    </row>
    <row r="87" spans="1:71" ht="12.75">
      <c r="A87" s="1" t="s">
        <v>51</v>
      </c>
      <c r="B87" s="41">
        <v>0</v>
      </c>
      <c r="C87" s="41">
        <v>0.01</v>
      </c>
      <c r="D87" s="41">
        <v>0.14</v>
      </c>
      <c r="E87" s="41">
        <v>0.16</v>
      </c>
      <c r="F87" s="42">
        <f t="shared" si="4"/>
        <v>1.8155555555555556</v>
      </c>
      <c r="G87" s="2">
        <v>0.21</v>
      </c>
      <c r="H87">
        <v>0.16</v>
      </c>
      <c r="I87">
        <v>0.14</v>
      </c>
      <c r="J87">
        <v>0.58</v>
      </c>
      <c r="K87" s="3">
        <v>1.07</v>
      </c>
      <c r="L87" s="3">
        <v>1.19</v>
      </c>
      <c r="M87" s="31">
        <v>3.55</v>
      </c>
      <c r="N87" s="31">
        <v>4.47</v>
      </c>
      <c r="O87" s="31">
        <v>4.97</v>
      </c>
      <c r="P87" s="72">
        <f t="shared" si="5"/>
        <v>9.022249438660952</v>
      </c>
      <c r="Q87" s="71">
        <f t="shared" si="3"/>
        <v>28</v>
      </c>
      <c r="R87" s="73">
        <f>SUM(S87:IV87)</f>
        <v>442</v>
      </c>
      <c r="S87" s="24">
        <v>48</v>
      </c>
      <c r="T87" s="32">
        <v>5</v>
      </c>
      <c r="U87" s="24">
        <v>7</v>
      </c>
      <c r="V87" s="24">
        <v>1</v>
      </c>
      <c r="W87" s="24">
        <v>34</v>
      </c>
      <c r="X87" s="24">
        <v>1</v>
      </c>
      <c r="Y87" s="24"/>
      <c r="Z87">
        <v>15</v>
      </c>
      <c r="AB87" s="24">
        <v>11</v>
      </c>
      <c r="AC87">
        <v>31</v>
      </c>
      <c r="AD87">
        <v>9</v>
      </c>
      <c r="AE87">
        <v>21</v>
      </c>
      <c r="AG87">
        <v>12</v>
      </c>
      <c r="AI87">
        <v>2</v>
      </c>
      <c r="AM87">
        <v>15</v>
      </c>
      <c r="AN87">
        <v>9</v>
      </c>
      <c r="AR87">
        <v>2</v>
      </c>
      <c r="AV87">
        <v>20</v>
      </c>
      <c r="AW87">
        <v>42</v>
      </c>
      <c r="AX87">
        <v>27</v>
      </c>
      <c r="AY87">
        <v>28</v>
      </c>
      <c r="BG87">
        <v>49</v>
      </c>
      <c r="BH87">
        <v>22</v>
      </c>
      <c r="BJ87">
        <v>10</v>
      </c>
      <c r="BK87">
        <v>3</v>
      </c>
      <c r="BL87">
        <v>6</v>
      </c>
      <c r="BN87">
        <v>6</v>
      </c>
      <c r="BO87">
        <v>2</v>
      </c>
      <c r="BS87">
        <v>4</v>
      </c>
    </row>
    <row r="88" spans="1:67" ht="12.75">
      <c r="A88" s="1" t="s">
        <v>52</v>
      </c>
      <c r="B88" s="41">
        <v>0.65</v>
      </c>
      <c r="C88" s="42">
        <v>0.5</v>
      </c>
      <c r="D88" s="41">
        <v>0.74</v>
      </c>
      <c r="E88" s="41">
        <v>0.23</v>
      </c>
      <c r="F88" s="42">
        <f t="shared" si="4"/>
        <v>0.23666666666666666</v>
      </c>
      <c r="G88" s="2">
        <v>0.03</v>
      </c>
      <c r="H88">
        <v>0.27</v>
      </c>
      <c r="I88">
        <v>0.14</v>
      </c>
      <c r="J88">
        <v>0.21</v>
      </c>
      <c r="K88" s="3">
        <v>0.12</v>
      </c>
      <c r="L88" s="3">
        <v>0.2</v>
      </c>
      <c r="M88" s="31">
        <v>0.52</v>
      </c>
      <c r="N88" s="31">
        <v>0.55</v>
      </c>
      <c r="O88" s="31">
        <v>0.09</v>
      </c>
      <c r="P88" s="72">
        <f t="shared" si="5"/>
        <v>0.5715452133088386</v>
      </c>
      <c r="Q88" s="71">
        <f t="shared" si="3"/>
        <v>9</v>
      </c>
      <c r="R88" s="73">
        <f>SUM(S88:IV88)</f>
        <v>28</v>
      </c>
      <c r="S88" s="24"/>
      <c r="T88" s="32"/>
      <c r="U88" s="25"/>
      <c r="V88" s="25"/>
      <c r="W88" s="25"/>
      <c r="Z88">
        <v>13</v>
      </c>
      <c r="AC88">
        <v>6</v>
      </c>
      <c r="AK88">
        <v>1</v>
      </c>
      <c r="AN88">
        <v>1</v>
      </c>
      <c r="BH88">
        <v>2</v>
      </c>
      <c r="BJ88">
        <v>1</v>
      </c>
      <c r="BK88">
        <v>2</v>
      </c>
      <c r="BL88">
        <v>1</v>
      </c>
      <c r="BO88">
        <v>1</v>
      </c>
    </row>
    <row r="89" spans="1:40" ht="12.75">
      <c r="A89" s="1" t="s">
        <v>53</v>
      </c>
      <c r="B89" s="42">
        <v>0.5</v>
      </c>
      <c r="C89" s="41">
        <v>0.89</v>
      </c>
      <c r="D89" s="41">
        <v>0.47</v>
      </c>
      <c r="E89" s="41">
        <v>1.01</v>
      </c>
      <c r="F89" s="42">
        <f t="shared" si="4"/>
        <v>0.19555555555555557</v>
      </c>
      <c r="G89" s="2">
        <v>0.05</v>
      </c>
      <c r="H89">
        <v>0.72</v>
      </c>
      <c r="I89">
        <v>0.23</v>
      </c>
      <c r="J89">
        <v>0.02</v>
      </c>
      <c r="K89" s="3">
        <v>0.02</v>
      </c>
      <c r="L89" s="3">
        <v>0.36</v>
      </c>
      <c r="M89" s="31">
        <v>0.09</v>
      </c>
      <c r="N89" s="31">
        <v>0.16</v>
      </c>
      <c r="O89" s="31">
        <v>0.11</v>
      </c>
      <c r="P89" s="72">
        <f t="shared" si="5"/>
        <v>0.10206164523372117</v>
      </c>
      <c r="Q89" s="71">
        <f t="shared" si="3"/>
        <v>1</v>
      </c>
      <c r="R89" s="73">
        <f>SUM(S89:IV89)</f>
        <v>5</v>
      </c>
      <c r="S89" s="24"/>
      <c r="T89" s="32"/>
      <c r="U89" s="25"/>
      <c r="V89" s="25"/>
      <c r="W89" s="25"/>
      <c r="AN89">
        <v>5</v>
      </c>
    </row>
    <row r="90" spans="1:73" ht="12.75">
      <c r="A90" s="1" t="s">
        <v>54</v>
      </c>
      <c r="B90" s="41">
        <v>1.51</v>
      </c>
      <c r="C90" s="42">
        <v>8.53</v>
      </c>
      <c r="D90" s="41">
        <v>18.28</v>
      </c>
      <c r="E90" s="42">
        <v>38.79</v>
      </c>
      <c r="F90" s="42">
        <f t="shared" si="4"/>
        <v>65.52777777777777</v>
      </c>
      <c r="G90" s="2">
        <v>45.87</v>
      </c>
      <c r="H90">
        <v>47.47</v>
      </c>
      <c r="I90" s="3">
        <v>45.5</v>
      </c>
      <c r="J90">
        <v>74.13</v>
      </c>
      <c r="K90" s="3">
        <v>65.31</v>
      </c>
      <c r="L90" s="3">
        <v>51.41</v>
      </c>
      <c r="M90" s="31">
        <v>83.54</v>
      </c>
      <c r="N90" s="31">
        <v>91.52</v>
      </c>
      <c r="O90" s="31">
        <v>85</v>
      </c>
      <c r="P90" s="72">
        <f t="shared" si="5"/>
        <v>53.235354153908965</v>
      </c>
      <c r="Q90" s="71">
        <f t="shared" si="3"/>
        <v>49</v>
      </c>
      <c r="R90" s="73">
        <f>SUM(S90:IV90)</f>
        <v>2608</v>
      </c>
      <c r="S90" s="24">
        <v>78</v>
      </c>
      <c r="T90" s="32">
        <v>29</v>
      </c>
      <c r="U90" s="24">
        <v>33</v>
      </c>
      <c r="V90" s="24">
        <v>220</v>
      </c>
      <c r="W90" s="24">
        <v>124</v>
      </c>
      <c r="X90" s="24">
        <v>32</v>
      </c>
      <c r="Y90" s="24">
        <v>44</v>
      </c>
      <c r="Z90">
        <v>112</v>
      </c>
      <c r="AA90" s="24">
        <v>13</v>
      </c>
      <c r="AB90" s="24">
        <v>25</v>
      </c>
      <c r="AC90" s="24">
        <v>43</v>
      </c>
      <c r="AD90">
        <v>48</v>
      </c>
      <c r="AE90" s="24">
        <v>29</v>
      </c>
      <c r="AG90" s="24">
        <v>110</v>
      </c>
      <c r="AH90" s="24">
        <v>5</v>
      </c>
      <c r="AI90">
        <v>48</v>
      </c>
      <c r="AJ90">
        <v>28</v>
      </c>
      <c r="AK90">
        <v>6</v>
      </c>
      <c r="AM90">
        <v>48</v>
      </c>
      <c r="AN90">
        <v>35</v>
      </c>
      <c r="AO90">
        <v>23</v>
      </c>
      <c r="AP90">
        <v>31</v>
      </c>
      <c r="AQ90">
        <v>4</v>
      </c>
      <c r="AR90">
        <v>42</v>
      </c>
      <c r="AS90">
        <v>14</v>
      </c>
      <c r="AV90">
        <v>142</v>
      </c>
      <c r="AW90">
        <v>115</v>
      </c>
      <c r="AX90">
        <v>89</v>
      </c>
      <c r="AY90">
        <v>73</v>
      </c>
      <c r="AZ90">
        <v>146</v>
      </c>
      <c r="BA90">
        <v>12</v>
      </c>
      <c r="BB90">
        <v>47</v>
      </c>
      <c r="BC90">
        <v>4</v>
      </c>
      <c r="BD90">
        <v>15</v>
      </c>
      <c r="BE90">
        <v>17</v>
      </c>
      <c r="BG90">
        <v>85</v>
      </c>
      <c r="BH90">
        <v>101</v>
      </c>
      <c r="BJ90">
        <v>82</v>
      </c>
      <c r="BK90">
        <v>30</v>
      </c>
      <c r="BL90">
        <v>34</v>
      </c>
      <c r="BM90">
        <v>51</v>
      </c>
      <c r="BN90">
        <v>55</v>
      </c>
      <c r="BO90">
        <v>74</v>
      </c>
      <c r="BP90">
        <v>54</v>
      </c>
      <c r="BQ90">
        <v>62</v>
      </c>
      <c r="BR90">
        <v>17</v>
      </c>
      <c r="BS90">
        <v>17</v>
      </c>
      <c r="BT90">
        <v>46</v>
      </c>
      <c r="BU90">
        <v>16</v>
      </c>
    </row>
    <row r="91" spans="1:69" ht="12.75">
      <c r="A91" s="1" t="s">
        <v>55</v>
      </c>
      <c r="B91" s="41">
        <v>0.04</v>
      </c>
      <c r="C91" s="41">
        <v>0.34</v>
      </c>
      <c r="D91" s="41">
        <v>0.12</v>
      </c>
      <c r="E91" s="41">
        <v>0.45</v>
      </c>
      <c r="F91" s="42">
        <f t="shared" si="4"/>
        <v>0.8655555555555555</v>
      </c>
      <c r="G91" s="2">
        <v>0.59</v>
      </c>
      <c r="H91">
        <v>1.47</v>
      </c>
      <c r="I91">
        <v>0.21</v>
      </c>
      <c r="J91">
        <v>1.61</v>
      </c>
      <c r="K91" s="3">
        <v>1.31</v>
      </c>
      <c r="L91" s="3">
        <v>0.18</v>
      </c>
      <c r="M91" s="31">
        <v>0.54</v>
      </c>
      <c r="N91" s="31">
        <v>0.77</v>
      </c>
      <c r="O91" s="31">
        <v>1.11</v>
      </c>
      <c r="P91" s="72">
        <f t="shared" si="5"/>
        <v>3.4496836088997758</v>
      </c>
      <c r="Q91" s="71">
        <f t="shared" si="3"/>
        <v>6</v>
      </c>
      <c r="R91" s="73">
        <f>SUM(S91:IV91)</f>
        <v>169</v>
      </c>
      <c r="S91" s="24"/>
      <c r="T91" s="32"/>
      <c r="U91" s="25"/>
      <c r="V91" s="25"/>
      <c r="W91" s="25"/>
      <c r="AI91">
        <v>115</v>
      </c>
      <c r="AN91">
        <v>17</v>
      </c>
      <c r="AW91">
        <v>2</v>
      </c>
      <c r="BK91">
        <v>4</v>
      </c>
      <c r="BO91">
        <v>23</v>
      </c>
      <c r="BQ91">
        <v>8</v>
      </c>
    </row>
    <row r="92" spans="1:70" ht="12.75">
      <c r="A92" s="1" t="s">
        <v>56</v>
      </c>
      <c r="B92" s="41">
        <v>0.54</v>
      </c>
      <c r="C92" s="42">
        <v>3.8</v>
      </c>
      <c r="D92" s="41">
        <v>2.57</v>
      </c>
      <c r="E92" s="41">
        <v>5.43</v>
      </c>
      <c r="F92" s="42">
        <f t="shared" si="4"/>
        <v>13.319999999999999</v>
      </c>
      <c r="G92" s="2">
        <v>0.85</v>
      </c>
      <c r="H92">
        <v>72.88</v>
      </c>
      <c r="I92">
        <v>1.95</v>
      </c>
      <c r="J92">
        <v>37.25</v>
      </c>
      <c r="K92" s="3">
        <v>0.08</v>
      </c>
      <c r="L92" s="3">
        <v>3.33</v>
      </c>
      <c r="M92" s="31">
        <v>0.31</v>
      </c>
      <c r="N92" s="31">
        <v>1.71</v>
      </c>
      <c r="O92" s="31">
        <v>1.52</v>
      </c>
      <c r="P92" s="72">
        <f t="shared" si="5"/>
        <v>8.287405592978159</v>
      </c>
      <c r="Q92" s="71">
        <f t="shared" si="3"/>
        <v>25</v>
      </c>
      <c r="R92" s="73">
        <f>SUM(S92:IV92)</f>
        <v>406</v>
      </c>
      <c r="S92" s="24"/>
      <c r="T92" s="32">
        <v>3</v>
      </c>
      <c r="U92" s="24">
        <v>1</v>
      </c>
      <c r="V92" s="24"/>
      <c r="W92" s="24">
        <v>1</v>
      </c>
      <c r="Z92">
        <v>1</v>
      </c>
      <c r="AC92">
        <v>1</v>
      </c>
      <c r="AD92">
        <v>32</v>
      </c>
      <c r="AG92">
        <v>1</v>
      </c>
      <c r="AI92">
        <v>1</v>
      </c>
      <c r="AJ92">
        <v>3</v>
      </c>
      <c r="AK92">
        <v>1</v>
      </c>
      <c r="AP92">
        <v>14</v>
      </c>
      <c r="AQ92">
        <v>27</v>
      </c>
      <c r="AR92">
        <v>96</v>
      </c>
      <c r="AS92">
        <v>21</v>
      </c>
      <c r="AW92">
        <v>22</v>
      </c>
      <c r="AZ92">
        <v>1</v>
      </c>
      <c r="BB92">
        <v>4</v>
      </c>
      <c r="BC92">
        <v>50</v>
      </c>
      <c r="BG92">
        <v>4</v>
      </c>
      <c r="BJ92">
        <v>67</v>
      </c>
      <c r="BK92">
        <v>3</v>
      </c>
      <c r="BL92">
        <v>8</v>
      </c>
      <c r="BN92">
        <v>1</v>
      </c>
      <c r="BP92">
        <v>8</v>
      </c>
      <c r="BR92">
        <v>35</v>
      </c>
    </row>
    <row r="93" spans="1:23" ht="12.75">
      <c r="A93" s="1" t="s">
        <v>57</v>
      </c>
      <c r="B93" s="41">
        <v>0</v>
      </c>
      <c r="C93" s="41">
        <v>0.13</v>
      </c>
      <c r="D93" s="41">
        <v>0.17</v>
      </c>
      <c r="E93" s="41">
        <v>0.04</v>
      </c>
      <c r="F93" s="42">
        <f t="shared" si="4"/>
        <v>0.03222222222222223</v>
      </c>
      <c r="H93">
        <v>0.19</v>
      </c>
      <c r="K93" s="3">
        <v>0.1</v>
      </c>
      <c r="L93" s="3"/>
      <c r="M93" s="31"/>
      <c r="N93" s="31"/>
      <c r="O93" s="31"/>
      <c r="P93" s="72">
        <f t="shared" si="5"/>
        <v>0</v>
      </c>
      <c r="Q93" s="71">
        <f t="shared" si="3"/>
        <v>0</v>
      </c>
      <c r="R93" s="73">
        <f>SUM(S93:IV93)</f>
        <v>0</v>
      </c>
      <c r="S93" s="24"/>
      <c r="T93" s="32"/>
      <c r="U93" s="25"/>
      <c r="V93" s="25"/>
      <c r="W93" s="25"/>
    </row>
    <row r="94" spans="1:72" ht="12.75">
      <c r="A94" s="1" t="s">
        <v>58</v>
      </c>
      <c r="B94" s="41">
        <v>0.81</v>
      </c>
      <c r="C94" s="42">
        <v>8.3</v>
      </c>
      <c r="D94" s="42">
        <v>5.35</v>
      </c>
      <c r="E94" s="41">
        <v>12.55</v>
      </c>
      <c r="F94" s="42">
        <f t="shared" si="4"/>
        <v>12.30111111111111</v>
      </c>
      <c r="G94" s="2">
        <v>1.09</v>
      </c>
      <c r="H94">
        <v>62.88</v>
      </c>
      <c r="I94">
        <v>0.64</v>
      </c>
      <c r="J94">
        <v>24.38</v>
      </c>
      <c r="K94" s="3">
        <v>0.16</v>
      </c>
      <c r="L94" s="3">
        <v>0.08</v>
      </c>
      <c r="M94" s="31">
        <v>0.73</v>
      </c>
      <c r="N94" s="31">
        <v>20.54</v>
      </c>
      <c r="O94" s="31">
        <v>0.21</v>
      </c>
      <c r="P94" s="72">
        <f t="shared" si="5"/>
        <v>9.430496019595836</v>
      </c>
      <c r="Q94" s="71">
        <f t="shared" si="3"/>
        <v>27</v>
      </c>
      <c r="R94" s="73">
        <f>SUM(S94:IV94)</f>
        <v>462</v>
      </c>
      <c r="S94" s="24">
        <v>45</v>
      </c>
      <c r="T94" s="32"/>
      <c r="U94" s="24"/>
      <c r="V94" s="24"/>
      <c r="W94" s="24">
        <v>42</v>
      </c>
      <c r="Z94">
        <v>61</v>
      </c>
      <c r="AB94">
        <v>4</v>
      </c>
      <c r="AC94">
        <v>13</v>
      </c>
      <c r="AG94">
        <v>4</v>
      </c>
      <c r="AI94">
        <v>31</v>
      </c>
      <c r="AJ94">
        <v>4</v>
      </c>
      <c r="AM94">
        <v>28</v>
      </c>
      <c r="AN94">
        <v>9</v>
      </c>
      <c r="AQ94">
        <v>10</v>
      </c>
      <c r="AR94">
        <v>7</v>
      </c>
      <c r="AV94">
        <v>4</v>
      </c>
      <c r="AW94">
        <v>1</v>
      </c>
      <c r="AX94">
        <v>3</v>
      </c>
      <c r="AZ94">
        <v>1</v>
      </c>
      <c r="BA94">
        <v>8</v>
      </c>
      <c r="BB94">
        <v>1</v>
      </c>
      <c r="BE94">
        <v>1</v>
      </c>
      <c r="BG94">
        <v>6</v>
      </c>
      <c r="BH94">
        <v>29</v>
      </c>
      <c r="BJ94">
        <v>11</v>
      </c>
      <c r="BK94">
        <v>1</v>
      </c>
      <c r="BO94">
        <v>1</v>
      </c>
      <c r="BP94">
        <v>1</v>
      </c>
      <c r="BQ94">
        <v>2</v>
      </c>
      <c r="BT94">
        <v>134</v>
      </c>
    </row>
    <row r="95" spans="1:53" ht="12.75">
      <c r="A95" s="1" t="s">
        <v>59</v>
      </c>
      <c r="B95" s="41">
        <v>0</v>
      </c>
      <c r="C95" s="41">
        <v>0.02</v>
      </c>
      <c r="D95" s="41">
        <v>0.01</v>
      </c>
      <c r="E95" s="41">
        <v>0.04</v>
      </c>
      <c r="F95" s="42">
        <f t="shared" si="4"/>
        <v>0.03222222222222222</v>
      </c>
      <c r="H95">
        <v>0.21</v>
      </c>
      <c r="J95">
        <v>0.04</v>
      </c>
      <c r="K95" s="3"/>
      <c r="L95" s="3"/>
      <c r="M95" s="31"/>
      <c r="N95" s="31">
        <v>0.04</v>
      </c>
      <c r="O95" s="31"/>
      <c r="P95" s="72">
        <f t="shared" si="5"/>
        <v>0.0612369871402327</v>
      </c>
      <c r="Q95" s="71">
        <f t="shared" si="3"/>
        <v>2</v>
      </c>
      <c r="R95" s="73">
        <f>SUM(S95:IV95)</f>
        <v>3</v>
      </c>
      <c r="S95" s="24">
        <v>2</v>
      </c>
      <c r="T95" s="32"/>
      <c r="U95" s="25"/>
      <c r="V95" s="25"/>
      <c r="W95" s="25"/>
      <c r="BA95">
        <v>1</v>
      </c>
    </row>
    <row r="96" spans="1:74" ht="12.75">
      <c r="A96" s="1" t="s">
        <v>60</v>
      </c>
      <c r="B96" s="41">
        <v>1.67</v>
      </c>
      <c r="C96" s="41">
        <v>1.03</v>
      </c>
      <c r="D96" s="41">
        <v>0.65</v>
      </c>
      <c r="E96" s="41">
        <v>1.08</v>
      </c>
      <c r="F96" s="42">
        <f t="shared" si="4"/>
        <v>0.9066666666666667</v>
      </c>
      <c r="G96" s="2">
        <v>0.08</v>
      </c>
      <c r="H96">
        <v>0.35</v>
      </c>
      <c r="J96">
        <v>1.71</v>
      </c>
      <c r="K96" s="3"/>
      <c r="L96" s="3">
        <v>3.45</v>
      </c>
      <c r="M96" s="31"/>
      <c r="N96" s="31">
        <v>2.51</v>
      </c>
      <c r="O96" s="31">
        <v>0.06</v>
      </c>
      <c r="P96" s="72">
        <f t="shared" si="5"/>
        <v>2.7556644213104717</v>
      </c>
      <c r="Q96" s="71">
        <f t="shared" si="3"/>
        <v>31</v>
      </c>
      <c r="R96" s="73">
        <f>SUM(S96:IV96)</f>
        <v>135</v>
      </c>
      <c r="S96" s="24"/>
      <c r="T96" s="32"/>
      <c r="U96" s="25">
        <v>3</v>
      </c>
      <c r="V96" s="25"/>
      <c r="W96" s="25"/>
      <c r="X96">
        <v>6</v>
      </c>
      <c r="Y96">
        <v>5</v>
      </c>
      <c r="Z96">
        <v>2</v>
      </c>
      <c r="AA96">
        <v>2</v>
      </c>
      <c r="AB96">
        <v>2</v>
      </c>
      <c r="AC96">
        <v>3</v>
      </c>
      <c r="AE96">
        <v>5</v>
      </c>
      <c r="AH96">
        <v>1</v>
      </c>
      <c r="AI96">
        <v>5</v>
      </c>
      <c r="AJ96">
        <v>5</v>
      </c>
      <c r="AM96">
        <v>3</v>
      </c>
      <c r="AO96">
        <v>4</v>
      </c>
      <c r="AP96">
        <v>8</v>
      </c>
      <c r="AQ96">
        <v>16</v>
      </c>
      <c r="AR96">
        <v>9</v>
      </c>
      <c r="AY96">
        <v>2</v>
      </c>
      <c r="AZ96">
        <v>1</v>
      </c>
      <c r="BB96">
        <v>3</v>
      </c>
      <c r="BE96">
        <v>3</v>
      </c>
      <c r="BG96">
        <v>3</v>
      </c>
      <c r="BH96">
        <v>3</v>
      </c>
      <c r="BJ96">
        <v>14</v>
      </c>
      <c r="BK96">
        <v>4</v>
      </c>
      <c r="BM96">
        <v>2</v>
      </c>
      <c r="BN96">
        <v>1</v>
      </c>
      <c r="BO96">
        <v>4</v>
      </c>
      <c r="BQ96">
        <v>1</v>
      </c>
      <c r="BR96">
        <v>5</v>
      </c>
      <c r="BT96">
        <v>3</v>
      </c>
      <c r="BV96">
        <v>7</v>
      </c>
    </row>
    <row r="97" spans="1:74" ht="12.75">
      <c r="A97" s="1" t="s">
        <v>61</v>
      </c>
      <c r="B97" s="41">
        <v>1.78</v>
      </c>
      <c r="C97" s="41">
        <v>1.25</v>
      </c>
      <c r="D97" s="41">
        <v>1.32</v>
      </c>
      <c r="E97" s="41">
        <v>2.57</v>
      </c>
      <c r="F97" s="42">
        <f t="shared" si="4"/>
        <v>1.7355555555555557</v>
      </c>
      <c r="G97" s="2">
        <v>0.19</v>
      </c>
      <c r="H97">
        <v>0.72</v>
      </c>
      <c r="I97">
        <v>0.05</v>
      </c>
      <c r="J97">
        <v>2.79</v>
      </c>
      <c r="K97" s="3">
        <v>0.14</v>
      </c>
      <c r="L97" s="3">
        <v>6.03</v>
      </c>
      <c r="M97" s="31">
        <v>0.16</v>
      </c>
      <c r="N97" s="31">
        <v>5.41</v>
      </c>
      <c r="O97" s="31">
        <v>0.13</v>
      </c>
      <c r="P97" s="72">
        <f t="shared" si="5"/>
        <v>1.7554602980200043</v>
      </c>
      <c r="Q97" s="71">
        <f t="shared" si="3"/>
        <v>20</v>
      </c>
      <c r="R97" s="73">
        <f>SUM(S97:IV97)</f>
        <v>86</v>
      </c>
      <c r="S97" s="24">
        <v>2</v>
      </c>
      <c r="T97" s="32">
        <v>10</v>
      </c>
      <c r="U97" s="24">
        <v>3</v>
      </c>
      <c r="V97" s="24"/>
      <c r="W97" s="24"/>
      <c r="X97">
        <v>2</v>
      </c>
      <c r="AB97">
        <v>4</v>
      </c>
      <c r="AD97">
        <v>5</v>
      </c>
      <c r="AG97">
        <v>6</v>
      </c>
      <c r="AM97">
        <v>8</v>
      </c>
      <c r="AO97">
        <v>3</v>
      </c>
      <c r="AP97">
        <v>5</v>
      </c>
      <c r="AQ97">
        <v>7</v>
      </c>
      <c r="AW97">
        <v>2</v>
      </c>
      <c r="AX97">
        <v>4</v>
      </c>
      <c r="BD97">
        <v>3</v>
      </c>
      <c r="BG97">
        <v>2</v>
      </c>
      <c r="BH97">
        <v>6</v>
      </c>
      <c r="BJ97">
        <v>1</v>
      </c>
      <c r="BM97">
        <v>4</v>
      </c>
      <c r="BP97">
        <v>1</v>
      </c>
      <c r="BV97">
        <v>8</v>
      </c>
    </row>
    <row r="98" spans="1:49" ht="12.75">
      <c r="A98" s="1" t="s">
        <v>62</v>
      </c>
      <c r="B98" s="41">
        <v>0</v>
      </c>
      <c r="C98" s="41">
        <v>0.06</v>
      </c>
      <c r="D98" s="41">
        <v>0.17</v>
      </c>
      <c r="E98" s="41">
        <v>0.09</v>
      </c>
      <c r="F98" s="42">
        <f t="shared" si="4"/>
        <v>0.07666666666666666</v>
      </c>
      <c r="H98">
        <v>0.13</v>
      </c>
      <c r="J98" s="3">
        <v>0.1</v>
      </c>
      <c r="K98" s="3">
        <v>0.02</v>
      </c>
      <c r="L98" s="3">
        <v>0.18</v>
      </c>
      <c r="M98" s="31">
        <v>0.24</v>
      </c>
      <c r="N98" s="31">
        <v>0.02</v>
      </c>
      <c r="O98" s="31"/>
      <c r="P98" s="72">
        <f t="shared" si="5"/>
        <v>0.0612369871402327</v>
      </c>
      <c r="Q98" s="71">
        <f t="shared" si="3"/>
        <v>3</v>
      </c>
      <c r="R98" s="73">
        <f>SUM(S98:IV98)</f>
        <v>3</v>
      </c>
      <c r="S98" s="24"/>
      <c r="T98" s="32"/>
      <c r="U98" s="25"/>
      <c r="V98" s="25"/>
      <c r="W98" s="25"/>
      <c r="Z98">
        <v>1</v>
      </c>
      <c r="AB98">
        <v>1</v>
      </c>
      <c r="AW98">
        <v>1</v>
      </c>
    </row>
    <row r="99" spans="1:74" ht="12.75">
      <c r="A99" s="1" t="s">
        <v>63</v>
      </c>
      <c r="B99" s="41">
        <v>5.43</v>
      </c>
      <c r="C99" s="41">
        <v>8.82</v>
      </c>
      <c r="D99" s="42">
        <v>9.37</v>
      </c>
      <c r="E99" s="41">
        <v>11.53</v>
      </c>
      <c r="F99" s="42">
        <f t="shared" si="4"/>
        <v>8.598888888888888</v>
      </c>
      <c r="G99" s="14">
        <v>6.4</v>
      </c>
      <c r="H99">
        <v>16.48</v>
      </c>
      <c r="I99">
        <v>7.06</v>
      </c>
      <c r="J99">
        <v>25.72</v>
      </c>
      <c r="K99" s="3">
        <v>6.97</v>
      </c>
      <c r="L99" s="3">
        <v>1.43</v>
      </c>
      <c r="M99" s="31">
        <v>4.14</v>
      </c>
      <c r="N99" s="31">
        <v>4.45</v>
      </c>
      <c r="O99" s="31">
        <v>4.74</v>
      </c>
      <c r="P99" s="72">
        <f t="shared" si="5"/>
        <v>6.164523372116759</v>
      </c>
      <c r="Q99" s="71">
        <f t="shared" si="3"/>
        <v>43</v>
      </c>
      <c r="R99" s="73">
        <f>SUM(S99:IV99)</f>
        <v>302</v>
      </c>
      <c r="S99" s="24">
        <v>8</v>
      </c>
      <c r="T99" s="32">
        <v>3</v>
      </c>
      <c r="U99" s="24">
        <v>4</v>
      </c>
      <c r="V99" s="24">
        <v>11</v>
      </c>
      <c r="W99" s="24">
        <v>11</v>
      </c>
      <c r="X99" s="24">
        <v>2</v>
      </c>
      <c r="Y99" s="24"/>
      <c r="Z99">
        <v>1</v>
      </c>
      <c r="AA99" s="24">
        <v>2</v>
      </c>
      <c r="AB99" s="24">
        <v>8</v>
      </c>
      <c r="AC99" s="24">
        <v>12</v>
      </c>
      <c r="AD99">
        <v>16</v>
      </c>
      <c r="AE99" s="24">
        <v>3</v>
      </c>
      <c r="AG99" s="24">
        <v>18</v>
      </c>
      <c r="AH99" s="24"/>
      <c r="AI99">
        <v>2</v>
      </c>
      <c r="AJ99">
        <v>31</v>
      </c>
      <c r="AK99">
        <v>3</v>
      </c>
      <c r="AM99">
        <v>4</v>
      </c>
      <c r="AN99">
        <v>7</v>
      </c>
      <c r="AO99">
        <v>4</v>
      </c>
      <c r="AQ99">
        <v>1</v>
      </c>
      <c r="AR99">
        <v>2</v>
      </c>
      <c r="AS99">
        <v>5</v>
      </c>
      <c r="AV99">
        <v>5</v>
      </c>
      <c r="AW99">
        <v>1</v>
      </c>
      <c r="AX99">
        <v>8</v>
      </c>
      <c r="AY99">
        <v>1</v>
      </c>
      <c r="AZ99">
        <v>4</v>
      </c>
      <c r="BA99">
        <v>1</v>
      </c>
      <c r="BB99">
        <v>3</v>
      </c>
      <c r="BE99">
        <v>6</v>
      </c>
      <c r="BG99">
        <v>5</v>
      </c>
      <c r="BH99">
        <v>12</v>
      </c>
      <c r="BJ99">
        <v>11</v>
      </c>
      <c r="BK99">
        <v>5</v>
      </c>
      <c r="BL99">
        <v>19</v>
      </c>
      <c r="BM99">
        <v>5</v>
      </c>
      <c r="BN99">
        <v>11</v>
      </c>
      <c r="BO99">
        <v>11</v>
      </c>
      <c r="BQ99">
        <v>20</v>
      </c>
      <c r="BS99">
        <v>7</v>
      </c>
      <c r="BT99">
        <v>7</v>
      </c>
      <c r="BU99">
        <v>1</v>
      </c>
      <c r="BV99">
        <v>1</v>
      </c>
    </row>
    <row r="100" spans="1:28" ht="12.75">
      <c r="A100" s="1" t="s">
        <v>243</v>
      </c>
      <c r="B100" s="41">
        <v>0</v>
      </c>
      <c r="C100" s="41">
        <v>0</v>
      </c>
      <c r="D100" s="74">
        <v>0</v>
      </c>
      <c r="E100" s="41">
        <v>0</v>
      </c>
      <c r="F100" s="42">
        <f t="shared" si="4"/>
        <v>0</v>
      </c>
      <c r="G100" s="14"/>
      <c r="K100" s="3"/>
      <c r="L100" s="3"/>
      <c r="M100" s="31"/>
      <c r="N100" s="31"/>
      <c r="O100" s="31"/>
      <c r="P100" s="72">
        <f>R100*10/$P$4</f>
        <v>0.020412329046744233</v>
      </c>
      <c r="Q100" s="71">
        <f t="shared" si="3"/>
        <v>1</v>
      </c>
      <c r="R100" s="73">
        <f>SUM(S100:IV100)</f>
        <v>1</v>
      </c>
      <c r="S100" s="24"/>
      <c r="T100" s="32"/>
      <c r="U100" s="24"/>
      <c r="V100" s="24">
        <v>1</v>
      </c>
      <c r="W100" s="24"/>
      <c r="AA100" s="24"/>
      <c r="AB100" s="24"/>
    </row>
    <row r="101" spans="1:23" ht="12.75">
      <c r="A101" s="1" t="s">
        <v>85</v>
      </c>
      <c r="B101" s="41">
        <v>0</v>
      </c>
      <c r="C101" s="41">
        <v>0</v>
      </c>
      <c r="D101" s="41">
        <v>0</v>
      </c>
      <c r="E101" s="41">
        <v>0.04</v>
      </c>
      <c r="F101" s="42">
        <f t="shared" si="4"/>
        <v>0.0022222222222222222</v>
      </c>
      <c r="J101">
        <v>0.02</v>
      </c>
      <c r="K101" s="3"/>
      <c r="L101" s="3"/>
      <c r="M101" s="31"/>
      <c r="N101" s="31"/>
      <c r="O101" s="31"/>
      <c r="P101" s="72">
        <f t="shared" si="5"/>
        <v>0</v>
      </c>
      <c r="Q101" s="71">
        <f t="shared" si="3"/>
        <v>0</v>
      </c>
      <c r="R101" s="73">
        <f>SUM(S101:IV101)</f>
        <v>0</v>
      </c>
      <c r="S101" s="24"/>
      <c r="T101" s="32"/>
      <c r="U101" s="25"/>
      <c r="V101" s="25"/>
      <c r="W101" s="25"/>
    </row>
    <row r="102" spans="1:23" ht="12.75">
      <c r="A102" s="1" t="s">
        <v>91</v>
      </c>
      <c r="B102" s="41">
        <v>0.13</v>
      </c>
      <c r="C102" s="41">
        <v>0.21</v>
      </c>
      <c r="D102" s="41">
        <v>0.02</v>
      </c>
      <c r="E102" s="41">
        <v>0.28</v>
      </c>
      <c r="F102" s="42">
        <f t="shared" si="4"/>
        <v>0.006666666666666666</v>
      </c>
      <c r="J102">
        <v>0.02</v>
      </c>
      <c r="K102" s="3"/>
      <c r="L102" s="3"/>
      <c r="M102" s="31"/>
      <c r="N102" s="31">
        <v>0.04</v>
      </c>
      <c r="O102" s="31"/>
      <c r="P102" s="72">
        <f t="shared" si="5"/>
        <v>0.020412329046744233</v>
      </c>
      <c r="Q102" s="71">
        <f t="shared" si="3"/>
        <v>1</v>
      </c>
      <c r="R102" s="73">
        <f>SUM(S102:IV102)</f>
        <v>1</v>
      </c>
      <c r="S102" s="24"/>
      <c r="T102" s="32"/>
      <c r="U102" s="25">
        <v>1</v>
      </c>
      <c r="V102" s="25"/>
      <c r="W102" s="25"/>
    </row>
    <row r="103" spans="1:23" ht="12.75">
      <c r="A103" s="1" t="s">
        <v>134</v>
      </c>
      <c r="B103" s="41">
        <v>0</v>
      </c>
      <c r="C103" s="41">
        <v>0</v>
      </c>
      <c r="D103" s="41">
        <v>0</v>
      </c>
      <c r="E103" s="41">
        <v>0</v>
      </c>
      <c r="F103" s="42">
        <f t="shared" si="4"/>
        <v>0.0035453449620648086</v>
      </c>
      <c r="K103" s="3"/>
      <c r="L103" s="3"/>
      <c r="M103" s="31">
        <v>0.03190810465858328</v>
      </c>
      <c r="N103" s="31"/>
      <c r="O103" s="31"/>
      <c r="P103" s="72">
        <f t="shared" si="5"/>
        <v>0</v>
      </c>
      <c r="Q103" s="71">
        <f t="shared" si="3"/>
        <v>0</v>
      </c>
      <c r="R103" s="73">
        <f>SUM(S103:IV103)</f>
        <v>0</v>
      </c>
      <c r="S103" s="24"/>
      <c r="T103" s="32"/>
      <c r="U103" s="25"/>
      <c r="V103" s="25"/>
      <c r="W103" s="25"/>
    </row>
    <row r="104" spans="1:74" ht="12.75">
      <c r="A104" s="1" t="s">
        <v>64</v>
      </c>
      <c r="B104" s="41">
        <v>71.14</v>
      </c>
      <c r="C104" s="41">
        <v>68.17</v>
      </c>
      <c r="D104" s="41">
        <v>59.32</v>
      </c>
      <c r="E104" s="41">
        <v>35.38</v>
      </c>
      <c r="F104" s="42">
        <f t="shared" si="4"/>
        <v>38.06444444444445</v>
      </c>
      <c r="G104" s="2">
        <v>24.53</v>
      </c>
      <c r="H104">
        <v>34.03</v>
      </c>
      <c r="I104">
        <v>35.78</v>
      </c>
      <c r="J104">
        <v>55.12</v>
      </c>
      <c r="K104" s="3">
        <v>32.87</v>
      </c>
      <c r="L104" s="3">
        <v>25.71</v>
      </c>
      <c r="M104" s="31">
        <v>41.02</v>
      </c>
      <c r="N104" s="31">
        <v>41.75</v>
      </c>
      <c r="O104" s="31">
        <v>51.77</v>
      </c>
      <c r="P104" s="72">
        <f t="shared" si="5"/>
        <v>53.41906511532966</v>
      </c>
      <c r="Q104" s="71">
        <f t="shared" si="3"/>
        <v>45</v>
      </c>
      <c r="R104" s="73">
        <f>SUM(S104:IV104)</f>
        <v>2617</v>
      </c>
      <c r="S104" s="24">
        <v>32</v>
      </c>
      <c r="T104" s="32">
        <v>44</v>
      </c>
      <c r="U104" s="24">
        <v>45</v>
      </c>
      <c r="V104" s="24">
        <v>86</v>
      </c>
      <c r="W104" s="24">
        <v>23</v>
      </c>
      <c r="X104" s="24">
        <v>41</v>
      </c>
      <c r="Y104" s="24">
        <v>18</v>
      </c>
      <c r="Z104">
        <v>196</v>
      </c>
      <c r="AA104" s="24">
        <v>152</v>
      </c>
      <c r="AB104" s="24">
        <v>59</v>
      </c>
      <c r="AC104" s="24">
        <v>7</v>
      </c>
      <c r="AD104">
        <v>23</v>
      </c>
      <c r="AE104" s="24">
        <v>22</v>
      </c>
      <c r="AG104" s="24">
        <v>74</v>
      </c>
      <c r="AH104" s="24">
        <v>2</v>
      </c>
      <c r="AJ104">
        <v>101</v>
      </c>
      <c r="AK104">
        <v>11</v>
      </c>
      <c r="AM104">
        <v>83</v>
      </c>
      <c r="AN104">
        <v>46</v>
      </c>
      <c r="AO104">
        <v>6</v>
      </c>
      <c r="AP104">
        <v>90</v>
      </c>
      <c r="AR104">
        <v>62</v>
      </c>
      <c r="AS104">
        <v>51</v>
      </c>
      <c r="AV104">
        <v>51</v>
      </c>
      <c r="AW104">
        <v>90</v>
      </c>
      <c r="AX104">
        <v>14</v>
      </c>
      <c r="AY104">
        <v>24</v>
      </c>
      <c r="AZ104">
        <v>181</v>
      </c>
      <c r="BA104">
        <v>23</v>
      </c>
      <c r="BB104">
        <v>27</v>
      </c>
      <c r="BD104">
        <v>4</v>
      </c>
      <c r="BE104">
        <v>50</v>
      </c>
      <c r="BG104">
        <v>25</v>
      </c>
      <c r="BH104">
        <v>37</v>
      </c>
      <c r="BJ104">
        <v>526</v>
      </c>
      <c r="BK104">
        <v>108</v>
      </c>
      <c r="BL104">
        <v>3</v>
      </c>
      <c r="BM104">
        <v>11</v>
      </c>
      <c r="BN104">
        <v>1</v>
      </c>
      <c r="BO104">
        <v>76</v>
      </c>
      <c r="BQ104">
        <v>53</v>
      </c>
      <c r="BR104">
        <v>2</v>
      </c>
      <c r="BS104">
        <v>4</v>
      </c>
      <c r="BU104">
        <v>32</v>
      </c>
      <c r="BV104">
        <v>1</v>
      </c>
    </row>
    <row r="105" spans="1:68" ht="13.5" thickBot="1">
      <c r="A105" s="1" t="s">
        <v>88</v>
      </c>
      <c r="B105" s="55">
        <v>0</v>
      </c>
      <c r="C105" s="55">
        <v>0</v>
      </c>
      <c r="D105" s="56">
        <v>0.07</v>
      </c>
      <c r="E105" s="55">
        <v>0.35</v>
      </c>
      <c r="F105" s="42">
        <f t="shared" si="4"/>
        <v>0.1822222222222222</v>
      </c>
      <c r="G105" s="2">
        <v>0.19</v>
      </c>
      <c r="I105">
        <v>0.02</v>
      </c>
      <c r="J105">
        <v>0.06</v>
      </c>
      <c r="K105" s="3">
        <v>0.18</v>
      </c>
      <c r="L105" s="3">
        <v>0.02</v>
      </c>
      <c r="M105" s="31">
        <v>1.13</v>
      </c>
      <c r="N105" s="31"/>
      <c r="O105" s="31">
        <v>0.04</v>
      </c>
      <c r="P105" s="72">
        <f t="shared" si="5"/>
        <v>0.10206164523372117</v>
      </c>
      <c r="Q105" s="71">
        <f t="shared" si="3"/>
        <v>2</v>
      </c>
      <c r="R105" s="88">
        <f>SUM(S105:IV105)</f>
        <v>5</v>
      </c>
      <c r="S105" s="24"/>
      <c r="T105" s="32"/>
      <c r="AW105">
        <v>1</v>
      </c>
      <c r="BP105">
        <v>4</v>
      </c>
    </row>
    <row r="106" spans="1:20" ht="13.5" thickBot="1">
      <c r="A106" s="1" t="s">
        <v>135</v>
      </c>
      <c r="B106" s="57">
        <f>SUM(B6:B105)</f>
        <v>356.22999999999996</v>
      </c>
      <c r="C106" s="58">
        <f>SUM(C6:C105)</f>
        <v>322.23</v>
      </c>
      <c r="D106" s="58">
        <f>SUM(D6:D105)</f>
        <v>349.59</v>
      </c>
      <c r="E106" s="58">
        <f>SUM(E6:E105)</f>
        <v>346.53</v>
      </c>
      <c r="F106" s="58">
        <f>SUM(F6:F105)</f>
        <v>412.20931291214623</v>
      </c>
      <c r="G106" s="43">
        <f aca="true" t="shared" si="6" ref="G106:O106">SUM(G6:G105)</f>
        <v>288.27000000000004</v>
      </c>
      <c r="H106" s="44">
        <f t="shared" si="6"/>
        <v>466.38</v>
      </c>
      <c r="I106" s="44">
        <f t="shared" si="6"/>
        <v>348.03999999999996</v>
      </c>
      <c r="J106" s="44">
        <f t="shared" si="6"/>
        <v>547.78</v>
      </c>
      <c r="K106" s="44">
        <f t="shared" si="6"/>
        <v>317.8</v>
      </c>
      <c r="L106" s="44">
        <f t="shared" si="6"/>
        <v>325.24999999999994</v>
      </c>
      <c r="M106" s="44">
        <f t="shared" si="6"/>
        <v>416.4038162093172</v>
      </c>
      <c r="N106" s="44">
        <f t="shared" si="6"/>
        <v>506.2300000000001</v>
      </c>
      <c r="O106" s="44">
        <f t="shared" si="6"/>
        <v>493.72999999999996</v>
      </c>
      <c r="P106" s="44">
        <f>SUM(P5:P105)</f>
        <v>513.1455399061032</v>
      </c>
      <c r="Q106" s="63"/>
      <c r="R106" s="64"/>
      <c r="S106" s="86"/>
      <c r="T106" s="64"/>
    </row>
    <row r="107" spans="1:20" ht="13.5" thickBot="1">
      <c r="A107" s="1" t="s">
        <v>179</v>
      </c>
      <c r="G107" s="1">
        <f aca="true" t="shared" si="7" ref="G107:M107">COUNTIF(G6:G105,"&gt;0")</f>
        <v>58</v>
      </c>
      <c r="H107" s="1">
        <f t="shared" si="7"/>
        <v>63</v>
      </c>
      <c r="I107" s="1">
        <f t="shared" si="7"/>
        <v>60</v>
      </c>
      <c r="J107" s="1">
        <f t="shared" si="7"/>
        <v>60</v>
      </c>
      <c r="K107" s="1">
        <f t="shared" si="7"/>
        <v>65</v>
      </c>
      <c r="L107" s="1">
        <f t="shared" si="7"/>
        <v>61</v>
      </c>
      <c r="M107" s="1">
        <f t="shared" si="7"/>
        <v>62</v>
      </c>
      <c r="N107" s="1">
        <f>COUNTIF(N6:N105,"&gt;0")</f>
        <v>63</v>
      </c>
      <c r="O107" s="1">
        <f>COUNTIF(O6:O105,"&gt;0")</f>
        <v>67</v>
      </c>
      <c r="P107" s="1">
        <f>COUNTIF(P5:P105,"&gt;0")</f>
        <v>78</v>
      </c>
      <c r="Q107" s="64"/>
      <c r="R107" s="64"/>
      <c r="S107" s="86"/>
      <c r="T107" s="64"/>
    </row>
    <row r="108" spans="1:74" ht="13.5" thickBot="1">
      <c r="A108" s="1" t="s">
        <v>181</v>
      </c>
      <c r="S108" s="45">
        <f aca="true" t="shared" si="8" ref="S108:BL108">SUM(S6:S105)</f>
        <v>484</v>
      </c>
      <c r="T108" s="45">
        <f t="shared" si="8"/>
        <v>330</v>
      </c>
      <c r="U108" s="45">
        <f t="shared" si="8"/>
        <v>326</v>
      </c>
      <c r="V108" s="45">
        <f t="shared" si="8"/>
        <v>836</v>
      </c>
      <c r="W108" s="45">
        <f t="shared" si="8"/>
        <v>794</v>
      </c>
      <c r="X108" s="45">
        <f t="shared" si="8"/>
        <v>224</v>
      </c>
      <c r="Y108" s="45">
        <f t="shared" si="8"/>
        <v>286</v>
      </c>
      <c r="Z108" s="45">
        <f t="shared" si="8"/>
        <v>1034</v>
      </c>
      <c r="AA108" s="45">
        <f t="shared" si="8"/>
        <v>334</v>
      </c>
      <c r="AB108" s="45">
        <f t="shared" si="8"/>
        <v>506</v>
      </c>
      <c r="AC108" s="45">
        <f t="shared" si="8"/>
        <v>434</v>
      </c>
      <c r="AD108" s="45">
        <f t="shared" si="8"/>
        <v>403</v>
      </c>
      <c r="AE108" s="45">
        <f t="shared" si="8"/>
        <v>266</v>
      </c>
      <c r="AF108" s="45">
        <f t="shared" si="8"/>
        <v>0</v>
      </c>
      <c r="AG108" s="45">
        <f t="shared" si="8"/>
        <v>713</v>
      </c>
      <c r="AH108" s="45">
        <f t="shared" si="8"/>
        <v>50</v>
      </c>
      <c r="AI108" s="45">
        <f t="shared" si="8"/>
        <v>495</v>
      </c>
      <c r="AJ108" s="45">
        <f t="shared" si="8"/>
        <v>333</v>
      </c>
      <c r="AK108" s="45">
        <f t="shared" si="8"/>
        <v>205</v>
      </c>
      <c r="AL108" s="45">
        <f t="shared" si="8"/>
        <v>0</v>
      </c>
      <c r="AM108" s="45">
        <f t="shared" si="8"/>
        <v>316</v>
      </c>
      <c r="AN108" s="45">
        <f t="shared" si="8"/>
        <v>482</v>
      </c>
      <c r="AO108" s="45">
        <f t="shared" si="8"/>
        <v>325</v>
      </c>
      <c r="AP108" s="45">
        <f t="shared" si="8"/>
        <v>550</v>
      </c>
      <c r="AQ108" s="45">
        <f t="shared" si="8"/>
        <v>120</v>
      </c>
      <c r="AR108" s="45">
        <f t="shared" si="8"/>
        <v>535</v>
      </c>
      <c r="AS108" s="45">
        <f t="shared" si="8"/>
        <v>248</v>
      </c>
      <c r="AT108" s="45">
        <f t="shared" si="8"/>
        <v>0</v>
      </c>
      <c r="AU108" s="45">
        <f t="shared" si="8"/>
        <v>0</v>
      </c>
      <c r="AV108" s="45">
        <f t="shared" si="8"/>
        <v>884</v>
      </c>
      <c r="AW108" s="45">
        <f t="shared" si="8"/>
        <v>1251</v>
      </c>
      <c r="AX108" s="45">
        <f t="shared" si="8"/>
        <v>750</v>
      </c>
      <c r="AY108" s="45">
        <f t="shared" si="8"/>
        <v>561</v>
      </c>
      <c r="AZ108" s="45">
        <f t="shared" si="8"/>
        <v>1004</v>
      </c>
      <c r="BA108" s="45">
        <f t="shared" si="8"/>
        <v>232</v>
      </c>
      <c r="BB108" s="45">
        <f t="shared" si="8"/>
        <v>391</v>
      </c>
      <c r="BC108" s="45">
        <f t="shared" si="8"/>
        <v>164</v>
      </c>
      <c r="BD108" s="45">
        <f t="shared" si="8"/>
        <v>86</v>
      </c>
      <c r="BE108" s="45">
        <f t="shared" si="8"/>
        <v>238</v>
      </c>
      <c r="BF108" s="45">
        <f t="shared" si="8"/>
        <v>0</v>
      </c>
      <c r="BG108" s="45">
        <f t="shared" si="8"/>
        <v>688</v>
      </c>
      <c r="BH108" s="45">
        <f t="shared" si="8"/>
        <v>631</v>
      </c>
      <c r="BI108" s="45">
        <f t="shared" si="8"/>
        <v>0</v>
      </c>
      <c r="BJ108" s="45">
        <f t="shared" si="8"/>
        <v>2044</v>
      </c>
      <c r="BK108" s="45">
        <f t="shared" si="8"/>
        <v>376</v>
      </c>
      <c r="BL108" s="45">
        <f t="shared" si="8"/>
        <v>305</v>
      </c>
      <c r="BM108" s="45">
        <f aca="true" t="shared" si="9" ref="BM108:BR108">SUM(BM6:BM105)</f>
        <v>534</v>
      </c>
      <c r="BN108" s="45">
        <f t="shared" si="9"/>
        <v>640</v>
      </c>
      <c r="BO108" s="45">
        <f t="shared" si="9"/>
        <v>567</v>
      </c>
      <c r="BP108" s="45">
        <f t="shared" si="9"/>
        <v>464</v>
      </c>
      <c r="BQ108" s="45">
        <f t="shared" si="9"/>
        <v>780</v>
      </c>
      <c r="BR108" s="45">
        <f t="shared" si="9"/>
        <v>692</v>
      </c>
      <c r="BS108" s="45">
        <f>SUM(BS6:BS105)</f>
        <v>150</v>
      </c>
      <c r="BT108" s="45">
        <f>SUM(BT6:BT105)</f>
        <v>346</v>
      </c>
      <c r="BU108" s="45">
        <f>SUM(BU6:BU105)</f>
        <v>623</v>
      </c>
      <c r="BV108" s="46">
        <f>SUM(BV6:BV105)</f>
        <v>108</v>
      </c>
    </row>
    <row r="109" spans="1:74" ht="12.75">
      <c r="A109" s="1" t="s">
        <v>180</v>
      </c>
      <c r="S109">
        <f aca="true" t="shared" si="10" ref="S109:BL109">COUNT(S6:S105)</f>
        <v>26</v>
      </c>
      <c r="T109">
        <f t="shared" si="10"/>
        <v>22</v>
      </c>
      <c r="U109">
        <f t="shared" si="10"/>
        <v>24</v>
      </c>
      <c r="V109">
        <f t="shared" si="10"/>
        <v>22</v>
      </c>
      <c r="W109">
        <f t="shared" si="10"/>
        <v>24</v>
      </c>
      <c r="X109">
        <f t="shared" si="10"/>
        <v>17</v>
      </c>
      <c r="Y109">
        <f t="shared" si="10"/>
        <v>15</v>
      </c>
      <c r="Z109">
        <f t="shared" si="10"/>
        <v>27</v>
      </c>
      <c r="AA109">
        <f t="shared" si="10"/>
        <v>21</v>
      </c>
      <c r="AB109">
        <f t="shared" si="10"/>
        <v>33</v>
      </c>
      <c r="AC109">
        <f t="shared" si="10"/>
        <v>26</v>
      </c>
      <c r="AD109">
        <f t="shared" si="10"/>
        <v>20</v>
      </c>
      <c r="AE109">
        <f t="shared" si="10"/>
        <v>21</v>
      </c>
      <c r="AF109">
        <f t="shared" si="10"/>
        <v>0</v>
      </c>
      <c r="AG109">
        <f t="shared" si="10"/>
        <v>23</v>
      </c>
      <c r="AH109">
        <f t="shared" si="10"/>
        <v>15</v>
      </c>
      <c r="AI109">
        <f t="shared" si="10"/>
        <v>26</v>
      </c>
      <c r="AJ109">
        <f t="shared" si="10"/>
        <v>20</v>
      </c>
      <c r="AK109">
        <f t="shared" si="10"/>
        <v>16</v>
      </c>
      <c r="AL109">
        <f t="shared" si="10"/>
        <v>0</v>
      </c>
      <c r="AM109">
        <f t="shared" si="10"/>
        <v>22</v>
      </c>
      <c r="AN109">
        <f t="shared" si="10"/>
        <v>23</v>
      </c>
      <c r="AO109">
        <f t="shared" si="10"/>
        <v>28</v>
      </c>
      <c r="AP109">
        <f t="shared" si="10"/>
        <v>28</v>
      </c>
      <c r="AQ109">
        <f t="shared" si="10"/>
        <v>18</v>
      </c>
      <c r="AR109">
        <f t="shared" si="10"/>
        <v>29</v>
      </c>
      <c r="AS109">
        <f t="shared" si="10"/>
        <v>22</v>
      </c>
      <c r="AT109">
        <f t="shared" si="10"/>
        <v>0</v>
      </c>
      <c r="AU109">
        <f t="shared" si="10"/>
        <v>0</v>
      </c>
      <c r="AV109">
        <f t="shared" si="10"/>
        <v>19</v>
      </c>
      <c r="AW109">
        <f t="shared" si="10"/>
        <v>37</v>
      </c>
      <c r="AX109">
        <f t="shared" si="10"/>
        <v>24</v>
      </c>
      <c r="AY109">
        <f t="shared" si="10"/>
        <v>22</v>
      </c>
      <c r="AZ109">
        <f t="shared" si="10"/>
        <v>28</v>
      </c>
      <c r="BA109">
        <f t="shared" si="10"/>
        <v>17</v>
      </c>
      <c r="BB109">
        <f t="shared" si="10"/>
        <v>28</v>
      </c>
      <c r="BC109">
        <f t="shared" si="10"/>
        <v>15</v>
      </c>
      <c r="BD109">
        <f t="shared" si="10"/>
        <v>13</v>
      </c>
      <c r="BE109">
        <f t="shared" si="10"/>
        <v>22</v>
      </c>
      <c r="BF109">
        <f t="shared" si="10"/>
        <v>0</v>
      </c>
      <c r="BG109">
        <f t="shared" si="10"/>
        <v>26</v>
      </c>
      <c r="BH109">
        <f t="shared" si="10"/>
        <v>23</v>
      </c>
      <c r="BI109">
        <f t="shared" si="10"/>
        <v>0</v>
      </c>
      <c r="BJ109">
        <f t="shared" si="10"/>
        <v>39</v>
      </c>
      <c r="BK109">
        <f t="shared" si="10"/>
        <v>29</v>
      </c>
      <c r="BL109">
        <f t="shared" si="10"/>
        <v>22</v>
      </c>
      <c r="BM109">
        <f aca="true" t="shared" si="11" ref="BM109:BR109">COUNT(BM6:BM105)</f>
        <v>19</v>
      </c>
      <c r="BN109">
        <f t="shared" si="11"/>
        <v>29</v>
      </c>
      <c r="BO109">
        <f t="shared" si="11"/>
        <v>28</v>
      </c>
      <c r="BP109">
        <f t="shared" si="11"/>
        <v>24</v>
      </c>
      <c r="BQ109">
        <f t="shared" si="11"/>
        <v>26</v>
      </c>
      <c r="BR109">
        <f t="shared" si="11"/>
        <v>32</v>
      </c>
      <c r="BS109">
        <f>COUNT(BS6:BS105)</f>
        <v>11</v>
      </c>
      <c r="BT109">
        <f>COUNT(BT6:BT105)</f>
        <v>18</v>
      </c>
      <c r="BU109">
        <f>COUNT(BU6:BU105)</f>
        <v>22</v>
      </c>
      <c r="BV109">
        <f>COUNT(BV6:BV105)</f>
        <v>17</v>
      </c>
    </row>
  </sheetData>
  <mergeCells count="1">
    <mergeCell ref="G2:O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9"/>
  <sheetViews>
    <sheetView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8" sqref="H28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87</v>
      </c>
    </row>
    <row r="2" spans="1:7" s="5" customFormat="1" ht="105.75" customHeight="1">
      <c r="A2" s="4"/>
      <c r="B2" s="33" t="s">
        <v>220</v>
      </c>
      <c r="C2" s="33" t="s">
        <v>219</v>
      </c>
      <c r="D2" s="33" t="s">
        <v>218</v>
      </c>
      <c r="E2" s="36" t="s">
        <v>152</v>
      </c>
      <c r="F2" s="36" t="s">
        <v>151</v>
      </c>
      <c r="G2" s="9"/>
    </row>
    <row r="3" spans="1:7" s="7" customFormat="1" ht="12.75">
      <c r="A3" s="6"/>
      <c r="B3" s="6"/>
      <c r="C3" s="6"/>
      <c r="D3" s="8"/>
      <c r="E3" s="30"/>
      <c r="F3" s="30"/>
      <c r="G3" s="10"/>
    </row>
    <row r="4" spans="1:39" ht="12.75">
      <c r="A4" s="15" t="s">
        <v>1</v>
      </c>
      <c r="B4" s="15">
        <v>494</v>
      </c>
      <c r="C4" s="15">
        <v>679</v>
      </c>
      <c r="D4" s="34">
        <f>Perustaulukko!P4</f>
        <v>489.9</v>
      </c>
      <c r="E4" s="16"/>
      <c r="F4" s="16"/>
      <c r="G4" s="19"/>
      <c r="H4" s="16"/>
      <c r="I4" s="16"/>
      <c r="J4" s="16"/>
      <c r="K4" s="17"/>
      <c r="L4" s="23"/>
      <c r="M4" s="15"/>
      <c r="N4" s="15"/>
      <c r="O4" s="15"/>
      <c r="P4" s="18"/>
      <c r="Q4" s="18"/>
      <c r="R4" s="18"/>
      <c r="S4" s="18"/>
      <c r="T4" s="18"/>
      <c r="U4" s="18"/>
      <c r="V4" s="18"/>
      <c r="W4" s="18"/>
      <c r="X4" s="18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2"/>
    </row>
    <row r="5" spans="1:39" ht="12.75">
      <c r="A5" s="81" t="s">
        <v>252</v>
      </c>
      <c r="B5" s="83">
        <v>0.3</v>
      </c>
      <c r="C5" s="75">
        <v>0.12</v>
      </c>
      <c r="D5" s="12">
        <f>Perustaulukko!P5</f>
        <v>0.020412329046744233</v>
      </c>
      <c r="E5" s="37">
        <f>IF(C5&gt;0,(D5/C5)*100,"")</f>
        <v>17.010274205620195</v>
      </c>
      <c r="F5" s="37">
        <f>IF(B5&gt;0,(D5/B5)*100,"")</f>
        <v>6.804109682248079</v>
      </c>
      <c r="G5" s="82"/>
      <c r="H5" s="77"/>
      <c r="I5" s="77"/>
      <c r="J5" s="77"/>
      <c r="K5" s="64"/>
      <c r="L5" s="78"/>
      <c r="M5" s="75"/>
      <c r="N5" s="75"/>
      <c r="O5" s="75"/>
      <c r="P5" s="80"/>
      <c r="Q5" s="80"/>
      <c r="R5" s="80"/>
      <c r="S5" s="80"/>
      <c r="T5" s="80"/>
      <c r="U5" s="80"/>
      <c r="V5" s="80"/>
      <c r="W5" s="80"/>
      <c r="X5" s="80"/>
      <c r="Y5" s="64"/>
      <c r="Z5" s="64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9"/>
    </row>
    <row r="6" spans="1:7" ht="12.75">
      <c r="A6" s="1" t="s">
        <v>2</v>
      </c>
      <c r="B6" s="14">
        <v>2.33</v>
      </c>
      <c r="C6" s="14">
        <v>0.12</v>
      </c>
      <c r="D6" s="12">
        <f>Perustaulukko!P6</f>
        <v>0</v>
      </c>
      <c r="E6" s="37">
        <f>IF(C6&gt;0,(D6/C6)*100,"")</f>
        <v>0</v>
      </c>
      <c r="F6" s="37">
        <f>IF(B6&gt;0,(D6/B6)*100,"")</f>
        <v>0</v>
      </c>
      <c r="G6" s="11"/>
    </row>
    <row r="7" spans="1:7" ht="12.75">
      <c r="A7" s="1" t="s">
        <v>3</v>
      </c>
      <c r="B7" s="14">
        <v>4.23</v>
      </c>
      <c r="C7" s="14">
        <v>3.72</v>
      </c>
      <c r="D7" s="12">
        <f>Perustaulukko!P7</f>
        <v>1.8575219432537253</v>
      </c>
      <c r="E7" s="37">
        <f aca="true" t="shared" si="0" ref="E7:E81">IF(C7&gt;0,(D7/C7)*100,"")</f>
        <v>49.9333855713367</v>
      </c>
      <c r="F7" s="37">
        <f aca="true" t="shared" si="1" ref="F7:F81">IF(B7&gt;0,(D7/B7)*100,"")</f>
        <v>43.913048303870575</v>
      </c>
      <c r="G7" s="11"/>
    </row>
    <row r="8" spans="1:7" ht="12.75">
      <c r="A8" s="1" t="s">
        <v>4</v>
      </c>
      <c r="B8" s="14">
        <v>3.2</v>
      </c>
      <c r="C8" s="14">
        <v>0.59</v>
      </c>
      <c r="D8" s="12">
        <f>Perustaulukko!P8</f>
        <v>0.16329863237395387</v>
      </c>
      <c r="E8" s="37">
        <f t="shared" si="0"/>
        <v>27.67773430067015</v>
      </c>
      <c r="F8" s="37">
        <f t="shared" si="1"/>
        <v>5.103082261686058</v>
      </c>
      <c r="G8" s="11"/>
    </row>
    <row r="9" spans="1:7" ht="12.75">
      <c r="A9" s="1" t="s">
        <v>198</v>
      </c>
      <c r="B9" s="14">
        <v>0</v>
      </c>
      <c r="C9" s="14">
        <v>0</v>
      </c>
      <c r="D9" s="12">
        <f>Perustaulukko!P9</f>
        <v>0</v>
      </c>
      <c r="E9" s="37">
        <f>IF(C9&gt;0,(D9/C9)*100,"")</f>
      </c>
      <c r="F9" s="37">
        <f>IF(B9&gt;0,(D9/B9)*100,"")</f>
      </c>
      <c r="G9" s="11"/>
    </row>
    <row r="10" spans="1:7" ht="12.75">
      <c r="A10" s="1" t="s">
        <v>217</v>
      </c>
      <c r="B10" s="14">
        <v>0.3</v>
      </c>
      <c r="C10" s="14">
        <v>0</v>
      </c>
      <c r="D10" s="12">
        <f>Perustaulukko!P10</f>
        <v>0</v>
      </c>
      <c r="E10" s="37">
        <f>IF(C10&gt;0,(D10/C10)*100,"")</f>
      </c>
      <c r="F10" s="37">
        <f>IF(B10&gt;0,(D10/B10)*100,"")</f>
        <v>0</v>
      </c>
      <c r="G10" s="11"/>
    </row>
    <row r="11" spans="1:7" ht="12.75">
      <c r="A11" s="1" t="s">
        <v>230</v>
      </c>
      <c r="B11" s="14">
        <v>0.47</v>
      </c>
      <c r="C11" s="14">
        <v>0</v>
      </c>
      <c r="D11" s="12">
        <f>Perustaulukko!P11</f>
        <v>0.020412329046744233</v>
      </c>
      <c r="E11" s="37">
        <f>IF(C11&gt;0,(D11/C11)*100,"")</f>
      </c>
      <c r="F11" s="37">
        <f>IF(B11&gt;0,(D11/B11)*100,"")</f>
        <v>4.343048733349837</v>
      </c>
      <c r="G11" s="11"/>
    </row>
    <row r="12" spans="1:7" ht="12.75">
      <c r="A12" s="1" t="s">
        <v>5</v>
      </c>
      <c r="B12" s="14">
        <v>27.64</v>
      </c>
      <c r="C12" s="14">
        <v>23.35</v>
      </c>
      <c r="D12" s="12">
        <f>Perustaulukko!P12</f>
        <v>16.67687283119004</v>
      </c>
      <c r="E12" s="37">
        <f t="shared" si="0"/>
        <v>71.42129692158474</v>
      </c>
      <c r="F12" s="37">
        <f t="shared" si="1"/>
        <v>60.336008795911866</v>
      </c>
      <c r="G12" s="11"/>
    </row>
    <row r="13" spans="1:7" ht="12.75">
      <c r="A13" s="1" t="s">
        <v>122</v>
      </c>
      <c r="B13" s="14">
        <v>9.51</v>
      </c>
      <c r="C13" s="14">
        <v>12.84</v>
      </c>
      <c r="D13" s="12">
        <f>Perustaulukko!P13</f>
        <v>5.756276791181874</v>
      </c>
      <c r="E13" s="37">
        <f t="shared" si="0"/>
        <v>44.83081613069996</v>
      </c>
      <c r="F13" s="37">
        <f t="shared" si="1"/>
        <v>60.52867288309016</v>
      </c>
      <c r="G13" s="11"/>
    </row>
    <row r="14" spans="1:7" ht="12.75">
      <c r="A14" s="1" t="s">
        <v>65</v>
      </c>
      <c r="B14" s="14">
        <v>0</v>
      </c>
      <c r="C14" s="14">
        <v>0</v>
      </c>
      <c r="D14" s="12">
        <f>Perustaulukko!P14</f>
        <v>0</v>
      </c>
      <c r="E14" s="37">
        <f t="shared" si="0"/>
      </c>
      <c r="F14" s="37">
        <f t="shared" si="1"/>
      </c>
      <c r="G14" s="11"/>
    </row>
    <row r="15" spans="1:7" ht="12.75">
      <c r="A15" s="1" t="s">
        <v>6</v>
      </c>
      <c r="B15" s="14">
        <v>11.17</v>
      </c>
      <c r="C15" s="14">
        <v>6.29</v>
      </c>
      <c r="D15" s="12">
        <f>Perustaulukko!P15</f>
        <v>2.93937538273117</v>
      </c>
      <c r="E15" s="37">
        <f t="shared" si="0"/>
        <v>46.73092818332544</v>
      </c>
      <c r="F15" s="37">
        <f t="shared" si="1"/>
        <v>26.314909424629988</v>
      </c>
      <c r="G15" s="11"/>
    </row>
    <row r="16" spans="1:7" ht="12.75">
      <c r="A16" s="1" t="s">
        <v>90</v>
      </c>
      <c r="B16" s="14">
        <v>0.22</v>
      </c>
      <c r="C16" s="14">
        <v>0.01</v>
      </c>
      <c r="D16" s="12">
        <f>Perustaulukko!P16</f>
        <v>0.04082465809348847</v>
      </c>
      <c r="E16" s="37">
        <f t="shared" si="0"/>
        <v>408.24658093488466</v>
      </c>
      <c r="F16" s="37">
        <f t="shared" si="1"/>
        <v>18.556662769767485</v>
      </c>
      <c r="G16" s="11"/>
    </row>
    <row r="17" spans="1:7" ht="12.75">
      <c r="A17" s="1" t="s">
        <v>66</v>
      </c>
      <c r="B17" s="14">
        <v>0.12</v>
      </c>
      <c r="C17" s="14">
        <v>0.03</v>
      </c>
      <c r="D17" s="12">
        <f>Perustaulukko!P17</f>
        <v>0.020412329046744233</v>
      </c>
      <c r="E17" s="37">
        <f t="shared" si="0"/>
        <v>68.04109682248078</v>
      </c>
      <c r="F17" s="37">
        <f t="shared" si="1"/>
        <v>17.010274205620195</v>
      </c>
      <c r="G17" s="11"/>
    </row>
    <row r="18" spans="1:7" ht="12.75">
      <c r="A18" s="1" t="s">
        <v>7</v>
      </c>
      <c r="B18" s="14">
        <v>21.46</v>
      </c>
      <c r="C18" s="14">
        <v>26.02</v>
      </c>
      <c r="D18" s="12">
        <f>Perustaulukko!P18</f>
        <v>8.879363135333742</v>
      </c>
      <c r="E18" s="37">
        <f t="shared" si="0"/>
        <v>34.12514656162084</v>
      </c>
      <c r="F18" s="37">
        <f t="shared" si="1"/>
        <v>41.376342662319395</v>
      </c>
      <c r="G18" s="11"/>
    </row>
    <row r="19" spans="1:7" ht="12.75">
      <c r="A19" s="1" t="s">
        <v>8</v>
      </c>
      <c r="B19" s="14">
        <v>0.69</v>
      </c>
      <c r="C19" s="14">
        <v>0.82</v>
      </c>
      <c r="D19" s="12">
        <f>Perustaulukko!P19</f>
        <v>0.7552561747295367</v>
      </c>
      <c r="E19" s="37">
        <f t="shared" si="0"/>
        <v>92.10441155238253</v>
      </c>
      <c r="F19" s="37">
        <f t="shared" si="1"/>
        <v>109.45741662746909</v>
      </c>
      <c r="G19" s="11"/>
    </row>
    <row r="20" spans="1:7" ht="12.75">
      <c r="A20" s="1" t="s">
        <v>9</v>
      </c>
      <c r="B20" s="14">
        <v>0.28</v>
      </c>
      <c r="C20" s="14">
        <v>0.12</v>
      </c>
      <c r="D20" s="12">
        <f>Perustaulukko!P20</f>
        <v>0.3061849357011635</v>
      </c>
      <c r="E20" s="37">
        <f t="shared" si="0"/>
        <v>255.1541130843029</v>
      </c>
      <c r="F20" s="37">
        <f t="shared" si="1"/>
        <v>109.35176275041553</v>
      </c>
      <c r="G20" s="11"/>
    </row>
    <row r="21" spans="1:7" ht="12.75">
      <c r="A21" s="1" t="s">
        <v>10</v>
      </c>
      <c r="B21" s="14">
        <v>0.63</v>
      </c>
      <c r="C21" s="14">
        <v>0.19</v>
      </c>
      <c r="D21" s="12">
        <f>Perustaulukko!P21</f>
        <v>0.22453561951418657</v>
      </c>
      <c r="E21" s="37">
        <f t="shared" si="0"/>
        <v>118.17664184957188</v>
      </c>
      <c r="F21" s="37">
        <f t="shared" si="1"/>
        <v>35.64057452606136</v>
      </c>
      <c r="G21" s="11"/>
    </row>
    <row r="22" spans="1:7" ht="12.75">
      <c r="A22" s="1" t="s">
        <v>241</v>
      </c>
      <c r="B22" s="14">
        <v>0.22</v>
      </c>
      <c r="C22" s="14">
        <v>0</v>
      </c>
      <c r="D22" s="12">
        <f>Perustaulukko!P22</f>
        <v>0.020412329046744233</v>
      </c>
      <c r="E22" s="37">
        <f>IF(C22&gt;0,(D22/C22)*100,"")</f>
      </c>
      <c r="F22" s="37">
        <f>IF(B22&gt;0,(D22/B22)*100,"")</f>
        <v>9.278331384883742</v>
      </c>
      <c r="G22" s="11"/>
    </row>
    <row r="23" spans="1:7" ht="12.75">
      <c r="A23" s="1" t="s">
        <v>11</v>
      </c>
      <c r="B23" s="14">
        <v>0.36</v>
      </c>
      <c r="C23" s="14">
        <v>0.12</v>
      </c>
      <c r="D23" s="12">
        <f>Perustaulukko!P23</f>
        <v>0.4082465809348847</v>
      </c>
      <c r="E23" s="37">
        <f t="shared" si="0"/>
        <v>340.20548411240395</v>
      </c>
      <c r="F23" s="37">
        <f t="shared" si="1"/>
        <v>113.40182803746796</v>
      </c>
      <c r="G23" s="11"/>
    </row>
    <row r="24" spans="1:7" ht="12.75">
      <c r="A24" s="1" t="s">
        <v>76</v>
      </c>
      <c r="B24" s="14">
        <v>0.18</v>
      </c>
      <c r="C24" s="14">
        <v>0.07</v>
      </c>
      <c r="D24" s="12">
        <f>Perustaulukko!P24</f>
        <v>0.020412329046744233</v>
      </c>
      <c r="E24" s="37">
        <f t="shared" si="0"/>
        <v>29.16047006677747</v>
      </c>
      <c r="F24" s="37">
        <f t="shared" si="1"/>
        <v>11.340182803746798</v>
      </c>
      <c r="G24" s="11"/>
    </row>
    <row r="25" spans="1:7" ht="12.75">
      <c r="A25" s="1" t="s">
        <v>12</v>
      </c>
      <c r="B25" s="14">
        <v>0</v>
      </c>
      <c r="C25" s="14">
        <v>0.01</v>
      </c>
      <c r="D25" s="12">
        <f>Perustaulukko!P25</f>
        <v>0.020412329046744233</v>
      </c>
      <c r="E25" s="37">
        <f t="shared" si="0"/>
        <v>204.12329046744233</v>
      </c>
      <c r="F25" s="37">
        <f t="shared" si="1"/>
      </c>
      <c r="G25" s="11"/>
    </row>
    <row r="26" spans="1:7" ht="12.75">
      <c r="A26" s="1" t="s">
        <v>104</v>
      </c>
      <c r="B26" s="14">
        <v>0.02</v>
      </c>
      <c r="C26" s="14">
        <v>0</v>
      </c>
      <c r="D26" s="12">
        <f>Perustaulukko!P26</f>
        <v>0.020412329046744233</v>
      </c>
      <c r="E26" s="37">
        <f t="shared" si="0"/>
      </c>
      <c r="F26" s="37">
        <f t="shared" si="1"/>
        <v>102.06164523372117</v>
      </c>
      <c r="G26" s="11"/>
    </row>
    <row r="27" spans="1:7" ht="12.75">
      <c r="A27" s="1" t="s">
        <v>261</v>
      </c>
      <c r="B27" s="14">
        <v>0.02</v>
      </c>
      <c r="C27" s="14">
        <v>0.06</v>
      </c>
      <c r="D27" s="12">
        <f>Perustaulukko!P27</f>
        <v>0.020412329046744233</v>
      </c>
      <c r="E27" s="37">
        <f>IF(C27&gt;0,(D27/C27)*100,"")</f>
        <v>34.02054841124039</v>
      </c>
      <c r="F27" s="37">
        <f>IF(B27&gt;0,(D27/B27)*100,"")</f>
        <v>102.06164523372117</v>
      </c>
      <c r="G27" s="11"/>
    </row>
    <row r="28" spans="1:8" ht="12.75">
      <c r="A28" s="1" t="s">
        <v>13</v>
      </c>
      <c r="B28" s="14">
        <v>0.51</v>
      </c>
      <c r="C28" s="14">
        <v>0.37</v>
      </c>
      <c r="D28" s="12">
        <f>Perustaulukko!P28</f>
        <v>0.22453561951418657</v>
      </c>
      <c r="E28" s="37">
        <f t="shared" si="0"/>
        <v>60.68530257140178</v>
      </c>
      <c r="F28" s="37">
        <f t="shared" si="1"/>
        <v>44.02659206160521</v>
      </c>
      <c r="G28" s="11"/>
      <c r="H28" s="24"/>
    </row>
    <row r="29" spans="1:7" ht="12.75">
      <c r="A29" s="1" t="s">
        <v>14</v>
      </c>
      <c r="B29" s="14">
        <v>0.1</v>
      </c>
      <c r="C29" s="14">
        <v>0.03</v>
      </c>
      <c r="D29" s="12">
        <f>Perustaulukko!P29</f>
        <v>0.04082465809348847</v>
      </c>
      <c r="E29" s="37">
        <f t="shared" si="0"/>
        <v>136.08219364496156</v>
      </c>
      <c r="F29" s="37">
        <f t="shared" si="1"/>
        <v>40.824658093488466</v>
      </c>
      <c r="G29" s="11"/>
    </row>
    <row r="30" spans="1:7" ht="12.75">
      <c r="A30" s="1" t="s">
        <v>67</v>
      </c>
      <c r="B30" s="14">
        <v>0.04</v>
      </c>
      <c r="C30" s="14">
        <v>0.01</v>
      </c>
      <c r="D30" s="12">
        <f>Perustaulukko!P30</f>
        <v>0.020412329046744233</v>
      </c>
      <c r="E30" s="37">
        <f t="shared" si="0"/>
        <v>204.12329046744233</v>
      </c>
      <c r="F30" s="37">
        <f t="shared" si="1"/>
        <v>51.03082261686058</v>
      </c>
      <c r="G30" s="11"/>
    </row>
    <row r="31" spans="1:7" ht="12.75">
      <c r="A31" s="1" t="s">
        <v>163</v>
      </c>
      <c r="B31" s="14">
        <v>0</v>
      </c>
      <c r="C31" s="14">
        <v>0</v>
      </c>
      <c r="D31" s="12">
        <f>Perustaulukko!P31</f>
        <v>0.1224739742804654</v>
      </c>
      <c r="E31" s="37">
        <f>IF(C31&gt;0,(D31/C31)*100,"")</f>
      </c>
      <c r="F31" s="37">
        <f>IF(B31&gt;0,(D31/B31)*100,"")</f>
      </c>
      <c r="G31" s="11"/>
    </row>
    <row r="32" spans="1:7" ht="12.75">
      <c r="A32" s="1" t="s">
        <v>15</v>
      </c>
      <c r="B32" s="14">
        <v>1.34</v>
      </c>
      <c r="C32" s="14">
        <v>2.13</v>
      </c>
      <c r="D32" s="12">
        <f>Perustaulukko!P32</f>
        <v>0.8981424780567463</v>
      </c>
      <c r="E32" s="37">
        <f t="shared" si="0"/>
        <v>42.16631352379091</v>
      </c>
      <c r="F32" s="37">
        <f t="shared" si="1"/>
        <v>67.02555806393629</v>
      </c>
      <c r="G32" s="11"/>
    </row>
    <row r="33" spans="1:7" ht="12.75">
      <c r="A33" s="1" t="s">
        <v>16</v>
      </c>
      <c r="B33" s="14">
        <v>0.04</v>
      </c>
      <c r="C33" s="14">
        <v>2.75</v>
      </c>
      <c r="D33" s="12">
        <f>Perustaulukko!P33</f>
        <v>0.6940191875893039</v>
      </c>
      <c r="E33" s="37">
        <f t="shared" si="0"/>
        <v>25.23706136688378</v>
      </c>
      <c r="F33" s="37">
        <f t="shared" si="1"/>
        <v>1735.04796897326</v>
      </c>
      <c r="G33" s="11"/>
    </row>
    <row r="34" spans="1:7" ht="12.75">
      <c r="A34" s="1" t="s">
        <v>125</v>
      </c>
      <c r="B34" s="14">
        <v>0.04</v>
      </c>
      <c r="C34" s="14">
        <v>0.03</v>
      </c>
      <c r="D34" s="12">
        <f>Perustaulukko!P34</f>
        <v>0.0612369871402327</v>
      </c>
      <c r="E34" s="37">
        <f t="shared" si="0"/>
        <v>204.12329046744233</v>
      </c>
      <c r="F34" s="37">
        <f t="shared" si="1"/>
        <v>153.09246785058176</v>
      </c>
      <c r="G34" s="11"/>
    </row>
    <row r="35" spans="1:7" ht="12.75">
      <c r="A35" s="1" t="s">
        <v>173</v>
      </c>
      <c r="B35" s="14">
        <v>0</v>
      </c>
      <c r="C35" s="14">
        <v>0</v>
      </c>
      <c r="D35" s="12">
        <f>Perustaulukko!P35</f>
        <v>0</v>
      </c>
      <c r="E35" s="37">
        <f>IF(C35&gt;0,(D35/C35)*100,"")</f>
      </c>
      <c r="F35" s="37">
        <f>IF(B35&gt;0,(D35/B35)*100,"")</f>
      </c>
      <c r="G35" s="11"/>
    </row>
    <row r="36" spans="1:7" ht="12.75">
      <c r="A36" s="1" t="s">
        <v>211</v>
      </c>
      <c r="B36" s="14">
        <v>0.2</v>
      </c>
      <c r="C36" s="14">
        <v>0</v>
      </c>
      <c r="D36" s="12">
        <f>Perustaulukko!P35</f>
        <v>0</v>
      </c>
      <c r="E36" s="37">
        <f>IF(C36&gt;0,(D36/C36)*100,"")</f>
      </c>
      <c r="F36" s="37">
        <f>IF(B36&gt;0,(D36/B36)*100,"")</f>
        <v>0</v>
      </c>
      <c r="G36" s="11"/>
    </row>
    <row r="37" spans="1:7" ht="12.75">
      <c r="A37" s="1" t="s">
        <v>68</v>
      </c>
      <c r="B37" s="14">
        <v>3.5</v>
      </c>
      <c r="C37" s="14">
        <v>0.99</v>
      </c>
      <c r="D37" s="12">
        <f>Perustaulukko!P37</f>
        <v>0.020412329046744233</v>
      </c>
      <c r="E37" s="37">
        <f t="shared" si="0"/>
        <v>2.061851418863054</v>
      </c>
      <c r="F37" s="37">
        <f t="shared" si="1"/>
        <v>0.5832094013355495</v>
      </c>
      <c r="G37" s="11"/>
    </row>
    <row r="38" spans="1:7" ht="12.75">
      <c r="A38" s="1" t="s">
        <v>17</v>
      </c>
      <c r="B38" s="14">
        <v>26.42</v>
      </c>
      <c r="C38" s="14">
        <v>38.66</v>
      </c>
      <c r="D38" s="12">
        <f>Perustaulukko!P38</f>
        <v>11.002245356195143</v>
      </c>
      <c r="E38" s="37">
        <f t="shared" si="0"/>
        <v>28.45898954008056</v>
      </c>
      <c r="F38" s="37">
        <f t="shared" si="1"/>
        <v>41.643623604069425</v>
      </c>
      <c r="G38" s="11"/>
    </row>
    <row r="39" spans="1:7" ht="12.75">
      <c r="A39" s="1" t="s">
        <v>18</v>
      </c>
      <c r="B39" s="14">
        <v>2.51</v>
      </c>
      <c r="C39" s="14">
        <v>3.34</v>
      </c>
      <c r="D39" s="12">
        <f>Perustaulukko!P39</f>
        <v>1.5309246785058175</v>
      </c>
      <c r="E39" s="37">
        <f t="shared" si="0"/>
        <v>45.836068218737054</v>
      </c>
      <c r="F39" s="37">
        <f t="shared" si="1"/>
        <v>60.99301507991305</v>
      </c>
      <c r="G39" s="11"/>
    </row>
    <row r="40" spans="1:7" ht="12.75">
      <c r="A40" s="1" t="s">
        <v>89</v>
      </c>
      <c r="B40" s="14">
        <v>0</v>
      </c>
      <c r="C40" s="14">
        <v>0</v>
      </c>
      <c r="D40" s="12">
        <f>Perustaulukko!P40</f>
        <v>0</v>
      </c>
      <c r="E40" s="37">
        <f t="shared" si="0"/>
      </c>
      <c r="F40" s="37">
        <f t="shared" si="1"/>
      </c>
      <c r="G40" s="11"/>
    </row>
    <row r="41" spans="1:7" ht="12.75">
      <c r="A41" s="1" t="s">
        <v>19</v>
      </c>
      <c r="B41" s="14">
        <v>6.37</v>
      </c>
      <c r="C41" s="14">
        <v>13.02</v>
      </c>
      <c r="D41" s="12">
        <f>Perustaulukko!P41</f>
        <v>2.7760767503572157</v>
      </c>
      <c r="E41" s="37">
        <f t="shared" si="0"/>
        <v>21.321634027321164</v>
      </c>
      <c r="F41" s="37">
        <f t="shared" si="1"/>
        <v>43.580482737161944</v>
      </c>
      <c r="G41" s="11"/>
    </row>
    <row r="42" spans="1:7" ht="12.75">
      <c r="A42" s="1" t="s">
        <v>20</v>
      </c>
      <c r="B42" s="14">
        <v>0.06</v>
      </c>
      <c r="C42" s="14">
        <v>0.03</v>
      </c>
      <c r="D42" s="12">
        <f>Perustaulukko!P42</f>
        <v>0.10206164523372117</v>
      </c>
      <c r="E42" s="37">
        <f t="shared" si="0"/>
        <v>340.20548411240395</v>
      </c>
      <c r="F42" s="37">
        <f t="shared" si="1"/>
        <v>170.10274205620198</v>
      </c>
      <c r="G42" s="11"/>
    </row>
    <row r="43" spans="1:7" ht="12.75">
      <c r="A43" s="1" t="s">
        <v>69</v>
      </c>
      <c r="B43" s="14">
        <v>0.06</v>
      </c>
      <c r="C43" s="14">
        <v>0</v>
      </c>
      <c r="D43" s="12">
        <f>Perustaulukko!P43</f>
        <v>0.10206164523372117</v>
      </c>
      <c r="E43" s="37">
        <f t="shared" si="0"/>
      </c>
      <c r="F43" s="37">
        <f t="shared" si="1"/>
        <v>170.10274205620198</v>
      </c>
      <c r="G43" s="11"/>
    </row>
    <row r="44" spans="1:7" ht="12.75">
      <c r="A44" s="1" t="s">
        <v>21</v>
      </c>
      <c r="B44" s="14">
        <v>0.04</v>
      </c>
      <c r="C44" s="14">
        <v>0.07</v>
      </c>
      <c r="D44" s="12">
        <f>Perustaulukko!P44</f>
        <v>0</v>
      </c>
      <c r="E44" s="37">
        <f t="shared" si="0"/>
        <v>0</v>
      </c>
      <c r="F44" s="37">
        <f t="shared" si="1"/>
        <v>0</v>
      </c>
      <c r="G44" s="11"/>
    </row>
    <row r="45" spans="1:7" ht="12.75">
      <c r="A45" s="1" t="s">
        <v>80</v>
      </c>
      <c r="B45" s="14">
        <v>0</v>
      </c>
      <c r="C45" s="14">
        <v>0</v>
      </c>
      <c r="D45" s="12">
        <f>Perustaulukko!P45</f>
        <v>0</v>
      </c>
      <c r="E45" s="37">
        <f t="shared" si="0"/>
      </c>
      <c r="F45" s="37">
        <f t="shared" si="1"/>
      </c>
      <c r="G45" s="11"/>
    </row>
    <row r="46" spans="1:7" ht="12.75">
      <c r="A46" s="1" t="s">
        <v>22</v>
      </c>
      <c r="B46" s="14">
        <v>0</v>
      </c>
      <c r="C46" s="14">
        <v>0.04</v>
      </c>
      <c r="D46" s="12">
        <f>Perustaulukko!P46</f>
        <v>0</v>
      </c>
      <c r="E46" s="37">
        <f t="shared" si="0"/>
        <v>0</v>
      </c>
      <c r="F46" s="37">
        <f t="shared" si="1"/>
      </c>
      <c r="G46" s="11"/>
    </row>
    <row r="47" spans="1:7" ht="12.75">
      <c r="A47" s="1" t="s">
        <v>70</v>
      </c>
      <c r="B47" s="14">
        <v>0.06</v>
      </c>
      <c r="C47" s="14">
        <v>0.03</v>
      </c>
      <c r="D47" s="12">
        <f>Perustaulukko!P47</f>
        <v>0.020412329046744233</v>
      </c>
      <c r="E47" s="37">
        <f t="shared" si="0"/>
        <v>68.04109682248078</v>
      </c>
      <c r="F47" s="37">
        <f t="shared" si="1"/>
        <v>34.02054841124039</v>
      </c>
      <c r="G47" s="11"/>
    </row>
    <row r="48" spans="1:7" ht="12.75">
      <c r="A48" s="1" t="s">
        <v>23</v>
      </c>
      <c r="B48" s="14">
        <v>0.02</v>
      </c>
      <c r="C48" s="14">
        <v>0</v>
      </c>
      <c r="D48" s="12">
        <f>Perustaulukko!P48</f>
        <v>0</v>
      </c>
      <c r="E48" s="37">
        <f t="shared" si="0"/>
      </c>
      <c r="F48" s="37">
        <f t="shared" si="1"/>
        <v>0</v>
      </c>
      <c r="G48" s="11"/>
    </row>
    <row r="49" spans="1:7" ht="12.75">
      <c r="A49" s="1" t="s">
        <v>177</v>
      </c>
      <c r="B49" s="14">
        <v>0</v>
      </c>
      <c r="C49" s="14">
        <v>0</v>
      </c>
      <c r="D49" s="12">
        <f>Perustaulukko!P49</f>
        <v>0</v>
      </c>
      <c r="E49" s="37">
        <f>IF(C49&gt;0,(D49/C49)*100,"")</f>
      </c>
      <c r="F49" s="37">
        <f>IF(B49&gt;0,(D49/B49)*100,"")</f>
      </c>
      <c r="G49" s="11"/>
    </row>
    <row r="50" spans="1:8" ht="12.75">
      <c r="A50" s="1" t="s">
        <v>24</v>
      </c>
      <c r="B50" s="14">
        <v>0.81</v>
      </c>
      <c r="C50" s="14">
        <v>0.07</v>
      </c>
      <c r="D50" s="12">
        <f>Perustaulukko!P50</f>
        <v>0.612369871402327</v>
      </c>
      <c r="E50" s="37">
        <f t="shared" si="0"/>
        <v>874.8141020033243</v>
      </c>
      <c r="F50" s="37">
        <f t="shared" si="1"/>
        <v>75.60121869164531</v>
      </c>
      <c r="G50" s="11"/>
      <c r="H50" s="24"/>
    </row>
    <row r="51" spans="1:8" ht="12.75">
      <c r="A51" s="1" t="s">
        <v>25</v>
      </c>
      <c r="B51" s="14">
        <v>1.09</v>
      </c>
      <c r="C51" s="14">
        <v>0.72</v>
      </c>
      <c r="D51" s="12">
        <f>Perustaulukko!P51</f>
        <v>0.7756685037762809</v>
      </c>
      <c r="E51" s="37">
        <f t="shared" si="0"/>
        <v>107.73173663559459</v>
      </c>
      <c r="F51" s="37">
        <f t="shared" si="1"/>
        <v>71.1622480528698</v>
      </c>
      <c r="G51" s="11"/>
      <c r="H51" s="24"/>
    </row>
    <row r="52" spans="1:8" ht="12.75">
      <c r="A52" s="1" t="s">
        <v>26</v>
      </c>
      <c r="B52" s="14">
        <v>10.9</v>
      </c>
      <c r="C52" s="14">
        <v>9.76</v>
      </c>
      <c r="D52" s="12">
        <f>Perustaulukko!P52</f>
        <v>11.32884262094305</v>
      </c>
      <c r="E52" s="37">
        <f t="shared" si="0"/>
        <v>116.07420718179355</v>
      </c>
      <c r="F52" s="37">
        <f t="shared" si="1"/>
        <v>103.93433597195458</v>
      </c>
      <c r="G52" s="11"/>
      <c r="H52" s="24"/>
    </row>
    <row r="53" spans="1:8" ht="12.75">
      <c r="A53" s="1" t="s">
        <v>228</v>
      </c>
      <c r="B53" s="14">
        <v>0.02</v>
      </c>
      <c r="C53" s="14">
        <v>0.01</v>
      </c>
      <c r="D53" s="12">
        <f>Perustaulukko!P53</f>
        <v>0.04082465809348847</v>
      </c>
      <c r="E53" s="37">
        <f>IF(C53&gt;0,(D53/C53)*100,"")</f>
        <v>408.24658093488466</v>
      </c>
      <c r="F53" s="37">
        <f>IF(B53&gt;0,(D53/B53)*100,"")</f>
        <v>204.12329046744233</v>
      </c>
      <c r="G53" s="11"/>
      <c r="H53" s="24"/>
    </row>
    <row r="54" spans="1:7" ht="12.75">
      <c r="A54" s="1" t="s">
        <v>79</v>
      </c>
      <c r="B54" s="14">
        <v>0.06</v>
      </c>
      <c r="C54" s="14">
        <v>0.09</v>
      </c>
      <c r="D54" s="12">
        <f>Perustaulukko!P54</f>
        <v>0.0612369871402327</v>
      </c>
      <c r="E54" s="37">
        <f t="shared" si="0"/>
        <v>68.04109682248078</v>
      </c>
      <c r="F54" s="37">
        <f t="shared" si="1"/>
        <v>102.06164523372117</v>
      </c>
      <c r="G54" s="11"/>
    </row>
    <row r="55" spans="1:7" ht="12.75">
      <c r="A55" s="1" t="s">
        <v>93</v>
      </c>
      <c r="B55" s="14">
        <v>0.14</v>
      </c>
      <c r="C55" s="14">
        <v>0.12</v>
      </c>
      <c r="D55" s="12">
        <f>Perustaulukko!P55</f>
        <v>0.020412329046744233</v>
      </c>
      <c r="E55" s="37">
        <f t="shared" si="0"/>
        <v>17.010274205620195</v>
      </c>
      <c r="F55" s="37">
        <f t="shared" si="1"/>
        <v>14.580235033388735</v>
      </c>
      <c r="G55" s="11"/>
    </row>
    <row r="56" spans="1:7" ht="12.75">
      <c r="A56" s="1" t="s">
        <v>71</v>
      </c>
      <c r="B56" s="14">
        <v>0.04</v>
      </c>
      <c r="C56" s="14">
        <v>0</v>
      </c>
      <c r="D56" s="12">
        <f>Perustaulukko!P56</f>
        <v>0</v>
      </c>
      <c r="E56" s="37">
        <f t="shared" si="0"/>
      </c>
      <c r="F56" s="37">
        <f t="shared" si="1"/>
        <v>0</v>
      </c>
      <c r="G56" s="11"/>
    </row>
    <row r="57" spans="1:8" ht="12.75">
      <c r="A57" s="1" t="s">
        <v>100</v>
      </c>
      <c r="B57" s="14">
        <v>0</v>
      </c>
      <c r="C57" s="14">
        <v>0</v>
      </c>
      <c r="D57" s="12">
        <f>Perustaulukko!P57</f>
        <v>0</v>
      </c>
      <c r="E57" s="37">
        <f t="shared" si="0"/>
      </c>
      <c r="F57" s="37">
        <f t="shared" si="1"/>
      </c>
      <c r="G57" s="11"/>
      <c r="H57" s="25"/>
    </row>
    <row r="58" spans="1:8" ht="12.75">
      <c r="A58" s="1" t="s">
        <v>27</v>
      </c>
      <c r="B58" s="14">
        <v>7.36</v>
      </c>
      <c r="C58" s="14">
        <v>0.66</v>
      </c>
      <c r="D58" s="12">
        <f>Perustaulukko!P58</f>
        <v>0.4286589099816289</v>
      </c>
      <c r="E58" s="37">
        <f t="shared" si="0"/>
        <v>64.9483196941862</v>
      </c>
      <c r="F58" s="37">
        <f t="shared" si="1"/>
        <v>5.824169972576479</v>
      </c>
      <c r="G58" s="11"/>
      <c r="H58" s="24"/>
    </row>
    <row r="59" spans="1:8" ht="12.75">
      <c r="A59" s="1" t="s">
        <v>28</v>
      </c>
      <c r="B59" s="14">
        <v>0.02</v>
      </c>
      <c r="C59" s="14">
        <v>0.03</v>
      </c>
      <c r="D59" s="12">
        <f>Perustaulukko!P59</f>
        <v>0.2857726066544193</v>
      </c>
      <c r="E59" s="37">
        <f t="shared" si="0"/>
        <v>952.575355514731</v>
      </c>
      <c r="F59" s="37">
        <f t="shared" si="1"/>
        <v>1428.8630332720963</v>
      </c>
      <c r="G59" s="11"/>
      <c r="H59" s="25"/>
    </row>
    <row r="60" spans="1:8" ht="12.75">
      <c r="A60" s="1" t="s">
        <v>29</v>
      </c>
      <c r="B60" s="14">
        <v>0.02</v>
      </c>
      <c r="C60" s="14">
        <v>0.06</v>
      </c>
      <c r="D60" s="12">
        <f>Perustaulukko!P60</f>
        <v>0.04082465809348847</v>
      </c>
      <c r="E60" s="37">
        <f t="shared" si="0"/>
        <v>68.04109682248078</v>
      </c>
      <c r="F60" s="37">
        <f t="shared" si="1"/>
        <v>204.12329046744233</v>
      </c>
      <c r="G60" s="11"/>
      <c r="H60" s="25"/>
    </row>
    <row r="61" spans="1:8" ht="12.75">
      <c r="A61" s="1" t="s">
        <v>30</v>
      </c>
      <c r="B61" s="14">
        <v>0.12</v>
      </c>
      <c r="C61" s="14">
        <v>0.03</v>
      </c>
      <c r="D61" s="12">
        <f>Perustaulukko!P61</f>
        <v>0.04082465809348847</v>
      </c>
      <c r="E61" s="37">
        <f t="shared" si="0"/>
        <v>136.08219364496156</v>
      </c>
      <c r="F61" s="37">
        <f t="shared" si="1"/>
        <v>34.02054841124039</v>
      </c>
      <c r="G61" s="11"/>
      <c r="H61" s="25"/>
    </row>
    <row r="62" spans="1:8" ht="12.75">
      <c r="A62" s="1" t="s">
        <v>31</v>
      </c>
      <c r="B62" s="14">
        <v>10.5</v>
      </c>
      <c r="C62" s="14">
        <v>5.17</v>
      </c>
      <c r="D62" s="12">
        <f>Perustaulukko!P62</f>
        <v>5.756276791181874</v>
      </c>
      <c r="E62" s="37">
        <f t="shared" si="0"/>
        <v>111.33997661860494</v>
      </c>
      <c r="F62" s="37">
        <f t="shared" si="1"/>
        <v>54.82168372554166</v>
      </c>
      <c r="G62" s="11"/>
      <c r="H62" s="24"/>
    </row>
    <row r="63" spans="1:8" ht="12.75">
      <c r="A63" s="1" t="s">
        <v>32</v>
      </c>
      <c r="B63" s="14">
        <v>45.78</v>
      </c>
      <c r="C63" s="14">
        <v>4.26</v>
      </c>
      <c r="D63" s="12">
        <f>Perustaulukko!P63</f>
        <v>0.7552561747295367</v>
      </c>
      <c r="E63" s="37">
        <f t="shared" si="0"/>
        <v>17.72901818613936</v>
      </c>
      <c r="F63" s="37">
        <f t="shared" si="1"/>
        <v>1.6497513646341995</v>
      </c>
      <c r="G63" s="11"/>
      <c r="H63" s="24"/>
    </row>
    <row r="64" spans="1:8" ht="12.75">
      <c r="A64" s="1" t="s">
        <v>33</v>
      </c>
      <c r="B64" s="14">
        <v>0.24</v>
      </c>
      <c r="C64" s="14">
        <v>0.01</v>
      </c>
      <c r="D64" s="12">
        <f>Perustaulukko!P64</f>
        <v>0</v>
      </c>
      <c r="E64" s="37">
        <f t="shared" si="0"/>
        <v>0</v>
      </c>
      <c r="F64" s="37">
        <f t="shared" si="1"/>
        <v>0</v>
      </c>
      <c r="G64" s="11"/>
      <c r="H64" s="25"/>
    </row>
    <row r="65" spans="1:8" ht="12.75">
      <c r="A65" s="1" t="s">
        <v>128</v>
      </c>
      <c r="B65" s="14">
        <v>0</v>
      </c>
      <c r="C65" s="14">
        <v>0</v>
      </c>
      <c r="D65" s="12">
        <f>Perustaulukko!P65</f>
        <v>0</v>
      </c>
      <c r="E65" s="37">
        <f t="shared" si="0"/>
      </c>
      <c r="F65" s="37">
        <f t="shared" si="1"/>
      </c>
      <c r="G65" s="11"/>
      <c r="H65" s="25"/>
    </row>
    <row r="66" spans="1:8" ht="12.75">
      <c r="A66" s="1" t="s">
        <v>34</v>
      </c>
      <c r="B66" s="14">
        <v>12.56</v>
      </c>
      <c r="C66" s="14">
        <v>5.87</v>
      </c>
      <c r="D66" s="12">
        <f>Perustaulukko!P66</f>
        <v>3.6946315574607063</v>
      </c>
      <c r="E66" s="37">
        <f t="shared" si="0"/>
        <v>62.94091239285701</v>
      </c>
      <c r="F66" s="37">
        <f t="shared" si="1"/>
        <v>29.415856349209445</v>
      </c>
      <c r="G66" s="11"/>
      <c r="H66" s="25"/>
    </row>
    <row r="67" spans="1:8" ht="12.75">
      <c r="A67" s="1" t="s">
        <v>35</v>
      </c>
      <c r="B67" s="14">
        <v>0.81</v>
      </c>
      <c r="C67" s="14">
        <v>0.37</v>
      </c>
      <c r="D67" s="12">
        <f>Perustaulukko!P67</f>
        <v>0.04082465809348847</v>
      </c>
      <c r="E67" s="37">
        <f t="shared" si="0"/>
        <v>11.033691376618505</v>
      </c>
      <c r="F67" s="37">
        <f t="shared" si="1"/>
        <v>5.040081246109687</v>
      </c>
      <c r="G67" s="11"/>
      <c r="H67" s="25"/>
    </row>
    <row r="68" spans="1:8" ht="12.75">
      <c r="A68" s="1" t="s">
        <v>36</v>
      </c>
      <c r="B68" s="14">
        <v>2.14</v>
      </c>
      <c r="C68" s="14">
        <v>0.47</v>
      </c>
      <c r="D68" s="12">
        <f>Perustaulukko!P68</f>
        <v>0.38783425188814047</v>
      </c>
      <c r="E68" s="37">
        <f t="shared" si="0"/>
        <v>82.51792593364692</v>
      </c>
      <c r="F68" s="37">
        <f t="shared" si="1"/>
        <v>18.123095882623385</v>
      </c>
      <c r="G68" s="11"/>
      <c r="H68" s="25"/>
    </row>
    <row r="69" spans="1:8" ht="12.75">
      <c r="A69" s="1" t="s">
        <v>37</v>
      </c>
      <c r="B69" s="14">
        <v>3.58</v>
      </c>
      <c r="C69" s="14">
        <v>2.5</v>
      </c>
      <c r="D69" s="12">
        <f>Perustaulukko!P69</f>
        <v>2.5719534598897735</v>
      </c>
      <c r="E69" s="37">
        <f t="shared" si="0"/>
        <v>102.87813839559095</v>
      </c>
      <c r="F69" s="37">
        <f t="shared" si="1"/>
        <v>71.84227541591545</v>
      </c>
      <c r="G69" s="11"/>
      <c r="H69" s="24"/>
    </row>
    <row r="70" spans="1:8" ht="12.75">
      <c r="A70" s="1" t="s">
        <v>82</v>
      </c>
      <c r="B70" s="14">
        <v>0</v>
      </c>
      <c r="C70" s="14">
        <v>0</v>
      </c>
      <c r="D70" s="12">
        <f>Perustaulukko!P70</f>
        <v>0</v>
      </c>
      <c r="E70" s="37">
        <f t="shared" si="0"/>
      </c>
      <c r="F70" s="37">
        <f t="shared" si="1"/>
      </c>
      <c r="G70" s="11"/>
      <c r="H70" s="25"/>
    </row>
    <row r="71" spans="1:8" ht="12.75">
      <c r="A71" s="1" t="s">
        <v>38</v>
      </c>
      <c r="B71" s="14">
        <v>4.01</v>
      </c>
      <c r="C71" s="14">
        <v>2.69</v>
      </c>
      <c r="D71" s="12">
        <f>Perustaulukko!P71</f>
        <v>3.204735660338845</v>
      </c>
      <c r="E71" s="37">
        <f t="shared" si="0"/>
        <v>119.13515465943661</v>
      </c>
      <c r="F71" s="37">
        <f t="shared" si="1"/>
        <v>79.91859502091883</v>
      </c>
      <c r="G71" s="11"/>
      <c r="H71" s="24"/>
    </row>
    <row r="72" spans="1:8" ht="12.75">
      <c r="A72" s="1" t="s">
        <v>39</v>
      </c>
      <c r="B72" s="14">
        <v>3.38</v>
      </c>
      <c r="C72" s="14">
        <v>2.69</v>
      </c>
      <c r="D72" s="12">
        <f>Perustaulukko!P72</f>
        <v>3.0210246989181466</v>
      </c>
      <c r="E72" s="37">
        <f t="shared" si="0"/>
        <v>112.30575088915043</v>
      </c>
      <c r="F72" s="37">
        <f t="shared" si="1"/>
        <v>89.37942896207535</v>
      </c>
      <c r="G72" s="11"/>
      <c r="H72" s="24"/>
    </row>
    <row r="73" spans="1:8" ht="12.75">
      <c r="A73" s="1" t="s">
        <v>40</v>
      </c>
      <c r="B73" s="14">
        <v>47.36</v>
      </c>
      <c r="C73" s="14">
        <v>49.09</v>
      </c>
      <c r="D73" s="12">
        <f>Perustaulukko!P73</f>
        <v>64.80914472341294</v>
      </c>
      <c r="E73" s="37">
        <f t="shared" si="0"/>
        <v>132.02107297497034</v>
      </c>
      <c r="F73" s="37">
        <f t="shared" si="1"/>
        <v>136.84363328423342</v>
      </c>
      <c r="G73" s="11"/>
      <c r="H73" s="24"/>
    </row>
    <row r="74" spans="1:8" ht="12.75">
      <c r="A74" s="1" t="s">
        <v>41</v>
      </c>
      <c r="B74" s="14">
        <v>91.87</v>
      </c>
      <c r="C74" s="14">
        <v>74.16</v>
      </c>
      <c r="D74" s="12">
        <f>Perustaulukko!P74</f>
        <v>102.3065931822821</v>
      </c>
      <c r="E74" s="37">
        <f t="shared" si="0"/>
        <v>137.95387430189066</v>
      </c>
      <c r="F74" s="37">
        <f t="shared" si="1"/>
        <v>111.36017544604559</v>
      </c>
      <c r="G74" s="11"/>
      <c r="H74" s="24"/>
    </row>
    <row r="75" spans="1:8" ht="12.75">
      <c r="A75" s="1" t="s">
        <v>72</v>
      </c>
      <c r="B75" s="14">
        <v>0</v>
      </c>
      <c r="C75" s="14">
        <v>0.03</v>
      </c>
      <c r="D75" s="12">
        <f>Perustaulukko!P75</f>
        <v>0</v>
      </c>
      <c r="E75" s="37">
        <f t="shared" si="0"/>
        <v>0</v>
      </c>
      <c r="F75" s="37">
        <f t="shared" si="1"/>
      </c>
      <c r="G75" s="11"/>
      <c r="H75" s="25"/>
    </row>
    <row r="76" spans="1:8" ht="12.75">
      <c r="A76" s="1" t="s">
        <v>42</v>
      </c>
      <c r="B76" s="14">
        <v>3.94</v>
      </c>
      <c r="C76" s="14">
        <v>1.55</v>
      </c>
      <c r="D76" s="12">
        <f>Perustaulukko!P76</f>
        <v>1.3880383751786078</v>
      </c>
      <c r="E76" s="37">
        <f t="shared" si="0"/>
        <v>89.55086291474889</v>
      </c>
      <c r="F76" s="37">
        <f t="shared" si="1"/>
        <v>35.229400385243856</v>
      </c>
      <c r="G76" s="11"/>
      <c r="H76" s="24"/>
    </row>
    <row r="77" spans="1:8" ht="12.75">
      <c r="A77" s="1" t="s">
        <v>43</v>
      </c>
      <c r="B77" s="14">
        <v>0.2</v>
      </c>
      <c r="C77" s="14">
        <v>0.25</v>
      </c>
      <c r="D77" s="12">
        <f>Perustaulukko!P77</f>
        <v>0.2857726066544193</v>
      </c>
      <c r="E77" s="37">
        <f t="shared" si="0"/>
        <v>114.3090426617677</v>
      </c>
      <c r="F77" s="37">
        <f t="shared" si="1"/>
        <v>142.88630332720965</v>
      </c>
      <c r="G77" s="11"/>
      <c r="H77" s="25"/>
    </row>
    <row r="78" spans="1:8" ht="12.75">
      <c r="A78" s="1" t="s">
        <v>44</v>
      </c>
      <c r="B78" s="14">
        <v>8.54</v>
      </c>
      <c r="C78" s="14">
        <v>3.36</v>
      </c>
      <c r="D78" s="12">
        <f>Perustaulukko!P78</f>
        <v>3.4496836088997758</v>
      </c>
      <c r="E78" s="37">
        <f t="shared" si="0"/>
        <v>102.66915502677905</v>
      </c>
      <c r="F78" s="37">
        <f t="shared" si="1"/>
        <v>40.39442164988028</v>
      </c>
      <c r="G78" s="11"/>
      <c r="H78" s="24"/>
    </row>
    <row r="79" spans="1:8" ht="12.75">
      <c r="A79" s="1" t="s">
        <v>45</v>
      </c>
      <c r="B79" s="14">
        <v>15.07</v>
      </c>
      <c r="C79" s="14">
        <v>16.78</v>
      </c>
      <c r="D79" s="12">
        <f>Perustaulukko!P79</f>
        <v>18.16697285160237</v>
      </c>
      <c r="E79" s="37">
        <f t="shared" si="0"/>
        <v>108.26563082003796</v>
      </c>
      <c r="F79" s="37">
        <f t="shared" si="1"/>
        <v>120.55058295688367</v>
      </c>
      <c r="G79" s="11"/>
      <c r="H79" s="24"/>
    </row>
    <row r="80" spans="1:8" ht="12.75">
      <c r="A80" s="1" t="s">
        <v>260</v>
      </c>
      <c r="B80" s="14">
        <v>0.14</v>
      </c>
      <c r="C80" s="14">
        <v>0</v>
      </c>
      <c r="D80" s="12">
        <f>Perustaulukko!P80</f>
        <v>0.04082465809348847</v>
      </c>
      <c r="E80" s="37">
        <f>IF(C80&gt;0,(D80/C80)*100,"")</f>
      </c>
      <c r="F80" s="37">
        <f>IF(B80&gt;0,(D80/B80)*100,"")</f>
        <v>29.16047006677747</v>
      </c>
      <c r="G80" s="11"/>
      <c r="H80" s="24"/>
    </row>
    <row r="81" spans="1:8" ht="12.75">
      <c r="A81" s="1" t="s">
        <v>46</v>
      </c>
      <c r="B81" s="14">
        <v>55.07</v>
      </c>
      <c r="C81" s="14">
        <v>42.43</v>
      </c>
      <c r="D81" s="12">
        <f>Perustaulukko!P81</f>
        <v>32.80261277811798</v>
      </c>
      <c r="E81" s="37">
        <f t="shared" si="0"/>
        <v>77.3099523406033</v>
      </c>
      <c r="F81" s="37">
        <f t="shared" si="1"/>
        <v>59.565303755434876</v>
      </c>
      <c r="G81" s="11"/>
      <c r="H81" s="24"/>
    </row>
    <row r="82" spans="1:8" ht="12.75">
      <c r="A82" s="1" t="s">
        <v>108</v>
      </c>
      <c r="B82" s="14">
        <v>0.02</v>
      </c>
      <c r="C82" s="14">
        <v>0</v>
      </c>
      <c r="D82" s="12">
        <f>Perustaulukko!P82</f>
        <v>0</v>
      </c>
      <c r="E82" s="37">
        <f aca="true" t="shared" si="2" ref="E82:E107">IF(C82&gt;0,(D82/C82)*100,"")</f>
      </c>
      <c r="F82" s="37">
        <f aca="true" t="shared" si="3" ref="F82:F107">IF(B82&gt;0,(D82/B82)*100,"")</f>
        <v>0</v>
      </c>
      <c r="G82" s="11"/>
      <c r="H82" s="25"/>
    </row>
    <row r="83" spans="1:8" ht="12.75">
      <c r="A83" s="1" t="s">
        <v>47</v>
      </c>
      <c r="B83" s="14">
        <v>32.27</v>
      </c>
      <c r="C83" s="14">
        <v>25.32</v>
      </c>
      <c r="D83" s="12">
        <f>Perustaulukko!P83</f>
        <v>32.49642784241682</v>
      </c>
      <c r="E83" s="37">
        <f t="shared" si="2"/>
        <v>128.34292196847085</v>
      </c>
      <c r="F83" s="37">
        <f t="shared" si="3"/>
        <v>100.70166669481506</v>
      </c>
      <c r="G83" s="11"/>
      <c r="H83" s="24"/>
    </row>
    <row r="84" spans="1:8" ht="12.75">
      <c r="A84" s="1" t="s">
        <v>48</v>
      </c>
      <c r="B84" s="14">
        <v>4.23</v>
      </c>
      <c r="C84" s="14">
        <v>2.9</v>
      </c>
      <c r="D84" s="12">
        <f>Perustaulukko!P84</f>
        <v>4.3478260869565215</v>
      </c>
      <c r="E84" s="37">
        <f t="shared" si="2"/>
        <v>149.92503748125935</v>
      </c>
      <c r="F84" s="37">
        <f t="shared" si="3"/>
        <v>102.78548668927945</v>
      </c>
      <c r="G84" s="11"/>
      <c r="H84" s="24"/>
    </row>
    <row r="85" spans="1:8" ht="12.75">
      <c r="A85" s="1" t="s">
        <v>49</v>
      </c>
      <c r="B85" s="14">
        <v>0.24</v>
      </c>
      <c r="C85" s="14">
        <v>0</v>
      </c>
      <c r="D85" s="12">
        <f>Perustaulukko!P85</f>
        <v>0</v>
      </c>
      <c r="E85" s="37">
        <f t="shared" si="2"/>
      </c>
      <c r="F85" s="37">
        <f t="shared" si="3"/>
        <v>0</v>
      </c>
      <c r="G85" s="11"/>
      <c r="H85" s="25"/>
    </row>
    <row r="86" spans="1:9" ht="12.75">
      <c r="A86" s="1" t="s">
        <v>50</v>
      </c>
      <c r="B86" s="14">
        <v>15.42</v>
      </c>
      <c r="C86" s="14">
        <v>14.38</v>
      </c>
      <c r="D86" s="12">
        <f>Perustaulukko!P86</f>
        <v>15.737905695039805</v>
      </c>
      <c r="E86" s="37">
        <f t="shared" si="2"/>
        <v>109.44301595994301</v>
      </c>
      <c r="F86" s="37">
        <f t="shared" si="3"/>
        <v>102.06164523372117</v>
      </c>
      <c r="G86" s="11"/>
      <c r="H86" s="24"/>
      <c r="I86" s="24"/>
    </row>
    <row r="87" spans="1:8" ht="12.75">
      <c r="A87" s="1" t="s">
        <v>51</v>
      </c>
      <c r="B87" s="14">
        <v>13.82</v>
      </c>
      <c r="C87" s="14">
        <v>9.75</v>
      </c>
      <c r="D87" s="12">
        <f>Perustaulukko!P87</f>
        <v>9.022249438660952</v>
      </c>
      <c r="E87" s="37">
        <f t="shared" si="2"/>
        <v>92.53589167857386</v>
      </c>
      <c r="F87" s="37">
        <f t="shared" si="3"/>
        <v>65.2840046212804</v>
      </c>
      <c r="G87" s="11"/>
      <c r="H87" s="24"/>
    </row>
    <row r="88" spans="1:8" ht="12.75">
      <c r="A88" s="1" t="s">
        <v>52</v>
      </c>
      <c r="B88" s="14">
        <v>2</v>
      </c>
      <c r="C88" s="14">
        <v>0.52</v>
      </c>
      <c r="D88" s="12">
        <f>Perustaulukko!P88</f>
        <v>0.5715452133088386</v>
      </c>
      <c r="E88" s="37">
        <f t="shared" si="2"/>
        <v>109.91254102093049</v>
      </c>
      <c r="F88" s="37">
        <f t="shared" si="3"/>
        <v>28.577260665441926</v>
      </c>
      <c r="G88" s="11"/>
      <c r="H88" s="25"/>
    </row>
    <row r="89" spans="1:8" ht="12.75">
      <c r="A89" s="1" t="s">
        <v>53</v>
      </c>
      <c r="B89" s="14">
        <v>1.6</v>
      </c>
      <c r="C89" s="14">
        <v>0.01</v>
      </c>
      <c r="D89" s="12">
        <f>Perustaulukko!P89</f>
        <v>0.10206164523372117</v>
      </c>
      <c r="E89" s="37">
        <f t="shared" si="2"/>
        <v>1020.6164523372116</v>
      </c>
      <c r="F89" s="37">
        <f t="shared" si="3"/>
        <v>6.378852827107573</v>
      </c>
      <c r="G89" s="11"/>
      <c r="H89" s="25"/>
    </row>
    <row r="90" spans="1:8" ht="12.75">
      <c r="A90" s="1" t="s">
        <v>54</v>
      </c>
      <c r="B90" s="14">
        <v>70.48</v>
      </c>
      <c r="C90" s="14">
        <v>42.09</v>
      </c>
      <c r="D90" s="12">
        <f>Perustaulukko!P90</f>
        <v>53.235354153908965</v>
      </c>
      <c r="E90" s="37">
        <f t="shared" si="2"/>
        <v>126.47981504848886</v>
      </c>
      <c r="F90" s="37">
        <f t="shared" si="3"/>
        <v>75.53256832279932</v>
      </c>
      <c r="G90" s="11"/>
      <c r="H90" s="24"/>
    </row>
    <row r="91" spans="1:8" ht="12.75">
      <c r="A91" s="1" t="s">
        <v>55</v>
      </c>
      <c r="B91" s="14">
        <v>2.73</v>
      </c>
      <c r="C91" s="14">
        <v>2.24</v>
      </c>
      <c r="D91" s="12">
        <f>Perustaulukko!P91</f>
        <v>3.4496836088997758</v>
      </c>
      <c r="E91" s="37">
        <f t="shared" si="2"/>
        <v>154.00373254016856</v>
      </c>
      <c r="F91" s="37">
        <f t="shared" si="3"/>
        <v>126.36203695603574</v>
      </c>
      <c r="G91" s="11"/>
      <c r="H91" s="25"/>
    </row>
    <row r="92" spans="1:8" ht="12.75">
      <c r="A92" s="1" t="s">
        <v>56</v>
      </c>
      <c r="B92" s="14">
        <v>22.33</v>
      </c>
      <c r="C92" s="14">
        <v>8.29</v>
      </c>
      <c r="D92" s="12">
        <f>Perustaulukko!P92</f>
        <v>8.287405592978159</v>
      </c>
      <c r="E92" s="37">
        <f t="shared" si="2"/>
        <v>99.96870437850615</v>
      </c>
      <c r="F92" s="37">
        <f t="shared" si="3"/>
        <v>37.113325539534976</v>
      </c>
      <c r="G92" s="11"/>
      <c r="H92" s="24"/>
    </row>
    <row r="93" spans="1:8" ht="12.75">
      <c r="A93" s="1" t="s">
        <v>57</v>
      </c>
      <c r="B93" s="14">
        <v>0.16</v>
      </c>
      <c r="C93" s="14">
        <v>0.04</v>
      </c>
      <c r="D93" s="12">
        <f>Perustaulukko!P93</f>
        <v>0</v>
      </c>
      <c r="E93" s="37">
        <f t="shared" si="2"/>
        <v>0</v>
      </c>
      <c r="F93" s="37">
        <f t="shared" si="3"/>
        <v>0</v>
      </c>
      <c r="G93" s="11"/>
      <c r="H93" s="25"/>
    </row>
    <row r="94" spans="1:8" ht="12.75">
      <c r="A94" s="1" t="s">
        <v>58</v>
      </c>
      <c r="B94" s="14">
        <v>21.42</v>
      </c>
      <c r="C94" s="14">
        <v>24.15</v>
      </c>
      <c r="D94" s="12">
        <f>Perustaulukko!P94</f>
        <v>9.430496019595836</v>
      </c>
      <c r="E94" s="37">
        <f t="shared" si="2"/>
        <v>39.04967295898897</v>
      </c>
      <c r="F94" s="37">
        <f t="shared" si="3"/>
        <v>44.02659206160521</v>
      </c>
      <c r="G94" s="11"/>
      <c r="H94" s="24"/>
    </row>
    <row r="95" spans="1:8" ht="12.75">
      <c r="A95" s="1" t="s">
        <v>59</v>
      </c>
      <c r="B95" s="14">
        <v>0.02</v>
      </c>
      <c r="C95" s="14">
        <v>0.01</v>
      </c>
      <c r="D95" s="12">
        <f>Perustaulukko!P95</f>
        <v>0.0612369871402327</v>
      </c>
      <c r="E95" s="37">
        <f t="shared" si="2"/>
        <v>612.369871402327</v>
      </c>
      <c r="F95" s="37">
        <f t="shared" si="3"/>
        <v>306.1849357011635</v>
      </c>
      <c r="G95" s="11"/>
      <c r="H95" s="25"/>
    </row>
    <row r="96" spans="1:8" ht="12.75">
      <c r="A96" s="1" t="s">
        <v>60</v>
      </c>
      <c r="B96" s="14">
        <v>8.66</v>
      </c>
      <c r="C96" s="14">
        <v>3.14</v>
      </c>
      <c r="D96" s="12">
        <f>Perustaulukko!P96</f>
        <v>2.7556644213104717</v>
      </c>
      <c r="E96" s="37">
        <f t="shared" si="2"/>
        <v>87.76001341753094</v>
      </c>
      <c r="F96" s="37">
        <f t="shared" si="3"/>
        <v>31.820605326910755</v>
      </c>
      <c r="G96" s="11"/>
      <c r="H96" s="25"/>
    </row>
    <row r="97" spans="1:8" ht="12.75">
      <c r="A97" s="1" t="s">
        <v>61</v>
      </c>
      <c r="B97" s="14">
        <v>9.16</v>
      </c>
      <c r="C97" s="14">
        <v>1.74</v>
      </c>
      <c r="D97" s="12">
        <f>Perustaulukko!P97</f>
        <v>1.7554602980200043</v>
      </c>
      <c r="E97" s="37">
        <f t="shared" si="2"/>
        <v>100.88852287471288</v>
      </c>
      <c r="F97" s="37">
        <f t="shared" si="3"/>
        <v>19.164413733842842</v>
      </c>
      <c r="G97" s="11"/>
      <c r="H97" s="24"/>
    </row>
    <row r="98" spans="1:8" ht="12.75">
      <c r="A98" s="1" t="s">
        <v>62</v>
      </c>
      <c r="B98" s="14">
        <v>0.3</v>
      </c>
      <c r="C98" s="14">
        <v>0</v>
      </c>
      <c r="D98" s="12">
        <f>Perustaulukko!P98</f>
        <v>0.0612369871402327</v>
      </c>
      <c r="E98" s="37">
        <f t="shared" si="2"/>
      </c>
      <c r="F98" s="37">
        <f t="shared" si="3"/>
        <v>20.412329046744233</v>
      </c>
      <c r="G98" s="11"/>
      <c r="H98" s="25"/>
    </row>
    <row r="99" spans="1:8" ht="12.75">
      <c r="A99" s="1" t="s">
        <v>63</v>
      </c>
      <c r="B99" s="14">
        <v>11.51</v>
      </c>
      <c r="C99" s="14">
        <v>7.27</v>
      </c>
      <c r="D99" s="12">
        <f>Perustaulukko!P99</f>
        <v>6.164523372116759</v>
      </c>
      <c r="E99" s="37">
        <f t="shared" si="2"/>
        <v>84.79399411439834</v>
      </c>
      <c r="F99" s="37">
        <f t="shared" si="3"/>
        <v>53.557978906314155</v>
      </c>
      <c r="G99" s="11"/>
      <c r="H99" s="24"/>
    </row>
    <row r="100" spans="1:8" ht="12.75">
      <c r="A100" s="1" t="s">
        <v>243</v>
      </c>
      <c r="B100" s="14">
        <v>0.08</v>
      </c>
      <c r="C100" s="14">
        <v>0.01</v>
      </c>
      <c r="D100" s="12">
        <f>Perustaulukko!P100</f>
        <v>0.020412329046744233</v>
      </c>
      <c r="E100" s="37">
        <f>IF(C100&gt;0,(D100/C100)*100,"")</f>
        <v>204.12329046744233</v>
      </c>
      <c r="F100" s="37">
        <f>IF(B100&gt;0,(D100/B100)*100,"")</f>
        <v>25.51541130843029</v>
      </c>
      <c r="G100" s="11"/>
      <c r="H100" s="24"/>
    </row>
    <row r="101" spans="1:8" ht="12.75">
      <c r="A101" s="1" t="s">
        <v>85</v>
      </c>
      <c r="B101" s="14">
        <v>0</v>
      </c>
      <c r="C101" s="14">
        <v>0</v>
      </c>
      <c r="D101" s="12">
        <f>Perustaulukko!P101</f>
        <v>0</v>
      </c>
      <c r="E101" s="37">
        <f t="shared" si="2"/>
      </c>
      <c r="F101" s="37">
        <f t="shared" si="3"/>
      </c>
      <c r="G101" s="11"/>
      <c r="H101" s="25"/>
    </row>
    <row r="102" spans="1:8" ht="12.75">
      <c r="A102" s="1" t="s">
        <v>91</v>
      </c>
      <c r="B102" s="14">
        <v>0.08</v>
      </c>
      <c r="C102" s="14">
        <v>0</v>
      </c>
      <c r="D102" s="12">
        <f>Perustaulukko!P102</f>
        <v>0.020412329046744233</v>
      </c>
      <c r="E102" s="37">
        <f t="shared" si="2"/>
      </c>
      <c r="F102" s="37">
        <f t="shared" si="3"/>
        <v>25.51541130843029</v>
      </c>
      <c r="G102" s="11"/>
      <c r="H102" s="25"/>
    </row>
    <row r="103" spans="1:8" ht="12.75">
      <c r="A103" s="1" t="s">
        <v>134</v>
      </c>
      <c r="B103" s="14">
        <v>0</v>
      </c>
      <c r="C103" s="14">
        <v>0</v>
      </c>
      <c r="D103" s="12">
        <f>Perustaulukko!P103</f>
        <v>0</v>
      </c>
      <c r="E103" s="37">
        <f t="shared" si="2"/>
      </c>
      <c r="F103" s="37">
        <f t="shared" si="3"/>
      </c>
      <c r="G103" s="11"/>
      <c r="H103" s="25"/>
    </row>
    <row r="104" spans="1:8" ht="12.75">
      <c r="A104" s="1" t="s">
        <v>64</v>
      </c>
      <c r="B104" s="14">
        <v>45.82</v>
      </c>
      <c r="C104" s="14">
        <v>57.1</v>
      </c>
      <c r="D104" s="12">
        <f>Perustaulukko!P104</f>
        <v>53.41906511532966</v>
      </c>
      <c r="E104" s="37">
        <f t="shared" si="2"/>
        <v>93.55352909865088</v>
      </c>
      <c r="F104" s="37">
        <f t="shared" si="3"/>
        <v>116.5846030452415</v>
      </c>
      <c r="G104" s="11"/>
      <c r="H104" s="24"/>
    </row>
    <row r="105" spans="1:7" ht="13.5" thickBot="1">
      <c r="A105" s="38" t="s">
        <v>88</v>
      </c>
      <c r="B105" s="39">
        <v>0.18</v>
      </c>
      <c r="C105" s="39">
        <v>0.13</v>
      </c>
      <c r="D105" s="60">
        <f>Perustaulukko!P105</f>
        <v>0.10206164523372117</v>
      </c>
      <c r="E105" s="61">
        <f t="shared" si="2"/>
        <v>78.5089578720932</v>
      </c>
      <c r="F105" s="40">
        <f t="shared" si="3"/>
        <v>56.70091401873398</v>
      </c>
      <c r="G105" s="11"/>
    </row>
    <row r="106" spans="1:7" ht="12.75">
      <c r="A106" s="1" t="s">
        <v>135</v>
      </c>
      <c r="B106" s="2">
        <v>716</v>
      </c>
      <c r="C106" s="28">
        <v>562</v>
      </c>
      <c r="D106" s="35">
        <f>Perustaulukko!P106</f>
        <v>513.1455399061032</v>
      </c>
      <c r="E106" s="37">
        <f t="shared" si="2"/>
        <v>91.30703557048099</v>
      </c>
      <c r="F106" s="37">
        <f t="shared" si="3"/>
        <v>71.6683714952658</v>
      </c>
      <c r="G106" s="62"/>
    </row>
    <row r="107" spans="1:7" ht="12.75">
      <c r="A107" s="1" t="s">
        <v>150</v>
      </c>
      <c r="B107" s="2">
        <v>105</v>
      </c>
      <c r="C107" s="28">
        <v>83</v>
      </c>
      <c r="D107" s="35">
        <f>Perustaulukko!P107</f>
        <v>78</v>
      </c>
      <c r="E107" s="37">
        <f t="shared" si="2"/>
        <v>93.97590361445783</v>
      </c>
      <c r="F107" s="37">
        <f t="shared" si="3"/>
        <v>74.28571428571429</v>
      </c>
      <c r="G107" s="62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9"/>
    </row>
    <row r="129" ht="12.75">
      <c r="C129" s="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6">
      <selection activeCell="G53" sqref="G53"/>
    </sheetView>
  </sheetViews>
  <sheetFormatPr defaultColWidth="9.140625" defaultRowHeight="12.75"/>
  <cols>
    <col min="3" max="3" width="15.7109375" style="0" customWidth="1"/>
  </cols>
  <sheetData>
    <row r="1" ht="12.75">
      <c r="A1" t="s">
        <v>127</v>
      </c>
    </row>
    <row r="3" spans="1:4" s="1" customFormat="1" ht="12.75">
      <c r="A3" s="1" t="s">
        <v>258</v>
      </c>
      <c r="B3" s="1" t="s">
        <v>259</v>
      </c>
      <c r="D3" s="1" t="s">
        <v>257</v>
      </c>
    </row>
    <row r="4" spans="1:4" s="1" customFormat="1" ht="12.75">
      <c r="A4" s="1" t="s">
        <v>195</v>
      </c>
      <c r="B4" s="1" t="s">
        <v>196</v>
      </c>
      <c r="D4" s="1" t="s">
        <v>197</v>
      </c>
    </row>
    <row r="5" spans="1:9" s="1" customFormat="1" ht="12.75">
      <c r="A5" s="1" t="s">
        <v>75</v>
      </c>
      <c r="B5" s="1" t="s">
        <v>111</v>
      </c>
      <c r="D5" s="1" t="s">
        <v>123</v>
      </c>
      <c r="I5" s="1" t="s">
        <v>156</v>
      </c>
    </row>
    <row r="6" spans="1:4" s="1" customFormat="1" ht="12.75">
      <c r="A6" s="1" t="s">
        <v>75</v>
      </c>
      <c r="B6" s="1" t="s">
        <v>202</v>
      </c>
      <c r="D6" s="1" t="s">
        <v>242</v>
      </c>
    </row>
    <row r="7" spans="1:4" s="1" customFormat="1" ht="12.75">
      <c r="A7" s="1" t="s">
        <v>75</v>
      </c>
      <c r="B7" s="1" t="s">
        <v>232</v>
      </c>
      <c r="D7" s="1" t="s">
        <v>233</v>
      </c>
    </row>
    <row r="8" spans="1:4" s="1" customFormat="1" ht="12.75">
      <c r="A8" s="1" t="s">
        <v>96</v>
      </c>
      <c r="B8" s="1" t="s">
        <v>97</v>
      </c>
      <c r="D8" s="1" t="s">
        <v>178</v>
      </c>
    </row>
    <row r="9" spans="1:4" s="1" customFormat="1" ht="12.75">
      <c r="A9" s="1" t="s">
        <v>73</v>
      </c>
      <c r="B9" s="1" t="s">
        <v>74</v>
      </c>
      <c r="D9" s="1" t="s">
        <v>199</v>
      </c>
    </row>
    <row r="10" spans="1:4" s="1" customFormat="1" ht="12.75">
      <c r="A10" s="1" t="s">
        <v>0</v>
      </c>
      <c r="B10" s="1" t="s">
        <v>83</v>
      </c>
      <c r="D10" s="1" t="s">
        <v>199</v>
      </c>
    </row>
    <row r="11" spans="1:4" s="1" customFormat="1" ht="12.75">
      <c r="A11" s="1" t="s">
        <v>0</v>
      </c>
      <c r="B11" s="1" t="s">
        <v>84</v>
      </c>
      <c r="D11" s="1" t="s">
        <v>158</v>
      </c>
    </row>
    <row r="12" spans="1:4" s="1" customFormat="1" ht="12.75">
      <c r="A12" s="1" t="s">
        <v>109</v>
      </c>
      <c r="B12" s="1" t="s">
        <v>138</v>
      </c>
      <c r="D12" s="1" t="s">
        <v>139</v>
      </c>
    </row>
    <row r="13" spans="1:4" s="1" customFormat="1" ht="12.75">
      <c r="A13" s="1" t="s">
        <v>109</v>
      </c>
      <c r="B13" s="1" t="s">
        <v>110</v>
      </c>
      <c r="D13" s="1" t="s">
        <v>123</v>
      </c>
    </row>
    <row r="14" spans="1:4" s="1" customFormat="1" ht="12.75">
      <c r="A14" s="1" t="s">
        <v>262</v>
      </c>
      <c r="B14" s="1" t="s">
        <v>263</v>
      </c>
      <c r="D14" s="1" t="s">
        <v>264</v>
      </c>
    </row>
    <row r="15" spans="1:4" ht="12.75">
      <c r="A15" t="s">
        <v>193</v>
      </c>
      <c r="B15" t="s">
        <v>194</v>
      </c>
      <c r="D15" s="2" t="s">
        <v>185</v>
      </c>
    </row>
    <row r="16" spans="1:4" ht="12.75">
      <c r="A16" s="1" t="s">
        <v>255</v>
      </c>
      <c r="B16" s="1" t="s">
        <v>256</v>
      </c>
      <c r="D16" s="1" t="s">
        <v>257</v>
      </c>
    </row>
    <row r="17" spans="1:4" s="1" customFormat="1" ht="12.75">
      <c r="A17" s="1" t="s">
        <v>98</v>
      </c>
      <c r="B17" s="1" t="s">
        <v>99</v>
      </c>
      <c r="D17" s="1" t="s">
        <v>130</v>
      </c>
    </row>
    <row r="18" spans="1:4" s="1" customFormat="1" ht="12.75">
      <c r="A18" s="1" t="s">
        <v>98</v>
      </c>
      <c r="B18" s="1" t="s">
        <v>133</v>
      </c>
      <c r="D18" s="1" t="s">
        <v>237</v>
      </c>
    </row>
    <row r="19" spans="1:4" s="1" customFormat="1" ht="12.75">
      <c r="A19" s="1" t="s">
        <v>86</v>
      </c>
      <c r="B19" s="1" t="s">
        <v>131</v>
      </c>
      <c r="D19" s="1" t="s">
        <v>222</v>
      </c>
    </row>
    <row r="20" spans="1:4" s="1" customFormat="1" ht="12.75">
      <c r="A20" s="1" t="s">
        <v>203</v>
      </c>
      <c r="B20" s="1" t="s">
        <v>248</v>
      </c>
      <c r="D20" s="1" t="s">
        <v>249</v>
      </c>
    </row>
    <row r="21" spans="1:4" ht="12.75">
      <c r="A21" t="s">
        <v>203</v>
      </c>
      <c r="B21" t="s">
        <v>204</v>
      </c>
      <c r="D21" s="2" t="s">
        <v>205</v>
      </c>
    </row>
    <row r="22" spans="1:4" s="1" customFormat="1" ht="12.75">
      <c r="A22" s="1" t="s">
        <v>120</v>
      </c>
      <c r="B22" s="1" t="s">
        <v>159</v>
      </c>
      <c r="D22" s="1" t="s">
        <v>160</v>
      </c>
    </row>
    <row r="23" spans="1:4" s="1" customFormat="1" ht="12.75">
      <c r="A23" s="1" t="s">
        <v>120</v>
      </c>
      <c r="B23" s="1" t="s">
        <v>121</v>
      </c>
      <c r="D23" s="1" t="s">
        <v>238</v>
      </c>
    </row>
    <row r="24" spans="1:4" s="1" customFormat="1" ht="12.75">
      <c r="A24" s="1" t="s">
        <v>107</v>
      </c>
      <c r="B24" s="1" t="s">
        <v>126</v>
      </c>
      <c r="D24" s="1" t="s">
        <v>191</v>
      </c>
    </row>
    <row r="25" spans="1:4" s="1" customFormat="1" ht="12.75">
      <c r="A25" s="1" t="s">
        <v>107</v>
      </c>
      <c r="B25" s="1" t="s">
        <v>265</v>
      </c>
      <c r="D25" s="1" t="s">
        <v>266</v>
      </c>
    </row>
    <row r="26" spans="1:4" s="1" customFormat="1" ht="12.75">
      <c r="A26" s="1" t="s">
        <v>107</v>
      </c>
      <c r="B26" s="1" t="s">
        <v>253</v>
      </c>
      <c r="D26" s="1" t="s">
        <v>254</v>
      </c>
    </row>
    <row r="27" spans="1:4" s="1" customFormat="1" ht="12.75">
      <c r="A27" s="1" t="s">
        <v>175</v>
      </c>
      <c r="B27" s="1" t="s">
        <v>176</v>
      </c>
      <c r="D27" s="1" t="s">
        <v>182</v>
      </c>
    </row>
    <row r="28" spans="1:4" ht="12.75">
      <c r="A28" t="s">
        <v>112</v>
      </c>
      <c r="B28" t="s">
        <v>184</v>
      </c>
      <c r="D28" s="2" t="s">
        <v>185</v>
      </c>
    </row>
    <row r="29" spans="1:4" ht="12.75">
      <c r="A29" t="s">
        <v>112</v>
      </c>
      <c r="B29" t="s">
        <v>186</v>
      </c>
      <c r="D29" s="2" t="s">
        <v>185</v>
      </c>
    </row>
    <row r="30" spans="1:4" s="1" customFormat="1" ht="12.75">
      <c r="A30" s="1" t="s">
        <v>94</v>
      </c>
      <c r="B30" s="1" t="s">
        <v>95</v>
      </c>
      <c r="D30" s="1" t="s">
        <v>231</v>
      </c>
    </row>
    <row r="31" spans="1:4" s="1" customFormat="1" ht="12.75">
      <c r="A31" s="1" t="s">
        <v>118</v>
      </c>
      <c r="B31" s="1" t="s">
        <v>216</v>
      </c>
      <c r="D31" s="1" t="s">
        <v>119</v>
      </c>
    </row>
    <row r="32" spans="1:4" s="1" customFormat="1" ht="12.75">
      <c r="A32" s="1" t="s">
        <v>118</v>
      </c>
      <c r="B32" s="1" t="s">
        <v>206</v>
      </c>
      <c r="D32" s="1" t="s">
        <v>169</v>
      </c>
    </row>
    <row r="33" spans="1:4" s="1" customFormat="1" ht="12.75">
      <c r="A33" s="1" t="s">
        <v>118</v>
      </c>
      <c r="B33" s="1" t="s">
        <v>168</v>
      </c>
      <c r="D33" s="1" t="s">
        <v>169</v>
      </c>
    </row>
    <row r="34" spans="1:4" s="1" customFormat="1" ht="12.75">
      <c r="A34" s="1" t="s">
        <v>161</v>
      </c>
      <c r="B34" s="1" t="s">
        <v>162</v>
      </c>
      <c r="D34" s="1" t="s">
        <v>164</v>
      </c>
    </row>
    <row r="35" spans="1:4" s="1" customFormat="1" ht="12.75">
      <c r="A35" s="1" t="s">
        <v>113</v>
      </c>
      <c r="B35" s="1" t="s">
        <v>78</v>
      </c>
      <c r="D35" s="1" t="s">
        <v>114</v>
      </c>
    </row>
    <row r="36" spans="1:4" s="1" customFormat="1" ht="12.75">
      <c r="A36" s="1" t="s">
        <v>113</v>
      </c>
      <c r="B36" s="1" t="s">
        <v>115</v>
      </c>
      <c r="D36" s="1" t="s">
        <v>178</v>
      </c>
    </row>
    <row r="37" spans="1:4" s="1" customFormat="1" ht="12.75">
      <c r="A37" s="1" t="s">
        <v>113</v>
      </c>
      <c r="B37" s="1" t="s">
        <v>172</v>
      </c>
      <c r="D37" s="1" t="s">
        <v>209</v>
      </c>
    </row>
    <row r="38" spans="1:4" ht="12.75">
      <c r="A38" s="1" t="s">
        <v>113</v>
      </c>
      <c r="B38" s="1" t="s">
        <v>250</v>
      </c>
      <c r="D38" s="1" t="s">
        <v>251</v>
      </c>
    </row>
    <row r="39" spans="1:4" s="1" customFormat="1" ht="12.75">
      <c r="A39" s="1" t="s">
        <v>113</v>
      </c>
      <c r="B39" s="1" t="s">
        <v>170</v>
      </c>
      <c r="D39" s="1" t="s">
        <v>171</v>
      </c>
    </row>
    <row r="40" spans="1:4" s="1" customFormat="1" ht="12.75">
      <c r="A40" s="1" t="s">
        <v>113</v>
      </c>
      <c r="B40" s="1" t="s">
        <v>223</v>
      </c>
      <c r="D40" s="1" t="s">
        <v>224</v>
      </c>
    </row>
    <row r="41" spans="1:4" ht="12.75">
      <c r="A41" t="s">
        <v>113</v>
      </c>
      <c r="B41" t="s">
        <v>207</v>
      </c>
      <c r="D41" s="2" t="s">
        <v>208</v>
      </c>
    </row>
    <row r="42" spans="1:4" s="1" customFormat="1" ht="12.75">
      <c r="A42" s="1" t="s">
        <v>188</v>
      </c>
      <c r="B42" s="1" t="s">
        <v>189</v>
      </c>
      <c r="D42" s="1" t="s">
        <v>190</v>
      </c>
    </row>
    <row r="43" spans="1:4" s="1" customFormat="1" ht="12.75">
      <c r="A43" s="1" t="s">
        <v>165</v>
      </c>
      <c r="B43" s="1" t="s">
        <v>166</v>
      </c>
      <c r="D43" s="1" t="s">
        <v>239</v>
      </c>
    </row>
    <row r="44" spans="1:4" ht="12.75">
      <c r="A44" t="s">
        <v>136</v>
      </c>
      <c r="B44" t="s">
        <v>137</v>
      </c>
      <c r="D44" s="2" t="s">
        <v>210</v>
      </c>
    </row>
    <row r="45" spans="1:4" ht="12.75">
      <c r="A45" s="1" t="s">
        <v>244</v>
      </c>
      <c r="B45" s="1" t="s">
        <v>245</v>
      </c>
      <c r="D45" s="1" t="s">
        <v>246</v>
      </c>
    </row>
    <row r="46" spans="1:4" s="1" customFormat="1" ht="12.75">
      <c r="A46" s="1" t="s">
        <v>81</v>
      </c>
      <c r="B46" s="1" t="s">
        <v>200</v>
      </c>
      <c r="D46" s="1" t="s">
        <v>201</v>
      </c>
    </row>
    <row r="47" spans="1:4" s="1" customFormat="1" ht="12.75">
      <c r="A47" s="1" t="s">
        <v>81</v>
      </c>
      <c r="B47" s="1" t="s">
        <v>92</v>
      </c>
      <c r="D47" s="1" t="s">
        <v>227</v>
      </c>
    </row>
    <row r="48" spans="1:4" s="1" customFormat="1" ht="12.75">
      <c r="A48" s="1" t="s">
        <v>81</v>
      </c>
      <c r="B48" s="1" t="s">
        <v>225</v>
      </c>
      <c r="D48" s="1" t="s">
        <v>226</v>
      </c>
    </row>
    <row r="49" spans="1:4" s="1" customFormat="1" ht="12.75">
      <c r="A49" s="1" t="s">
        <v>81</v>
      </c>
      <c r="B49" s="1" t="s">
        <v>235</v>
      </c>
      <c r="D49" s="1" t="s">
        <v>236</v>
      </c>
    </row>
    <row r="50" spans="1:4" s="1" customFormat="1" ht="12.75">
      <c r="A50" s="1" t="s">
        <v>81</v>
      </c>
      <c r="B50" s="1" t="s">
        <v>124</v>
      </c>
      <c r="D50" s="1" t="s">
        <v>192</v>
      </c>
    </row>
    <row r="51" spans="1:4" s="1" customFormat="1" ht="12.75">
      <c r="A51" s="1" t="s">
        <v>81</v>
      </c>
      <c r="B51" s="1" t="s">
        <v>116</v>
      </c>
      <c r="D51" s="1" t="s">
        <v>234</v>
      </c>
    </row>
    <row r="52" spans="1:4" s="1" customFormat="1" ht="12.75">
      <c r="A52" s="1" t="s">
        <v>81</v>
      </c>
      <c r="B52" s="1" t="s">
        <v>213</v>
      </c>
      <c r="D52" s="1" t="s">
        <v>117</v>
      </c>
    </row>
    <row r="53" spans="1:4" s="1" customFormat="1" ht="12.75">
      <c r="A53" s="1" t="s">
        <v>81</v>
      </c>
      <c r="B53" s="1" t="s">
        <v>215</v>
      </c>
      <c r="D53" s="1" t="s">
        <v>117</v>
      </c>
    </row>
    <row r="54" spans="1:4" s="1" customFormat="1" ht="12.75">
      <c r="A54" s="1" t="s">
        <v>81</v>
      </c>
      <c r="B54" s="1" t="s">
        <v>129</v>
      </c>
      <c r="D54" s="1" t="s">
        <v>157</v>
      </c>
    </row>
    <row r="55" spans="1:4" s="1" customFormat="1" ht="12.75">
      <c r="A55" s="1" t="s">
        <v>102</v>
      </c>
      <c r="B55" s="1" t="s">
        <v>132</v>
      </c>
      <c r="D55" s="1" t="s">
        <v>167</v>
      </c>
    </row>
    <row r="56" spans="1:4" s="1" customFormat="1" ht="12.75">
      <c r="A56" s="1" t="s">
        <v>102</v>
      </c>
      <c r="B56" s="1" t="s">
        <v>103</v>
      </c>
      <c r="D56" s="1" t="s">
        <v>187</v>
      </c>
    </row>
    <row r="57" spans="1:4" s="1" customFormat="1" ht="12.75">
      <c r="A57" s="1" t="s">
        <v>105</v>
      </c>
      <c r="B57" s="1" t="s">
        <v>106</v>
      </c>
      <c r="D57" s="1" t="s">
        <v>229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2003-03-12T06:00:03Z</cp:lastPrinted>
  <dcterms:created xsi:type="dcterms:W3CDTF">2003-02-25T10:48:46Z</dcterms:created>
  <dcterms:modified xsi:type="dcterms:W3CDTF">2009-03-10T18:00:03Z</dcterms:modified>
  <cp:category/>
  <cp:version/>
  <cp:contentType/>
  <cp:contentStatus/>
</cp:coreProperties>
</file>